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T:\ABM\release_test\ABM\version_14_2_2\common\input\template\validation\2016\"/>
    </mc:Choice>
  </mc:AlternateContent>
  <bookViews>
    <workbookView xWindow="0" yWindow="0" windowWidth="21570" windowHeight="8055" tabRatio="910"/>
  </bookViews>
  <sheets>
    <sheet name="readme" sheetId="46" r:id="rId1"/>
    <sheet name="sum_AM" sheetId="58" r:id="rId2"/>
    <sheet name="sum_PM" sheetId="59" r:id="rId3"/>
    <sheet name="chart_all" sheetId="56" r:id="rId4"/>
    <sheet name="worksheet" sheetId="52" state="hidden" r:id="rId5"/>
    <sheet name="I-5 NB" sheetId="71" r:id="rId6"/>
    <sheet name="I-5 SB" sheetId="62" r:id="rId7"/>
    <sheet name="I-15 NB" sheetId="72" r:id="rId8"/>
    <sheet name="I-15 SB" sheetId="73" r:id="rId9"/>
    <sheet name="I-805 NB" sheetId="74" r:id="rId10"/>
    <sheet name="I-805 SB" sheetId="75" r:id="rId11"/>
    <sheet name="SR-163 NB" sheetId="76" r:id="rId12"/>
    <sheet name="SR-163 SB" sheetId="77" r:id="rId13"/>
    <sheet name="SR-125 NB" sheetId="78" r:id="rId14"/>
    <sheet name="SR-125 SB" sheetId="79" r:id="rId15"/>
    <sheet name="SR-67 NB" sheetId="80" r:id="rId16"/>
    <sheet name="SR-67 SB" sheetId="81" r:id="rId17"/>
    <sheet name="I-15 HOV NB" sheetId="96" r:id="rId18"/>
    <sheet name="I-15 HOV SB" sheetId="97" r:id="rId19"/>
    <sheet name="I-5 HOV NB" sheetId="98" r:id="rId20"/>
    <sheet name="I-5 HOV SB" sheetId="99" r:id="rId21"/>
    <sheet name="I-5 NB AUX LOCAL ACC" sheetId="100" r:id="rId22"/>
    <sheet name="I-5 SB AUX LOCAL ACC" sheetId="101" r:id="rId23"/>
    <sheet name="I-8 EB" sheetId="82" r:id="rId24"/>
    <sheet name="I-8 WB" sheetId="83" r:id="rId25"/>
    <sheet name="SR-78 EB" sheetId="84" r:id="rId26"/>
    <sheet name="SR-78 WB" sheetId="85" r:id="rId27"/>
    <sheet name="SR-52 EB" sheetId="86" r:id="rId28"/>
    <sheet name="SR-52 WB" sheetId="87" r:id="rId29"/>
    <sheet name="SR-54 EB" sheetId="88" r:id="rId30"/>
    <sheet name="SR-54 WB" sheetId="89" r:id="rId31"/>
    <sheet name="SR-56 EB" sheetId="90" r:id="rId32"/>
    <sheet name="SR-56 WB" sheetId="91" r:id="rId33"/>
    <sheet name="SR-94 EB" sheetId="92" r:id="rId34"/>
    <sheet name="SR-94 WB" sheetId="93" r:id="rId35"/>
    <sheet name="SR-905 EB" sheetId="94" r:id="rId36"/>
    <sheet name="SR-905 WB" sheetId="95" r:id="rId37"/>
    <sheet name="ref" sheetId="38" state="hidden" r:id="rId38"/>
  </sheets>
  <externalReferences>
    <externalReference r:id="rId39"/>
    <externalReference r:id="rId40"/>
  </externalReferences>
  <definedNames>
    <definedName name="a_am">worksheet!$M$2:$M$989</definedName>
    <definedName name="a_am_eb">worksheet!$M$419:$M$462</definedName>
    <definedName name="a_am_nb">worksheet!$M$2:$M$172</definedName>
    <definedName name="a_am_sb">worksheet!$M$173:$M$385</definedName>
    <definedName name="a_am_wb">worksheet!$M$386:$M$418</definedName>
    <definedName name="a_pm">worksheet!$O$2:$O$989</definedName>
    <definedName name="a_pm_eb">worksheet!$O$419:$O$462</definedName>
    <definedName name="a_pm_nb">worksheet!$O$2:$O$172</definedName>
    <definedName name="a_pm_sb">worksheet!$O$173:$O$385</definedName>
    <definedName name="a_pm_wb">worksheet!$O$386:$O$418</definedName>
    <definedName name="i_am">worksheet!$H$2:$H$989</definedName>
    <definedName name="i_am_eb">worksheet!$H$419:$H$462</definedName>
    <definedName name="i_am_nb">worksheet!$H$2:$H$172</definedName>
    <definedName name="i_am_sb">worksheet!$H$173:$H$385</definedName>
    <definedName name="i_am_wb">worksheet!$H$386:$H$418</definedName>
    <definedName name="i_pm">worksheet!$J$2:$J$989</definedName>
    <definedName name="i_pm_eb">worksheet!$J$419:$J$462</definedName>
    <definedName name="i_pm_nb">worksheet!$J$2:$J$172</definedName>
    <definedName name="i_pm_sb">worksheet!$J$173:$J$385</definedName>
    <definedName name="i_pm_wb">worksheet!$J$386:$J$418</definedName>
    <definedName name="ReportType">"Manifest"</definedName>
    <definedName name="socioeca8.sandag.org_abm2_spd" localSheetId="0" hidden="1">readme!$C$1:$H$1656</definedName>
    <definedName name="sql2014a8.sandag.org_ws_FreewaySpeed" localSheetId="0" hidden="1">readme!#REF!</definedName>
    <definedName name="x2_am">worksheet!$R$2:$R$989</definedName>
    <definedName name="x2_am_eb">worksheet!$R$419:$R$462</definedName>
    <definedName name="x2_am_nb">worksheet!$R$2:$R$172</definedName>
    <definedName name="x2_am_sb">worksheet!$R$173:$R$385</definedName>
    <definedName name="x2_am_wb">worksheet!$R$386:$R$418</definedName>
    <definedName name="x2_pm">worksheet!$T$2:$T$989</definedName>
    <definedName name="x2_pm_eb">worksheet!$T$419:$T$462</definedName>
    <definedName name="x2_pm_nb">worksheet!$T$2:$T$172</definedName>
    <definedName name="x2_pm_sb">worksheet!$T$173:$T$385</definedName>
    <definedName name="x2_pm_wb">worksheet!$T$386:$T$418</definedName>
  </definedNames>
  <calcPr calcId="162913"/>
  <pivotCaches>
    <pivotCache cacheId="4" r:id="rId4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" i="46" l="1"/>
  <c r="C3" i="95" l="1"/>
  <c r="C4" i="95"/>
  <c r="C5" i="95"/>
  <c r="C6" i="95"/>
  <c r="C7" i="95"/>
  <c r="C8" i="95"/>
  <c r="C9" i="95"/>
  <c r="C10" i="95"/>
  <c r="C11" i="95"/>
  <c r="C12" i="95"/>
  <c r="C13" i="95"/>
  <c r="C14" i="95"/>
  <c r="C15" i="95"/>
  <c r="C16" i="95"/>
  <c r="C17" i="95"/>
  <c r="C3" i="94"/>
  <c r="C4" i="94"/>
  <c r="C5" i="94"/>
  <c r="C6" i="94"/>
  <c r="C7" i="94"/>
  <c r="C8" i="94"/>
  <c r="C9" i="94"/>
  <c r="C10" i="94"/>
  <c r="C11" i="94"/>
  <c r="C12" i="94"/>
  <c r="C13" i="94"/>
  <c r="C14" i="94"/>
  <c r="C3" i="93"/>
  <c r="C4" i="93"/>
  <c r="C5" i="93"/>
  <c r="C6" i="93"/>
  <c r="C7" i="93"/>
  <c r="C8" i="93"/>
  <c r="C9" i="93"/>
  <c r="C10" i="93"/>
  <c r="C11" i="93"/>
  <c r="C12" i="93"/>
  <c r="C13" i="93"/>
  <c r="C14" i="93"/>
  <c r="C15" i="93"/>
  <c r="C16" i="93"/>
  <c r="C17" i="93"/>
  <c r="C18" i="93"/>
  <c r="C19" i="93"/>
  <c r="C20" i="93"/>
  <c r="C21" i="93"/>
  <c r="C22" i="93"/>
  <c r="C23" i="93"/>
  <c r="C24" i="93"/>
  <c r="C25" i="93"/>
  <c r="C26" i="93"/>
  <c r="C27" i="93"/>
  <c r="C28" i="93"/>
  <c r="C29" i="93"/>
  <c r="C30" i="93"/>
  <c r="C31" i="93"/>
  <c r="C3" i="92"/>
  <c r="C4" i="92"/>
  <c r="C5" i="92"/>
  <c r="C6" i="92"/>
  <c r="C7" i="92"/>
  <c r="C8" i="92"/>
  <c r="C9" i="92"/>
  <c r="C10" i="92"/>
  <c r="C11" i="92"/>
  <c r="C12" i="92"/>
  <c r="C13" i="92"/>
  <c r="C14" i="92"/>
  <c r="C15" i="92"/>
  <c r="C16" i="92"/>
  <c r="C17" i="92"/>
  <c r="C18" i="92"/>
  <c r="C19" i="92"/>
  <c r="C20" i="92"/>
  <c r="C21" i="92"/>
  <c r="C22" i="92"/>
  <c r="C23" i="92"/>
  <c r="C24" i="92"/>
  <c r="C25" i="92"/>
  <c r="C3" i="91"/>
  <c r="C4" i="91"/>
  <c r="C5" i="91"/>
  <c r="C6" i="91"/>
  <c r="C7" i="91"/>
  <c r="C8" i="91"/>
  <c r="C9" i="91"/>
  <c r="C10" i="91"/>
  <c r="C11" i="91"/>
  <c r="C12" i="91"/>
  <c r="C13" i="91"/>
  <c r="C3" i="90"/>
  <c r="C4" i="90"/>
  <c r="C5" i="90"/>
  <c r="C6" i="90"/>
  <c r="C7" i="90"/>
  <c r="C8" i="90"/>
  <c r="C9" i="90"/>
  <c r="C10" i="90"/>
  <c r="C11" i="90"/>
  <c r="C3" i="89"/>
  <c r="C4" i="89"/>
  <c r="C5" i="89"/>
  <c r="C6" i="89"/>
  <c r="C7" i="89"/>
  <c r="C8" i="89"/>
  <c r="C9" i="89"/>
  <c r="C10" i="89"/>
  <c r="C11" i="89"/>
  <c r="C12" i="89"/>
  <c r="C13" i="89"/>
  <c r="C14" i="89"/>
  <c r="C3" i="88"/>
  <c r="C4" i="88"/>
  <c r="C5" i="88"/>
  <c r="C6" i="88"/>
  <c r="C7" i="88"/>
  <c r="C8" i="88"/>
  <c r="C9" i="88"/>
  <c r="C10" i="88"/>
  <c r="C11" i="88"/>
  <c r="C12" i="88"/>
  <c r="C13" i="88"/>
  <c r="C14" i="88"/>
  <c r="C15" i="88"/>
  <c r="C3" i="87"/>
  <c r="C4" i="87"/>
  <c r="C5" i="87"/>
  <c r="C6" i="87"/>
  <c r="C7" i="87"/>
  <c r="C8" i="87"/>
  <c r="C9" i="87"/>
  <c r="C10" i="87"/>
  <c r="C11" i="87"/>
  <c r="C12" i="87"/>
  <c r="C13" i="87"/>
  <c r="C14" i="87"/>
  <c r="C15" i="87"/>
  <c r="C16" i="87"/>
  <c r="C17" i="87"/>
  <c r="C18" i="87"/>
  <c r="C19" i="87"/>
  <c r="C3" i="86"/>
  <c r="C4" i="86"/>
  <c r="C5" i="86"/>
  <c r="C6" i="86"/>
  <c r="C7" i="86"/>
  <c r="C8" i="86"/>
  <c r="C9" i="86"/>
  <c r="C10" i="86"/>
  <c r="C11" i="86"/>
  <c r="C12" i="86"/>
  <c r="C13" i="86"/>
  <c r="C14" i="86"/>
  <c r="C15" i="86"/>
  <c r="C16" i="86"/>
  <c r="C17" i="86"/>
  <c r="C18" i="86"/>
  <c r="C19" i="86"/>
  <c r="C20" i="86"/>
  <c r="C21" i="86"/>
  <c r="C3" i="85"/>
  <c r="C4" i="85"/>
  <c r="C5" i="85"/>
  <c r="C6" i="85"/>
  <c r="C7" i="85"/>
  <c r="C8" i="85"/>
  <c r="C9" i="85"/>
  <c r="C10" i="85"/>
  <c r="C11" i="85"/>
  <c r="C12" i="85"/>
  <c r="C13" i="85"/>
  <c r="C14" i="85"/>
  <c r="C15" i="85"/>
  <c r="C16" i="85"/>
  <c r="C17" i="85"/>
  <c r="C18" i="85"/>
  <c r="C3" i="84"/>
  <c r="C4" i="84"/>
  <c r="C5" i="84"/>
  <c r="C6" i="84"/>
  <c r="C7" i="84"/>
  <c r="C8" i="84"/>
  <c r="C9" i="84"/>
  <c r="C10" i="84"/>
  <c r="C11" i="84"/>
  <c r="C12" i="84"/>
  <c r="C13" i="84"/>
  <c r="C14" i="84"/>
  <c r="C15" i="84"/>
  <c r="C16" i="84"/>
  <c r="C17" i="84"/>
  <c r="C18" i="84"/>
  <c r="C19" i="84"/>
  <c r="C3" i="83"/>
  <c r="C4" i="83"/>
  <c r="C5" i="83"/>
  <c r="C6" i="83"/>
  <c r="C7" i="83"/>
  <c r="C8" i="83"/>
  <c r="C9" i="83"/>
  <c r="C10" i="83"/>
  <c r="C11" i="83"/>
  <c r="C12" i="83"/>
  <c r="C13" i="83"/>
  <c r="C14" i="83"/>
  <c r="C15" i="83"/>
  <c r="C16" i="83"/>
  <c r="C17" i="83"/>
  <c r="C18" i="83"/>
  <c r="C19" i="83"/>
  <c r="C20" i="83"/>
  <c r="C21" i="83"/>
  <c r="C22" i="83"/>
  <c r="C23" i="83"/>
  <c r="C24" i="83"/>
  <c r="C25" i="83"/>
  <c r="C26" i="83"/>
  <c r="C27" i="83"/>
  <c r="C28" i="83"/>
  <c r="C29" i="83"/>
  <c r="C30" i="83"/>
  <c r="C31" i="83"/>
  <c r="C32" i="83"/>
  <c r="C33" i="83"/>
  <c r="C34" i="83"/>
  <c r="C35" i="83"/>
  <c r="C36" i="83"/>
  <c r="C37" i="83"/>
  <c r="C38" i="83"/>
  <c r="C39" i="83"/>
  <c r="C40" i="83"/>
  <c r="C41" i="83"/>
  <c r="C42" i="83"/>
  <c r="C43" i="83"/>
  <c r="C44" i="83"/>
  <c r="C45" i="83"/>
  <c r="C46" i="83"/>
  <c r="C47" i="83"/>
  <c r="C48" i="83"/>
  <c r="C49" i="83"/>
  <c r="C50" i="83"/>
  <c r="C51" i="83"/>
  <c r="C52" i="83"/>
  <c r="C53" i="83"/>
  <c r="C54" i="83"/>
  <c r="C55" i="83"/>
  <c r="C56" i="83"/>
  <c r="C57" i="83"/>
  <c r="C58" i="83"/>
  <c r="C59" i="83"/>
  <c r="C60" i="83"/>
  <c r="C61" i="83"/>
  <c r="C62" i="83"/>
  <c r="C63" i="83"/>
  <c r="C64" i="83"/>
  <c r="C65" i="83"/>
  <c r="C3" i="82"/>
  <c r="C4" i="82"/>
  <c r="C5" i="82"/>
  <c r="C6" i="82"/>
  <c r="C7" i="82"/>
  <c r="C8" i="82"/>
  <c r="C9" i="82"/>
  <c r="C10" i="82"/>
  <c r="C11" i="82"/>
  <c r="C12" i="82"/>
  <c r="C13" i="82"/>
  <c r="C14" i="82"/>
  <c r="C15" i="82"/>
  <c r="C16" i="82"/>
  <c r="C17" i="82"/>
  <c r="C18" i="82"/>
  <c r="C19" i="82"/>
  <c r="C20" i="82"/>
  <c r="C21" i="82"/>
  <c r="C22" i="82"/>
  <c r="C23" i="82"/>
  <c r="C24" i="82"/>
  <c r="C25" i="82"/>
  <c r="C26" i="82"/>
  <c r="C27" i="82"/>
  <c r="C28" i="82"/>
  <c r="C29" i="82"/>
  <c r="C30" i="82"/>
  <c r="C31" i="82"/>
  <c r="C32" i="82"/>
  <c r="C33" i="82"/>
  <c r="C34" i="82"/>
  <c r="C35" i="82"/>
  <c r="C36" i="82"/>
  <c r="C37" i="82"/>
  <c r="C38" i="82"/>
  <c r="C39" i="82"/>
  <c r="C40" i="82"/>
  <c r="C41" i="82"/>
  <c r="C42" i="82"/>
  <c r="C43" i="82"/>
  <c r="C44" i="82"/>
  <c r="C45" i="82"/>
  <c r="C46" i="82"/>
  <c r="C47" i="82"/>
  <c r="C48" i="82"/>
  <c r="C49" i="82"/>
  <c r="C50" i="82"/>
  <c r="C51" i="82"/>
  <c r="C52" i="82"/>
  <c r="C53" i="82"/>
  <c r="C54" i="82"/>
  <c r="C55" i="82"/>
  <c r="C56" i="82"/>
  <c r="C57" i="82"/>
  <c r="C58" i="82"/>
  <c r="C59" i="82"/>
  <c r="C60" i="82"/>
  <c r="C61" i="82"/>
  <c r="C62" i="82"/>
  <c r="C3" i="101"/>
  <c r="C4" i="101"/>
  <c r="C5" i="101"/>
  <c r="C3" i="100"/>
  <c r="C4" i="100"/>
  <c r="C3" i="99"/>
  <c r="C4" i="99"/>
  <c r="C5" i="99"/>
  <c r="C3" i="98"/>
  <c r="C4" i="98"/>
  <c r="C3" i="97"/>
  <c r="C4" i="97"/>
  <c r="C5" i="97"/>
  <c r="C6" i="97"/>
  <c r="C7" i="97"/>
  <c r="C8" i="97"/>
  <c r="C9" i="97"/>
  <c r="C10" i="97"/>
  <c r="C11" i="97"/>
  <c r="C12" i="97"/>
  <c r="C13" i="97"/>
  <c r="C3" i="96"/>
  <c r="C4" i="96"/>
  <c r="C5" i="96"/>
  <c r="C6" i="96"/>
  <c r="C7" i="96"/>
  <c r="C8" i="96"/>
  <c r="C9" i="96"/>
  <c r="C3" i="81"/>
  <c r="C4" i="81"/>
  <c r="C5" i="81"/>
  <c r="C6" i="81"/>
  <c r="C7" i="81"/>
  <c r="C8" i="81"/>
  <c r="C9" i="81"/>
  <c r="C3" i="80"/>
  <c r="C4" i="80"/>
  <c r="C5" i="80"/>
  <c r="C6" i="80"/>
  <c r="C7" i="80"/>
  <c r="C3" i="79"/>
  <c r="C4" i="79"/>
  <c r="C5" i="79"/>
  <c r="C6" i="79"/>
  <c r="C7" i="79"/>
  <c r="C8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" i="78"/>
  <c r="C4" i="78"/>
  <c r="C5" i="78"/>
  <c r="C6" i="78"/>
  <c r="C7" i="78"/>
  <c r="C8" i="78"/>
  <c r="C9" i="78"/>
  <c r="C10" i="78"/>
  <c r="C11" i="78"/>
  <c r="C12" i="78"/>
  <c r="C13" i="78"/>
  <c r="C14" i="78"/>
  <c r="C15" i="78"/>
  <c r="C16" i="78"/>
  <c r="C17" i="78"/>
  <c r="C18" i="78"/>
  <c r="C19" i="78"/>
  <c r="C20" i="78"/>
  <c r="C21" i="78"/>
  <c r="C22" i="78"/>
  <c r="C23" i="78"/>
  <c r="C24" i="78"/>
  <c r="C25" i="78"/>
  <c r="C26" i="78"/>
  <c r="C27" i="78"/>
  <c r="C28" i="78"/>
  <c r="C29" i="78"/>
  <c r="C30" i="78"/>
  <c r="C31" i="78"/>
  <c r="C32" i="78"/>
  <c r="C33" i="78"/>
  <c r="C34" i="78"/>
  <c r="C35" i="78"/>
  <c r="C36" i="78"/>
  <c r="C3" i="77"/>
  <c r="C4" i="77"/>
  <c r="C5" i="77"/>
  <c r="C6" i="77"/>
  <c r="C7" i="77"/>
  <c r="C8" i="77"/>
  <c r="C9" i="77"/>
  <c r="C10" i="77"/>
  <c r="C11" i="77"/>
  <c r="C12" i="77"/>
  <c r="C13" i="77"/>
  <c r="C14" i="77"/>
  <c r="C15" i="77"/>
  <c r="C16" i="77"/>
  <c r="C17" i="77"/>
  <c r="C3" i="76"/>
  <c r="C4" i="76"/>
  <c r="C5" i="76"/>
  <c r="C6" i="76"/>
  <c r="C7" i="76"/>
  <c r="C8" i="76"/>
  <c r="C9" i="76"/>
  <c r="C10" i="76"/>
  <c r="C11" i="76"/>
  <c r="C12" i="76"/>
  <c r="C13" i="76"/>
  <c r="C14" i="76"/>
  <c r="C15" i="76"/>
  <c r="C16" i="76"/>
  <c r="C17" i="76"/>
  <c r="C18" i="76"/>
  <c r="C19" i="76"/>
  <c r="C20" i="76"/>
  <c r="C21" i="76"/>
  <c r="C22" i="76"/>
  <c r="C23" i="76"/>
  <c r="C24" i="76"/>
  <c r="C25" i="76"/>
  <c r="C3" i="75"/>
  <c r="C4" i="75"/>
  <c r="C5" i="75"/>
  <c r="C6" i="75"/>
  <c r="C7" i="75"/>
  <c r="C8" i="75"/>
  <c r="C9" i="75"/>
  <c r="C10" i="75"/>
  <c r="C11" i="75"/>
  <c r="C12" i="75"/>
  <c r="C13" i="75"/>
  <c r="C14" i="75"/>
  <c r="C15" i="75"/>
  <c r="C16" i="75"/>
  <c r="C17" i="75"/>
  <c r="C18" i="75"/>
  <c r="C19" i="75"/>
  <c r="C20" i="75"/>
  <c r="C21" i="75"/>
  <c r="C22" i="75"/>
  <c r="C23" i="75"/>
  <c r="C24" i="75"/>
  <c r="C25" i="75"/>
  <c r="C26" i="75"/>
  <c r="C27" i="75"/>
  <c r="C28" i="75"/>
  <c r="C29" i="75"/>
  <c r="C30" i="75"/>
  <c r="C31" i="75"/>
  <c r="C32" i="75"/>
  <c r="C33" i="75"/>
  <c r="C34" i="75"/>
  <c r="C35" i="75"/>
  <c r="C36" i="75"/>
  <c r="C37" i="75"/>
  <c r="C38" i="75"/>
  <c r="C39" i="75"/>
  <c r="C40" i="75"/>
  <c r="C41" i="75"/>
  <c r="C42" i="75"/>
  <c r="C43" i="75"/>
  <c r="C44" i="75"/>
  <c r="C45" i="75"/>
  <c r="C46" i="75"/>
  <c r="C47" i="75"/>
  <c r="C48" i="75"/>
  <c r="C49" i="75"/>
  <c r="C50" i="75"/>
  <c r="C51" i="75"/>
  <c r="C52" i="75"/>
  <c r="C53" i="75"/>
  <c r="C54" i="75"/>
  <c r="C55" i="75"/>
  <c r="C56" i="75"/>
  <c r="C57" i="75"/>
  <c r="C58" i="75"/>
  <c r="C59" i="75"/>
  <c r="C60" i="75"/>
  <c r="C61" i="75"/>
  <c r="C62" i="75"/>
  <c r="C63" i="75"/>
  <c r="C64" i="75"/>
  <c r="C65" i="75"/>
  <c r="C66" i="75"/>
  <c r="C67" i="75"/>
  <c r="C68" i="75"/>
  <c r="C3" i="74"/>
  <c r="C4" i="74"/>
  <c r="C5" i="74"/>
  <c r="C6" i="74"/>
  <c r="C7" i="74"/>
  <c r="C8" i="74"/>
  <c r="C9" i="74"/>
  <c r="C10" i="74"/>
  <c r="C11" i="74"/>
  <c r="C12" i="74"/>
  <c r="C13" i="74"/>
  <c r="C14" i="74"/>
  <c r="C15" i="74"/>
  <c r="C16" i="74"/>
  <c r="C17" i="74"/>
  <c r="C18" i="74"/>
  <c r="C19" i="74"/>
  <c r="C20" i="74"/>
  <c r="C21" i="74"/>
  <c r="C22" i="74"/>
  <c r="C23" i="74"/>
  <c r="C24" i="74"/>
  <c r="C25" i="74"/>
  <c r="C26" i="74"/>
  <c r="C27" i="74"/>
  <c r="C28" i="74"/>
  <c r="C29" i="74"/>
  <c r="C30" i="74"/>
  <c r="C31" i="74"/>
  <c r="C32" i="74"/>
  <c r="C33" i="74"/>
  <c r="C34" i="74"/>
  <c r="C35" i="74"/>
  <c r="C36" i="74"/>
  <c r="C37" i="74"/>
  <c r="C38" i="74"/>
  <c r="C39" i="74"/>
  <c r="C40" i="74"/>
  <c r="C41" i="74"/>
  <c r="C42" i="74"/>
  <c r="C43" i="74"/>
  <c r="C44" i="74"/>
  <c r="C45" i="74"/>
  <c r="C46" i="74"/>
  <c r="C47" i="74"/>
  <c r="C48" i="74"/>
  <c r="C49" i="74"/>
  <c r="C50" i="74"/>
  <c r="C51" i="74"/>
  <c r="C52" i="74"/>
  <c r="C53" i="74"/>
  <c r="C54" i="74"/>
  <c r="C55" i="74"/>
  <c r="C56" i="74"/>
  <c r="C57" i="74"/>
  <c r="C58" i="74"/>
  <c r="C59" i="74"/>
  <c r="C60" i="74"/>
  <c r="C61" i="74"/>
  <c r="C62" i="74"/>
  <c r="C63" i="74"/>
  <c r="C64" i="74"/>
  <c r="C65" i="74"/>
  <c r="C66" i="74"/>
  <c r="C67" i="74"/>
  <c r="C68" i="74"/>
  <c r="C69" i="74"/>
  <c r="C70" i="74"/>
  <c r="C3" i="73"/>
  <c r="C4" i="73"/>
  <c r="C5" i="73"/>
  <c r="C6" i="73"/>
  <c r="C7" i="73"/>
  <c r="C8" i="73"/>
  <c r="C9" i="73"/>
  <c r="C10" i="73"/>
  <c r="C11" i="73"/>
  <c r="C12" i="73"/>
  <c r="C13" i="73"/>
  <c r="C14" i="73"/>
  <c r="C15" i="73"/>
  <c r="C16" i="73"/>
  <c r="C17" i="73"/>
  <c r="C18" i="73"/>
  <c r="C19" i="73"/>
  <c r="C20" i="73"/>
  <c r="C21" i="73"/>
  <c r="C22" i="73"/>
  <c r="C23" i="73"/>
  <c r="C24" i="73"/>
  <c r="C25" i="73"/>
  <c r="C26" i="73"/>
  <c r="C27" i="73"/>
  <c r="C28" i="73"/>
  <c r="C29" i="73"/>
  <c r="C30" i="73"/>
  <c r="C31" i="73"/>
  <c r="C32" i="73"/>
  <c r="C33" i="73"/>
  <c r="C34" i="73"/>
  <c r="C35" i="73"/>
  <c r="C36" i="73"/>
  <c r="C37" i="73"/>
  <c r="C38" i="73"/>
  <c r="C39" i="73"/>
  <c r="C40" i="73"/>
  <c r="C41" i="73"/>
  <c r="C42" i="73"/>
  <c r="C43" i="73"/>
  <c r="C44" i="73"/>
  <c r="C45" i="73"/>
  <c r="C46" i="73"/>
  <c r="C47" i="73"/>
  <c r="C48" i="73"/>
  <c r="C49" i="73"/>
  <c r="C50" i="73"/>
  <c r="C51" i="73"/>
  <c r="C52" i="73"/>
  <c r="C53" i="73"/>
  <c r="C54" i="73"/>
  <c r="C55" i="73"/>
  <c r="C56" i="73"/>
  <c r="C57" i="73"/>
  <c r="C58" i="73"/>
  <c r="C59" i="73"/>
  <c r="C60" i="73"/>
  <c r="C61" i="73"/>
  <c r="C62" i="73"/>
  <c r="C63" i="73"/>
  <c r="C64" i="73"/>
  <c r="C65" i="73"/>
  <c r="C66" i="73"/>
  <c r="C67" i="73"/>
  <c r="C68" i="73"/>
  <c r="C69" i="73"/>
  <c r="C70" i="73"/>
  <c r="C71" i="73"/>
  <c r="C72" i="73"/>
  <c r="C73" i="73"/>
  <c r="C74" i="73"/>
  <c r="C75" i="73"/>
  <c r="C3" i="72"/>
  <c r="C4" i="72"/>
  <c r="C5" i="72"/>
  <c r="C6" i="72"/>
  <c r="C7" i="72"/>
  <c r="C8" i="72"/>
  <c r="C9" i="72"/>
  <c r="C10" i="72"/>
  <c r="C11" i="72"/>
  <c r="C12" i="72"/>
  <c r="C13" i="72"/>
  <c r="C14" i="72"/>
  <c r="C15" i="72"/>
  <c r="C16" i="72"/>
  <c r="C17" i="72"/>
  <c r="C18" i="72"/>
  <c r="C19" i="72"/>
  <c r="C20" i="72"/>
  <c r="C21" i="72"/>
  <c r="C22" i="72"/>
  <c r="C23" i="72"/>
  <c r="C24" i="72"/>
  <c r="C25" i="72"/>
  <c r="C26" i="72"/>
  <c r="C27" i="72"/>
  <c r="C28" i="72"/>
  <c r="C29" i="72"/>
  <c r="C30" i="72"/>
  <c r="C31" i="72"/>
  <c r="C32" i="72"/>
  <c r="C33" i="72"/>
  <c r="C34" i="72"/>
  <c r="C35" i="72"/>
  <c r="C36" i="72"/>
  <c r="C37" i="72"/>
  <c r="C38" i="72"/>
  <c r="C39" i="72"/>
  <c r="C40" i="72"/>
  <c r="C41" i="72"/>
  <c r="C42" i="72"/>
  <c r="C43" i="72"/>
  <c r="C44" i="72"/>
  <c r="C45" i="72"/>
  <c r="C46" i="72"/>
  <c r="C47" i="72"/>
  <c r="C48" i="72"/>
  <c r="C49" i="72"/>
  <c r="C50" i="72"/>
  <c r="C51" i="72"/>
  <c r="C52" i="72"/>
  <c r="C53" i="72"/>
  <c r="C54" i="72"/>
  <c r="C55" i="72"/>
  <c r="C56" i="72"/>
  <c r="C57" i="72"/>
  <c r="C58" i="72"/>
  <c r="C59" i="72"/>
  <c r="C60" i="72"/>
  <c r="C61" i="72"/>
  <c r="C62" i="72"/>
  <c r="C63" i="72"/>
  <c r="C64" i="72"/>
  <c r="C65" i="72"/>
  <c r="C66" i="72"/>
  <c r="C67" i="72"/>
  <c r="C68" i="72"/>
  <c r="C69" i="72"/>
  <c r="C70" i="72"/>
  <c r="C71" i="72"/>
  <c r="C72" i="72"/>
  <c r="C73" i="72"/>
  <c r="C74" i="72"/>
  <c r="C75" i="72"/>
  <c r="A2" i="52"/>
  <c r="A3" i="52"/>
  <c r="A4" i="52"/>
  <c r="A5" i="52"/>
  <c r="A6" i="52"/>
  <c r="A7" i="52"/>
  <c r="A8" i="52"/>
  <c r="A9" i="52"/>
  <c r="A10" i="52"/>
  <c r="A11" i="52"/>
  <c r="A12" i="52"/>
  <c r="A13" i="52"/>
  <c r="A14" i="52"/>
  <c r="A15" i="52"/>
  <c r="A16" i="52"/>
  <c r="A17" i="52"/>
  <c r="A18" i="52"/>
  <c r="A19" i="52"/>
  <c r="A20" i="52"/>
  <c r="A21" i="52"/>
  <c r="A22" i="52"/>
  <c r="A23" i="52"/>
  <c r="A24" i="52"/>
  <c r="A25" i="52"/>
  <c r="A26" i="52"/>
  <c r="A27" i="52"/>
  <c r="A28" i="52"/>
  <c r="A29" i="52"/>
  <c r="A30" i="52"/>
  <c r="A31" i="52"/>
  <c r="A32" i="52"/>
  <c r="A33" i="52"/>
  <c r="A34" i="52"/>
  <c r="A35" i="52"/>
  <c r="A36" i="52"/>
  <c r="A37" i="52"/>
  <c r="A38" i="52"/>
  <c r="A39" i="52"/>
  <c r="A40" i="52"/>
  <c r="A41" i="52"/>
  <c r="A42" i="52"/>
  <c r="A43" i="52"/>
  <c r="A44" i="52"/>
  <c r="A45" i="52"/>
  <c r="A46" i="52"/>
  <c r="A47" i="52"/>
  <c r="A48" i="52"/>
  <c r="A49" i="52"/>
  <c r="A50" i="52"/>
  <c r="A51" i="52"/>
  <c r="A52" i="52"/>
  <c r="A53" i="52"/>
  <c r="A54" i="52"/>
  <c r="A55" i="52"/>
  <c r="A56" i="52"/>
  <c r="A57" i="52"/>
  <c r="A58" i="52"/>
  <c r="A59" i="52"/>
  <c r="A60" i="52"/>
  <c r="A61" i="52"/>
  <c r="A62" i="52"/>
  <c r="A63" i="52"/>
  <c r="A64" i="52"/>
  <c r="A65" i="52"/>
  <c r="A66" i="52"/>
  <c r="A67" i="52"/>
  <c r="A68" i="52"/>
  <c r="A69" i="52"/>
  <c r="A70" i="52"/>
  <c r="A71" i="52"/>
  <c r="A72" i="52"/>
  <c r="A73" i="52"/>
  <c r="A74" i="52"/>
  <c r="A75" i="52"/>
  <c r="A76" i="52"/>
  <c r="A77" i="52"/>
  <c r="A78" i="52"/>
  <c r="A79" i="52"/>
  <c r="A80" i="52"/>
  <c r="A81" i="52"/>
  <c r="A82" i="52"/>
  <c r="A83" i="52"/>
  <c r="A84" i="52"/>
  <c r="A85" i="52"/>
  <c r="A86" i="52"/>
  <c r="A87" i="52"/>
  <c r="A88" i="52"/>
  <c r="A89" i="52"/>
  <c r="A90" i="52"/>
  <c r="A91" i="52"/>
  <c r="A92" i="52"/>
  <c r="A93" i="52"/>
  <c r="A94" i="52"/>
  <c r="A95" i="52"/>
  <c r="A96" i="52"/>
  <c r="A97" i="52"/>
  <c r="A98" i="52"/>
  <c r="A99" i="52"/>
  <c r="A100" i="52"/>
  <c r="A101" i="52"/>
  <c r="A102" i="52"/>
  <c r="A103" i="52"/>
  <c r="A104" i="52"/>
  <c r="A105" i="52"/>
  <c r="A106" i="52"/>
  <c r="A107" i="52"/>
  <c r="A108" i="52"/>
  <c r="A109" i="52"/>
  <c r="A110" i="52"/>
  <c r="A111" i="52"/>
  <c r="A112" i="52"/>
  <c r="A113" i="52"/>
  <c r="A114" i="52"/>
  <c r="A115" i="52"/>
  <c r="A116" i="52"/>
  <c r="A117" i="52"/>
  <c r="A118" i="52"/>
  <c r="A119" i="52"/>
  <c r="A120" i="52"/>
  <c r="A121" i="52"/>
  <c r="A122" i="52"/>
  <c r="A123" i="52"/>
  <c r="A124" i="52"/>
  <c r="A125" i="52"/>
  <c r="A126" i="52"/>
  <c r="A127" i="52"/>
  <c r="A128" i="52"/>
  <c r="A129" i="52"/>
  <c r="A130" i="52"/>
  <c r="A131" i="52"/>
  <c r="A132" i="52"/>
  <c r="A133" i="52"/>
  <c r="A134" i="52"/>
  <c r="A135" i="52"/>
  <c r="A136" i="52"/>
  <c r="A137" i="52"/>
  <c r="A138" i="52"/>
  <c r="A139" i="52"/>
  <c r="A140" i="52"/>
  <c r="A141" i="52"/>
  <c r="A142" i="52"/>
  <c r="A143" i="52"/>
  <c r="A144" i="52"/>
  <c r="A145" i="52"/>
  <c r="A146" i="52"/>
  <c r="A147" i="52"/>
  <c r="A148" i="52"/>
  <c r="A149" i="52"/>
  <c r="A150" i="52"/>
  <c r="A151" i="52"/>
  <c r="A152" i="52"/>
  <c r="A153" i="52"/>
  <c r="A154" i="52"/>
  <c r="A155" i="52"/>
  <c r="A156" i="52"/>
  <c r="A157" i="52"/>
  <c r="A158" i="52"/>
  <c r="A159" i="52"/>
  <c r="A160" i="52"/>
  <c r="A161" i="52"/>
  <c r="A162" i="52"/>
  <c r="A163" i="52"/>
  <c r="A164" i="52"/>
  <c r="A165" i="52"/>
  <c r="A166" i="52"/>
  <c r="A167" i="52"/>
  <c r="A168" i="52"/>
  <c r="A169" i="52"/>
  <c r="A170" i="52"/>
  <c r="A171" i="52"/>
  <c r="A172" i="52"/>
  <c r="A173" i="52"/>
  <c r="A174" i="52"/>
  <c r="A175" i="52"/>
  <c r="A176" i="52"/>
  <c r="A177" i="52"/>
  <c r="A178" i="52"/>
  <c r="A179" i="52"/>
  <c r="A180" i="52"/>
  <c r="A181" i="52"/>
  <c r="A182" i="52"/>
  <c r="A183" i="52"/>
  <c r="A184" i="52"/>
  <c r="A185" i="52"/>
  <c r="A186" i="52"/>
  <c r="A187" i="52"/>
  <c r="A188" i="52"/>
  <c r="A189" i="52"/>
  <c r="A190" i="52"/>
  <c r="A191" i="52"/>
  <c r="A192" i="52"/>
  <c r="A193" i="52"/>
  <c r="A194" i="52"/>
  <c r="A195" i="52"/>
  <c r="A196" i="52"/>
  <c r="A197" i="52"/>
  <c r="A198" i="52"/>
  <c r="A199" i="52"/>
  <c r="A200" i="52"/>
  <c r="A201" i="52"/>
  <c r="A202" i="52"/>
  <c r="A203" i="52"/>
  <c r="A204" i="52"/>
  <c r="A205" i="52"/>
  <c r="A206" i="52"/>
  <c r="A207" i="52"/>
  <c r="A208" i="52"/>
  <c r="A209" i="52"/>
  <c r="A210" i="52"/>
  <c r="A211" i="52"/>
  <c r="A212" i="52"/>
  <c r="A213" i="52"/>
  <c r="A214" i="52"/>
  <c r="A215" i="52"/>
  <c r="A216" i="52"/>
  <c r="A217" i="52"/>
  <c r="A218" i="52"/>
  <c r="A219" i="52"/>
  <c r="A220" i="52"/>
  <c r="A221" i="52"/>
  <c r="A222" i="52"/>
  <c r="A223" i="52"/>
  <c r="A224" i="52"/>
  <c r="A225" i="52"/>
  <c r="A226" i="52"/>
  <c r="A227" i="52"/>
  <c r="A228" i="52"/>
  <c r="A229" i="52"/>
  <c r="A230" i="52"/>
  <c r="A231" i="52"/>
  <c r="A232" i="52"/>
  <c r="A233" i="52"/>
  <c r="A234" i="52"/>
  <c r="A235" i="52"/>
  <c r="A236" i="52"/>
  <c r="A237" i="52"/>
  <c r="A238" i="52"/>
  <c r="A239" i="52"/>
  <c r="A240" i="52"/>
  <c r="A241" i="52"/>
  <c r="A242" i="52"/>
  <c r="A243" i="52"/>
  <c r="A244" i="52"/>
  <c r="A245" i="52"/>
  <c r="A246" i="52"/>
  <c r="A247" i="52"/>
  <c r="A248" i="52"/>
  <c r="A249" i="52"/>
  <c r="A250" i="52"/>
  <c r="A251" i="52"/>
  <c r="A252" i="52"/>
  <c r="A253" i="52"/>
  <c r="A254" i="52"/>
  <c r="A255" i="52"/>
  <c r="A256" i="52"/>
  <c r="A257" i="52"/>
  <c r="A258" i="52"/>
  <c r="A259" i="52"/>
  <c r="A260" i="52"/>
  <c r="A261" i="52"/>
  <c r="A262" i="52"/>
  <c r="A263" i="52"/>
  <c r="A264" i="52"/>
  <c r="A265" i="52"/>
  <c r="A266" i="52"/>
  <c r="A267" i="52"/>
  <c r="A268" i="52"/>
  <c r="A269" i="52"/>
  <c r="A270" i="52"/>
  <c r="A271" i="52"/>
  <c r="A272" i="52"/>
  <c r="A273" i="52"/>
  <c r="A274" i="52"/>
  <c r="A275" i="52"/>
  <c r="A276" i="52"/>
  <c r="A277" i="52"/>
  <c r="A278" i="52"/>
  <c r="A279" i="52"/>
  <c r="A280" i="52"/>
  <c r="A281" i="52"/>
  <c r="A282" i="52"/>
  <c r="A283" i="52"/>
  <c r="A284" i="52"/>
  <c r="A285" i="52"/>
  <c r="A286" i="52"/>
  <c r="A287" i="52"/>
  <c r="A288" i="52"/>
  <c r="A289" i="52"/>
  <c r="A290" i="52"/>
  <c r="A291" i="52"/>
  <c r="A292" i="52"/>
  <c r="A293" i="52"/>
  <c r="A294" i="52"/>
  <c r="A295" i="52"/>
  <c r="A296" i="52"/>
  <c r="A297" i="52"/>
  <c r="A298" i="52"/>
  <c r="A299" i="52"/>
  <c r="A300" i="52"/>
  <c r="A301" i="52"/>
  <c r="A302" i="52"/>
  <c r="A303" i="52"/>
  <c r="A304" i="52"/>
  <c r="A305" i="52"/>
  <c r="A306" i="52"/>
  <c r="A307" i="52"/>
  <c r="A308" i="52"/>
  <c r="A309" i="52"/>
  <c r="A310" i="52"/>
  <c r="A311" i="52"/>
  <c r="A312" i="52"/>
  <c r="A313" i="52"/>
  <c r="A314" i="52"/>
  <c r="A315" i="52"/>
  <c r="A316" i="52"/>
  <c r="A317" i="52"/>
  <c r="A318" i="52"/>
  <c r="A319" i="52"/>
  <c r="A320" i="52"/>
  <c r="A321" i="52"/>
  <c r="A322" i="52"/>
  <c r="A323" i="52"/>
  <c r="A324" i="52"/>
  <c r="A325" i="52"/>
  <c r="A326" i="52"/>
  <c r="A327" i="52"/>
  <c r="A328" i="52"/>
  <c r="A329" i="52"/>
  <c r="A330" i="52"/>
  <c r="A331" i="52"/>
  <c r="A332" i="52"/>
  <c r="A333" i="52"/>
  <c r="A334" i="52"/>
  <c r="A335" i="52"/>
  <c r="A336" i="52"/>
  <c r="A337" i="52"/>
  <c r="A338" i="52"/>
  <c r="A339" i="52"/>
  <c r="A340" i="52"/>
  <c r="A341" i="52"/>
  <c r="A342" i="52"/>
  <c r="A343" i="52"/>
  <c r="A344" i="52"/>
  <c r="A345" i="52"/>
  <c r="A346" i="52"/>
  <c r="A347" i="52"/>
  <c r="A348" i="52"/>
  <c r="A349" i="52"/>
  <c r="A350" i="52"/>
  <c r="A351" i="52"/>
  <c r="A352" i="52"/>
  <c r="A353" i="52"/>
  <c r="A354" i="52"/>
  <c r="A355" i="52"/>
  <c r="A356" i="52"/>
  <c r="A357" i="52"/>
  <c r="A358" i="52"/>
  <c r="A359" i="52"/>
  <c r="A360" i="52"/>
  <c r="A361" i="52"/>
  <c r="A362" i="52"/>
  <c r="A363" i="52"/>
  <c r="A364" i="52"/>
  <c r="A365" i="52"/>
  <c r="A366" i="52"/>
  <c r="A367" i="52"/>
  <c r="A368" i="52"/>
  <c r="A369" i="52"/>
  <c r="A370" i="52"/>
  <c r="A371" i="52"/>
  <c r="A372" i="52"/>
  <c r="A373" i="52"/>
  <c r="A374" i="52"/>
  <c r="A375" i="52"/>
  <c r="A376" i="52"/>
  <c r="A377" i="52"/>
  <c r="A378" i="52"/>
  <c r="A379" i="52"/>
  <c r="A380" i="52"/>
  <c r="A381" i="52"/>
  <c r="A382" i="52"/>
  <c r="A383" i="52"/>
  <c r="A384" i="52"/>
  <c r="A385" i="52"/>
  <c r="A386" i="52"/>
  <c r="A387" i="52"/>
  <c r="A388" i="52"/>
  <c r="A389" i="52"/>
  <c r="A390" i="52"/>
  <c r="A391" i="52"/>
  <c r="A392" i="52"/>
  <c r="A393" i="52"/>
  <c r="A394" i="52"/>
  <c r="A395" i="52"/>
  <c r="A396" i="52"/>
  <c r="A397" i="52"/>
  <c r="A398" i="52"/>
  <c r="A399" i="52"/>
  <c r="A400" i="52"/>
  <c r="A401" i="52"/>
  <c r="A402" i="52"/>
  <c r="A403" i="52"/>
  <c r="A404" i="52"/>
  <c r="A405" i="52"/>
  <c r="A406" i="52"/>
  <c r="A407" i="52"/>
  <c r="A408" i="52"/>
  <c r="A409" i="52"/>
  <c r="A410" i="52"/>
  <c r="A411" i="52"/>
  <c r="A412" i="52"/>
  <c r="A413" i="52"/>
  <c r="A414" i="52"/>
  <c r="A415" i="52"/>
  <c r="A416" i="52"/>
  <c r="A417" i="52"/>
  <c r="A418" i="52"/>
  <c r="A419" i="52"/>
  <c r="A420" i="52"/>
  <c r="A421" i="52"/>
  <c r="A422" i="52"/>
  <c r="A423" i="52"/>
  <c r="A424" i="52"/>
  <c r="A425" i="52"/>
  <c r="A426" i="52"/>
  <c r="A427" i="52"/>
  <c r="A428" i="52"/>
  <c r="A429" i="52"/>
  <c r="A430" i="52"/>
  <c r="A431" i="52"/>
  <c r="A432" i="52"/>
  <c r="A433" i="52"/>
  <c r="A434" i="52"/>
  <c r="A435" i="52"/>
  <c r="A436" i="52"/>
  <c r="A437" i="52"/>
  <c r="A438" i="52"/>
  <c r="A439" i="52"/>
  <c r="A440" i="52"/>
  <c r="A441" i="52"/>
  <c r="A442" i="52"/>
  <c r="A443" i="52"/>
  <c r="A444" i="52"/>
  <c r="A445" i="52"/>
  <c r="A446" i="52"/>
  <c r="A447" i="52"/>
  <c r="A448" i="52"/>
  <c r="A449" i="52"/>
  <c r="A450" i="52"/>
  <c r="A451" i="52"/>
  <c r="A452" i="52"/>
  <c r="A453" i="52"/>
  <c r="A454" i="52"/>
  <c r="A455" i="52"/>
  <c r="A456" i="52"/>
  <c r="A457" i="52"/>
  <c r="A458" i="52"/>
  <c r="A459" i="52"/>
  <c r="A460" i="52"/>
  <c r="A461" i="52"/>
  <c r="A462" i="52"/>
  <c r="A463" i="52"/>
  <c r="A464" i="52"/>
  <c r="A465" i="52"/>
  <c r="A466" i="52"/>
  <c r="A467" i="52"/>
  <c r="A468" i="52"/>
  <c r="A469" i="52"/>
  <c r="A470" i="52"/>
  <c r="A471" i="52"/>
  <c r="A472" i="52"/>
  <c r="A473" i="52"/>
  <c r="A474" i="52"/>
  <c r="A475" i="52"/>
  <c r="A476" i="52"/>
  <c r="A477" i="52"/>
  <c r="A478" i="52"/>
  <c r="A479" i="52"/>
  <c r="A480" i="52"/>
  <c r="A481" i="52"/>
  <c r="A482" i="52"/>
  <c r="A483" i="52"/>
  <c r="A484" i="52"/>
  <c r="A485" i="52"/>
  <c r="A486" i="52"/>
  <c r="A487" i="52"/>
  <c r="A488" i="52"/>
  <c r="A489" i="52"/>
  <c r="A490" i="52"/>
  <c r="A491" i="52"/>
  <c r="A492" i="52"/>
  <c r="A493" i="52"/>
  <c r="A494" i="52"/>
  <c r="A495" i="52"/>
  <c r="A496" i="52"/>
  <c r="A497" i="52"/>
  <c r="A498" i="52"/>
  <c r="A499" i="52"/>
  <c r="A500" i="52"/>
  <c r="A501" i="52"/>
  <c r="A502" i="52"/>
  <c r="A503" i="52"/>
  <c r="A504" i="52"/>
  <c r="A505" i="52"/>
  <c r="A506" i="52"/>
  <c r="A507" i="52"/>
  <c r="A508" i="52"/>
  <c r="A509" i="52"/>
  <c r="A510" i="52"/>
  <c r="A511" i="52"/>
  <c r="A512" i="52"/>
  <c r="A513" i="52"/>
  <c r="A514" i="52"/>
  <c r="A515" i="52"/>
  <c r="A516" i="52"/>
  <c r="A517" i="52"/>
  <c r="A518" i="52"/>
  <c r="A519" i="52"/>
  <c r="A520" i="52"/>
  <c r="A521" i="52"/>
  <c r="A522" i="52"/>
  <c r="A523" i="52"/>
  <c r="A524" i="52"/>
  <c r="A525" i="52"/>
  <c r="A526" i="52"/>
  <c r="A527" i="52"/>
  <c r="A528" i="52"/>
  <c r="A529" i="52"/>
  <c r="A530" i="52"/>
  <c r="A531" i="52"/>
  <c r="A532" i="52"/>
  <c r="A533" i="52"/>
  <c r="A534" i="52"/>
  <c r="A535" i="52"/>
  <c r="A536" i="52"/>
  <c r="A537" i="52"/>
  <c r="A538" i="52"/>
  <c r="A539" i="52"/>
  <c r="A540" i="52"/>
  <c r="A541" i="52"/>
  <c r="A542" i="52"/>
  <c r="A543" i="52"/>
  <c r="A544" i="52"/>
  <c r="A545" i="52"/>
  <c r="A546" i="52"/>
  <c r="A547" i="52"/>
  <c r="A548" i="52"/>
  <c r="A549" i="52"/>
  <c r="A550" i="52"/>
  <c r="A551" i="52"/>
  <c r="A552" i="52"/>
  <c r="A553" i="52"/>
  <c r="A554" i="52"/>
  <c r="A555" i="52"/>
  <c r="A556" i="52"/>
  <c r="A557" i="52"/>
  <c r="A558" i="52"/>
  <c r="A559" i="52"/>
  <c r="A560" i="52"/>
  <c r="A561" i="52"/>
  <c r="A562" i="52"/>
  <c r="A563" i="52"/>
  <c r="A564" i="52"/>
  <c r="A565" i="52"/>
  <c r="A566" i="52"/>
  <c r="A567" i="52"/>
  <c r="A568" i="52"/>
  <c r="A569" i="52"/>
  <c r="A570" i="52"/>
  <c r="A571" i="52"/>
  <c r="A572" i="52"/>
  <c r="A573" i="52"/>
  <c r="A574" i="52"/>
  <c r="A575" i="52"/>
  <c r="A576" i="52"/>
  <c r="A577" i="52"/>
  <c r="A578" i="52"/>
  <c r="A579" i="52"/>
  <c r="A580" i="52"/>
  <c r="A581" i="52"/>
  <c r="A582" i="52"/>
  <c r="A583" i="52"/>
  <c r="A584" i="52"/>
  <c r="A585" i="52"/>
  <c r="A586" i="52"/>
  <c r="A587" i="52"/>
  <c r="A588" i="52"/>
  <c r="A589" i="52"/>
  <c r="A590" i="52"/>
  <c r="A591" i="52"/>
  <c r="A592" i="52"/>
  <c r="A593" i="52"/>
  <c r="A594" i="52"/>
  <c r="A595" i="52"/>
  <c r="A596" i="52"/>
  <c r="A597" i="52"/>
  <c r="A598" i="52"/>
  <c r="A599" i="52"/>
  <c r="A600" i="52"/>
  <c r="A601" i="52"/>
  <c r="A602" i="52"/>
  <c r="A603" i="52"/>
  <c r="A604" i="52"/>
  <c r="A605" i="52"/>
  <c r="A606" i="52"/>
  <c r="A607" i="52"/>
  <c r="A608" i="52"/>
  <c r="A609" i="52"/>
  <c r="A610" i="52"/>
  <c r="A611" i="52"/>
  <c r="A612" i="52"/>
  <c r="A613" i="52"/>
  <c r="A614" i="52"/>
  <c r="A615" i="52"/>
  <c r="A616" i="52"/>
  <c r="A617" i="52"/>
  <c r="A618" i="52"/>
  <c r="A619" i="52"/>
  <c r="A620" i="52"/>
  <c r="A621" i="52"/>
  <c r="A622" i="52"/>
  <c r="A623" i="52"/>
  <c r="A624" i="52"/>
  <c r="A625" i="52"/>
  <c r="A626" i="52"/>
  <c r="A627" i="52"/>
  <c r="A628" i="52"/>
  <c r="A629" i="52"/>
  <c r="A630" i="52"/>
  <c r="A631" i="52"/>
  <c r="A632" i="52"/>
  <c r="A633" i="52"/>
  <c r="A634" i="52"/>
  <c r="A635" i="52"/>
  <c r="A636" i="52"/>
  <c r="A637" i="52"/>
  <c r="A638" i="52"/>
  <c r="A639" i="52"/>
  <c r="A640" i="52"/>
  <c r="A641" i="52"/>
  <c r="A642" i="52"/>
  <c r="A643" i="52"/>
  <c r="A644" i="52"/>
  <c r="A645" i="52"/>
  <c r="A646" i="52"/>
  <c r="A647" i="52"/>
  <c r="A648" i="52"/>
  <c r="A649" i="52"/>
  <c r="A650" i="52"/>
  <c r="A651" i="52"/>
  <c r="A652" i="52"/>
  <c r="A653" i="52"/>
  <c r="A654" i="52"/>
  <c r="A655" i="52"/>
  <c r="A656" i="52"/>
  <c r="A657" i="52"/>
  <c r="A658" i="52"/>
  <c r="A659" i="52"/>
  <c r="A660" i="52"/>
  <c r="A661" i="52"/>
  <c r="A662" i="52"/>
  <c r="A663" i="52"/>
  <c r="A664" i="52"/>
  <c r="A665" i="52"/>
  <c r="A666" i="52"/>
  <c r="A667" i="52"/>
  <c r="A668" i="52"/>
  <c r="A669" i="52"/>
  <c r="A670" i="52"/>
  <c r="A671" i="52"/>
  <c r="A672" i="52"/>
  <c r="A673" i="52"/>
  <c r="A674" i="52"/>
  <c r="A675" i="52"/>
  <c r="A676" i="52"/>
  <c r="A677" i="52"/>
  <c r="A678" i="52"/>
  <c r="A679" i="52"/>
  <c r="A680" i="52"/>
  <c r="A681" i="52"/>
  <c r="A682" i="52"/>
  <c r="A683" i="52"/>
  <c r="A684" i="52"/>
  <c r="A685" i="52"/>
  <c r="A686" i="52"/>
  <c r="A687" i="52"/>
  <c r="A688" i="52"/>
  <c r="A689" i="52"/>
  <c r="A690" i="52"/>
  <c r="A691" i="52"/>
  <c r="A692" i="52"/>
  <c r="A693" i="52"/>
  <c r="A694" i="52"/>
  <c r="A695" i="52"/>
  <c r="A696" i="52"/>
  <c r="A697" i="52"/>
  <c r="A698" i="52"/>
  <c r="A699" i="52"/>
  <c r="A700" i="52"/>
  <c r="A701" i="52"/>
  <c r="A702" i="52"/>
  <c r="A703" i="52"/>
  <c r="A704" i="52"/>
  <c r="A705" i="52"/>
  <c r="A706" i="52"/>
  <c r="A707" i="52"/>
  <c r="A708" i="52"/>
  <c r="A709" i="52"/>
  <c r="A710" i="52"/>
  <c r="A711" i="52"/>
  <c r="A712" i="52"/>
  <c r="A713" i="52"/>
  <c r="A714" i="52"/>
  <c r="A715" i="52"/>
  <c r="A716" i="52"/>
  <c r="A717" i="52"/>
  <c r="A718" i="52"/>
  <c r="A719" i="52"/>
  <c r="A720" i="52"/>
  <c r="A721" i="52"/>
  <c r="A722" i="52"/>
  <c r="A723" i="52"/>
  <c r="A724" i="52"/>
  <c r="A725" i="52"/>
  <c r="A726" i="52"/>
  <c r="A727" i="52"/>
  <c r="A728" i="52"/>
  <c r="A729" i="52"/>
  <c r="A730" i="52"/>
  <c r="A731" i="52"/>
  <c r="A732" i="52"/>
  <c r="A733" i="52"/>
  <c r="A734" i="52"/>
  <c r="A735" i="52"/>
  <c r="A736" i="52"/>
  <c r="A737" i="52"/>
  <c r="A738" i="52"/>
  <c r="A739" i="52"/>
  <c r="A740" i="52"/>
  <c r="A741" i="52"/>
  <c r="A742" i="52"/>
  <c r="A743" i="52"/>
  <c r="A744" i="52"/>
  <c r="A745" i="52"/>
  <c r="A746" i="52"/>
  <c r="A747" i="52"/>
  <c r="A748" i="52"/>
  <c r="A749" i="52"/>
  <c r="A750" i="52"/>
  <c r="A751" i="52"/>
  <c r="A752" i="52"/>
  <c r="A753" i="52"/>
  <c r="A754" i="52"/>
  <c r="A755" i="52"/>
  <c r="A756" i="52"/>
  <c r="A757" i="52"/>
  <c r="A758" i="52"/>
  <c r="A759" i="52"/>
  <c r="A760" i="52"/>
  <c r="A761" i="52"/>
  <c r="A762" i="52"/>
  <c r="A763" i="52"/>
  <c r="A764" i="52"/>
  <c r="A765" i="52"/>
  <c r="A766" i="52"/>
  <c r="A767" i="52"/>
  <c r="A768" i="52"/>
  <c r="A769" i="52"/>
  <c r="A770" i="52"/>
  <c r="A771" i="52"/>
  <c r="A772" i="52"/>
  <c r="A773" i="52"/>
  <c r="A774" i="52"/>
  <c r="A775" i="52"/>
  <c r="A776" i="52"/>
  <c r="A777" i="52"/>
  <c r="A778" i="52"/>
  <c r="A779" i="52"/>
  <c r="A780" i="52"/>
  <c r="A781" i="52"/>
  <c r="A782" i="52"/>
  <c r="A783" i="52"/>
  <c r="A784" i="52"/>
  <c r="A785" i="52"/>
  <c r="A786" i="52"/>
  <c r="A787" i="52"/>
  <c r="A788" i="52"/>
  <c r="A789" i="52"/>
  <c r="A790" i="52"/>
  <c r="A791" i="52"/>
  <c r="A792" i="52"/>
  <c r="A793" i="52"/>
  <c r="A794" i="52"/>
  <c r="A795" i="52"/>
  <c r="A796" i="52"/>
  <c r="A797" i="52"/>
  <c r="A798" i="52"/>
  <c r="A799" i="52"/>
  <c r="A800" i="52"/>
  <c r="A801" i="52"/>
  <c r="A802" i="52"/>
  <c r="A803" i="52"/>
  <c r="A804" i="52"/>
  <c r="A805" i="52"/>
  <c r="A806" i="52"/>
  <c r="A807" i="52"/>
  <c r="A808" i="52"/>
  <c r="A809" i="52"/>
  <c r="A810" i="52"/>
  <c r="A811" i="52"/>
  <c r="A812" i="52"/>
  <c r="A813" i="52"/>
  <c r="A814" i="52"/>
  <c r="A815" i="52"/>
  <c r="A816" i="52"/>
  <c r="A817" i="52"/>
  <c r="A818" i="52"/>
  <c r="A819" i="52"/>
  <c r="A820" i="52"/>
  <c r="A821" i="52"/>
  <c r="A822" i="52"/>
  <c r="A823" i="52"/>
  <c r="A824" i="52"/>
  <c r="A825" i="52"/>
  <c r="A826" i="52"/>
  <c r="A827" i="52"/>
  <c r="A828" i="52"/>
  <c r="A829" i="52"/>
  <c r="A830" i="52"/>
  <c r="A831" i="52"/>
  <c r="A832" i="52"/>
  <c r="A833" i="52"/>
  <c r="A834" i="52"/>
  <c r="A835" i="52"/>
  <c r="A836" i="52"/>
  <c r="A837" i="52"/>
  <c r="A838" i="52"/>
  <c r="A839" i="52"/>
  <c r="A840" i="52"/>
  <c r="A841" i="52"/>
  <c r="A842" i="52"/>
  <c r="A843" i="52"/>
  <c r="A844" i="52"/>
  <c r="A845" i="52"/>
  <c r="A846" i="52"/>
  <c r="A847" i="52"/>
  <c r="A848" i="52"/>
  <c r="A849" i="52"/>
  <c r="A850" i="52"/>
  <c r="A851" i="52"/>
  <c r="A852" i="52"/>
  <c r="A853" i="52"/>
  <c r="A854" i="52"/>
  <c r="A855" i="52"/>
  <c r="A856" i="52"/>
  <c r="A857" i="52"/>
  <c r="A858" i="52"/>
  <c r="A859" i="52"/>
  <c r="A860" i="52"/>
  <c r="A861" i="52"/>
  <c r="A862" i="52"/>
  <c r="A863" i="52"/>
  <c r="A864" i="52"/>
  <c r="A865" i="52"/>
  <c r="A866" i="52"/>
  <c r="A867" i="52"/>
  <c r="A868" i="52"/>
  <c r="A869" i="52"/>
  <c r="A870" i="52"/>
  <c r="A871" i="52"/>
  <c r="A872" i="52"/>
  <c r="A873" i="52"/>
  <c r="A874" i="52"/>
  <c r="A875" i="52"/>
  <c r="A876" i="52"/>
  <c r="A877" i="52"/>
  <c r="A878" i="52"/>
  <c r="A879" i="52"/>
  <c r="A880" i="52"/>
  <c r="A881" i="52"/>
  <c r="A882" i="52"/>
  <c r="A883" i="52"/>
  <c r="A884" i="52"/>
  <c r="A885" i="52"/>
  <c r="A886" i="52"/>
  <c r="A887" i="52"/>
  <c r="A888" i="52"/>
  <c r="A889" i="52"/>
  <c r="A890" i="52"/>
  <c r="A891" i="52"/>
  <c r="A892" i="52"/>
  <c r="A893" i="52"/>
  <c r="A894" i="52"/>
  <c r="A895" i="52"/>
  <c r="A896" i="52"/>
  <c r="A897" i="52"/>
  <c r="A898" i="52"/>
  <c r="A899" i="52"/>
  <c r="A900" i="52"/>
  <c r="A901" i="52"/>
  <c r="A902" i="52"/>
  <c r="A903" i="52"/>
  <c r="A904" i="52"/>
  <c r="A905" i="52"/>
  <c r="A906" i="52"/>
  <c r="A907" i="52"/>
  <c r="A908" i="52"/>
  <c r="A909" i="52"/>
  <c r="A910" i="52"/>
  <c r="A911" i="52"/>
  <c r="A912" i="52"/>
  <c r="A913" i="52"/>
  <c r="A914" i="52"/>
  <c r="A915" i="52"/>
  <c r="A916" i="52"/>
  <c r="A917" i="52"/>
  <c r="A918" i="52"/>
  <c r="A919" i="52"/>
  <c r="A920" i="52"/>
  <c r="A921" i="52"/>
  <c r="A922" i="52"/>
  <c r="A923" i="52"/>
  <c r="A924" i="52"/>
  <c r="A925" i="52"/>
  <c r="A926" i="52"/>
  <c r="A927" i="52"/>
  <c r="A928" i="52"/>
  <c r="A929" i="52"/>
  <c r="A930" i="52"/>
  <c r="A931" i="52"/>
  <c r="A932" i="52"/>
  <c r="A933" i="52"/>
  <c r="A934" i="52"/>
  <c r="A935" i="52"/>
  <c r="A936" i="52"/>
  <c r="A937" i="52"/>
  <c r="A938" i="52"/>
  <c r="A939" i="52"/>
  <c r="A940" i="52"/>
  <c r="A941" i="52"/>
  <c r="A942" i="52"/>
  <c r="A943" i="52"/>
  <c r="A944" i="52"/>
  <c r="A945" i="52"/>
  <c r="A946" i="52"/>
  <c r="A947" i="52"/>
  <c r="A948" i="52"/>
  <c r="A949" i="52"/>
  <c r="A950" i="52"/>
  <c r="A951" i="52"/>
  <c r="A952" i="52"/>
  <c r="A953" i="52"/>
  <c r="A954" i="52"/>
  <c r="A955" i="52"/>
  <c r="A956" i="52"/>
  <c r="A957" i="52"/>
  <c r="A958" i="52"/>
  <c r="A959" i="52"/>
  <c r="A960" i="52"/>
  <c r="A961" i="52"/>
  <c r="A962" i="52"/>
  <c r="A963" i="52"/>
  <c r="A964" i="52"/>
  <c r="A965" i="52"/>
  <c r="A966" i="52"/>
  <c r="A967" i="52"/>
  <c r="A968" i="52"/>
  <c r="A969" i="52"/>
  <c r="A970" i="52"/>
  <c r="A971" i="52"/>
  <c r="A972" i="52"/>
  <c r="A973" i="52"/>
  <c r="A974" i="52"/>
  <c r="A975" i="52"/>
  <c r="A976" i="52"/>
  <c r="A977" i="52"/>
  <c r="A978" i="52"/>
  <c r="A979" i="52"/>
  <c r="A980" i="52"/>
  <c r="A981" i="52"/>
  <c r="A982" i="52"/>
  <c r="A983" i="52"/>
  <c r="A984" i="52"/>
  <c r="A985" i="52"/>
  <c r="A986" i="52"/>
  <c r="A987" i="52"/>
  <c r="A988" i="52"/>
  <c r="A989" i="52"/>
  <c r="B2" i="52"/>
  <c r="B3" i="52"/>
  <c r="B4" i="52"/>
  <c r="B5" i="52"/>
  <c r="B6" i="52"/>
  <c r="B7" i="52"/>
  <c r="B8" i="52"/>
  <c r="B9" i="52"/>
  <c r="B10" i="52"/>
  <c r="B11" i="52"/>
  <c r="B12" i="52"/>
  <c r="B13" i="52"/>
  <c r="B14" i="52"/>
  <c r="B15" i="52"/>
  <c r="B16" i="52"/>
  <c r="B17" i="52"/>
  <c r="B18" i="52"/>
  <c r="B19" i="52"/>
  <c r="B20" i="52"/>
  <c r="B21" i="52"/>
  <c r="B22" i="52"/>
  <c r="B23" i="52"/>
  <c r="B24" i="52"/>
  <c r="B25" i="52"/>
  <c r="B26" i="52"/>
  <c r="B27" i="52"/>
  <c r="B28" i="52"/>
  <c r="B29" i="52"/>
  <c r="B30" i="52"/>
  <c r="B31" i="52"/>
  <c r="B32" i="52"/>
  <c r="B33" i="52"/>
  <c r="B34" i="52"/>
  <c r="B35" i="52"/>
  <c r="B36" i="52"/>
  <c r="B37" i="52"/>
  <c r="B38" i="52"/>
  <c r="B39" i="52"/>
  <c r="B40" i="52"/>
  <c r="B41" i="52"/>
  <c r="B42" i="52"/>
  <c r="B43" i="52"/>
  <c r="B44" i="52"/>
  <c r="B45" i="52"/>
  <c r="B46" i="52"/>
  <c r="B47" i="52"/>
  <c r="B48" i="52"/>
  <c r="B49" i="52"/>
  <c r="B50" i="52"/>
  <c r="B51" i="52"/>
  <c r="B52" i="52"/>
  <c r="B53" i="52"/>
  <c r="B54" i="52"/>
  <c r="B55" i="52"/>
  <c r="B56" i="52"/>
  <c r="B57" i="52"/>
  <c r="B58" i="52"/>
  <c r="B59" i="52"/>
  <c r="B60" i="52"/>
  <c r="B61" i="52"/>
  <c r="B62" i="52"/>
  <c r="B63" i="52"/>
  <c r="B64" i="52"/>
  <c r="B65" i="52"/>
  <c r="B66" i="52"/>
  <c r="B67" i="52"/>
  <c r="B68" i="52"/>
  <c r="B69" i="52"/>
  <c r="B70" i="52"/>
  <c r="B71" i="52"/>
  <c r="B72" i="52"/>
  <c r="B73" i="52"/>
  <c r="B74" i="52"/>
  <c r="B75" i="52"/>
  <c r="B76" i="52"/>
  <c r="B77" i="52"/>
  <c r="B78" i="52"/>
  <c r="B79" i="52"/>
  <c r="B80" i="52"/>
  <c r="B81" i="52"/>
  <c r="B82" i="52"/>
  <c r="B83" i="52"/>
  <c r="B84" i="52"/>
  <c r="B85" i="52"/>
  <c r="B86" i="52"/>
  <c r="B87" i="52"/>
  <c r="B88" i="52"/>
  <c r="B89" i="52"/>
  <c r="B90" i="52"/>
  <c r="B91" i="52"/>
  <c r="B92" i="52"/>
  <c r="B93" i="52"/>
  <c r="B94" i="52"/>
  <c r="B95" i="52"/>
  <c r="B96" i="52"/>
  <c r="B97" i="52"/>
  <c r="B98" i="52"/>
  <c r="B99" i="52"/>
  <c r="B100" i="52"/>
  <c r="B101" i="52"/>
  <c r="B102" i="52"/>
  <c r="B103" i="52"/>
  <c r="B104" i="52"/>
  <c r="B105" i="52"/>
  <c r="B106" i="52"/>
  <c r="B107" i="52"/>
  <c r="B108" i="52"/>
  <c r="B109" i="52"/>
  <c r="B110" i="52"/>
  <c r="B111" i="52"/>
  <c r="B112" i="52"/>
  <c r="B113" i="52"/>
  <c r="B114" i="52"/>
  <c r="B115" i="52"/>
  <c r="B116" i="52"/>
  <c r="B117" i="52"/>
  <c r="B118" i="52"/>
  <c r="B119" i="52"/>
  <c r="B120" i="52"/>
  <c r="B121" i="52"/>
  <c r="B122" i="52"/>
  <c r="B123" i="52"/>
  <c r="B124" i="52"/>
  <c r="B125" i="52"/>
  <c r="B126" i="52"/>
  <c r="B127" i="52"/>
  <c r="B128" i="52"/>
  <c r="B129" i="52"/>
  <c r="B130" i="52"/>
  <c r="B131" i="52"/>
  <c r="B132" i="52"/>
  <c r="B133" i="52"/>
  <c r="B134" i="52"/>
  <c r="B135" i="52"/>
  <c r="B136" i="52"/>
  <c r="B137" i="52"/>
  <c r="B138" i="52"/>
  <c r="B139" i="52"/>
  <c r="B140" i="52"/>
  <c r="B141" i="52"/>
  <c r="B142" i="52"/>
  <c r="B143" i="52"/>
  <c r="B144" i="52"/>
  <c r="B145" i="52"/>
  <c r="B146" i="52"/>
  <c r="B147" i="52"/>
  <c r="B148" i="52"/>
  <c r="B149" i="52"/>
  <c r="B150" i="52"/>
  <c r="B151" i="52"/>
  <c r="B152" i="52"/>
  <c r="B153" i="52"/>
  <c r="B154" i="52"/>
  <c r="B155" i="52"/>
  <c r="B156" i="52"/>
  <c r="B157" i="52"/>
  <c r="B158" i="52"/>
  <c r="B159" i="52"/>
  <c r="B160" i="52"/>
  <c r="B161" i="52"/>
  <c r="B162" i="52"/>
  <c r="B163" i="52"/>
  <c r="B164" i="52"/>
  <c r="B165" i="52"/>
  <c r="B166" i="52"/>
  <c r="B167" i="52"/>
  <c r="B168" i="52"/>
  <c r="B169" i="52"/>
  <c r="B170" i="52"/>
  <c r="B171" i="52"/>
  <c r="B172" i="52"/>
  <c r="B173" i="52"/>
  <c r="B174" i="52"/>
  <c r="B175" i="52"/>
  <c r="B176" i="52"/>
  <c r="B177" i="52"/>
  <c r="B178" i="52"/>
  <c r="B179" i="52"/>
  <c r="B180" i="52"/>
  <c r="B181" i="52"/>
  <c r="B182" i="52"/>
  <c r="B183" i="52"/>
  <c r="B184" i="52"/>
  <c r="B185" i="52"/>
  <c r="B186" i="52"/>
  <c r="B187" i="52"/>
  <c r="B188" i="52"/>
  <c r="B189" i="52"/>
  <c r="B190" i="52"/>
  <c r="B191" i="52"/>
  <c r="B192" i="52"/>
  <c r="B193" i="52"/>
  <c r="B194" i="52"/>
  <c r="B195" i="52"/>
  <c r="B196" i="52"/>
  <c r="B197" i="52"/>
  <c r="B198" i="52"/>
  <c r="B199" i="52"/>
  <c r="B200" i="52"/>
  <c r="B201" i="52"/>
  <c r="B202" i="52"/>
  <c r="B203" i="52"/>
  <c r="B204" i="52"/>
  <c r="B205" i="52"/>
  <c r="B206" i="52"/>
  <c r="B207" i="52"/>
  <c r="B208" i="52"/>
  <c r="B209" i="52"/>
  <c r="B210" i="52"/>
  <c r="B211" i="52"/>
  <c r="B212" i="52"/>
  <c r="B213" i="52"/>
  <c r="B214" i="52"/>
  <c r="B215" i="52"/>
  <c r="B216" i="52"/>
  <c r="B217" i="52"/>
  <c r="B218" i="52"/>
  <c r="B219" i="52"/>
  <c r="B220" i="52"/>
  <c r="B221" i="52"/>
  <c r="B222" i="52"/>
  <c r="B223" i="52"/>
  <c r="B224" i="52"/>
  <c r="B225" i="52"/>
  <c r="B226" i="52"/>
  <c r="B227" i="52"/>
  <c r="B228" i="52"/>
  <c r="B229" i="52"/>
  <c r="B230" i="52"/>
  <c r="B231" i="52"/>
  <c r="B232" i="52"/>
  <c r="B233" i="52"/>
  <c r="B234" i="52"/>
  <c r="B235" i="52"/>
  <c r="B236" i="52"/>
  <c r="B237" i="52"/>
  <c r="B238" i="52"/>
  <c r="B239" i="52"/>
  <c r="B240" i="52"/>
  <c r="B241" i="52"/>
  <c r="B242" i="52"/>
  <c r="B243" i="52"/>
  <c r="B244" i="52"/>
  <c r="B245" i="52"/>
  <c r="B246" i="52"/>
  <c r="B247" i="52"/>
  <c r="B248" i="52"/>
  <c r="B249" i="52"/>
  <c r="B250" i="52"/>
  <c r="B251" i="52"/>
  <c r="B252" i="52"/>
  <c r="B253" i="52"/>
  <c r="B254" i="52"/>
  <c r="B255" i="52"/>
  <c r="B256" i="52"/>
  <c r="B257" i="52"/>
  <c r="B258" i="52"/>
  <c r="B259" i="52"/>
  <c r="B260" i="52"/>
  <c r="B261" i="52"/>
  <c r="B262" i="52"/>
  <c r="B263" i="52"/>
  <c r="B264" i="52"/>
  <c r="B265" i="52"/>
  <c r="B266" i="52"/>
  <c r="B267" i="52"/>
  <c r="B268" i="52"/>
  <c r="B269" i="52"/>
  <c r="B270" i="52"/>
  <c r="B271" i="52"/>
  <c r="B272" i="52"/>
  <c r="B273" i="52"/>
  <c r="B274" i="52"/>
  <c r="B275" i="52"/>
  <c r="B276" i="52"/>
  <c r="B277" i="52"/>
  <c r="B278" i="52"/>
  <c r="B279" i="52"/>
  <c r="B280" i="52"/>
  <c r="B281" i="52"/>
  <c r="B282" i="52"/>
  <c r="B283" i="52"/>
  <c r="B284" i="52"/>
  <c r="B285" i="52"/>
  <c r="B286" i="52"/>
  <c r="B287" i="52"/>
  <c r="B288" i="52"/>
  <c r="B289" i="52"/>
  <c r="B290" i="52"/>
  <c r="B291" i="52"/>
  <c r="B292" i="52"/>
  <c r="B293" i="52"/>
  <c r="B294" i="52"/>
  <c r="B295" i="52"/>
  <c r="B296" i="52"/>
  <c r="B297" i="52"/>
  <c r="B298" i="52"/>
  <c r="B299" i="52"/>
  <c r="B300" i="52"/>
  <c r="B301" i="52"/>
  <c r="B302" i="52"/>
  <c r="B303" i="52"/>
  <c r="B304" i="52"/>
  <c r="B305" i="52"/>
  <c r="B306" i="52"/>
  <c r="B307" i="52"/>
  <c r="B308" i="52"/>
  <c r="B309" i="52"/>
  <c r="B310" i="52"/>
  <c r="B311" i="52"/>
  <c r="B312" i="52"/>
  <c r="B313" i="52"/>
  <c r="B314" i="52"/>
  <c r="B315" i="52"/>
  <c r="B316" i="52"/>
  <c r="B317" i="52"/>
  <c r="B318" i="52"/>
  <c r="B319" i="52"/>
  <c r="B320" i="52"/>
  <c r="B321" i="52"/>
  <c r="B322" i="52"/>
  <c r="B323" i="52"/>
  <c r="B324" i="52"/>
  <c r="B325" i="52"/>
  <c r="B326" i="52"/>
  <c r="B327" i="52"/>
  <c r="B328" i="52"/>
  <c r="B329" i="52"/>
  <c r="B330" i="52"/>
  <c r="B331" i="52"/>
  <c r="B332" i="52"/>
  <c r="B333" i="52"/>
  <c r="B334" i="52"/>
  <c r="B335" i="52"/>
  <c r="B336" i="52"/>
  <c r="B337" i="52"/>
  <c r="B338" i="52"/>
  <c r="B339" i="52"/>
  <c r="B340" i="52"/>
  <c r="B341" i="52"/>
  <c r="B342" i="52"/>
  <c r="B343" i="52"/>
  <c r="B344" i="52"/>
  <c r="B345" i="52"/>
  <c r="B346" i="52"/>
  <c r="B347" i="52"/>
  <c r="B348" i="52"/>
  <c r="B349" i="52"/>
  <c r="B350" i="52"/>
  <c r="B351" i="52"/>
  <c r="B352" i="52"/>
  <c r="B353" i="52"/>
  <c r="B354" i="52"/>
  <c r="B355" i="52"/>
  <c r="B356" i="52"/>
  <c r="B357" i="52"/>
  <c r="B358" i="52"/>
  <c r="B359" i="52"/>
  <c r="B360" i="52"/>
  <c r="B361" i="52"/>
  <c r="B362" i="52"/>
  <c r="B363" i="52"/>
  <c r="B364" i="52"/>
  <c r="B365" i="52"/>
  <c r="B366" i="52"/>
  <c r="B367" i="52"/>
  <c r="B368" i="52"/>
  <c r="B369" i="52"/>
  <c r="B370" i="52"/>
  <c r="B371" i="52"/>
  <c r="B372" i="52"/>
  <c r="B373" i="52"/>
  <c r="B374" i="52"/>
  <c r="B375" i="52"/>
  <c r="B376" i="52"/>
  <c r="B377" i="52"/>
  <c r="B378" i="52"/>
  <c r="B379" i="52"/>
  <c r="B380" i="52"/>
  <c r="B381" i="52"/>
  <c r="B382" i="52"/>
  <c r="B383" i="52"/>
  <c r="B384" i="52"/>
  <c r="B385" i="52"/>
  <c r="B386" i="52"/>
  <c r="B387" i="52"/>
  <c r="B388" i="52"/>
  <c r="B389" i="52"/>
  <c r="B390" i="52"/>
  <c r="B391" i="52"/>
  <c r="B392" i="52"/>
  <c r="B393" i="52"/>
  <c r="B394" i="52"/>
  <c r="B395" i="52"/>
  <c r="B396" i="52"/>
  <c r="B397" i="52"/>
  <c r="B398" i="52"/>
  <c r="B399" i="52"/>
  <c r="B400" i="52"/>
  <c r="B401" i="52"/>
  <c r="B402" i="52"/>
  <c r="B403" i="52"/>
  <c r="B404" i="52"/>
  <c r="B405" i="52"/>
  <c r="B406" i="52"/>
  <c r="B407" i="52"/>
  <c r="B408" i="52"/>
  <c r="B409" i="52"/>
  <c r="B410" i="52"/>
  <c r="B411" i="52"/>
  <c r="B412" i="52"/>
  <c r="B413" i="52"/>
  <c r="B414" i="52"/>
  <c r="B415" i="52"/>
  <c r="B416" i="52"/>
  <c r="B417" i="52"/>
  <c r="B418" i="52"/>
  <c r="B419" i="52"/>
  <c r="B420" i="52"/>
  <c r="B421" i="52"/>
  <c r="B422" i="52"/>
  <c r="B423" i="52"/>
  <c r="B424" i="52"/>
  <c r="B425" i="52"/>
  <c r="B426" i="52"/>
  <c r="B427" i="52"/>
  <c r="B428" i="52"/>
  <c r="B429" i="52"/>
  <c r="B430" i="52"/>
  <c r="B431" i="52"/>
  <c r="B432" i="52"/>
  <c r="B433" i="52"/>
  <c r="B434" i="52"/>
  <c r="B435" i="52"/>
  <c r="B436" i="52"/>
  <c r="B437" i="52"/>
  <c r="B438" i="52"/>
  <c r="B439" i="52"/>
  <c r="B440" i="52"/>
  <c r="B441" i="52"/>
  <c r="B442" i="52"/>
  <c r="B443" i="52"/>
  <c r="B444" i="52"/>
  <c r="B445" i="52"/>
  <c r="B446" i="52"/>
  <c r="B447" i="52"/>
  <c r="B448" i="52"/>
  <c r="B449" i="52"/>
  <c r="B450" i="52"/>
  <c r="B451" i="52"/>
  <c r="B452" i="52"/>
  <c r="B453" i="52"/>
  <c r="B454" i="52"/>
  <c r="B455" i="52"/>
  <c r="B456" i="52"/>
  <c r="B457" i="52"/>
  <c r="B458" i="52"/>
  <c r="B459" i="52"/>
  <c r="B460" i="52"/>
  <c r="B461" i="52"/>
  <c r="B462" i="52"/>
  <c r="B463" i="52"/>
  <c r="B464" i="52"/>
  <c r="B465" i="52"/>
  <c r="B466" i="52"/>
  <c r="B467" i="52"/>
  <c r="B468" i="52"/>
  <c r="B469" i="52"/>
  <c r="B470" i="52"/>
  <c r="B471" i="52"/>
  <c r="B472" i="52"/>
  <c r="B473" i="52"/>
  <c r="B474" i="52"/>
  <c r="B475" i="52"/>
  <c r="B476" i="52"/>
  <c r="B477" i="52"/>
  <c r="B478" i="52"/>
  <c r="B479" i="52"/>
  <c r="B480" i="52"/>
  <c r="B481" i="52"/>
  <c r="B482" i="52"/>
  <c r="B483" i="52"/>
  <c r="B484" i="52"/>
  <c r="B485" i="52"/>
  <c r="B486" i="52"/>
  <c r="B487" i="52"/>
  <c r="B488" i="52"/>
  <c r="B489" i="52"/>
  <c r="B490" i="52"/>
  <c r="B491" i="52"/>
  <c r="B492" i="52"/>
  <c r="B493" i="52"/>
  <c r="B494" i="52"/>
  <c r="B495" i="52"/>
  <c r="B496" i="52"/>
  <c r="B497" i="52"/>
  <c r="B498" i="52"/>
  <c r="B499" i="52"/>
  <c r="B500" i="52"/>
  <c r="B501" i="52"/>
  <c r="B502" i="52"/>
  <c r="B503" i="52"/>
  <c r="B504" i="52"/>
  <c r="B505" i="52"/>
  <c r="B506" i="52"/>
  <c r="B507" i="52"/>
  <c r="B508" i="52"/>
  <c r="B509" i="52"/>
  <c r="B510" i="52"/>
  <c r="B511" i="52"/>
  <c r="B512" i="52"/>
  <c r="B513" i="52"/>
  <c r="B514" i="52"/>
  <c r="B515" i="52"/>
  <c r="B516" i="52"/>
  <c r="B517" i="52"/>
  <c r="B518" i="52"/>
  <c r="B519" i="52"/>
  <c r="B520" i="52"/>
  <c r="B521" i="52"/>
  <c r="B522" i="52"/>
  <c r="B523" i="52"/>
  <c r="B524" i="52"/>
  <c r="B525" i="52"/>
  <c r="B526" i="52"/>
  <c r="B527" i="52"/>
  <c r="B528" i="52"/>
  <c r="B529" i="52"/>
  <c r="B530" i="52"/>
  <c r="B531" i="52"/>
  <c r="B532" i="52"/>
  <c r="B533" i="52"/>
  <c r="B534" i="52"/>
  <c r="B535" i="52"/>
  <c r="B536" i="52"/>
  <c r="B537" i="52"/>
  <c r="B538" i="52"/>
  <c r="B539" i="52"/>
  <c r="B540" i="52"/>
  <c r="B541" i="52"/>
  <c r="B542" i="52"/>
  <c r="B543" i="52"/>
  <c r="B544" i="52"/>
  <c r="B545" i="52"/>
  <c r="B546" i="52"/>
  <c r="B547" i="52"/>
  <c r="B548" i="52"/>
  <c r="B549" i="52"/>
  <c r="B550" i="52"/>
  <c r="B551" i="52"/>
  <c r="B552" i="52"/>
  <c r="B553" i="52"/>
  <c r="B554" i="52"/>
  <c r="B555" i="52"/>
  <c r="B556" i="52"/>
  <c r="B557" i="52"/>
  <c r="B558" i="52"/>
  <c r="B559" i="52"/>
  <c r="B560" i="52"/>
  <c r="B561" i="52"/>
  <c r="B562" i="52"/>
  <c r="B563" i="52"/>
  <c r="B564" i="52"/>
  <c r="B565" i="52"/>
  <c r="B566" i="52"/>
  <c r="B567" i="52"/>
  <c r="B568" i="52"/>
  <c r="B569" i="52"/>
  <c r="B570" i="52"/>
  <c r="B571" i="52"/>
  <c r="B572" i="52"/>
  <c r="B573" i="52"/>
  <c r="B574" i="52"/>
  <c r="B575" i="52"/>
  <c r="B576" i="52"/>
  <c r="B577" i="52"/>
  <c r="B578" i="52"/>
  <c r="B579" i="52"/>
  <c r="B580" i="52"/>
  <c r="B581" i="52"/>
  <c r="B582" i="52"/>
  <c r="B583" i="52"/>
  <c r="B584" i="52"/>
  <c r="B585" i="52"/>
  <c r="B586" i="52"/>
  <c r="B587" i="52"/>
  <c r="B588" i="52"/>
  <c r="B589" i="52"/>
  <c r="B590" i="52"/>
  <c r="B591" i="52"/>
  <c r="B592" i="52"/>
  <c r="B593" i="52"/>
  <c r="B594" i="52"/>
  <c r="B595" i="52"/>
  <c r="B596" i="52"/>
  <c r="B597" i="52"/>
  <c r="B598" i="52"/>
  <c r="B599" i="52"/>
  <c r="B600" i="52"/>
  <c r="B601" i="52"/>
  <c r="B602" i="52"/>
  <c r="B603" i="52"/>
  <c r="B604" i="52"/>
  <c r="B605" i="52"/>
  <c r="B606" i="52"/>
  <c r="B607" i="52"/>
  <c r="B608" i="52"/>
  <c r="B609" i="52"/>
  <c r="B610" i="52"/>
  <c r="B611" i="52"/>
  <c r="B612" i="52"/>
  <c r="B613" i="52"/>
  <c r="B614" i="52"/>
  <c r="B615" i="52"/>
  <c r="B616" i="52"/>
  <c r="B617" i="52"/>
  <c r="B618" i="52"/>
  <c r="B619" i="52"/>
  <c r="B620" i="52"/>
  <c r="B621" i="52"/>
  <c r="B622" i="52"/>
  <c r="B623" i="52"/>
  <c r="B624" i="52"/>
  <c r="B625" i="52"/>
  <c r="B626" i="52"/>
  <c r="B627" i="52"/>
  <c r="B628" i="52"/>
  <c r="B629" i="52"/>
  <c r="B630" i="52"/>
  <c r="B631" i="52"/>
  <c r="B632" i="52"/>
  <c r="B633" i="52"/>
  <c r="B634" i="52"/>
  <c r="B635" i="52"/>
  <c r="B636" i="52"/>
  <c r="B637" i="52"/>
  <c r="B638" i="52"/>
  <c r="B639" i="52"/>
  <c r="B640" i="52"/>
  <c r="B641" i="52"/>
  <c r="B642" i="52"/>
  <c r="B643" i="52"/>
  <c r="B644" i="52"/>
  <c r="B645" i="52"/>
  <c r="B646" i="52"/>
  <c r="B647" i="52"/>
  <c r="B648" i="52"/>
  <c r="B649" i="52"/>
  <c r="B650" i="52"/>
  <c r="B651" i="52"/>
  <c r="B652" i="52"/>
  <c r="B653" i="52"/>
  <c r="B654" i="52"/>
  <c r="B655" i="52"/>
  <c r="B656" i="52"/>
  <c r="B657" i="52"/>
  <c r="B658" i="52"/>
  <c r="B659" i="52"/>
  <c r="B660" i="52"/>
  <c r="B661" i="52"/>
  <c r="B662" i="52"/>
  <c r="B663" i="52"/>
  <c r="B664" i="52"/>
  <c r="B665" i="52"/>
  <c r="B666" i="52"/>
  <c r="B667" i="52"/>
  <c r="B668" i="52"/>
  <c r="B669" i="52"/>
  <c r="B670" i="52"/>
  <c r="B671" i="52"/>
  <c r="B672" i="52"/>
  <c r="B673" i="52"/>
  <c r="B674" i="52"/>
  <c r="B675" i="52"/>
  <c r="B676" i="52"/>
  <c r="B677" i="52"/>
  <c r="B678" i="52"/>
  <c r="B679" i="52"/>
  <c r="B680" i="52"/>
  <c r="B681" i="52"/>
  <c r="B682" i="52"/>
  <c r="B683" i="52"/>
  <c r="B684" i="52"/>
  <c r="B685" i="52"/>
  <c r="B686" i="52"/>
  <c r="B687" i="52"/>
  <c r="B688" i="52"/>
  <c r="B689" i="52"/>
  <c r="B690" i="52"/>
  <c r="B691" i="52"/>
  <c r="B692" i="52"/>
  <c r="B693" i="52"/>
  <c r="B694" i="52"/>
  <c r="B695" i="52"/>
  <c r="B696" i="52"/>
  <c r="B697" i="52"/>
  <c r="B698" i="52"/>
  <c r="B699" i="52"/>
  <c r="B700" i="52"/>
  <c r="B701" i="52"/>
  <c r="B702" i="52"/>
  <c r="B703" i="52"/>
  <c r="B704" i="52"/>
  <c r="B705" i="52"/>
  <c r="B706" i="52"/>
  <c r="B707" i="52"/>
  <c r="B708" i="52"/>
  <c r="B709" i="52"/>
  <c r="B710" i="52"/>
  <c r="B711" i="52"/>
  <c r="B712" i="52"/>
  <c r="B713" i="52"/>
  <c r="B714" i="52"/>
  <c r="B715" i="52"/>
  <c r="B716" i="52"/>
  <c r="B717" i="52"/>
  <c r="B718" i="52"/>
  <c r="B719" i="52"/>
  <c r="B720" i="52"/>
  <c r="B721" i="52"/>
  <c r="B722" i="52"/>
  <c r="B723" i="52"/>
  <c r="B724" i="52"/>
  <c r="B725" i="52"/>
  <c r="B726" i="52"/>
  <c r="B727" i="52"/>
  <c r="B728" i="52"/>
  <c r="B729" i="52"/>
  <c r="B730" i="52"/>
  <c r="B731" i="52"/>
  <c r="B732" i="52"/>
  <c r="B733" i="52"/>
  <c r="B734" i="52"/>
  <c r="B735" i="52"/>
  <c r="B736" i="52"/>
  <c r="B737" i="52"/>
  <c r="B738" i="52"/>
  <c r="B739" i="52"/>
  <c r="B740" i="52"/>
  <c r="B741" i="52"/>
  <c r="B742" i="52"/>
  <c r="B743" i="52"/>
  <c r="B744" i="52"/>
  <c r="B745" i="52"/>
  <c r="B746" i="52"/>
  <c r="B747" i="52"/>
  <c r="B748" i="52"/>
  <c r="B749" i="52"/>
  <c r="B750" i="52"/>
  <c r="B751" i="52"/>
  <c r="B752" i="52"/>
  <c r="B753" i="52"/>
  <c r="B754" i="52"/>
  <c r="B755" i="52"/>
  <c r="B756" i="52"/>
  <c r="B757" i="52"/>
  <c r="B758" i="52"/>
  <c r="B759" i="52"/>
  <c r="B760" i="52"/>
  <c r="B761" i="52"/>
  <c r="B762" i="52"/>
  <c r="B763" i="52"/>
  <c r="B764" i="52"/>
  <c r="B765" i="52"/>
  <c r="B766" i="52"/>
  <c r="B767" i="52"/>
  <c r="B768" i="52"/>
  <c r="B769" i="52"/>
  <c r="B770" i="52"/>
  <c r="B771" i="52"/>
  <c r="B772" i="52"/>
  <c r="B773" i="52"/>
  <c r="B774" i="52"/>
  <c r="B775" i="52"/>
  <c r="B776" i="52"/>
  <c r="B777" i="52"/>
  <c r="B778" i="52"/>
  <c r="B779" i="52"/>
  <c r="B780" i="52"/>
  <c r="B781" i="52"/>
  <c r="B782" i="52"/>
  <c r="B783" i="52"/>
  <c r="B784" i="52"/>
  <c r="B785" i="52"/>
  <c r="B786" i="52"/>
  <c r="B787" i="52"/>
  <c r="B788" i="52"/>
  <c r="B789" i="52"/>
  <c r="B790" i="52"/>
  <c r="B791" i="52"/>
  <c r="B792" i="52"/>
  <c r="B793" i="52"/>
  <c r="B794" i="52"/>
  <c r="B795" i="52"/>
  <c r="B796" i="52"/>
  <c r="B797" i="52"/>
  <c r="B798" i="52"/>
  <c r="B799" i="52"/>
  <c r="B800" i="52"/>
  <c r="B801" i="52"/>
  <c r="B802" i="52"/>
  <c r="B803" i="52"/>
  <c r="B804" i="52"/>
  <c r="B805" i="52"/>
  <c r="B806" i="52"/>
  <c r="B807" i="52"/>
  <c r="B808" i="52"/>
  <c r="B809" i="52"/>
  <c r="B810" i="52"/>
  <c r="B811" i="52"/>
  <c r="B812" i="52"/>
  <c r="B813" i="52"/>
  <c r="B814" i="52"/>
  <c r="B815" i="52"/>
  <c r="B816" i="52"/>
  <c r="B817" i="52"/>
  <c r="B818" i="52"/>
  <c r="B819" i="52"/>
  <c r="B820" i="52"/>
  <c r="B821" i="52"/>
  <c r="B822" i="52"/>
  <c r="B823" i="52"/>
  <c r="B824" i="52"/>
  <c r="B825" i="52"/>
  <c r="B826" i="52"/>
  <c r="B827" i="52"/>
  <c r="B828" i="52"/>
  <c r="B829" i="52"/>
  <c r="B830" i="52"/>
  <c r="B831" i="52"/>
  <c r="B832" i="52"/>
  <c r="B833" i="52"/>
  <c r="B834" i="52"/>
  <c r="B835" i="52"/>
  <c r="B836" i="52"/>
  <c r="B837" i="52"/>
  <c r="B838" i="52"/>
  <c r="B839" i="52"/>
  <c r="B840" i="52"/>
  <c r="B841" i="52"/>
  <c r="B842" i="52"/>
  <c r="B843" i="52"/>
  <c r="B844" i="52"/>
  <c r="B845" i="52"/>
  <c r="B846" i="52"/>
  <c r="B847" i="52"/>
  <c r="B848" i="52"/>
  <c r="B849" i="52"/>
  <c r="B850" i="52"/>
  <c r="B851" i="52"/>
  <c r="B852" i="52"/>
  <c r="B853" i="52"/>
  <c r="B854" i="52"/>
  <c r="B855" i="52"/>
  <c r="B856" i="52"/>
  <c r="B857" i="52"/>
  <c r="B858" i="52"/>
  <c r="B859" i="52"/>
  <c r="B860" i="52"/>
  <c r="B861" i="52"/>
  <c r="B862" i="52"/>
  <c r="B863" i="52"/>
  <c r="B864" i="52"/>
  <c r="B865" i="52"/>
  <c r="B866" i="52"/>
  <c r="B867" i="52"/>
  <c r="B868" i="52"/>
  <c r="B869" i="52"/>
  <c r="B870" i="52"/>
  <c r="B871" i="52"/>
  <c r="B872" i="52"/>
  <c r="B873" i="52"/>
  <c r="B874" i="52"/>
  <c r="B875" i="52"/>
  <c r="B876" i="52"/>
  <c r="B877" i="52"/>
  <c r="B878" i="52"/>
  <c r="B879" i="52"/>
  <c r="B880" i="52"/>
  <c r="B881" i="52"/>
  <c r="B882" i="52"/>
  <c r="B883" i="52"/>
  <c r="B884" i="52"/>
  <c r="B885" i="52"/>
  <c r="B886" i="52"/>
  <c r="B887" i="52"/>
  <c r="B888" i="52"/>
  <c r="B889" i="52"/>
  <c r="B890" i="52"/>
  <c r="B891" i="52"/>
  <c r="B892" i="52"/>
  <c r="B893" i="52"/>
  <c r="B894" i="52"/>
  <c r="B895" i="52"/>
  <c r="B896" i="52"/>
  <c r="B897" i="52"/>
  <c r="B898" i="52"/>
  <c r="B899" i="52"/>
  <c r="B900" i="52"/>
  <c r="B901" i="52"/>
  <c r="B902" i="52"/>
  <c r="B903" i="52"/>
  <c r="B904" i="52"/>
  <c r="B905" i="52"/>
  <c r="B906" i="52"/>
  <c r="B907" i="52"/>
  <c r="B908" i="52"/>
  <c r="B909" i="52"/>
  <c r="B910" i="52"/>
  <c r="B911" i="52"/>
  <c r="B912" i="52"/>
  <c r="B913" i="52"/>
  <c r="B914" i="52"/>
  <c r="B915" i="52"/>
  <c r="B916" i="52"/>
  <c r="B917" i="52"/>
  <c r="B918" i="52"/>
  <c r="B919" i="52"/>
  <c r="B920" i="52"/>
  <c r="B921" i="52"/>
  <c r="B922" i="52"/>
  <c r="B923" i="52"/>
  <c r="B924" i="52"/>
  <c r="B925" i="52"/>
  <c r="B926" i="52"/>
  <c r="B927" i="52"/>
  <c r="B928" i="52"/>
  <c r="B929" i="52"/>
  <c r="B930" i="52"/>
  <c r="B931" i="52"/>
  <c r="B932" i="52"/>
  <c r="B933" i="52"/>
  <c r="B934" i="52"/>
  <c r="B935" i="52"/>
  <c r="B936" i="52"/>
  <c r="B937" i="52"/>
  <c r="B938" i="52"/>
  <c r="B939" i="52"/>
  <c r="B940" i="52"/>
  <c r="B941" i="52"/>
  <c r="B942" i="52"/>
  <c r="B943" i="52"/>
  <c r="B944" i="52"/>
  <c r="B945" i="52"/>
  <c r="B946" i="52"/>
  <c r="B947" i="52"/>
  <c r="B948" i="52"/>
  <c r="B949" i="52"/>
  <c r="B950" i="52"/>
  <c r="B951" i="52"/>
  <c r="B952" i="52"/>
  <c r="B953" i="52"/>
  <c r="B954" i="52"/>
  <c r="B955" i="52"/>
  <c r="B956" i="52"/>
  <c r="B957" i="52"/>
  <c r="B958" i="52"/>
  <c r="B959" i="52"/>
  <c r="B960" i="52"/>
  <c r="B961" i="52"/>
  <c r="B962" i="52"/>
  <c r="B963" i="52"/>
  <c r="B964" i="52"/>
  <c r="B965" i="52"/>
  <c r="B966" i="52"/>
  <c r="B967" i="52"/>
  <c r="B968" i="52"/>
  <c r="B969" i="52"/>
  <c r="B970" i="52"/>
  <c r="B971" i="52"/>
  <c r="B972" i="52"/>
  <c r="B973" i="52"/>
  <c r="B974" i="52"/>
  <c r="B975" i="52"/>
  <c r="B976" i="52"/>
  <c r="B977" i="52"/>
  <c r="B978" i="52"/>
  <c r="B979" i="52"/>
  <c r="B980" i="52"/>
  <c r="B981" i="52"/>
  <c r="B982" i="52"/>
  <c r="B983" i="52"/>
  <c r="B984" i="52"/>
  <c r="B985" i="52"/>
  <c r="B986" i="52"/>
  <c r="B987" i="52"/>
  <c r="B988" i="52"/>
  <c r="B989" i="52"/>
  <c r="C3" i="71"/>
  <c r="C4" i="71"/>
  <c r="C5" i="71"/>
  <c r="C6" i="71"/>
  <c r="C7" i="71"/>
  <c r="C8" i="71"/>
  <c r="C9" i="71"/>
  <c r="C10" i="71"/>
  <c r="C11" i="71"/>
  <c r="C12" i="71"/>
  <c r="C13" i="71"/>
  <c r="C14" i="71"/>
  <c r="C15" i="71"/>
  <c r="C16" i="71"/>
  <c r="C17" i="71"/>
  <c r="C18" i="71"/>
  <c r="C19" i="71"/>
  <c r="C20" i="71"/>
  <c r="C21" i="71"/>
  <c r="C22" i="71"/>
  <c r="C23" i="71"/>
  <c r="C24" i="71"/>
  <c r="C25" i="71"/>
  <c r="C26" i="71"/>
  <c r="C27" i="71"/>
  <c r="C28" i="71"/>
  <c r="C29" i="71"/>
  <c r="C30" i="71"/>
  <c r="C31" i="71"/>
  <c r="C32" i="71"/>
  <c r="C33" i="71"/>
  <c r="C34" i="71"/>
  <c r="C35" i="71"/>
  <c r="C36" i="71"/>
  <c r="C37" i="71"/>
  <c r="C38" i="71"/>
  <c r="C39" i="71"/>
  <c r="C40" i="71"/>
  <c r="C41" i="71"/>
  <c r="C42" i="71"/>
  <c r="C43" i="71"/>
  <c r="C44" i="71"/>
  <c r="C45" i="71"/>
  <c r="C46" i="71"/>
  <c r="C47" i="71"/>
  <c r="C48" i="71"/>
  <c r="C49" i="71"/>
  <c r="C50" i="71"/>
  <c r="C51" i="71"/>
  <c r="C52" i="71"/>
  <c r="C53" i="71"/>
  <c r="C54" i="71"/>
  <c r="C55" i="71"/>
  <c r="C56" i="71"/>
  <c r="C57" i="71"/>
  <c r="C58" i="71"/>
  <c r="C59" i="71"/>
  <c r="C60" i="71"/>
  <c r="C61" i="71"/>
  <c r="C62" i="71"/>
  <c r="C63" i="71"/>
  <c r="C64" i="71"/>
  <c r="C65" i="71"/>
  <c r="C66" i="71"/>
  <c r="C67" i="71"/>
  <c r="C68" i="71"/>
  <c r="C69" i="71"/>
  <c r="C70" i="71"/>
  <c r="C71" i="71"/>
  <c r="C72" i="71"/>
  <c r="C73" i="71"/>
  <c r="C74" i="71"/>
  <c r="C75" i="71"/>
  <c r="C76" i="71"/>
  <c r="C77" i="71"/>
  <c r="C78" i="71"/>
  <c r="C79" i="71"/>
  <c r="C80" i="71"/>
  <c r="C81" i="71"/>
  <c r="C82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107" i="71"/>
  <c r="C108" i="71"/>
  <c r="C109" i="71"/>
  <c r="C110" i="71"/>
  <c r="C111" i="71"/>
  <c r="C112" i="71"/>
  <c r="C113" i="71"/>
  <c r="C114" i="71"/>
  <c r="C115" i="71"/>
  <c r="C116" i="71"/>
  <c r="C117" i="71"/>
  <c r="A117" i="71" l="1"/>
  <c r="A51" i="71"/>
  <c r="A79" i="71"/>
  <c r="A75" i="71"/>
  <c r="A18" i="71"/>
  <c r="A17" i="71"/>
  <c r="A72" i="71"/>
  <c r="A16" i="71"/>
  <c r="A71" i="71"/>
  <c r="A15" i="71"/>
  <c r="A14" i="71"/>
  <c r="A13" i="71"/>
  <c r="A68" i="71"/>
  <c r="A12" i="71"/>
  <c r="A11" i="71"/>
  <c r="A10" i="71"/>
  <c r="A65" i="71"/>
  <c r="A67" i="71"/>
  <c r="A64" i="71"/>
  <c r="A8" i="71"/>
  <c r="A7" i="71"/>
  <c r="A62" i="71"/>
  <c r="A6" i="71"/>
  <c r="A5" i="71"/>
  <c r="A70" i="71"/>
  <c r="A115" i="71"/>
  <c r="A3" i="71"/>
  <c r="A116" i="71"/>
  <c r="A59" i="71"/>
  <c r="A114" i="71"/>
  <c r="A58" i="71"/>
  <c r="A113" i="71"/>
  <c r="A57" i="71"/>
  <c r="A56" i="71"/>
  <c r="A66" i="71"/>
  <c r="A45" i="71"/>
  <c r="A98" i="71"/>
  <c r="A42" i="71"/>
  <c r="A106" i="71"/>
  <c r="A99" i="71"/>
  <c r="A97" i="71"/>
  <c r="A41" i="71"/>
  <c r="A96" i="71"/>
  <c r="A40" i="71"/>
  <c r="A63" i="71"/>
  <c r="A54" i="71"/>
  <c r="A52" i="71"/>
  <c r="A39" i="71"/>
  <c r="A37" i="71"/>
  <c r="A109" i="71"/>
  <c r="A105" i="71"/>
  <c r="A4" i="71"/>
  <c r="A43" i="71"/>
  <c r="A112" i="71"/>
  <c r="A104" i="71"/>
  <c r="A103" i="71"/>
  <c r="A94" i="71"/>
  <c r="A93" i="71"/>
  <c r="A34" i="71"/>
  <c r="A47" i="71"/>
  <c r="A95" i="71"/>
  <c r="A49" i="71"/>
  <c r="A100" i="71"/>
  <c r="A38" i="71"/>
  <c r="A36" i="71"/>
  <c r="A90" i="71"/>
  <c r="A35" i="71"/>
  <c r="A33" i="71"/>
  <c r="A88" i="71"/>
  <c r="A30" i="71"/>
  <c r="A107" i="71"/>
  <c r="A92" i="71"/>
  <c r="A91" i="71"/>
  <c r="A89" i="71"/>
  <c r="A32" i="71"/>
  <c r="A87" i="71"/>
  <c r="A31" i="71"/>
  <c r="A86" i="71"/>
  <c r="A85" i="71"/>
  <c r="A29" i="71"/>
  <c r="A84" i="71"/>
  <c r="A27" i="71"/>
  <c r="A61" i="71"/>
  <c r="A111" i="71"/>
  <c r="A48" i="71"/>
  <c r="A102" i="71"/>
  <c r="A101" i="71"/>
  <c r="A28" i="71"/>
  <c r="A83" i="71"/>
  <c r="A82" i="71"/>
  <c r="A26" i="71"/>
  <c r="A9" i="71"/>
  <c r="A55" i="71"/>
  <c r="A110" i="71"/>
  <c r="A108" i="71"/>
  <c r="A13" i="97"/>
  <c r="A10" i="95"/>
  <c r="A14" i="95"/>
  <c r="A6" i="88"/>
  <c r="A4" i="81"/>
  <c r="A12" i="91"/>
  <c r="A31" i="82"/>
  <c r="A20" i="78"/>
  <c r="A18" i="76"/>
  <c r="A30" i="93"/>
  <c r="A25" i="83"/>
  <c r="A43" i="83"/>
  <c r="A13" i="77"/>
  <c r="A24" i="92"/>
  <c r="A54" i="82"/>
  <c r="A34" i="78"/>
  <c r="A13" i="93"/>
  <c r="A8" i="87"/>
  <c r="A24" i="82"/>
  <c r="A7" i="97"/>
  <c r="A6" i="75"/>
  <c r="A24" i="78"/>
  <c r="A16" i="95"/>
  <c r="A14" i="93"/>
  <c r="A4" i="84"/>
  <c r="A6" i="90"/>
  <c r="A10" i="85"/>
  <c r="A18" i="86"/>
  <c r="A15" i="93"/>
  <c r="A29" i="83"/>
  <c r="A16" i="82"/>
  <c r="A4" i="94"/>
  <c r="A30" i="83"/>
  <c r="A65" i="83"/>
  <c r="A18" i="84"/>
  <c r="A39" i="83"/>
  <c r="A57" i="83"/>
  <c r="A14" i="88"/>
  <c r="A27" i="93"/>
  <c r="A4" i="88"/>
  <c r="A6" i="94"/>
  <c r="A18" i="93"/>
  <c r="A8" i="93"/>
  <c r="A15" i="83"/>
  <c r="A15" i="87"/>
  <c r="A29" i="82"/>
  <c r="A50" i="75"/>
  <c r="A32" i="72"/>
  <c r="A51" i="72"/>
  <c r="A56" i="73"/>
  <c r="A13" i="72"/>
  <c r="A6" i="74"/>
  <c r="A32" i="74"/>
  <c r="A55" i="74"/>
  <c r="A29" i="75"/>
  <c r="A20" i="74"/>
  <c r="A71" i="72"/>
  <c r="A52" i="72"/>
  <c r="A56" i="74"/>
  <c r="A13" i="73"/>
  <c r="A62" i="72"/>
  <c r="A12" i="76"/>
  <c r="A24" i="73"/>
  <c r="A57" i="73"/>
  <c r="A72" i="72"/>
  <c r="A57" i="74"/>
  <c r="A13" i="76"/>
  <c r="A34" i="74"/>
  <c r="A24" i="79"/>
  <c r="A42" i="75"/>
  <c r="A69" i="74"/>
  <c r="A37" i="83"/>
  <c r="A15" i="72"/>
  <c r="A44" i="72"/>
  <c r="A53" i="75"/>
  <c r="A32" i="78"/>
  <c r="A74" i="72"/>
  <c r="A15" i="73"/>
  <c r="A69" i="73"/>
  <c r="A43" i="75"/>
  <c r="A15" i="76"/>
  <c r="A42" i="83"/>
  <c r="A50" i="82"/>
  <c r="A4" i="101"/>
  <c r="A44" i="75"/>
  <c r="A15" i="82"/>
  <c r="A38" i="82"/>
  <c r="A29" i="79"/>
  <c r="A34" i="75"/>
  <c r="A55" i="82"/>
  <c r="A16" i="79"/>
  <c r="A36" i="75"/>
  <c r="A26" i="82"/>
  <c r="A40" i="82"/>
  <c r="A25" i="75"/>
  <c r="A27" i="82"/>
  <c r="A58" i="82"/>
  <c r="A20" i="79"/>
  <c r="A45" i="82"/>
  <c r="A39" i="75"/>
  <c r="A58" i="75"/>
  <c r="A30" i="72"/>
  <c r="A7" i="96"/>
  <c r="A21" i="73"/>
  <c r="A74" i="73"/>
  <c r="A42" i="73"/>
  <c r="A22" i="73"/>
  <c r="A66" i="72"/>
  <c r="A66" i="75"/>
  <c r="A14" i="75"/>
  <c r="A19" i="74"/>
  <c r="A37" i="72"/>
  <c r="A50" i="73"/>
  <c r="A55" i="75"/>
  <c r="A28" i="75"/>
  <c r="A70" i="73"/>
  <c r="A29" i="74"/>
  <c r="A69" i="72"/>
  <c r="A70" i="72"/>
  <c r="A81" i="71"/>
  <c r="A25" i="71"/>
  <c r="A53" i="71"/>
  <c r="A46" i="71"/>
  <c r="A23" i="71"/>
  <c r="A69" i="71"/>
  <c r="A60" i="71"/>
  <c r="A50" i="71"/>
  <c r="A80" i="71"/>
  <c r="A21" i="71"/>
  <c r="A20" i="71"/>
  <c r="A24" i="71"/>
  <c r="A44" i="71"/>
  <c r="A22" i="71"/>
  <c r="A73" i="71"/>
  <c r="A78" i="71"/>
  <c r="A77" i="71"/>
  <c r="A76" i="71"/>
  <c r="A19" i="71"/>
  <c r="A74" i="71"/>
  <c r="A41" i="72"/>
  <c r="A39" i="72"/>
  <c r="A67" i="72"/>
  <c r="A59" i="72"/>
  <c r="A58" i="72"/>
  <c r="A57" i="72"/>
  <c r="A56" i="72"/>
  <c r="A10" i="72"/>
  <c r="A75" i="72"/>
  <c r="A17" i="73"/>
  <c r="A64" i="74"/>
  <c r="A57" i="75"/>
  <c r="A28" i="72"/>
  <c r="A33" i="73"/>
  <c r="A4" i="74"/>
  <c r="A4" i="98"/>
  <c r="A28" i="74"/>
  <c r="A9" i="72"/>
  <c r="A32" i="73"/>
  <c r="A51" i="73"/>
  <c r="A56" i="75"/>
  <c r="A65" i="73"/>
  <c r="A27" i="72"/>
  <c r="A31" i="73"/>
  <c r="A25" i="74"/>
  <c r="A62" i="74"/>
  <c r="A42" i="74"/>
  <c r="A64" i="73"/>
  <c r="A24" i="74"/>
  <c r="A30" i="73"/>
  <c r="A38" i="72"/>
  <c r="A9" i="73"/>
  <c r="A41" i="74"/>
  <c r="A63" i="73"/>
  <c r="A61" i="74"/>
  <c r="A62" i="73"/>
  <c r="A29" i="73"/>
  <c r="A20" i="72"/>
  <c r="A8" i="73"/>
  <c r="A60" i="74"/>
  <c r="A67" i="75"/>
  <c r="A49" i="75"/>
  <c r="A6" i="72"/>
  <c r="A39" i="74"/>
  <c r="A6" i="73"/>
  <c r="A44" i="73"/>
  <c r="A28" i="73"/>
  <c r="A18" i="74"/>
  <c r="A50" i="72"/>
  <c r="A36" i="72"/>
  <c r="A61" i="73"/>
  <c r="A43" i="73"/>
  <c r="A48" i="75"/>
  <c r="A19" i="72"/>
  <c r="A53" i="74"/>
  <c r="A38" i="74"/>
  <c r="A75" i="73"/>
  <c r="A5" i="73"/>
  <c r="A16" i="74"/>
  <c r="A47" i="75"/>
  <c r="A4" i="73"/>
  <c r="A37" i="74"/>
  <c r="A3" i="73"/>
  <c r="A52" i="74"/>
  <c r="A15" i="74"/>
  <c r="A31" i="72"/>
  <c r="A48" i="72"/>
  <c r="A18" i="72"/>
  <c r="A60" i="75"/>
  <c r="A65" i="72"/>
  <c r="A20" i="73"/>
  <c r="A13" i="74"/>
  <c r="A17" i="72"/>
  <c r="A41" i="73"/>
  <c r="A55" i="73"/>
  <c r="A31" i="74"/>
  <c r="A47" i="72"/>
  <c r="A19" i="73"/>
  <c r="A51" i="74"/>
  <c r="A59" i="75"/>
  <c r="A39" i="73"/>
  <c r="A11" i="74"/>
  <c r="A72" i="73"/>
  <c r="A53" i="73"/>
  <c r="A38" i="73"/>
  <c r="A50" i="74"/>
  <c r="A60" i="72"/>
  <c r="A18" i="73"/>
  <c r="A65" i="74"/>
  <c r="A30" i="74"/>
  <c r="A29" i="72"/>
  <c r="A71" i="73"/>
  <c r="A46" i="72"/>
  <c r="A52" i="73"/>
  <c r="A6" i="96"/>
  <c r="A8" i="77"/>
  <c r="A3" i="79"/>
  <c r="A3" i="98"/>
  <c r="A8" i="89"/>
  <c r="A23" i="76"/>
  <c r="A27" i="78"/>
  <c r="A28" i="82"/>
  <c r="A38" i="75"/>
  <c r="A13" i="75"/>
  <c r="A3" i="78"/>
  <c r="A6" i="80"/>
  <c r="A43" i="82"/>
  <c r="A6" i="77"/>
  <c r="A19" i="79"/>
  <c r="A5" i="96"/>
  <c r="A4" i="89"/>
  <c r="A5" i="77"/>
  <c r="A4" i="96"/>
  <c r="A3" i="96"/>
  <c r="A25" i="78"/>
  <c r="A5" i="99"/>
  <c r="A55" i="83"/>
  <c r="A10" i="90"/>
  <c r="A22" i="76"/>
  <c r="A4" i="77"/>
  <c r="A24" i="75"/>
  <c r="A5" i="76"/>
  <c r="A5" i="80"/>
  <c r="A4" i="99"/>
  <c r="A18" i="79"/>
  <c r="A4" i="80"/>
  <c r="A57" i="82"/>
  <c r="A3" i="77"/>
  <c r="A23" i="75"/>
  <c r="A21" i="76"/>
  <c r="A4" i="76"/>
  <c r="A3" i="100"/>
  <c r="A25" i="82"/>
  <c r="A11" i="75"/>
  <c r="A20" i="76"/>
  <c r="A10" i="75"/>
  <c r="A30" i="79"/>
  <c r="A56" i="82"/>
  <c r="A39" i="82"/>
  <c r="A35" i="75"/>
  <c r="A19" i="76"/>
  <c r="A3" i="76"/>
  <c r="A23" i="82"/>
  <c r="A3" i="83"/>
  <c r="A9" i="75"/>
  <c r="A21" i="82"/>
  <c r="A22" i="75"/>
  <c r="A9" i="81"/>
  <c r="A5" i="101"/>
  <c r="A19" i="82"/>
  <c r="A8" i="91"/>
  <c r="A18" i="82"/>
  <c r="A13" i="79"/>
  <c r="A45" i="83"/>
  <c r="A16" i="76"/>
  <c r="A37" i="82"/>
  <c r="A17" i="82"/>
  <c r="A36" i="78"/>
  <c r="A18" i="78"/>
  <c r="A11" i="79"/>
  <c r="A51" i="82"/>
  <c r="A44" i="83"/>
  <c r="A33" i="75"/>
  <c r="A21" i="75"/>
  <c r="A8" i="81"/>
  <c r="A16" i="72"/>
  <c r="A16" i="73"/>
  <c r="A17" i="78"/>
  <c r="A28" i="79"/>
  <c r="A10" i="87"/>
  <c r="A59" i="73"/>
  <c r="A65" i="75"/>
  <c r="A17" i="77"/>
  <c r="A36" i="82"/>
  <c r="A25" i="72"/>
  <c r="A48" i="74"/>
  <c r="A3" i="101"/>
  <c r="A22" i="92"/>
  <c r="A5" i="72"/>
  <c r="A49" i="73"/>
  <c r="A55" i="72"/>
  <c r="A45" i="72"/>
  <c r="A48" i="73"/>
  <c r="A27" i="73"/>
  <c r="A59" i="74"/>
  <c r="A23" i="74"/>
  <c r="A32" i="75"/>
  <c r="A16" i="78"/>
  <c r="A27" i="79"/>
  <c r="A19" i="92"/>
  <c r="A64" i="72"/>
  <c r="A34" i="72"/>
  <c r="A70" i="74"/>
  <c r="A47" i="74"/>
  <c r="A20" i="75"/>
  <c r="A4" i="75"/>
  <c r="A14" i="76"/>
  <c r="A24" i="72"/>
  <c r="A15" i="78"/>
  <c r="A49" i="82"/>
  <c r="A58" i="73"/>
  <c r="A22" i="74"/>
  <c r="A64" i="75"/>
  <c r="A31" i="75"/>
  <c r="A35" i="82"/>
  <c r="A15" i="88"/>
  <c r="A73" i="72"/>
  <c r="A53" i="72"/>
  <c r="A58" i="74"/>
  <c r="A9" i="74"/>
  <c r="A31" i="78"/>
  <c r="A48" i="82"/>
  <c r="A36" i="83"/>
  <c r="A37" i="73"/>
  <c r="A25" i="73"/>
  <c r="A14" i="73"/>
  <c r="A46" i="74"/>
  <c r="A8" i="74"/>
  <c r="A8" i="82"/>
  <c r="A67" i="73"/>
  <c r="A15" i="77"/>
  <c r="A14" i="78"/>
  <c r="A11" i="97"/>
  <c r="A4" i="72"/>
  <c r="A47" i="73"/>
  <c r="A8" i="79"/>
  <c r="A43" i="72"/>
  <c r="A3" i="72"/>
  <c r="A14" i="77"/>
  <c r="A10" i="97"/>
  <c r="A5" i="82"/>
  <c r="A23" i="72"/>
  <c r="A14" i="72"/>
  <c r="A41" i="75"/>
  <c r="A30" i="75"/>
  <c r="A30" i="78"/>
  <c r="A22" i="79"/>
  <c r="A4" i="82"/>
  <c r="A10" i="92"/>
  <c r="A33" i="72"/>
  <c r="A67" i="74"/>
  <c r="A9" i="97"/>
  <c r="A36" i="73"/>
  <c r="A13" i="78"/>
  <c r="A47" i="82"/>
  <c r="A66" i="73"/>
  <c r="A33" i="74"/>
  <c r="A17" i="75"/>
  <c r="A60" i="82"/>
  <c r="A46" i="73"/>
  <c r="A62" i="75"/>
  <c r="A25" i="76"/>
  <c r="A46" i="82"/>
  <c r="A22" i="72"/>
  <c r="A29" i="78"/>
  <c r="A8" i="97"/>
  <c r="A30" i="82"/>
  <c r="A11" i="73"/>
  <c r="A15" i="75"/>
  <c r="A9" i="96"/>
  <c r="A42" i="72"/>
  <c r="A10" i="73"/>
  <c r="A44" i="74"/>
  <c r="A61" i="75"/>
  <c r="A11" i="76"/>
  <c r="A6" i="97"/>
  <c r="A61" i="72"/>
  <c r="A45" i="73"/>
  <c r="A35" i="73"/>
  <c r="A6" i="79"/>
  <c r="A34" i="73"/>
  <c r="A24" i="76"/>
  <c r="A8" i="96"/>
  <c r="A59" i="82"/>
  <c r="A23" i="73"/>
  <c r="A43" i="74"/>
  <c r="A28" i="78"/>
  <c r="A8" i="78"/>
  <c r="A23" i="83"/>
  <c r="A11" i="72"/>
  <c r="A9" i="77"/>
  <c r="A3" i="97"/>
  <c r="A32" i="83"/>
  <c r="A16" i="85"/>
  <c r="A11" i="86"/>
  <c r="A10" i="86"/>
  <c r="A11" i="92"/>
  <c r="A45" i="74"/>
  <c r="A51" i="75"/>
  <c r="A19" i="78"/>
  <c r="A15" i="85"/>
  <c r="A4" i="85"/>
  <c r="A3" i="85"/>
  <c r="A9" i="86"/>
  <c r="A58" i="83"/>
  <c r="A10" i="84"/>
  <c r="A14" i="87"/>
  <c r="A3" i="89"/>
  <c r="A10" i="91"/>
  <c r="A22" i="83"/>
  <c r="A9" i="84"/>
  <c r="A13" i="87"/>
  <c r="A28" i="93"/>
  <c r="A31" i="83"/>
  <c r="A14" i="85"/>
  <c r="A6" i="93"/>
  <c r="A48" i="83"/>
  <c r="A41" i="83"/>
  <c r="A19" i="84"/>
  <c r="A5" i="94"/>
  <c r="A3" i="88"/>
  <c r="A9" i="91"/>
  <c r="A21" i="92"/>
  <c r="A17" i="93"/>
  <c r="A3" i="82"/>
  <c r="A14" i="83"/>
  <c r="A11" i="90"/>
  <c r="A21" i="86"/>
  <c r="A20" i="92"/>
  <c r="A9" i="92"/>
  <c r="A8" i="86"/>
  <c r="A11" i="87"/>
  <c r="A13" i="85"/>
  <c r="A10" i="74"/>
  <c r="A9" i="79"/>
  <c r="A3" i="99"/>
  <c r="A20" i="86"/>
  <c r="A47" i="83"/>
  <c r="A26" i="93"/>
  <c r="A14" i="89"/>
  <c r="A5" i="93"/>
  <c r="A8" i="84"/>
  <c r="A8" i="92"/>
  <c r="A3" i="94"/>
  <c r="A20" i="83"/>
  <c r="A13" i="83"/>
  <c r="A6" i="86"/>
  <c r="A13" i="88"/>
  <c r="A16" i="93"/>
  <c r="A64" i="83"/>
  <c r="A38" i="83"/>
  <c r="A25" i="93"/>
  <c r="A11" i="83"/>
  <c r="A17" i="84"/>
  <c r="A6" i="84"/>
  <c r="A4" i="93"/>
  <c r="A19" i="86"/>
  <c r="A11" i="88"/>
  <c r="A13" i="89"/>
  <c r="A56" i="83"/>
  <c r="A46" i="83"/>
  <c r="A10" i="83"/>
  <c r="A3" i="93"/>
  <c r="A19" i="83"/>
  <c r="A6" i="91"/>
  <c r="A6" i="92"/>
  <c r="A17" i="95"/>
  <c r="A9" i="83"/>
  <c r="A9" i="87"/>
  <c r="A5" i="84"/>
  <c r="A9" i="90"/>
  <c r="A8" i="83"/>
  <c r="A16" i="84"/>
  <c r="A5" i="86"/>
  <c r="A8" i="90"/>
  <c r="A24" i="93"/>
  <c r="A4" i="86"/>
  <c r="A18" i="92"/>
  <c r="A3" i="86"/>
  <c r="A10" i="88"/>
  <c r="A17" i="92"/>
  <c r="A8" i="75"/>
  <c r="A16" i="77"/>
  <c r="A11" i="78"/>
  <c r="A34" i="82"/>
  <c r="A14" i="82"/>
  <c r="A28" i="83"/>
  <c r="A15" i="84"/>
  <c r="A9" i="85"/>
  <c r="A17" i="86"/>
  <c r="A5" i="91"/>
  <c r="A14" i="94"/>
  <c r="A10" i="78"/>
  <c r="A17" i="79"/>
  <c r="A62" i="83"/>
  <c r="A9" i="88"/>
  <c r="A5" i="92"/>
  <c r="A23" i="93"/>
  <c r="A11" i="89"/>
  <c r="A4" i="91"/>
  <c r="A9" i="78"/>
  <c r="A13" i="82"/>
  <c r="A3" i="84"/>
  <c r="A16" i="86"/>
  <c r="A3" i="91"/>
  <c r="A4" i="92"/>
  <c r="A37" i="75"/>
  <c r="A19" i="75"/>
  <c r="A5" i="79"/>
  <c r="A6" i="81"/>
  <c r="A16" i="92"/>
  <c r="A23" i="78"/>
  <c r="A25" i="79"/>
  <c r="A3" i="92"/>
  <c r="A13" i="94"/>
  <c r="A6" i="83"/>
  <c r="A8" i="88"/>
  <c r="A9" i="76"/>
  <c r="A61" i="83"/>
  <c r="A53" i="83"/>
  <c r="A14" i="84"/>
  <c r="A8" i="85"/>
  <c r="A19" i="87"/>
  <c r="A10" i="89"/>
  <c r="A11" i="94"/>
  <c r="A17" i="83"/>
  <c r="A15" i="86"/>
  <c r="A9" i="89"/>
  <c r="A5" i="90"/>
  <c r="A15" i="92"/>
  <c r="A31" i="93"/>
  <c r="A22" i="93"/>
  <c r="A15" i="95"/>
  <c r="A17" i="74"/>
  <c r="A5" i="74"/>
  <c r="A46" i="75"/>
  <c r="A27" i="75"/>
  <c r="A18" i="75"/>
  <c r="A44" i="82"/>
  <c r="A33" i="82"/>
  <c r="A11" i="82"/>
  <c r="A34" i="83"/>
  <c r="A27" i="83"/>
  <c r="A25" i="92"/>
  <c r="A10" i="82"/>
  <c r="A27" i="74"/>
  <c r="A63" i="75"/>
  <c r="A22" i="78"/>
  <c r="A6" i="78"/>
  <c r="A32" i="82"/>
  <c r="A52" i="83"/>
  <c r="A13" i="84"/>
  <c r="A6" i="85"/>
  <c r="A6" i="87"/>
  <c r="A4" i="90"/>
  <c r="A8" i="72"/>
  <c r="A73" i="73"/>
  <c r="A8" i="76"/>
  <c r="A15" i="79"/>
  <c r="A4" i="79"/>
  <c r="A5" i="81"/>
  <c r="A9" i="82"/>
  <c r="A5" i="83"/>
  <c r="A18" i="85"/>
  <c r="A14" i="86"/>
  <c r="A18" i="87"/>
  <c r="A21" i="93"/>
  <c r="A13" i="86"/>
  <c r="A3" i="90"/>
  <c r="A14" i="92"/>
  <c r="A45" i="75"/>
  <c r="A5" i="97"/>
  <c r="A60" i="83"/>
  <c r="A13" i="91"/>
  <c r="A9" i="94"/>
  <c r="A17" i="85"/>
  <c r="A13" i="92"/>
  <c r="A11" i="95"/>
  <c r="A62" i="82"/>
  <c r="A33" i="83"/>
  <c r="A53" i="82"/>
  <c r="A20" i="82"/>
  <c r="A6" i="82"/>
  <c r="A51" i="83"/>
  <c r="A16" i="83"/>
  <c r="A8" i="94"/>
  <c r="A9" i="95"/>
  <c r="A36" i="74"/>
  <c r="A3" i="74"/>
  <c r="A3" i="75"/>
  <c r="A6" i="76"/>
  <c r="A33" i="78"/>
  <c r="A5" i="85"/>
  <c r="A17" i="87"/>
  <c r="A5" i="87"/>
  <c r="A12" i="92"/>
  <c r="A8" i="95"/>
  <c r="A11" i="77"/>
  <c r="A5" i="78"/>
  <c r="A42" i="82"/>
  <c r="A4" i="83"/>
  <c r="A11" i="84"/>
  <c r="A4" i="87"/>
  <c r="A16" i="87"/>
  <c r="A6" i="89"/>
  <c r="A9" i="93"/>
  <c r="A6" i="95"/>
  <c r="A14" i="79"/>
  <c r="A3" i="81"/>
  <c r="A59" i="83"/>
  <c r="A50" i="83"/>
  <c r="A24" i="83"/>
  <c r="A3" i="87"/>
  <c r="A5" i="95"/>
  <c r="A66" i="74"/>
  <c r="A23" i="79"/>
  <c r="A4" i="97"/>
  <c r="A5" i="89"/>
  <c r="A11" i="91"/>
  <c r="A23" i="92"/>
  <c r="A29" i="93"/>
  <c r="A14" i="74"/>
  <c r="A52" i="75"/>
  <c r="A17" i="76"/>
  <c r="A10" i="77"/>
  <c r="A4" i="78"/>
  <c r="A61" i="82"/>
  <c r="A52" i="82"/>
  <c r="A41" i="82"/>
  <c r="A5" i="88"/>
  <c r="A19" i="93"/>
  <c r="A13" i="95"/>
  <c r="A60" i="73"/>
  <c r="A10" i="76"/>
  <c r="A10" i="79"/>
  <c r="A3" i="80"/>
  <c r="A22" i="82"/>
  <c r="A4" i="95"/>
  <c r="A16" i="75"/>
  <c r="A5" i="75"/>
  <c r="A20" i="93"/>
  <c r="A11" i="93"/>
  <c r="A4" i="100"/>
  <c r="A18" i="83"/>
  <c r="A11" i="85"/>
  <c r="A10" i="93"/>
  <c r="A10" i="94"/>
  <c r="A3" i="95"/>
  <c r="A12" i="95"/>
  <c r="A7" i="95"/>
  <c r="A12" i="94"/>
  <c r="A7" i="94"/>
  <c r="A12" i="93"/>
  <c r="A7" i="93"/>
  <c r="A7" i="92"/>
  <c r="A7" i="91"/>
  <c r="A7" i="90"/>
  <c r="A12" i="89"/>
  <c r="A7" i="89"/>
  <c r="A12" i="88"/>
  <c r="A7" i="88"/>
  <c r="A12" i="87"/>
  <c r="A7" i="87"/>
  <c r="A12" i="86"/>
  <c r="A7" i="86"/>
  <c r="A12" i="85"/>
  <c r="A7" i="85"/>
  <c r="A12" i="84"/>
  <c r="A7" i="84"/>
  <c r="A54" i="83"/>
  <c r="A40" i="83"/>
  <c r="A26" i="83"/>
  <c r="A12" i="83"/>
  <c r="A63" i="83"/>
  <c r="A49" i="83"/>
  <c r="A35" i="83"/>
  <c r="A21" i="83"/>
  <c r="A7" i="83"/>
  <c r="A12" i="82"/>
  <c r="A7" i="82"/>
  <c r="A12" i="97"/>
  <c r="A7" i="81"/>
  <c r="A7" i="80"/>
  <c r="A26" i="79"/>
  <c r="A12" i="79"/>
  <c r="A21" i="79"/>
  <c r="A7" i="79"/>
  <c r="A26" i="78"/>
  <c r="A12" i="78"/>
  <c r="A35" i="78"/>
  <c r="A21" i="78"/>
  <c r="A7" i="78"/>
  <c r="A12" i="77"/>
  <c r="A7" i="77"/>
  <c r="A7" i="76"/>
  <c r="A68" i="75"/>
  <c r="A54" i="75"/>
  <c r="A40" i="75"/>
  <c r="A26" i="75"/>
  <c r="A12" i="75"/>
  <c r="A7" i="75"/>
  <c r="A68" i="74"/>
  <c r="A54" i="74"/>
  <c r="A40" i="74"/>
  <c r="A26" i="74"/>
  <c r="A12" i="74"/>
  <c r="A63" i="74"/>
  <c r="A49" i="74"/>
  <c r="A35" i="74"/>
  <c r="A21" i="74"/>
  <c r="A7" i="74"/>
  <c r="A68" i="73"/>
  <c r="A54" i="73"/>
  <c r="A40" i="73"/>
  <c r="A26" i="73"/>
  <c r="A12" i="73"/>
  <c r="A7" i="73"/>
  <c r="A68" i="72"/>
  <c r="A54" i="72"/>
  <c r="A40" i="72"/>
  <c r="A26" i="72"/>
  <c r="A12" i="72"/>
  <c r="A63" i="72"/>
  <c r="A49" i="72"/>
  <c r="A35" i="72"/>
  <c r="A21" i="72"/>
  <c r="A7" i="72"/>
  <c r="C2" i="101" l="1"/>
  <c r="C2" i="100"/>
  <c r="C2" i="99"/>
  <c r="C2" i="98"/>
  <c r="C2" i="97"/>
  <c r="C2" i="96"/>
  <c r="A2" i="96" l="1"/>
  <c r="A2" i="100"/>
  <c r="A2" i="99"/>
  <c r="A2" i="98"/>
  <c r="A2" i="97"/>
  <c r="A2" i="101"/>
  <c r="C2" i="95"/>
  <c r="C2" i="94"/>
  <c r="C2" i="93"/>
  <c r="C2" i="92"/>
  <c r="C2" i="91"/>
  <c r="C2" i="90"/>
  <c r="C2" i="89"/>
  <c r="C2" i="88"/>
  <c r="C2" i="87"/>
  <c r="C2" i="86"/>
  <c r="C2" i="85"/>
  <c r="C2" i="84"/>
  <c r="C2" i="83"/>
  <c r="C2" i="82"/>
  <c r="A2" i="95" l="1"/>
  <c r="A2" i="83"/>
  <c r="A2" i="89"/>
  <c r="A2" i="90"/>
  <c r="A2" i="94"/>
  <c r="A2" i="84"/>
  <c r="A2" i="91"/>
  <c r="A2" i="82"/>
  <c r="A2" i="86"/>
  <c r="A2" i="87"/>
  <c r="A2" i="92"/>
  <c r="A2" i="85"/>
  <c r="A2" i="88"/>
  <c r="A2" i="93"/>
  <c r="C2" i="81"/>
  <c r="C2" i="80"/>
  <c r="A2" i="80" l="1"/>
  <c r="A2" i="81"/>
  <c r="C2" i="79"/>
  <c r="C2" i="78"/>
  <c r="C2" i="77"/>
  <c r="C2" i="76"/>
  <c r="C2" i="75"/>
  <c r="C2" i="74"/>
  <c r="C2" i="73"/>
  <c r="C2" i="72"/>
  <c r="C3" i="62"/>
  <c r="C4" i="62"/>
  <c r="C5" i="62"/>
  <c r="C6" i="62"/>
  <c r="C7" i="62"/>
  <c r="C8" i="62"/>
  <c r="C9" i="62"/>
  <c r="C10" i="62"/>
  <c r="C11" i="62"/>
  <c r="C12" i="62"/>
  <c r="C13" i="62"/>
  <c r="C14" i="62"/>
  <c r="C15" i="62"/>
  <c r="C16" i="62"/>
  <c r="C17" i="62"/>
  <c r="C18" i="62"/>
  <c r="C19" i="62"/>
  <c r="C20" i="62"/>
  <c r="C21" i="62"/>
  <c r="C22" i="62"/>
  <c r="C23" i="62"/>
  <c r="C24" i="62"/>
  <c r="C25" i="62"/>
  <c r="C26" i="62"/>
  <c r="C27" i="62"/>
  <c r="C28" i="62"/>
  <c r="C29" i="62"/>
  <c r="C30" i="62"/>
  <c r="C31" i="62"/>
  <c r="C32" i="62"/>
  <c r="C33" i="62"/>
  <c r="C34" i="62"/>
  <c r="C35" i="62"/>
  <c r="C36" i="62"/>
  <c r="C37" i="62"/>
  <c r="C38" i="62"/>
  <c r="C39" i="62"/>
  <c r="C40" i="62"/>
  <c r="C41" i="62"/>
  <c r="C42" i="62"/>
  <c r="C43" i="62"/>
  <c r="C44" i="62"/>
  <c r="C45" i="62"/>
  <c r="C46" i="62"/>
  <c r="C47" i="62"/>
  <c r="C48" i="62"/>
  <c r="C49" i="62"/>
  <c r="C50" i="62"/>
  <c r="C51" i="62"/>
  <c r="C52" i="62"/>
  <c r="C53" i="62"/>
  <c r="C54" i="62"/>
  <c r="C55" i="62"/>
  <c r="C56" i="62"/>
  <c r="C57" i="62"/>
  <c r="C58" i="62"/>
  <c r="C59" i="62"/>
  <c r="C60" i="62"/>
  <c r="C61" i="62"/>
  <c r="C62" i="62"/>
  <c r="C63" i="62"/>
  <c r="C64" i="62"/>
  <c r="C65" i="62"/>
  <c r="C66" i="62"/>
  <c r="C67" i="62"/>
  <c r="C68" i="62"/>
  <c r="C69" i="62"/>
  <c r="C70" i="62"/>
  <c r="C71" i="62"/>
  <c r="C72" i="62"/>
  <c r="C73" i="62"/>
  <c r="C74" i="62"/>
  <c r="C75" i="62"/>
  <c r="C76" i="62"/>
  <c r="C77" i="62"/>
  <c r="C78" i="62"/>
  <c r="C79" i="62"/>
  <c r="C80" i="62"/>
  <c r="C81" i="62"/>
  <c r="C82" i="62"/>
  <c r="C83" i="62"/>
  <c r="C84" i="62"/>
  <c r="C85" i="62"/>
  <c r="C86" i="62"/>
  <c r="C87" i="62"/>
  <c r="C88" i="62"/>
  <c r="C89" i="62"/>
  <c r="C90" i="62"/>
  <c r="C91" i="62"/>
  <c r="C92" i="62"/>
  <c r="C93" i="62"/>
  <c r="C94" i="62"/>
  <c r="C95" i="62"/>
  <c r="C96" i="62"/>
  <c r="C97" i="62"/>
  <c r="C98" i="62"/>
  <c r="C99" i="62"/>
  <c r="C100" i="62"/>
  <c r="C101" i="62"/>
  <c r="C102" i="62"/>
  <c r="C103" i="62"/>
  <c r="C104" i="62"/>
  <c r="C105" i="62"/>
  <c r="C106" i="62"/>
  <c r="C107" i="62"/>
  <c r="C2" i="62"/>
  <c r="C2" i="71"/>
  <c r="A106" i="62" l="1"/>
  <c r="A102" i="62"/>
  <c r="A42" i="62"/>
  <c r="A37" i="62"/>
  <c r="A88" i="62"/>
  <c r="A27" i="62"/>
  <c r="A23" i="62"/>
  <c r="A18" i="62"/>
  <c r="A13" i="62"/>
  <c r="A7" i="62"/>
  <c r="A2" i="72"/>
  <c r="A105" i="62"/>
  <c r="A44" i="62"/>
  <c r="A39" i="62"/>
  <c r="A91" i="62"/>
  <c r="A30" i="62"/>
  <c r="A83" i="62"/>
  <c r="A80" i="62"/>
  <c r="A77" i="62"/>
  <c r="A74" i="62"/>
  <c r="A70" i="62"/>
  <c r="A66" i="62"/>
  <c r="A62" i="62"/>
  <c r="A57" i="62"/>
  <c r="A2" i="73"/>
  <c r="A50" i="62"/>
  <c r="A43" i="62"/>
  <c r="A38" i="62"/>
  <c r="A33" i="62"/>
  <c r="A85" i="62"/>
  <c r="A25" i="62"/>
  <c r="A17" i="62"/>
  <c r="A69" i="62"/>
  <c r="A9" i="62"/>
  <c r="A60" i="62"/>
  <c r="A2" i="74"/>
  <c r="A47" i="62"/>
  <c r="A98" i="62"/>
  <c r="A95" i="62"/>
  <c r="A34" i="62"/>
  <c r="A86" i="62"/>
  <c r="A82" i="62"/>
  <c r="A79" i="62"/>
  <c r="A20" i="62"/>
  <c r="A15" i="62"/>
  <c r="A10" i="62"/>
  <c r="A63" i="62"/>
  <c r="A61" i="62"/>
  <c r="A55" i="62"/>
  <c r="A2" i="75"/>
  <c r="A46" i="62"/>
  <c r="A99" i="62"/>
  <c r="A96" i="62"/>
  <c r="A94" i="62"/>
  <c r="A35" i="62"/>
  <c r="A31" i="62"/>
  <c r="A26" i="62"/>
  <c r="A78" i="62"/>
  <c r="A76" i="62"/>
  <c r="A73" i="62"/>
  <c r="A71" i="62"/>
  <c r="A11" i="62"/>
  <c r="A65" i="62"/>
  <c r="A5" i="62"/>
  <c r="A54" i="62"/>
  <c r="A2" i="76"/>
  <c r="A49" i="62"/>
  <c r="A100" i="62"/>
  <c r="A40" i="62"/>
  <c r="A93" i="62"/>
  <c r="A90" i="62"/>
  <c r="A29" i="62"/>
  <c r="A24" i="62"/>
  <c r="A19" i="62"/>
  <c r="A14" i="62"/>
  <c r="A67" i="62"/>
  <c r="A6" i="62"/>
  <c r="A59" i="62"/>
  <c r="A2" i="71"/>
  <c r="A53" i="62"/>
  <c r="A2" i="77"/>
  <c r="A103" i="62"/>
  <c r="A97" i="62"/>
  <c r="A36" i="62"/>
  <c r="A89" i="62"/>
  <c r="A87" i="62"/>
  <c r="A84" i="62"/>
  <c r="A81" i="62"/>
  <c r="A21" i="62"/>
  <c r="A16" i="62"/>
  <c r="A68" i="62"/>
  <c r="A64" i="62"/>
  <c r="A3" i="62"/>
  <c r="A2" i="62"/>
  <c r="A52" i="62"/>
  <c r="A2" i="78"/>
  <c r="A104" i="62"/>
  <c r="A41" i="62"/>
  <c r="A92" i="62"/>
  <c r="A32" i="62"/>
  <c r="A28" i="62"/>
  <c r="A22" i="62"/>
  <c r="A75" i="62"/>
  <c r="A72" i="62"/>
  <c r="A12" i="62"/>
  <c r="A8" i="62"/>
  <c r="A4" i="62"/>
  <c r="A58" i="62"/>
  <c r="A56" i="62"/>
  <c r="A107" i="62"/>
  <c r="A51" i="62"/>
  <c r="A2" i="79"/>
  <c r="A101" i="62"/>
  <c r="A45" i="62"/>
  <c r="A48" i="62"/>
  <c r="C3" i="52"/>
  <c r="B3" i="96" s="1"/>
  <c r="D3" i="52"/>
  <c r="D3" i="96" s="1"/>
  <c r="E3" i="52"/>
  <c r="E3" i="96" s="1"/>
  <c r="F3" i="52"/>
  <c r="F3" i="96" s="1"/>
  <c r="G3" i="52"/>
  <c r="H3" i="52"/>
  <c r="G3" i="96" s="1"/>
  <c r="I3" i="52"/>
  <c r="J3" i="52"/>
  <c r="H3" i="96" s="1"/>
  <c r="K3" i="52"/>
  <c r="C4" i="52"/>
  <c r="B4" i="96" s="1"/>
  <c r="D4" i="52"/>
  <c r="D4" i="96" s="1"/>
  <c r="E4" i="52"/>
  <c r="E4" i="96" s="1"/>
  <c r="F4" i="52"/>
  <c r="F4" i="96" s="1"/>
  <c r="G4" i="52"/>
  <c r="H4" i="52"/>
  <c r="G4" i="96" s="1"/>
  <c r="I4" i="52"/>
  <c r="J4" i="52"/>
  <c r="H4" i="96" s="1"/>
  <c r="K4" i="52"/>
  <c r="C5" i="52"/>
  <c r="B5" i="96" s="1"/>
  <c r="D5" i="52"/>
  <c r="D5" i="96" s="1"/>
  <c r="E5" i="52"/>
  <c r="E5" i="96" s="1"/>
  <c r="F5" i="52"/>
  <c r="F5" i="96" s="1"/>
  <c r="G5" i="52"/>
  <c r="H5" i="52"/>
  <c r="G5" i="96" s="1"/>
  <c r="I5" i="52"/>
  <c r="J5" i="52"/>
  <c r="H5" i="96" s="1"/>
  <c r="K5" i="52"/>
  <c r="C6" i="52"/>
  <c r="B6" i="96" s="1"/>
  <c r="D6" i="52"/>
  <c r="D6" i="96" s="1"/>
  <c r="E6" i="52"/>
  <c r="E6" i="96" s="1"/>
  <c r="F6" i="52"/>
  <c r="F6" i="96" s="1"/>
  <c r="G6" i="52"/>
  <c r="H6" i="52"/>
  <c r="G6" i="96" s="1"/>
  <c r="I6" i="52"/>
  <c r="J6" i="52"/>
  <c r="H6" i="96" s="1"/>
  <c r="K6" i="52"/>
  <c r="C7" i="52"/>
  <c r="B7" i="96" s="1"/>
  <c r="D7" i="52"/>
  <c r="D7" i="96" s="1"/>
  <c r="E7" i="52"/>
  <c r="E7" i="96" s="1"/>
  <c r="F7" i="52"/>
  <c r="F7" i="96" s="1"/>
  <c r="G7" i="52"/>
  <c r="H7" i="52"/>
  <c r="G7" i="96" s="1"/>
  <c r="I7" i="52"/>
  <c r="J7" i="52"/>
  <c r="H7" i="96" s="1"/>
  <c r="K7" i="52"/>
  <c r="C8" i="52"/>
  <c r="B8" i="96" s="1"/>
  <c r="D8" i="52"/>
  <c r="D8" i="96" s="1"/>
  <c r="E8" i="52"/>
  <c r="E8" i="96" s="1"/>
  <c r="F8" i="52"/>
  <c r="F8" i="96" s="1"/>
  <c r="G8" i="52"/>
  <c r="H8" i="52"/>
  <c r="G8" i="96" s="1"/>
  <c r="I8" i="52"/>
  <c r="J8" i="52"/>
  <c r="H8" i="96" s="1"/>
  <c r="K8" i="52"/>
  <c r="C9" i="52"/>
  <c r="B9" i="96" s="1"/>
  <c r="D9" i="52"/>
  <c r="D9" i="96" s="1"/>
  <c r="E9" i="52"/>
  <c r="E9" i="96" s="1"/>
  <c r="F9" i="52"/>
  <c r="F9" i="96" s="1"/>
  <c r="G9" i="52"/>
  <c r="H9" i="52"/>
  <c r="G9" i="96" s="1"/>
  <c r="I9" i="52"/>
  <c r="J9" i="52"/>
  <c r="H9" i="96" s="1"/>
  <c r="K9" i="52"/>
  <c r="C10" i="52"/>
  <c r="B2" i="97" s="1"/>
  <c r="D10" i="52"/>
  <c r="D2" i="97" s="1"/>
  <c r="E10" i="52"/>
  <c r="E2" i="97" s="1"/>
  <c r="F10" i="52"/>
  <c r="F2" i="97" s="1"/>
  <c r="G10" i="52"/>
  <c r="H10" i="52"/>
  <c r="G2" i="97" s="1"/>
  <c r="I10" i="52"/>
  <c r="J10" i="52"/>
  <c r="H2" i="97" s="1"/>
  <c r="K10" i="52"/>
  <c r="C11" i="52"/>
  <c r="B3" i="97" s="1"/>
  <c r="D11" i="52"/>
  <c r="D3" i="97" s="1"/>
  <c r="E11" i="52"/>
  <c r="E3" i="97" s="1"/>
  <c r="F11" i="52"/>
  <c r="F3" i="97" s="1"/>
  <c r="G11" i="52"/>
  <c r="H11" i="52"/>
  <c r="G3" i="97" s="1"/>
  <c r="I11" i="52"/>
  <c r="J11" i="52"/>
  <c r="H3" i="97" s="1"/>
  <c r="K11" i="52"/>
  <c r="C12" i="52"/>
  <c r="B4" i="97" s="1"/>
  <c r="D12" i="52"/>
  <c r="D4" i="97" s="1"/>
  <c r="E12" i="52"/>
  <c r="E4" i="97" s="1"/>
  <c r="F12" i="52"/>
  <c r="F4" i="97" s="1"/>
  <c r="G12" i="52"/>
  <c r="H12" i="52"/>
  <c r="G4" i="97" s="1"/>
  <c r="I12" i="52"/>
  <c r="J12" i="52"/>
  <c r="H4" i="97" s="1"/>
  <c r="K12" i="52"/>
  <c r="C13" i="52"/>
  <c r="B5" i="97" s="1"/>
  <c r="D13" i="52"/>
  <c r="D5" i="97" s="1"/>
  <c r="E13" i="52"/>
  <c r="E5" i="97" s="1"/>
  <c r="F13" i="52"/>
  <c r="F5" i="97" s="1"/>
  <c r="G13" i="52"/>
  <c r="H13" i="52"/>
  <c r="G5" i="97" s="1"/>
  <c r="I13" i="52"/>
  <c r="J13" i="52"/>
  <c r="H5" i="97" s="1"/>
  <c r="K13" i="52"/>
  <c r="C14" i="52"/>
  <c r="B6" i="97" s="1"/>
  <c r="D14" i="52"/>
  <c r="D6" i="97" s="1"/>
  <c r="E14" i="52"/>
  <c r="E6" i="97" s="1"/>
  <c r="F14" i="52"/>
  <c r="F6" i="97" s="1"/>
  <c r="G14" i="52"/>
  <c r="H14" i="52"/>
  <c r="G6" i="97" s="1"/>
  <c r="I14" i="52"/>
  <c r="J14" i="52"/>
  <c r="H6" i="97" s="1"/>
  <c r="K14" i="52"/>
  <c r="C15" i="52"/>
  <c r="B7" i="97" s="1"/>
  <c r="D15" i="52"/>
  <c r="D7" i="97" s="1"/>
  <c r="E15" i="52"/>
  <c r="E7" i="97" s="1"/>
  <c r="F15" i="52"/>
  <c r="F7" i="97" s="1"/>
  <c r="G15" i="52"/>
  <c r="H15" i="52"/>
  <c r="G7" i="97" s="1"/>
  <c r="I15" i="52"/>
  <c r="J15" i="52"/>
  <c r="H7" i="97" s="1"/>
  <c r="K15" i="52"/>
  <c r="C16" i="52"/>
  <c r="B8" i="97" s="1"/>
  <c r="D16" i="52"/>
  <c r="D8" i="97" s="1"/>
  <c r="E16" i="52"/>
  <c r="E8" i="97" s="1"/>
  <c r="F16" i="52"/>
  <c r="F8" i="97" s="1"/>
  <c r="G16" i="52"/>
  <c r="H16" i="52"/>
  <c r="G8" i="97" s="1"/>
  <c r="I16" i="52"/>
  <c r="J16" i="52"/>
  <c r="H8" i="97" s="1"/>
  <c r="K16" i="52"/>
  <c r="C17" i="52"/>
  <c r="B9" i="97" s="1"/>
  <c r="D17" i="52"/>
  <c r="D9" i="97" s="1"/>
  <c r="E17" i="52"/>
  <c r="E9" i="97" s="1"/>
  <c r="F17" i="52"/>
  <c r="F9" i="97" s="1"/>
  <c r="G17" i="52"/>
  <c r="H17" i="52"/>
  <c r="G9" i="97" s="1"/>
  <c r="I17" i="52"/>
  <c r="J17" i="52"/>
  <c r="H9" i="97" s="1"/>
  <c r="K17" i="52"/>
  <c r="C18" i="52"/>
  <c r="B10" i="97" s="1"/>
  <c r="D18" i="52"/>
  <c r="D10" i="97" s="1"/>
  <c r="E18" i="52"/>
  <c r="E10" i="97" s="1"/>
  <c r="F18" i="52"/>
  <c r="F10" i="97" s="1"/>
  <c r="G18" i="52"/>
  <c r="H18" i="52"/>
  <c r="G10" i="97" s="1"/>
  <c r="I18" i="52"/>
  <c r="J18" i="52"/>
  <c r="H10" i="97" s="1"/>
  <c r="K18" i="52"/>
  <c r="C19" i="52"/>
  <c r="B11" i="97" s="1"/>
  <c r="D19" i="52"/>
  <c r="D11" i="97" s="1"/>
  <c r="E19" i="52"/>
  <c r="E11" i="97" s="1"/>
  <c r="F19" i="52"/>
  <c r="F11" i="97" s="1"/>
  <c r="G19" i="52"/>
  <c r="H19" i="52"/>
  <c r="G11" i="97" s="1"/>
  <c r="I19" i="52"/>
  <c r="J19" i="52"/>
  <c r="H11" i="97" s="1"/>
  <c r="K19" i="52"/>
  <c r="C20" i="52"/>
  <c r="B12" i="97" s="1"/>
  <c r="D20" i="52"/>
  <c r="D12" i="97" s="1"/>
  <c r="E20" i="52"/>
  <c r="E12" i="97" s="1"/>
  <c r="F20" i="52"/>
  <c r="F12" i="97" s="1"/>
  <c r="G20" i="52"/>
  <c r="H20" i="52"/>
  <c r="G12" i="97" s="1"/>
  <c r="I20" i="52"/>
  <c r="J20" i="52"/>
  <c r="H12" i="97" s="1"/>
  <c r="K20" i="52"/>
  <c r="C21" i="52"/>
  <c r="B13" i="97" s="1"/>
  <c r="D21" i="52"/>
  <c r="D13" i="97" s="1"/>
  <c r="E21" i="52"/>
  <c r="E13" i="97" s="1"/>
  <c r="F21" i="52"/>
  <c r="F13" i="97" s="1"/>
  <c r="G21" i="52"/>
  <c r="H21" i="52"/>
  <c r="G13" i="97" s="1"/>
  <c r="I21" i="52"/>
  <c r="J21" i="52"/>
  <c r="H13" i="97" s="1"/>
  <c r="K21" i="52"/>
  <c r="C22" i="52"/>
  <c r="B2" i="72" s="1"/>
  <c r="D22" i="52"/>
  <c r="D2" i="72" s="1"/>
  <c r="E22" i="52"/>
  <c r="E2" i="72" s="1"/>
  <c r="F22" i="52"/>
  <c r="F2" i="72" s="1"/>
  <c r="G22" i="52"/>
  <c r="H22" i="52"/>
  <c r="G2" i="72" s="1"/>
  <c r="I22" i="52"/>
  <c r="J22" i="52"/>
  <c r="H2" i="72" s="1"/>
  <c r="K22" i="52"/>
  <c r="C23" i="52"/>
  <c r="B3" i="72" s="1"/>
  <c r="D23" i="52"/>
  <c r="D3" i="72" s="1"/>
  <c r="E23" i="52"/>
  <c r="E3" i="72" s="1"/>
  <c r="F23" i="52"/>
  <c r="F3" i="72" s="1"/>
  <c r="G23" i="52"/>
  <c r="H23" i="52"/>
  <c r="G3" i="72" s="1"/>
  <c r="I23" i="52"/>
  <c r="J23" i="52"/>
  <c r="H3" i="72" s="1"/>
  <c r="K23" i="52"/>
  <c r="C24" i="52"/>
  <c r="B4" i="72" s="1"/>
  <c r="D24" i="52"/>
  <c r="D4" i="72" s="1"/>
  <c r="E24" i="52"/>
  <c r="E4" i="72" s="1"/>
  <c r="F24" i="52"/>
  <c r="F4" i="72" s="1"/>
  <c r="G24" i="52"/>
  <c r="H24" i="52"/>
  <c r="G4" i="72" s="1"/>
  <c r="I24" i="52"/>
  <c r="J24" i="52"/>
  <c r="H4" i="72" s="1"/>
  <c r="K24" i="52"/>
  <c r="C25" i="52"/>
  <c r="B5" i="72" s="1"/>
  <c r="D25" i="52"/>
  <c r="D5" i="72" s="1"/>
  <c r="E25" i="52"/>
  <c r="E5" i="72" s="1"/>
  <c r="F25" i="52"/>
  <c r="F5" i="72" s="1"/>
  <c r="G25" i="52"/>
  <c r="H25" i="52"/>
  <c r="G5" i="72" s="1"/>
  <c r="I25" i="52"/>
  <c r="J25" i="52"/>
  <c r="H5" i="72" s="1"/>
  <c r="K25" i="52"/>
  <c r="C26" i="52"/>
  <c r="B6" i="72" s="1"/>
  <c r="D26" i="52"/>
  <c r="D6" i="72" s="1"/>
  <c r="E26" i="52"/>
  <c r="E6" i="72" s="1"/>
  <c r="F26" i="52"/>
  <c r="F6" i="72" s="1"/>
  <c r="G26" i="52"/>
  <c r="H26" i="52"/>
  <c r="G6" i="72" s="1"/>
  <c r="I26" i="52"/>
  <c r="J26" i="52"/>
  <c r="H6" i="72" s="1"/>
  <c r="K26" i="52"/>
  <c r="C27" i="52"/>
  <c r="B7" i="72" s="1"/>
  <c r="D27" i="52"/>
  <c r="D7" i="72" s="1"/>
  <c r="E27" i="52"/>
  <c r="E7" i="72" s="1"/>
  <c r="F27" i="52"/>
  <c r="F7" i="72" s="1"/>
  <c r="G27" i="52"/>
  <c r="H27" i="52"/>
  <c r="G7" i="72" s="1"/>
  <c r="I27" i="52"/>
  <c r="J27" i="52"/>
  <c r="H7" i="72" s="1"/>
  <c r="K27" i="52"/>
  <c r="C28" i="52"/>
  <c r="B8" i="72" s="1"/>
  <c r="D28" i="52"/>
  <c r="D8" i="72" s="1"/>
  <c r="E28" i="52"/>
  <c r="E8" i="72" s="1"/>
  <c r="F28" i="52"/>
  <c r="F8" i="72" s="1"/>
  <c r="G28" i="52"/>
  <c r="H28" i="52"/>
  <c r="G8" i="72" s="1"/>
  <c r="I28" i="52"/>
  <c r="J28" i="52"/>
  <c r="H8" i="72" s="1"/>
  <c r="K28" i="52"/>
  <c r="C29" i="52"/>
  <c r="B9" i="72" s="1"/>
  <c r="D29" i="52"/>
  <c r="D9" i="72" s="1"/>
  <c r="E29" i="52"/>
  <c r="E9" i="72" s="1"/>
  <c r="F29" i="52"/>
  <c r="F9" i="72" s="1"/>
  <c r="G29" i="52"/>
  <c r="H29" i="52"/>
  <c r="G9" i="72" s="1"/>
  <c r="I29" i="52"/>
  <c r="J29" i="52"/>
  <c r="H9" i="72" s="1"/>
  <c r="K29" i="52"/>
  <c r="C30" i="52"/>
  <c r="B10" i="72" s="1"/>
  <c r="D30" i="52"/>
  <c r="D10" i="72" s="1"/>
  <c r="E30" i="52"/>
  <c r="E10" i="72" s="1"/>
  <c r="F30" i="52"/>
  <c r="F10" i="72" s="1"/>
  <c r="G30" i="52"/>
  <c r="H30" i="52"/>
  <c r="G10" i="72" s="1"/>
  <c r="I30" i="52"/>
  <c r="J30" i="52"/>
  <c r="H10" i="72" s="1"/>
  <c r="K30" i="52"/>
  <c r="C31" i="52"/>
  <c r="B11" i="72" s="1"/>
  <c r="D31" i="52"/>
  <c r="D11" i="72" s="1"/>
  <c r="E31" i="52"/>
  <c r="E11" i="72" s="1"/>
  <c r="F31" i="52"/>
  <c r="F11" i="72" s="1"/>
  <c r="G31" i="52"/>
  <c r="H31" i="52"/>
  <c r="G11" i="72" s="1"/>
  <c r="I31" i="52"/>
  <c r="J31" i="52"/>
  <c r="H11" i="72" s="1"/>
  <c r="K31" i="52"/>
  <c r="C32" i="52"/>
  <c r="B12" i="72" s="1"/>
  <c r="D32" i="52"/>
  <c r="D12" i="72" s="1"/>
  <c r="E32" i="52"/>
  <c r="E12" i="72" s="1"/>
  <c r="F32" i="52"/>
  <c r="F12" i="72" s="1"/>
  <c r="G32" i="52"/>
  <c r="H32" i="52"/>
  <c r="G12" i="72" s="1"/>
  <c r="I32" i="52"/>
  <c r="J32" i="52"/>
  <c r="H12" i="72" s="1"/>
  <c r="K32" i="52"/>
  <c r="C33" i="52"/>
  <c r="B13" i="72" s="1"/>
  <c r="D33" i="52"/>
  <c r="D13" i="72" s="1"/>
  <c r="E33" i="52"/>
  <c r="E13" i="72" s="1"/>
  <c r="F33" i="52"/>
  <c r="F13" i="72" s="1"/>
  <c r="G33" i="52"/>
  <c r="H33" i="52"/>
  <c r="G13" i="72" s="1"/>
  <c r="I33" i="52"/>
  <c r="J33" i="52"/>
  <c r="H13" i="72" s="1"/>
  <c r="K33" i="52"/>
  <c r="C34" i="52"/>
  <c r="B14" i="72" s="1"/>
  <c r="D34" i="52"/>
  <c r="D14" i="72" s="1"/>
  <c r="E34" i="52"/>
  <c r="E14" i="72" s="1"/>
  <c r="F34" i="52"/>
  <c r="F14" i="72" s="1"/>
  <c r="G34" i="52"/>
  <c r="H34" i="52"/>
  <c r="G14" i="72" s="1"/>
  <c r="I34" i="52"/>
  <c r="J34" i="52"/>
  <c r="H14" i="72" s="1"/>
  <c r="K34" i="52"/>
  <c r="C35" i="52"/>
  <c r="B15" i="72" s="1"/>
  <c r="D35" i="52"/>
  <c r="D15" i="72" s="1"/>
  <c r="E35" i="52"/>
  <c r="E15" i="72" s="1"/>
  <c r="F35" i="52"/>
  <c r="F15" i="72" s="1"/>
  <c r="G35" i="52"/>
  <c r="H35" i="52"/>
  <c r="G15" i="72" s="1"/>
  <c r="I35" i="52"/>
  <c r="J35" i="52"/>
  <c r="H15" i="72" s="1"/>
  <c r="K35" i="52"/>
  <c r="C36" i="52"/>
  <c r="B16" i="72" s="1"/>
  <c r="D36" i="52"/>
  <c r="D16" i="72" s="1"/>
  <c r="E36" i="52"/>
  <c r="E16" i="72" s="1"/>
  <c r="F36" i="52"/>
  <c r="F16" i="72" s="1"/>
  <c r="G36" i="52"/>
  <c r="H36" i="52"/>
  <c r="G16" i="72" s="1"/>
  <c r="I36" i="52"/>
  <c r="J36" i="52"/>
  <c r="H16" i="72" s="1"/>
  <c r="K36" i="52"/>
  <c r="C37" i="52"/>
  <c r="B17" i="72" s="1"/>
  <c r="D37" i="52"/>
  <c r="D17" i="72" s="1"/>
  <c r="E37" i="52"/>
  <c r="E17" i="72" s="1"/>
  <c r="F37" i="52"/>
  <c r="F17" i="72" s="1"/>
  <c r="G37" i="52"/>
  <c r="H37" i="52"/>
  <c r="G17" i="72" s="1"/>
  <c r="I37" i="52"/>
  <c r="J37" i="52"/>
  <c r="H17" i="72" s="1"/>
  <c r="K37" i="52"/>
  <c r="C38" i="52"/>
  <c r="B18" i="72" s="1"/>
  <c r="D38" i="52"/>
  <c r="D18" i="72" s="1"/>
  <c r="E38" i="52"/>
  <c r="E18" i="72" s="1"/>
  <c r="F38" i="52"/>
  <c r="F18" i="72" s="1"/>
  <c r="G38" i="52"/>
  <c r="H38" i="52"/>
  <c r="G18" i="72" s="1"/>
  <c r="I38" i="52"/>
  <c r="J38" i="52"/>
  <c r="H18" i="72" s="1"/>
  <c r="K38" i="52"/>
  <c r="C39" i="52"/>
  <c r="B19" i="72" s="1"/>
  <c r="D39" i="52"/>
  <c r="D19" i="72" s="1"/>
  <c r="E39" i="52"/>
  <c r="E19" i="72" s="1"/>
  <c r="F39" i="52"/>
  <c r="F19" i="72" s="1"/>
  <c r="G39" i="52"/>
  <c r="H39" i="52"/>
  <c r="G19" i="72" s="1"/>
  <c r="I39" i="52"/>
  <c r="J39" i="52"/>
  <c r="H19" i="72" s="1"/>
  <c r="K39" i="52"/>
  <c r="C40" i="52"/>
  <c r="B20" i="72" s="1"/>
  <c r="D40" i="52"/>
  <c r="D20" i="72" s="1"/>
  <c r="E40" i="52"/>
  <c r="E20" i="72" s="1"/>
  <c r="F40" i="52"/>
  <c r="F20" i="72" s="1"/>
  <c r="G40" i="52"/>
  <c r="H40" i="52"/>
  <c r="G20" i="72" s="1"/>
  <c r="I40" i="52"/>
  <c r="J40" i="52"/>
  <c r="H20" i="72" s="1"/>
  <c r="K40" i="52"/>
  <c r="C41" i="52"/>
  <c r="B21" i="72" s="1"/>
  <c r="D41" i="52"/>
  <c r="D21" i="72" s="1"/>
  <c r="E41" i="52"/>
  <c r="E21" i="72" s="1"/>
  <c r="F41" i="52"/>
  <c r="F21" i="72" s="1"/>
  <c r="G41" i="52"/>
  <c r="H41" i="52"/>
  <c r="G21" i="72" s="1"/>
  <c r="I41" i="52"/>
  <c r="J41" i="52"/>
  <c r="H21" i="72" s="1"/>
  <c r="K41" i="52"/>
  <c r="C42" i="52"/>
  <c r="B22" i="72" s="1"/>
  <c r="D42" i="52"/>
  <c r="D22" i="72" s="1"/>
  <c r="E42" i="52"/>
  <c r="E22" i="72" s="1"/>
  <c r="F42" i="52"/>
  <c r="F22" i="72" s="1"/>
  <c r="G42" i="52"/>
  <c r="H42" i="52"/>
  <c r="G22" i="72" s="1"/>
  <c r="I42" i="52"/>
  <c r="J42" i="52"/>
  <c r="H22" i="72" s="1"/>
  <c r="K42" i="52"/>
  <c r="C43" i="52"/>
  <c r="B23" i="72" s="1"/>
  <c r="D43" i="52"/>
  <c r="D23" i="72" s="1"/>
  <c r="E43" i="52"/>
  <c r="E23" i="72" s="1"/>
  <c r="F43" i="52"/>
  <c r="F23" i="72" s="1"/>
  <c r="G43" i="52"/>
  <c r="H43" i="52"/>
  <c r="G23" i="72" s="1"/>
  <c r="I43" i="52"/>
  <c r="J43" i="52"/>
  <c r="H23" i="72" s="1"/>
  <c r="K43" i="52"/>
  <c r="C44" i="52"/>
  <c r="B24" i="72" s="1"/>
  <c r="D44" i="52"/>
  <c r="D24" i="72" s="1"/>
  <c r="E44" i="52"/>
  <c r="E24" i="72" s="1"/>
  <c r="F44" i="52"/>
  <c r="F24" i="72" s="1"/>
  <c r="G44" i="52"/>
  <c r="H44" i="52"/>
  <c r="G24" i="72" s="1"/>
  <c r="I44" i="52"/>
  <c r="J44" i="52"/>
  <c r="H24" i="72" s="1"/>
  <c r="K44" i="52"/>
  <c r="C45" i="52"/>
  <c r="B25" i="72" s="1"/>
  <c r="D45" i="52"/>
  <c r="D25" i="72" s="1"/>
  <c r="E45" i="52"/>
  <c r="E25" i="72" s="1"/>
  <c r="F45" i="52"/>
  <c r="F25" i="72" s="1"/>
  <c r="G45" i="52"/>
  <c r="H45" i="52"/>
  <c r="G25" i="72" s="1"/>
  <c r="I45" i="52"/>
  <c r="J45" i="52"/>
  <c r="H25" i="72" s="1"/>
  <c r="K45" i="52"/>
  <c r="C46" i="52"/>
  <c r="B26" i="72" s="1"/>
  <c r="D46" i="52"/>
  <c r="D26" i="72" s="1"/>
  <c r="E46" i="52"/>
  <c r="E26" i="72" s="1"/>
  <c r="F46" i="52"/>
  <c r="F26" i="72" s="1"/>
  <c r="G46" i="52"/>
  <c r="H46" i="52"/>
  <c r="G26" i="72" s="1"/>
  <c r="I46" i="52"/>
  <c r="J46" i="52"/>
  <c r="H26" i="72" s="1"/>
  <c r="K46" i="52"/>
  <c r="C47" i="52"/>
  <c r="B27" i="72" s="1"/>
  <c r="D47" i="52"/>
  <c r="D27" i="72" s="1"/>
  <c r="E47" i="52"/>
  <c r="E27" i="72" s="1"/>
  <c r="F47" i="52"/>
  <c r="F27" i="72" s="1"/>
  <c r="G47" i="52"/>
  <c r="H47" i="52"/>
  <c r="G27" i="72" s="1"/>
  <c r="I47" i="52"/>
  <c r="J47" i="52"/>
  <c r="H27" i="72" s="1"/>
  <c r="K47" i="52"/>
  <c r="C48" i="52"/>
  <c r="B28" i="72" s="1"/>
  <c r="D48" i="52"/>
  <c r="D28" i="72" s="1"/>
  <c r="E48" i="52"/>
  <c r="E28" i="72" s="1"/>
  <c r="F48" i="52"/>
  <c r="F28" i="72" s="1"/>
  <c r="G48" i="52"/>
  <c r="H48" i="52"/>
  <c r="G28" i="72" s="1"/>
  <c r="I48" i="52"/>
  <c r="J48" i="52"/>
  <c r="H28" i="72" s="1"/>
  <c r="K48" i="52"/>
  <c r="C49" i="52"/>
  <c r="B29" i="72" s="1"/>
  <c r="D49" i="52"/>
  <c r="D29" i="72" s="1"/>
  <c r="E49" i="52"/>
  <c r="E29" i="72" s="1"/>
  <c r="F49" i="52"/>
  <c r="F29" i="72" s="1"/>
  <c r="G49" i="52"/>
  <c r="H49" i="52"/>
  <c r="G29" i="72" s="1"/>
  <c r="I49" i="52"/>
  <c r="J49" i="52"/>
  <c r="H29" i="72" s="1"/>
  <c r="K49" i="52"/>
  <c r="C50" i="52"/>
  <c r="B30" i="72" s="1"/>
  <c r="D50" i="52"/>
  <c r="D30" i="72" s="1"/>
  <c r="E50" i="52"/>
  <c r="E30" i="72" s="1"/>
  <c r="F50" i="52"/>
  <c r="F30" i="72" s="1"/>
  <c r="G50" i="52"/>
  <c r="H50" i="52"/>
  <c r="G30" i="72" s="1"/>
  <c r="I50" i="52"/>
  <c r="J50" i="52"/>
  <c r="H30" i="72" s="1"/>
  <c r="K50" i="52"/>
  <c r="C51" i="52"/>
  <c r="B31" i="72" s="1"/>
  <c r="D51" i="52"/>
  <c r="D31" i="72" s="1"/>
  <c r="E51" i="52"/>
  <c r="E31" i="72" s="1"/>
  <c r="F51" i="52"/>
  <c r="F31" i="72" s="1"/>
  <c r="G51" i="52"/>
  <c r="H51" i="52"/>
  <c r="G31" i="72" s="1"/>
  <c r="I51" i="52"/>
  <c r="J51" i="52"/>
  <c r="H31" i="72" s="1"/>
  <c r="K51" i="52"/>
  <c r="C52" i="52"/>
  <c r="B32" i="72" s="1"/>
  <c r="D52" i="52"/>
  <c r="D32" i="72" s="1"/>
  <c r="E52" i="52"/>
  <c r="E32" i="72" s="1"/>
  <c r="F52" i="52"/>
  <c r="F32" i="72" s="1"/>
  <c r="G52" i="52"/>
  <c r="H52" i="52"/>
  <c r="G32" i="72" s="1"/>
  <c r="I52" i="52"/>
  <c r="J52" i="52"/>
  <c r="H32" i="72" s="1"/>
  <c r="K52" i="52"/>
  <c r="C53" i="52"/>
  <c r="B33" i="72" s="1"/>
  <c r="D53" i="52"/>
  <c r="D33" i="72" s="1"/>
  <c r="E53" i="52"/>
  <c r="E33" i="72" s="1"/>
  <c r="F53" i="52"/>
  <c r="F33" i="72" s="1"/>
  <c r="G53" i="52"/>
  <c r="H53" i="52"/>
  <c r="G33" i="72" s="1"/>
  <c r="I53" i="52"/>
  <c r="J53" i="52"/>
  <c r="H33" i="72" s="1"/>
  <c r="K53" i="52"/>
  <c r="C54" i="52"/>
  <c r="B34" i="72" s="1"/>
  <c r="D54" i="52"/>
  <c r="D34" i="72" s="1"/>
  <c r="E54" i="52"/>
  <c r="E34" i="72" s="1"/>
  <c r="F54" i="52"/>
  <c r="F34" i="72" s="1"/>
  <c r="G54" i="52"/>
  <c r="H54" i="52"/>
  <c r="G34" i="72" s="1"/>
  <c r="I54" i="52"/>
  <c r="J54" i="52"/>
  <c r="H34" i="72" s="1"/>
  <c r="K54" i="52"/>
  <c r="C55" i="52"/>
  <c r="B35" i="72" s="1"/>
  <c r="D55" i="52"/>
  <c r="D35" i="72" s="1"/>
  <c r="E55" i="52"/>
  <c r="E35" i="72" s="1"/>
  <c r="F55" i="52"/>
  <c r="F35" i="72" s="1"/>
  <c r="G55" i="52"/>
  <c r="H55" i="52"/>
  <c r="G35" i="72" s="1"/>
  <c r="I55" i="52"/>
  <c r="J55" i="52"/>
  <c r="H35" i="72" s="1"/>
  <c r="K55" i="52"/>
  <c r="C56" i="52"/>
  <c r="B36" i="72" s="1"/>
  <c r="D56" i="52"/>
  <c r="D36" i="72" s="1"/>
  <c r="E56" i="52"/>
  <c r="E36" i="72" s="1"/>
  <c r="F56" i="52"/>
  <c r="F36" i="72" s="1"/>
  <c r="G56" i="52"/>
  <c r="H56" i="52"/>
  <c r="G36" i="72" s="1"/>
  <c r="I56" i="52"/>
  <c r="J56" i="52"/>
  <c r="H36" i="72" s="1"/>
  <c r="K56" i="52"/>
  <c r="C57" i="52"/>
  <c r="B37" i="72" s="1"/>
  <c r="D57" i="52"/>
  <c r="D37" i="72" s="1"/>
  <c r="E57" i="52"/>
  <c r="E37" i="72" s="1"/>
  <c r="F57" i="52"/>
  <c r="F37" i="72" s="1"/>
  <c r="G57" i="52"/>
  <c r="H57" i="52"/>
  <c r="G37" i="72" s="1"/>
  <c r="I57" i="52"/>
  <c r="J57" i="52"/>
  <c r="H37" i="72" s="1"/>
  <c r="K57" i="52"/>
  <c r="C58" i="52"/>
  <c r="B38" i="72" s="1"/>
  <c r="D58" i="52"/>
  <c r="D38" i="72" s="1"/>
  <c r="E58" i="52"/>
  <c r="E38" i="72" s="1"/>
  <c r="F58" i="52"/>
  <c r="F38" i="72" s="1"/>
  <c r="G58" i="52"/>
  <c r="H58" i="52"/>
  <c r="G38" i="72" s="1"/>
  <c r="I58" i="52"/>
  <c r="J58" i="52"/>
  <c r="H38" i="72" s="1"/>
  <c r="K58" i="52"/>
  <c r="C59" i="52"/>
  <c r="B39" i="72" s="1"/>
  <c r="D59" i="52"/>
  <c r="D39" i="72" s="1"/>
  <c r="E59" i="52"/>
  <c r="E39" i="72" s="1"/>
  <c r="F59" i="52"/>
  <c r="F39" i="72" s="1"/>
  <c r="G59" i="52"/>
  <c r="H59" i="52"/>
  <c r="G39" i="72" s="1"/>
  <c r="I59" i="52"/>
  <c r="J59" i="52"/>
  <c r="H39" i="72" s="1"/>
  <c r="K59" i="52"/>
  <c r="C60" i="52"/>
  <c r="B40" i="72" s="1"/>
  <c r="D60" i="52"/>
  <c r="D40" i="72" s="1"/>
  <c r="E60" i="52"/>
  <c r="E40" i="72" s="1"/>
  <c r="F60" i="52"/>
  <c r="F40" i="72" s="1"/>
  <c r="G60" i="52"/>
  <c r="H60" i="52"/>
  <c r="G40" i="72" s="1"/>
  <c r="I60" i="52"/>
  <c r="J60" i="52"/>
  <c r="H40" i="72" s="1"/>
  <c r="K60" i="52"/>
  <c r="C61" i="52"/>
  <c r="B41" i="72" s="1"/>
  <c r="D61" i="52"/>
  <c r="D41" i="72" s="1"/>
  <c r="E61" i="52"/>
  <c r="E41" i="72" s="1"/>
  <c r="F61" i="52"/>
  <c r="F41" i="72" s="1"/>
  <c r="G61" i="52"/>
  <c r="H61" i="52"/>
  <c r="G41" i="72" s="1"/>
  <c r="I61" i="52"/>
  <c r="J61" i="52"/>
  <c r="H41" i="72" s="1"/>
  <c r="K61" i="52"/>
  <c r="C62" i="52"/>
  <c r="B42" i="72" s="1"/>
  <c r="D62" i="52"/>
  <c r="D42" i="72" s="1"/>
  <c r="E62" i="52"/>
  <c r="E42" i="72" s="1"/>
  <c r="F62" i="52"/>
  <c r="F42" i="72" s="1"/>
  <c r="G62" i="52"/>
  <c r="H62" i="52"/>
  <c r="G42" i="72" s="1"/>
  <c r="I62" i="52"/>
  <c r="J62" i="52"/>
  <c r="H42" i="72" s="1"/>
  <c r="K62" i="52"/>
  <c r="C63" i="52"/>
  <c r="B43" i="72" s="1"/>
  <c r="D63" i="52"/>
  <c r="D43" i="72" s="1"/>
  <c r="E63" i="52"/>
  <c r="E43" i="72" s="1"/>
  <c r="F63" i="52"/>
  <c r="F43" i="72" s="1"/>
  <c r="G63" i="52"/>
  <c r="H63" i="52"/>
  <c r="G43" i="72" s="1"/>
  <c r="I63" i="52"/>
  <c r="J63" i="52"/>
  <c r="H43" i="72" s="1"/>
  <c r="K63" i="52"/>
  <c r="C64" i="52"/>
  <c r="B44" i="72" s="1"/>
  <c r="D64" i="52"/>
  <c r="D44" i="72" s="1"/>
  <c r="E64" i="52"/>
  <c r="E44" i="72" s="1"/>
  <c r="F64" i="52"/>
  <c r="F44" i="72" s="1"/>
  <c r="G64" i="52"/>
  <c r="H64" i="52"/>
  <c r="G44" i="72" s="1"/>
  <c r="I64" i="52"/>
  <c r="J64" i="52"/>
  <c r="H44" i="72" s="1"/>
  <c r="K64" i="52"/>
  <c r="C65" i="52"/>
  <c r="B45" i="72" s="1"/>
  <c r="D65" i="52"/>
  <c r="D45" i="72" s="1"/>
  <c r="E65" i="52"/>
  <c r="E45" i="72" s="1"/>
  <c r="F65" i="52"/>
  <c r="F45" i="72" s="1"/>
  <c r="G65" i="52"/>
  <c r="H65" i="52"/>
  <c r="G45" i="72" s="1"/>
  <c r="I65" i="52"/>
  <c r="J65" i="52"/>
  <c r="H45" i="72" s="1"/>
  <c r="K65" i="52"/>
  <c r="C66" i="52"/>
  <c r="B46" i="72" s="1"/>
  <c r="D66" i="52"/>
  <c r="D46" i="72" s="1"/>
  <c r="E66" i="52"/>
  <c r="E46" i="72" s="1"/>
  <c r="F66" i="52"/>
  <c r="F46" i="72" s="1"/>
  <c r="G66" i="52"/>
  <c r="H66" i="52"/>
  <c r="G46" i="72" s="1"/>
  <c r="I66" i="52"/>
  <c r="J66" i="52"/>
  <c r="H46" i="72" s="1"/>
  <c r="K66" i="52"/>
  <c r="C67" i="52"/>
  <c r="B47" i="72" s="1"/>
  <c r="D67" i="52"/>
  <c r="D47" i="72" s="1"/>
  <c r="E67" i="52"/>
  <c r="E47" i="72" s="1"/>
  <c r="F67" i="52"/>
  <c r="F47" i="72" s="1"/>
  <c r="G67" i="52"/>
  <c r="H67" i="52"/>
  <c r="G47" i="72" s="1"/>
  <c r="I67" i="52"/>
  <c r="J67" i="52"/>
  <c r="H47" i="72" s="1"/>
  <c r="K67" i="52"/>
  <c r="C68" i="52"/>
  <c r="B48" i="72" s="1"/>
  <c r="D68" i="52"/>
  <c r="D48" i="72" s="1"/>
  <c r="E68" i="52"/>
  <c r="E48" i="72" s="1"/>
  <c r="F68" i="52"/>
  <c r="F48" i="72" s="1"/>
  <c r="G68" i="52"/>
  <c r="H68" i="52"/>
  <c r="G48" i="72" s="1"/>
  <c r="I68" i="52"/>
  <c r="J68" i="52"/>
  <c r="H48" i="72" s="1"/>
  <c r="K68" i="52"/>
  <c r="C69" i="52"/>
  <c r="B49" i="72" s="1"/>
  <c r="D69" i="52"/>
  <c r="D49" i="72" s="1"/>
  <c r="E69" i="52"/>
  <c r="E49" i="72" s="1"/>
  <c r="F69" i="52"/>
  <c r="F49" i="72" s="1"/>
  <c r="G69" i="52"/>
  <c r="H69" i="52"/>
  <c r="G49" i="72" s="1"/>
  <c r="I69" i="52"/>
  <c r="J69" i="52"/>
  <c r="H49" i="72" s="1"/>
  <c r="K69" i="52"/>
  <c r="C70" i="52"/>
  <c r="B50" i="72" s="1"/>
  <c r="D70" i="52"/>
  <c r="D50" i="72" s="1"/>
  <c r="E70" i="52"/>
  <c r="E50" i="72" s="1"/>
  <c r="F70" i="52"/>
  <c r="F50" i="72" s="1"/>
  <c r="G70" i="52"/>
  <c r="H70" i="52"/>
  <c r="G50" i="72" s="1"/>
  <c r="I70" i="52"/>
  <c r="J70" i="52"/>
  <c r="H50" i="72" s="1"/>
  <c r="K70" i="52"/>
  <c r="C71" i="52"/>
  <c r="B51" i="72" s="1"/>
  <c r="D71" i="52"/>
  <c r="D51" i="72" s="1"/>
  <c r="E71" i="52"/>
  <c r="E51" i="72" s="1"/>
  <c r="F71" i="52"/>
  <c r="F51" i="72" s="1"/>
  <c r="G71" i="52"/>
  <c r="H71" i="52"/>
  <c r="G51" i="72" s="1"/>
  <c r="I71" i="52"/>
  <c r="J71" i="52"/>
  <c r="H51" i="72" s="1"/>
  <c r="K71" i="52"/>
  <c r="C72" i="52"/>
  <c r="B52" i="72" s="1"/>
  <c r="D72" i="52"/>
  <c r="D52" i="72" s="1"/>
  <c r="E72" i="52"/>
  <c r="E52" i="72" s="1"/>
  <c r="F72" i="52"/>
  <c r="F52" i="72" s="1"/>
  <c r="G72" i="52"/>
  <c r="H72" i="52"/>
  <c r="G52" i="72" s="1"/>
  <c r="I72" i="52"/>
  <c r="J72" i="52"/>
  <c r="H52" i="72" s="1"/>
  <c r="K72" i="52"/>
  <c r="C73" i="52"/>
  <c r="B53" i="72" s="1"/>
  <c r="D73" i="52"/>
  <c r="D53" i="72" s="1"/>
  <c r="E73" i="52"/>
  <c r="E53" i="72" s="1"/>
  <c r="F73" i="52"/>
  <c r="F53" i="72" s="1"/>
  <c r="G73" i="52"/>
  <c r="H73" i="52"/>
  <c r="G53" i="72" s="1"/>
  <c r="I73" i="52"/>
  <c r="J73" i="52"/>
  <c r="H53" i="72" s="1"/>
  <c r="K73" i="52"/>
  <c r="C74" i="52"/>
  <c r="B54" i="72" s="1"/>
  <c r="D74" i="52"/>
  <c r="D54" i="72" s="1"/>
  <c r="E74" i="52"/>
  <c r="E54" i="72" s="1"/>
  <c r="F74" i="52"/>
  <c r="F54" i="72" s="1"/>
  <c r="G74" i="52"/>
  <c r="H74" i="52"/>
  <c r="G54" i="72" s="1"/>
  <c r="I74" i="52"/>
  <c r="J74" i="52"/>
  <c r="H54" i="72" s="1"/>
  <c r="K74" i="52"/>
  <c r="C75" i="52"/>
  <c r="B55" i="72" s="1"/>
  <c r="D75" i="52"/>
  <c r="D55" i="72" s="1"/>
  <c r="E75" i="52"/>
  <c r="E55" i="72" s="1"/>
  <c r="F75" i="52"/>
  <c r="F55" i="72" s="1"/>
  <c r="G75" i="52"/>
  <c r="H75" i="52"/>
  <c r="G55" i="72" s="1"/>
  <c r="I75" i="52"/>
  <c r="J75" i="52"/>
  <c r="H55" i="72" s="1"/>
  <c r="K75" i="52"/>
  <c r="C76" i="52"/>
  <c r="B56" i="72" s="1"/>
  <c r="D76" i="52"/>
  <c r="D56" i="72" s="1"/>
  <c r="E76" i="52"/>
  <c r="E56" i="72" s="1"/>
  <c r="F76" i="52"/>
  <c r="F56" i="72" s="1"/>
  <c r="G76" i="52"/>
  <c r="H76" i="52"/>
  <c r="G56" i="72" s="1"/>
  <c r="I76" i="52"/>
  <c r="J76" i="52"/>
  <c r="H56" i="72" s="1"/>
  <c r="K76" i="52"/>
  <c r="C77" i="52"/>
  <c r="B57" i="72" s="1"/>
  <c r="D77" i="52"/>
  <c r="D57" i="72" s="1"/>
  <c r="E77" i="52"/>
  <c r="E57" i="72" s="1"/>
  <c r="F77" i="52"/>
  <c r="F57" i="72" s="1"/>
  <c r="G77" i="52"/>
  <c r="H77" i="52"/>
  <c r="G57" i="72" s="1"/>
  <c r="I77" i="52"/>
  <c r="J77" i="52"/>
  <c r="H57" i="72" s="1"/>
  <c r="K77" i="52"/>
  <c r="C78" i="52"/>
  <c r="B58" i="72" s="1"/>
  <c r="D78" i="52"/>
  <c r="D58" i="72" s="1"/>
  <c r="E78" i="52"/>
  <c r="E58" i="72" s="1"/>
  <c r="F78" i="52"/>
  <c r="F58" i="72" s="1"/>
  <c r="G78" i="52"/>
  <c r="H78" i="52"/>
  <c r="G58" i="72" s="1"/>
  <c r="I78" i="52"/>
  <c r="J78" i="52"/>
  <c r="H58" i="72" s="1"/>
  <c r="K78" i="52"/>
  <c r="C79" i="52"/>
  <c r="B59" i="72" s="1"/>
  <c r="D79" i="52"/>
  <c r="D59" i="72" s="1"/>
  <c r="E79" i="52"/>
  <c r="E59" i="72" s="1"/>
  <c r="F79" i="52"/>
  <c r="F59" i="72" s="1"/>
  <c r="G79" i="52"/>
  <c r="H79" i="52"/>
  <c r="G59" i="72" s="1"/>
  <c r="I79" i="52"/>
  <c r="J79" i="52"/>
  <c r="H59" i="72" s="1"/>
  <c r="K79" i="52"/>
  <c r="C80" i="52"/>
  <c r="B60" i="72" s="1"/>
  <c r="D80" i="52"/>
  <c r="D60" i="72" s="1"/>
  <c r="E80" i="52"/>
  <c r="E60" i="72" s="1"/>
  <c r="F80" i="52"/>
  <c r="F60" i="72" s="1"/>
  <c r="G80" i="52"/>
  <c r="H80" i="52"/>
  <c r="G60" i="72" s="1"/>
  <c r="I80" i="52"/>
  <c r="J80" i="52"/>
  <c r="H60" i="72" s="1"/>
  <c r="K80" i="52"/>
  <c r="C81" i="52"/>
  <c r="B61" i="72" s="1"/>
  <c r="D81" i="52"/>
  <c r="D61" i="72" s="1"/>
  <c r="E81" i="52"/>
  <c r="E61" i="72" s="1"/>
  <c r="F81" i="52"/>
  <c r="F61" i="72" s="1"/>
  <c r="G81" i="52"/>
  <c r="H81" i="52"/>
  <c r="G61" i="72" s="1"/>
  <c r="I81" i="52"/>
  <c r="J81" i="52"/>
  <c r="H61" i="72" s="1"/>
  <c r="K81" i="52"/>
  <c r="C82" i="52"/>
  <c r="B62" i="72" s="1"/>
  <c r="D82" i="52"/>
  <c r="D62" i="72" s="1"/>
  <c r="E82" i="52"/>
  <c r="E62" i="72" s="1"/>
  <c r="F82" i="52"/>
  <c r="F62" i="72" s="1"/>
  <c r="G82" i="52"/>
  <c r="H82" i="52"/>
  <c r="G62" i="72" s="1"/>
  <c r="I82" i="52"/>
  <c r="J82" i="52"/>
  <c r="H62" i="72" s="1"/>
  <c r="K82" i="52"/>
  <c r="C83" i="52"/>
  <c r="B63" i="72" s="1"/>
  <c r="D83" i="52"/>
  <c r="D63" i="72" s="1"/>
  <c r="E83" i="52"/>
  <c r="E63" i="72" s="1"/>
  <c r="F83" i="52"/>
  <c r="F63" i="72" s="1"/>
  <c r="G83" i="52"/>
  <c r="H83" i="52"/>
  <c r="G63" i="72" s="1"/>
  <c r="I83" i="52"/>
  <c r="J83" i="52"/>
  <c r="H63" i="72" s="1"/>
  <c r="K83" i="52"/>
  <c r="C84" i="52"/>
  <c r="B64" i="72" s="1"/>
  <c r="D84" i="52"/>
  <c r="D64" i="72" s="1"/>
  <c r="E84" i="52"/>
  <c r="E64" i="72" s="1"/>
  <c r="F84" i="52"/>
  <c r="F64" i="72" s="1"/>
  <c r="G84" i="52"/>
  <c r="H84" i="52"/>
  <c r="G64" i="72" s="1"/>
  <c r="I84" i="52"/>
  <c r="J84" i="52"/>
  <c r="H64" i="72" s="1"/>
  <c r="K84" i="52"/>
  <c r="C85" i="52"/>
  <c r="B65" i="72" s="1"/>
  <c r="D85" i="52"/>
  <c r="D65" i="72" s="1"/>
  <c r="E85" i="52"/>
  <c r="E65" i="72" s="1"/>
  <c r="F85" i="52"/>
  <c r="F65" i="72" s="1"/>
  <c r="G85" i="52"/>
  <c r="H85" i="52"/>
  <c r="G65" i="72" s="1"/>
  <c r="I85" i="52"/>
  <c r="J85" i="52"/>
  <c r="H65" i="72" s="1"/>
  <c r="K85" i="52"/>
  <c r="C86" i="52"/>
  <c r="B66" i="72" s="1"/>
  <c r="D86" i="52"/>
  <c r="D66" i="72" s="1"/>
  <c r="E86" i="52"/>
  <c r="E66" i="72" s="1"/>
  <c r="F86" i="52"/>
  <c r="F66" i="72" s="1"/>
  <c r="G86" i="52"/>
  <c r="H86" i="52"/>
  <c r="G66" i="72" s="1"/>
  <c r="I86" i="52"/>
  <c r="J86" i="52"/>
  <c r="H66" i="72" s="1"/>
  <c r="K86" i="52"/>
  <c r="C87" i="52"/>
  <c r="B67" i="72" s="1"/>
  <c r="D87" i="52"/>
  <c r="D67" i="72" s="1"/>
  <c r="E87" i="52"/>
  <c r="E67" i="72" s="1"/>
  <c r="F87" i="52"/>
  <c r="F67" i="72" s="1"/>
  <c r="G87" i="52"/>
  <c r="H87" i="52"/>
  <c r="G67" i="72" s="1"/>
  <c r="I87" i="52"/>
  <c r="J87" i="52"/>
  <c r="H67" i="72" s="1"/>
  <c r="K87" i="52"/>
  <c r="C88" i="52"/>
  <c r="B68" i="72" s="1"/>
  <c r="D88" i="52"/>
  <c r="D68" i="72" s="1"/>
  <c r="E88" i="52"/>
  <c r="E68" i="72" s="1"/>
  <c r="F88" i="52"/>
  <c r="F68" i="72" s="1"/>
  <c r="G88" i="52"/>
  <c r="H88" i="52"/>
  <c r="G68" i="72" s="1"/>
  <c r="I88" i="52"/>
  <c r="J88" i="52"/>
  <c r="H68" i="72" s="1"/>
  <c r="K88" i="52"/>
  <c r="C89" i="52"/>
  <c r="B69" i="72" s="1"/>
  <c r="D89" i="52"/>
  <c r="D69" i="72" s="1"/>
  <c r="E89" i="52"/>
  <c r="E69" i="72" s="1"/>
  <c r="F89" i="52"/>
  <c r="F69" i="72" s="1"/>
  <c r="G89" i="52"/>
  <c r="H89" i="52"/>
  <c r="G69" i="72" s="1"/>
  <c r="I89" i="52"/>
  <c r="J89" i="52"/>
  <c r="H69" i="72" s="1"/>
  <c r="K89" i="52"/>
  <c r="C90" i="52"/>
  <c r="B70" i="72" s="1"/>
  <c r="D90" i="52"/>
  <c r="D70" i="72" s="1"/>
  <c r="E90" i="52"/>
  <c r="E70" i="72" s="1"/>
  <c r="F90" i="52"/>
  <c r="F70" i="72" s="1"/>
  <c r="G90" i="52"/>
  <c r="H90" i="52"/>
  <c r="G70" i="72" s="1"/>
  <c r="I90" i="52"/>
  <c r="J90" i="52"/>
  <c r="H70" i="72" s="1"/>
  <c r="K90" i="52"/>
  <c r="C91" i="52"/>
  <c r="B71" i="72" s="1"/>
  <c r="D91" i="52"/>
  <c r="D71" i="72" s="1"/>
  <c r="E91" i="52"/>
  <c r="E71" i="72" s="1"/>
  <c r="F91" i="52"/>
  <c r="F71" i="72" s="1"/>
  <c r="G91" i="52"/>
  <c r="H91" i="52"/>
  <c r="G71" i="72" s="1"/>
  <c r="I91" i="52"/>
  <c r="J91" i="52"/>
  <c r="H71" i="72" s="1"/>
  <c r="K91" i="52"/>
  <c r="C92" i="52"/>
  <c r="B72" i="72" s="1"/>
  <c r="D92" i="52"/>
  <c r="D72" i="72" s="1"/>
  <c r="E92" i="52"/>
  <c r="E72" i="72" s="1"/>
  <c r="F92" i="52"/>
  <c r="F72" i="72" s="1"/>
  <c r="G92" i="52"/>
  <c r="H92" i="52"/>
  <c r="G72" i="72" s="1"/>
  <c r="I92" i="52"/>
  <c r="J92" i="52"/>
  <c r="H72" i="72" s="1"/>
  <c r="K92" i="52"/>
  <c r="C93" i="52"/>
  <c r="B73" i="72" s="1"/>
  <c r="D93" i="52"/>
  <c r="D73" i="72" s="1"/>
  <c r="E93" i="52"/>
  <c r="E73" i="72" s="1"/>
  <c r="F93" i="52"/>
  <c r="F73" i="72" s="1"/>
  <c r="G93" i="52"/>
  <c r="H93" i="52"/>
  <c r="G73" i="72" s="1"/>
  <c r="I93" i="52"/>
  <c r="J93" i="52"/>
  <c r="H73" i="72" s="1"/>
  <c r="K93" i="52"/>
  <c r="C94" i="52"/>
  <c r="B74" i="72" s="1"/>
  <c r="D94" i="52"/>
  <c r="D74" i="72" s="1"/>
  <c r="E94" i="52"/>
  <c r="E74" i="72" s="1"/>
  <c r="F94" i="52"/>
  <c r="F74" i="72" s="1"/>
  <c r="G94" i="52"/>
  <c r="H94" i="52"/>
  <c r="G74" i="72" s="1"/>
  <c r="I94" i="52"/>
  <c r="J94" i="52"/>
  <c r="H74" i="72" s="1"/>
  <c r="K94" i="52"/>
  <c r="C95" i="52"/>
  <c r="B75" i="72" s="1"/>
  <c r="D95" i="52"/>
  <c r="D75" i="72" s="1"/>
  <c r="E95" i="52"/>
  <c r="E75" i="72" s="1"/>
  <c r="F95" i="52"/>
  <c r="F75" i="72" s="1"/>
  <c r="G95" i="52"/>
  <c r="H95" i="52"/>
  <c r="G75" i="72" s="1"/>
  <c r="I95" i="52"/>
  <c r="J95" i="52"/>
  <c r="H75" i="72" s="1"/>
  <c r="K95" i="52"/>
  <c r="C96" i="52"/>
  <c r="B2" i="73" s="1"/>
  <c r="D96" i="52"/>
  <c r="D2" i="73" s="1"/>
  <c r="E96" i="52"/>
  <c r="E2" i="73" s="1"/>
  <c r="F96" i="52"/>
  <c r="F2" i="73" s="1"/>
  <c r="G96" i="52"/>
  <c r="H96" i="52"/>
  <c r="G2" i="73" s="1"/>
  <c r="I96" i="52"/>
  <c r="J96" i="52"/>
  <c r="H2" i="73" s="1"/>
  <c r="K96" i="52"/>
  <c r="C97" i="52"/>
  <c r="B3" i="73" s="1"/>
  <c r="D97" i="52"/>
  <c r="D3" i="73" s="1"/>
  <c r="E97" i="52"/>
  <c r="E3" i="73" s="1"/>
  <c r="F97" i="52"/>
  <c r="F3" i="73" s="1"/>
  <c r="G97" i="52"/>
  <c r="H97" i="52"/>
  <c r="G3" i="73" s="1"/>
  <c r="I97" i="52"/>
  <c r="J97" i="52"/>
  <c r="H3" i="73" s="1"/>
  <c r="K97" i="52"/>
  <c r="C98" i="52"/>
  <c r="B4" i="73" s="1"/>
  <c r="D98" i="52"/>
  <c r="D4" i="73" s="1"/>
  <c r="E98" i="52"/>
  <c r="E4" i="73" s="1"/>
  <c r="F98" i="52"/>
  <c r="F4" i="73" s="1"/>
  <c r="G98" i="52"/>
  <c r="H98" i="52"/>
  <c r="G4" i="73" s="1"/>
  <c r="I98" i="52"/>
  <c r="J98" i="52"/>
  <c r="H4" i="73" s="1"/>
  <c r="K98" i="52"/>
  <c r="C99" i="52"/>
  <c r="B5" i="73" s="1"/>
  <c r="D99" i="52"/>
  <c r="D5" i="73" s="1"/>
  <c r="E99" i="52"/>
  <c r="E5" i="73" s="1"/>
  <c r="F99" i="52"/>
  <c r="F5" i="73" s="1"/>
  <c r="G99" i="52"/>
  <c r="H99" i="52"/>
  <c r="G5" i="73" s="1"/>
  <c r="I99" i="52"/>
  <c r="J99" i="52"/>
  <c r="H5" i="73" s="1"/>
  <c r="K99" i="52"/>
  <c r="C100" i="52"/>
  <c r="B6" i="73" s="1"/>
  <c r="D100" i="52"/>
  <c r="D6" i="73" s="1"/>
  <c r="E100" i="52"/>
  <c r="E6" i="73" s="1"/>
  <c r="F100" i="52"/>
  <c r="F6" i="73" s="1"/>
  <c r="G100" i="52"/>
  <c r="H100" i="52"/>
  <c r="G6" i="73" s="1"/>
  <c r="I100" i="52"/>
  <c r="J100" i="52"/>
  <c r="H6" i="73" s="1"/>
  <c r="K100" i="52"/>
  <c r="C101" i="52"/>
  <c r="B7" i="73" s="1"/>
  <c r="D101" i="52"/>
  <c r="D7" i="73" s="1"/>
  <c r="E101" i="52"/>
  <c r="E7" i="73" s="1"/>
  <c r="F101" i="52"/>
  <c r="F7" i="73" s="1"/>
  <c r="G101" i="52"/>
  <c r="H101" i="52"/>
  <c r="G7" i="73" s="1"/>
  <c r="I101" i="52"/>
  <c r="J101" i="52"/>
  <c r="H7" i="73" s="1"/>
  <c r="K101" i="52"/>
  <c r="C102" i="52"/>
  <c r="B8" i="73" s="1"/>
  <c r="D102" i="52"/>
  <c r="D8" i="73" s="1"/>
  <c r="E102" i="52"/>
  <c r="E8" i="73" s="1"/>
  <c r="F102" i="52"/>
  <c r="F8" i="73" s="1"/>
  <c r="G102" i="52"/>
  <c r="H102" i="52"/>
  <c r="G8" i="73" s="1"/>
  <c r="I102" i="52"/>
  <c r="J102" i="52"/>
  <c r="H8" i="73" s="1"/>
  <c r="K102" i="52"/>
  <c r="C103" i="52"/>
  <c r="B9" i="73" s="1"/>
  <c r="D103" i="52"/>
  <c r="D9" i="73" s="1"/>
  <c r="E103" i="52"/>
  <c r="E9" i="73" s="1"/>
  <c r="F103" i="52"/>
  <c r="F9" i="73" s="1"/>
  <c r="G103" i="52"/>
  <c r="H103" i="52"/>
  <c r="G9" i="73" s="1"/>
  <c r="I103" i="52"/>
  <c r="J103" i="52"/>
  <c r="H9" i="73" s="1"/>
  <c r="K103" i="52"/>
  <c r="C104" i="52"/>
  <c r="B10" i="73" s="1"/>
  <c r="D104" i="52"/>
  <c r="D10" i="73" s="1"/>
  <c r="E104" i="52"/>
  <c r="E10" i="73" s="1"/>
  <c r="F104" i="52"/>
  <c r="F10" i="73" s="1"/>
  <c r="G104" i="52"/>
  <c r="H104" i="52"/>
  <c r="G10" i="73" s="1"/>
  <c r="I104" i="52"/>
  <c r="J104" i="52"/>
  <c r="H10" i="73" s="1"/>
  <c r="K104" i="52"/>
  <c r="C105" i="52"/>
  <c r="B11" i="73" s="1"/>
  <c r="D105" i="52"/>
  <c r="D11" i="73" s="1"/>
  <c r="E105" i="52"/>
  <c r="E11" i="73" s="1"/>
  <c r="F105" i="52"/>
  <c r="F11" i="73" s="1"/>
  <c r="G105" i="52"/>
  <c r="H105" i="52"/>
  <c r="G11" i="73" s="1"/>
  <c r="I105" i="52"/>
  <c r="J105" i="52"/>
  <c r="H11" i="73" s="1"/>
  <c r="K105" i="52"/>
  <c r="C106" i="52"/>
  <c r="B12" i="73" s="1"/>
  <c r="D106" i="52"/>
  <c r="D12" i="73" s="1"/>
  <c r="E106" i="52"/>
  <c r="E12" i="73" s="1"/>
  <c r="F106" i="52"/>
  <c r="F12" i="73" s="1"/>
  <c r="G106" i="52"/>
  <c r="H106" i="52"/>
  <c r="G12" i="73" s="1"/>
  <c r="I106" i="52"/>
  <c r="J106" i="52"/>
  <c r="H12" i="73" s="1"/>
  <c r="K106" i="52"/>
  <c r="C107" i="52"/>
  <c r="B13" i="73" s="1"/>
  <c r="D107" i="52"/>
  <c r="D13" i="73" s="1"/>
  <c r="E107" i="52"/>
  <c r="E13" i="73" s="1"/>
  <c r="F107" i="52"/>
  <c r="F13" i="73" s="1"/>
  <c r="G107" i="52"/>
  <c r="H107" i="52"/>
  <c r="G13" i="73" s="1"/>
  <c r="I107" i="52"/>
  <c r="J107" i="52"/>
  <c r="H13" i="73" s="1"/>
  <c r="K107" i="52"/>
  <c r="C108" i="52"/>
  <c r="B14" i="73" s="1"/>
  <c r="D108" i="52"/>
  <c r="D14" i="73" s="1"/>
  <c r="E108" i="52"/>
  <c r="E14" i="73" s="1"/>
  <c r="F108" i="52"/>
  <c r="F14" i="73" s="1"/>
  <c r="G108" i="52"/>
  <c r="H108" i="52"/>
  <c r="G14" i="73" s="1"/>
  <c r="I108" i="52"/>
  <c r="J108" i="52"/>
  <c r="H14" i="73" s="1"/>
  <c r="K108" i="52"/>
  <c r="C109" i="52"/>
  <c r="B15" i="73" s="1"/>
  <c r="D109" i="52"/>
  <c r="D15" i="73" s="1"/>
  <c r="E109" i="52"/>
  <c r="E15" i="73" s="1"/>
  <c r="F109" i="52"/>
  <c r="F15" i="73" s="1"/>
  <c r="G109" i="52"/>
  <c r="H109" i="52"/>
  <c r="G15" i="73" s="1"/>
  <c r="I109" i="52"/>
  <c r="J109" i="52"/>
  <c r="H15" i="73" s="1"/>
  <c r="K109" i="52"/>
  <c r="C110" i="52"/>
  <c r="B16" i="73" s="1"/>
  <c r="D110" i="52"/>
  <c r="D16" i="73" s="1"/>
  <c r="E110" i="52"/>
  <c r="E16" i="73" s="1"/>
  <c r="F110" i="52"/>
  <c r="F16" i="73" s="1"/>
  <c r="G110" i="52"/>
  <c r="H110" i="52"/>
  <c r="G16" i="73" s="1"/>
  <c r="I110" i="52"/>
  <c r="J110" i="52"/>
  <c r="H16" i="73" s="1"/>
  <c r="K110" i="52"/>
  <c r="C111" i="52"/>
  <c r="B17" i="73" s="1"/>
  <c r="D111" i="52"/>
  <c r="D17" i="73" s="1"/>
  <c r="E111" i="52"/>
  <c r="E17" i="73" s="1"/>
  <c r="F111" i="52"/>
  <c r="F17" i="73" s="1"/>
  <c r="G111" i="52"/>
  <c r="H111" i="52"/>
  <c r="G17" i="73" s="1"/>
  <c r="I111" i="52"/>
  <c r="J111" i="52"/>
  <c r="H17" i="73" s="1"/>
  <c r="K111" i="52"/>
  <c r="C112" i="52"/>
  <c r="B18" i="73" s="1"/>
  <c r="D112" i="52"/>
  <c r="D18" i="73" s="1"/>
  <c r="E112" i="52"/>
  <c r="E18" i="73" s="1"/>
  <c r="F112" i="52"/>
  <c r="F18" i="73" s="1"/>
  <c r="G112" i="52"/>
  <c r="H112" i="52"/>
  <c r="G18" i="73" s="1"/>
  <c r="I112" i="52"/>
  <c r="J112" i="52"/>
  <c r="H18" i="73" s="1"/>
  <c r="K112" i="52"/>
  <c r="C113" i="52"/>
  <c r="B19" i="73" s="1"/>
  <c r="D113" i="52"/>
  <c r="D19" i="73" s="1"/>
  <c r="E113" i="52"/>
  <c r="E19" i="73" s="1"/>
  <c r="F113" i="52"/>
  <c r="F19" i="73" s="1"/>
  <c r="G113" i="52"/>
  <c r="H113" i="52"/>
  <c r="G19" i="73" s="1"/>
  <c r="I113" i="52"/>
  <c r="J113" i="52"/>
  <c r="H19" i="73" s="1"/>
  <c r="K113" i="52"/>
  <c r="C114" i="52"/>
  <c r="B20" i="73" s="1"/>
  <c r="D114" i="52"/>
  <c r="D20" i="73" s="1"/>
  <c r="E114" i="52"/>
  <c r="E20" i="73" s="1"/>
  <c r="F114" i="52"/>
  <c r="F20" i="73" s="1"/>
  <c r="G114" i="52"/>
  <c r="H114" i="52"/>
  <c r="G20" i="73" s="1"/>
  <c r="I114" i="52"/>
  <c r="J114" i="52"/>
  <c r="H20" i="73" s="1"/>
  <c r="K114" i="52"/>
  <c r="C115" i="52"/>
  <c r="B21" i="73" s="1"/>
  <c r="D115" i="52"/>
  <c r="D21" i="73" s="1"/>
  <c r="E115" i="52"/>
  <c r="E21" i="73" s="1"/>
  <c r="F115" i="52"/>
  <c r="F21" i="73" s="1"/>
  <c r="G115" i="52"/>
  <c r="H115" i="52"/>
  <c r="G21" i="73" s="1"/>
  <c r="I115" i="52"/>
  <c r="J115" i="52"/>
  <c r="H21" i="73" s="1"/>
  <c r="K115" i="52"/>
  <c r="C116" i="52"/>
  <c r="B22" i="73" s="1"/>
  <c r="D116" i="52"/>
  <c r="D22" i="73" s="1"/>
  <c r="E116" i="52"/>
  <c r="E22" i="73" s="1"/>
  <c r="F116" i="52"/>
  <c r="F22" i="73" s="1"/>
  <c r="G116" i="52"/>
  <c r="H116" i="52"/>
  <c r="G22" i="73" s="1"/>
  <c r="I116" i="52"/>
  <c r="J116" i="52"/>
  <c r="H22" i="73" s="1"/>
  <c r="K116" i="52"/>
  <c r="C117" i="52"/>
  <c r="B23" i="73" s="1"/>
  <c r="D117" i="52"/>
  <c r="D23" i="73" s="1"/>
  <c r="E117" i="52"/>
  <c r="E23" i="73" s="1"/>
  <c r="F117" i="52"/>
  <c r="F23" i="73" s="1"/>
  <c r="G117" i="52"/>
  <c r="H117" i="52"/>
  <c r="G23" i="73" s="1"/>
  <c r="I117" i="52"/>
  <c r="J117" i="52"/>
  <c r="H23" i="73" s="1"/>
  <c r="K117" i="52"/>
  <c r="C118" i="52"/>
  <c r="B24" i="73" s="1"/>
  <c r="D118" i="52"/>
  <c r="D24" i="73" s="1"/>
  <c r="E118" i="52"/>
  <c r="E24" i="73" s="1"/>
  <c r="F118" i="52"/>
  <c r="F24" i="73" s="1"/>
  <c r="G118" i="52"/>
  <c r="H118" i="52"/>
  <c r="G24" i="73" s="1"/>
  <c r="I118" i="52"/>
  <c r="J118" i="52"/>
  <c r="H24" i="73" s="1"/>
  <c r="K118" i="52"/>
  <c r="C119" i="52"/>
  <c r="B25" i="73" s="1"/>
  <c r="D119" i="52"/>
  <c r="D25" i="73" s="1"/>
  <c r="E119" i="52"/>
  <c r="E25" i="73" s="1"/>
  <c r="F119" i="52"/>
  <c r="F25" i="73" s="1"/>
  <c r="G119" i="52"/>
  <c r="H119" i="52"/>
  <c r="G25" i="73" s="1"/>
  <c r="I119" i="52"/>
  <c r="J119" i="52"/>
  <c r="H25" i="73" s="1"/>
  <c r="K119" i="52"/>
  <c r="C120" i="52"/>
  <c r="B26" i="73" s="1"/>
  <c r="D120" i="52"/>
  <c r="D26" i="73" s="1"/>
  <c r="E120" i="52"/>
  <c r="E26" i="73" s="1"/>
  <c r="F120" i="52"/>
  <c r="F26" i="73" s="1"/>
  <c r="G120" i="52"/>
  <c r="H120" i="52"/>
  <c r="G26" i="73" s="1"/>
  <c r="I120" i="52"/>
  <c r="J120" i="52"/>
  <c r="H26" i="73" s="1"/>
  <c r="K120" i="52"/>
  <c r="C121" i="52"/>
  <c r="B27" i="73" s="1"/>
  <c r="D121" i="52"/>
  <c r="D27" i="73" s="1"/>
  <c r="E121" i="52"/>
  <c r="E27" i="73" s="1"/>
  <c r="F121" i="52"/>
  <c r="F27" i="73" s="1"/>
  <c r="G121" i="52"/>
  <c r="H121" i="52"/>
  <c r="G27" i="73" s="1"/>
  <c r="I121" i="52"/>
  <c r="J121" i="52"/>
  <c r="H27" i="73" s="1"/>
  <c r="K121" i="52"/>
  <c r="C122" i="52"/>
  <c r="B28" i="73" s="1"/>
  <c r="D122" i="52"/>
  <c r="D28" i="73" s="1"/>
  <c r="E122" i="52"/>
  <c r="E28" i="73" s="1"/>
  <c r="F122" i="52"/>
  <c r="F28" i="73" s="1"/>
  <c r="G122" i="52"/>
  <c r="H122" i="52"/>
  <c r="G28" i="73" s="1"/>
  <c r="I122" i="52"/>
  <c r="J122" i="52"/>
  <c r="H28" i="73" s="1"/>
  <c r="K122" i="52"/>
  <c r="C123" i="52"/>
  <c r="B29" i="73" s="1"/>
  <c r="D123" i="52"/>
  <c r="D29" i="73" s="1"/>
  <c r="E123" i="52"/>
  <c r="E29" i="73" s="1"/>
  <c r="F123" i="52"/>
  <c r="F29" i="73" s="1"/>
  <c r="G123" i="52"/>
  <c r="H123" i="52"/>
  <c r="G29" i="73" s="1"/>
  <c r="I123" i="52"/>
  <c r="J123" i="52"/>
  <c r="H29" i="73" s="1"/>
  <c r="K123" i="52"/>
  <c r="C124" i="52"/>
  <c r="B30" i="73" s="1"/>
  <c r="D124" i="52"/>
  <c r="D30" i="73" s="1"/>
  <c r="E124" i="52"/>
  <c r="E30" i="73" s="1"/>
  <c r="F124" i="52"/>
  <c r="F30" i="73" s="1"/>
  <c r="G124" i="52"/>
  <c r="H124" i="52"/>
  <c r="G30" i="73" s="1"/>
  <c r="I124" i="52"/>
  <c r="J124" i="52"/>
  <c r="H30" i="73" s="1"/>
  <c r="K124" i="52"/>
  <c r="C125" i="52"/>
  <c r="B31" i="73" s="1"/>
  <c r="D125" i="52"/>
  <c r="D31" i="73" s="1"/>
  <c r="E125" i="52"/>
  <c r="E31" i="73" s="1"/>
  <c r="F125" i="52"/>
  <c r="F31" i="73" s="1"/>
  <c r="G125" i="52"/>
  <c r="H125" i="52"/>
  <c r="G31" i="73" s="1"/>
  <c r="I125" i="52"/>
  <c r="J125" i="52"/>
  <c r="H31" i="73" s="1"/>
  <c r="K125" i="52"/>
  <c r="C126" i="52"/>
  <c r="B32" i="73" s="1"/>
  <c r="D126" i="52"/>
  <c r="D32" i="73" s="1"/>
  <c r="E126" i="52"/>
  <c r="E32" i="73" s="1"/>
  <c r="F126" i="52"/>
  <c r="F32" i="73" s="1"/>
  <c r="G126" i="52"/>
  <c r="H126" i="52"/>
  <c r="G32" i="73" s="1"/>
  <c r="I126" i="52"/>
  <c r="J126" i="52"/>
  <c r="H32" i="73" s="1"/>
  <c r="K126" i="52"/>
  <c r="C127" i="52"/>
  <c r="B33" i="73" s="1"/>
  <c r="D127" i="52"/>
  <c r="D33" i="73" s="1"/>
  <c r="E127" i="52"/>
  <c r="E33" i="73" s="1"/>
  <c r="F127" i="52"/>
  <c r="F33" i="73" s="1"/>
  <c r="G127" i="52"/>
  <c r="H127" i="52"/>
  <c r="G33" i="73" s="1"/>
  <c r="I127" i="52"/>
  <c r="J127" i="52"/>
  <c r="H33" i="73" s="1"/>
  <c r="K127" i="52"/>
  <c r="C128" i="52"/>
  <c r="B34" i="73" s="1"/>
  <c r="D128" i="52"/>
  <c r="D34" i="73" s="1"/>
  <c r="E128" i="52"/>
  <c r="E34" i="73" s="1"/>
  <c r="F128" i="52"/>
  <c r="F34" i="73" s="1"/>
  <c r="G128" i="52"/>
  <c r="H128" i="52"/>
  <c r="G34" i="73" s="1"/>
  <c r="I128" i="52"/>
  <c r="J128" i="52"/>
  <c r="H34" i="73" s="1"/>
  <c r="K128" i="52"/>
  <c r="C129" i="52"/>
  <c r="B35" i="73" s="1"/>
  <c r="D129" i="52"/>
  <c r="D35" i="73" s="1"/>
  <c r="E129" i="52"/>
  <c r="E35" i="73" s="1"/>
  <c r="F129" i="52"/>
  <c r="F35" i="73" s="1"/>
  <c r="G129" i="52"/>
  <c r="H129" i="52"/>
  <c r="G35" i="73" s="1"/>
  <c r="I129" i="52"/>
  <c r="J129" i="52"/>
  <c r="H35" i="73" s="1"/>
  <c r="K129" i="52"/>
  <c r="C130" i="52"/>
  <c r="B36" i="73" s="1"/>
  <c r="D130" i="52"/>
  <c r="D36" i="73" s="1"/>
  <c r="E130" i="52"/>
  <c r="E36" i="73" s="1"/>
  <c r="F130" i="52"/>
  <c r="F36" i="73" s="1"/>
  <c r="G130" i="52"/>
  <c r="H130" i="52"/>
  <c r="G36" i="73" s="1"/>
  <c r="I130" i="52"/>
  <c r="J130" i="52"/>
  <c r="H36" i="73" s="1"/>
  <c r="K130" i="52"/>
  <c r="C131" i="52"/>
  <c r="B37" i="73" s="1"/>
  <c r="D131" i="52"/>
  <c r="D37" i="73" s="1"/>
  <c r="E131" i="52"/>
  <c r="E37" i="73" s="1"/>
  <c r="F131" i="52"/>
  <c r="F37" i="73" s="1"/>
  <c r="G131" i="52"/>
  <c r="H131" i="52"/>
  <c r="G37" i="73" s="1"/>
  <c r="I131" i="52"/>
  <c r="J131" i="52"/>
  <c r="H37" i="73" s="1"/>
  <c r="K131" i="52"/>
  <c r="C132" i="52"/>
  <c r="B38" i="73" s="1"/>
  <c r="D132" i="52"/>
  <c r="D38" i="73" s="1"/>
  <c r="E132" i="52"/>
  <c r="E38" i="73" s="1"/>
  <c r="F132" i="52"/>
  <c r="F38" i="73" s="1"/>
  <c r="G132" i="52"/>
  <c r="H132" i="52"/>
  <c r="G38" i="73" s="1"/>
  <c r="I132" i="52"/>
  <c r="J132" i="52"/>
  <c r="H38" i="73" s="1"/>
  <c r="K132" i="52"/>
  <c r="C133" i="52"/>
  <c r="B39" i="73" s="1"/>
  <c r="D133" i="52"/>
  <c r="D39" i="73" s="1"/>
  <c r="E133" i="52"/>
  <c r="E39" i="73" s="1"/>
  <c r="F133" i="52"/>
  <c r="F39" i="73" s="1"/>
  <c r="G133" i="52"/>
  <c r="H133" i="52"/>
  <c r="G39" i="73" s="1"/>
  <c r="I133" i="52"/>
  <c r="J133" i="52"/>
  <c r="H39" i="73" s="1"/>
  <c r="K133" i="52"/>
  <c r="C134" i="52"/>
  <c r="B40" i="73" s="1"/>
  <c r="D134" i="52"/>
  <c r="D40" i="73" s="1"/>
  <c r="E134" i="52"/>
  <c r="E40" i="73" s="1"/>
  <c r="F134" i="52"/>
  <c r="F40" i="73" s="1"/>
  <c r="G134" i="52"/>
  <c r="H134" i="52"/>
  <c r="G40" i="73" s="1"/>
  <c r="I134" i="52"/>
  <c r="J134" i="52"/>
  <c r="H40" i="73" s="1"/>
  <c r="K134" i="52"/>
  <c r="C135" i="52"/>
  <c r="B41" i="73" s="1"/>
  <c r="D135" i="52"/>
  <c r="D41" i="73" s="1"/>
  <c r="E135" i="52"/>
  <c r="E41" i="73" s="1"/>
  <c r="F135" i="52"/>
  <c r="F41" i="73" s="1"/>
  <c r="G135" i="52"/>
  <c r="H135" i="52"/>
  <c r="G41" i="73" s="1"/>
  <c r="I135" i="52"/>
  <c r="J135" i="52"/>
  <c r="H41" i="73" s="1"/>
  <c r="K135" i="52"/>
  <c r="C136" i="52"/>
  <c r="B42" i="73" s="1"/>
  <c r="D136" i="52"/>
  <c r="D42" i="73" s="1"/>
  <c r="E136" i="52"/>
  <c r="E42" i="73" s="1"/>
  <c r="F136" i="52"/>
  <c r="F42" i="73" s="1"/>
  <c r="G136" i="52"/>
  <c r="H136" i="52"/>
  <c r="G42" i="73" s="1"/>
  <c r="I136" i="52"/>
  <c r="J136" i="52"/>
  <c r="H42" i="73" s="1"/>
  <c r="K136" i="52"/>
  <c r="C137" i="52"/>
  <c r="B43" i="73" s="1"/>
  <c r="D137" i="52"/>
  <c r="D43" i="73" s="1"/>
  <c r="E137" i="52"/>
  <c r="E43" i="73" s="1"/>
  <c r="F137" i="52"/>
  <c r="F43" i="73" s="1"/>
  <c r="G137" i="52"/>
  <c r="H137" i="52"/>
  <c r="G43" i="73" s="1"/>
  <c r="I137" i="52"/>
  <c r="J137" i="52"/>
  <c r="H43" i="73" s="1"/>
  <c r="K137" i="52"/>
  <c r="C138" i="52"/>
  <c r="B44" i="73" s="1"/>
  <c r="D138" i="52"/>
  <c r="D44" i="73" s="1"/>
  <c r="E138" i="52"/>
  <c r="E44" i="73" s="1"/>
  <c r="F138" i="52"/>
  <c r="F44" i="73" s="1"/>
  <c r="G138" i="52"/>
  <c r="H138" i="52"/>
  <c r="G44" i="73" s="1"/>
  <c r="I138" i="52"/>
  <c r="J138" i="52"/>
  <c r="H44" i="73" s="1"/>
  <c r="K138" i="52"/>
  <c r="C139" i="52"/>
  <c r="B45" i="73" s="1"/>
  <c r="D139" i="52"/>
  <c r="D45" i="73" s="1"/>
  <c r="E139" i="52"/>
  <c r="E45" i="73" s="1"/>
  <c r="F139" i="52"/>
  <c r="F45" i="73" s="1"/>
  <c r="G139" i="52"/>
  <c r="H139" i="52"/>
  <c r="G45" i="73" s="1"/>
  <c r="I139" i="52"/>
  <c r="J139" i="52"/>
  <c r="H45" i="73" s="1"/>
  <c r="K139" i="52"/>
  <c r="C140" i="52"/>
  <c r="B46" i="73" s="1"/>
  <c r="D140" i="52"/>
  <c r="D46" i="73" s="1"/>
  <c r="E140" i="52"/>
  <c r="E46" i="73" s="1"/>
  <c r="F140" i="52"/>
  <c r="F46" i="73" s="1"/>
  <c r="G140" i="52"/>
  <c r="H140" i="52"/>
  <c r="G46" i="73" s="1"/>
  <c r="I140" i="52"/>
  <c r="J140" i="52"/>
  <c r="H46" i="73" s="1"/>
  <c r="K140" i="52"/>
  <c r="C141" i="52"/>
  <c r="B47" i="73" s="1"/>
  <c r="D141" i="52"/>
  <c r="D47" i="73" s="1"/>
  <c r="E141" i="52"/>
  <c r="E47" i="73" s="1"/>
  <c r="F141" i="52"/>
  <c r="F47" i="73" s="1"/>
  <c r="G141" i="52"/>
  <c r="H141" i="52"/>
  <c r="G47" i="73" s="1"/>
  <c r="I141" i="52"/>
  <c r="J141" i="52"/>
  <c r="H47" i="73" s="1"/>
  <c r="K141" i="52"/>
  <c r="C142" i="52"/>
  <c r="B48" i="73" s="1"/>
  <c r="D142" i="52"/>
  <c r="D48" i="73" s="1"/>
  <c r="E142" i="52"/>
  <c r="E48" i="73" s="1"/>
  <c r="F142" i="52"/>
  <c r="F48" i="73" s="1"/>
  <c r="G142" i="52"/>
  <c r="H142" i="52"/>
  <c r="G48" i="73" s="1"/>
  <c r="I142" i="52"/>
  <c r="J142" i="52"/>
  <c r="H48" i="73" s="1"/>
  <c r="K142" i="52"/>
  <c r="C143" i="52"/>
  <c r="B49" i="73" s="1"/>
  <c r="D143" i="52"/>
  <c r="D49" i="73" s="1"/>
  <c r="E143" i="52"/>
  <c r="E49" i="73" s="1"/>
  <c r="F143" i="52"/>
  <c r="F49" i="73" s="1"/>
  <c r="G143" i="52"/>
  <c r="H143" i="52"/>
  <c r="G49" i="73" s="1"/>
  <c r="I143" i="52"/>
  <c r="J143" i="52"/>
  <c r="H49" i="73" s="1"/>
  <c r="K143" i="52"/>
  <c r="C144" i="52"/>
  <c r="B50" i="73" s="1"/>
  <c r="D144" i="52"/>
  <c r="D50" i="73" s="1"/>
  <c r="E144" i="52"/>
  <c r="E50" i="73" s="1"/>
  <c r="F144" i="52"/>
  <c r="F50" i="73" s="1"/>
  <c r="G144" i="52"/>
  <c r="H144" i="52"/>
  <c r="G50" i="73" s="1"/>
  <c r="I144" i="52"/>
  <c r="J144" i="52"/>
  <c r="H50" i="73" s="1"/>
  <c r="K144" i="52"/>
  <c r="C145" i="52"/>
  <c r="B51" i="73" s="1"/>
  <c r="D145" i="52"/>
  <c r="D51" i="73" s="1"/>
  <c r="E145" i="52"/>
  <c r="E51" i="73" s="1"/>
  <c r="F145" i="52"/>
  <c r="F51" i="73" s="1"/>
  <c r="G145" i="52"/>
  <c r="H145" i="52"/>
  <c r="G51" i="73" s="1"/>
  <c r="I145" i="52"/>
  <c r="J145" i="52"/>
  <c r="H51" i="73" s="1"/>
  <c r="K145" i="52"/>
  <c r="C146" i="52"/>
  <c r="B52" i="73" s="1"/>
  <c r="D146" i="52"/>
  <c r="D52" i="73" s="1"/>
  <c r="E146" i="52"/>
  <c r="E52" i="73" s="1"/>
  <c r="F146" i="52"/>
  <c r="F52" i="73" s="1"/>
  <c r="G146" i="52"/>
  <c r="H146" i="52"/>
  <c r="G52" i="73" s="1"/>
  <c r="I146" i="52"/>
  <c r="J146" i="52"/>
  <c r="H52" i="73" s="1"/>
  <c r="K146" i="52"/>
  <c r="C147" i="52"/>
  <c r="B53" i="73" s="1"/>
  <c r="D147" i="52"/>
  <c r="D53" i="73" s="1"/>
  <c r="E147" i="52"/>
  <c r="E53" i="73" s="1"/>
  <c r="F147" i="52"/>
  <c r="F53" i="73" s="1"/>
  <c r="G147" i="52"/>
  <c r="H147" i="52"/>
  <c r="G53" i="73" s="1"/>
  <c r="I147" i="52"/>
  <c r="J147" i="52"/>
  <c r="H53" i="73" s="1"/>
  <c r="K147" i="52"/>
  <c r="C148" i="52"/>
  <c r="B54" i="73" s="1"/>
  <c r="D148" i="52"/>
  <c r="D54" i="73" s="1"/>
  <c r="E148" i="52"/>
  <c r="E54" i="73" s="1"/>
  <c r="F148" i="52"/>
  <c r="F54" i="73" s="1"/>
  <c r="G148" i="52"/>
  <c r="H148" i="52"/>
  <c r="G54" i="73" s="1"/>
  <c r="I148" i="52"/>
  <c r="J148" i="52"/>
  <c r="H54" i="73" s="1"/>
  <c r="K148" i="52"/>
  <c r="C149" i="52"/>
  <c r="B55" i="73" s="1"/>
  <c r="D149" i="52"/>
  <c r="D55" i="73" s="1"/>
  <c r="E149" i="52"/>
  <c r="E55" i="73" s="1"/>
  <c r="F149" i="52"/>
  <c r="F55" i="73" s="1"/>
  <c r="G149" i="52"/>
  <c r="H149" i="52"/>
  <c r="G55" i="73" s="1"/>
  <c r="I149" i="52"/>
  <c r="J149" i="52"/>
  <c r="H55" i="73" s="1"/>
  <c r="K149" i="52"/>
  <c r="C150" i="52"/>
  <c r="B56" i="73" s="1"/>
  <c r="D150" i="52"/>
  <c r="D56" i="73" s="1"/>
  <c r="E150" i="52"/>
  <c r="E56" i="73" s="1"/>
  <c r="F150" i="52"/>
  <c r="F56" i="73" s="1"/>
  <c r="G150" i="52"/>
  <c r="H150" i="52"/>
  <c r="G56" i="73" s="1"/>
  <c r="I150" i="52"/>
  <c r="J150" i="52"/>
  <c r="H56" i="73" s="1"/>
  <c r="K150" i="52"/>
  <c r="C151" i="52"/>
  <c r="B57" i="73" s="1"/>
  <c r="D151" i="52"/>
  <c r="D57" i="73" s="1"/>
  <c r="E151" i="52"/>
  <c r="E57" i="73" s="1"/>
  <c r="F151" i="52"/>
  <c r="F57" i="73" s="1"/>
  <c r="G151" i="52"/>
  <c r="H151" i="52"/>
  <c r="G57" i="73" s="1"/>
  <c r="I151" i="52"/>
  <c r="J151" i="52"/>
  <c r="H57" i="73" s="1"/>
  <c r="K151" i="52"/>
  <c r="C152" i="52"/>
  <c r="B58" i="73" s="1"/>
  <c r="D152" i="52"/>
  <c r="D58" i="73" s="1"/>
  <c r="E152" i="52"/>
  <c r="E58" i="73" s="1"/>
  <c r="F152" i="52"/>
  <c r="F58" i="73" s="1"/>
  <c r="G152" i="52"/>
  <c r="H152" i="52"/>
  <c r="G58" i="73" s="1"/>
  <c r="I152" i="52"/>
  <c r="J152" i="52"/>
  <c r="H58" i="73" s="1"/>
  <c r="K152" i="52"/>
  <c r="C153" i="52"/>
  <c r="B59" i="73" s="1"/>
  <c r="D153" i="52"/>
  <c r="D59" i="73" s="1"/>
  <c r="E153" i="52"/>
  <c r="E59" i="73" s="1"/>
  <c r="F153" i="52"/>
  <c r="F59" i="73" s="1"/>
  <c r="G153" i="52"/>
  <c r="H153" i="52"/>
  <c r="G59" i="73" s="1"/>
  <c r="I153" i="52"/>
  <c r="J153" i="52"/>
  <c r="H59" i="73" s="1"/>
  <c r="K153" i="52"/>
  <c r="C154" i="52"/>
  <c r="B60" i="73" s="1"/>
  <c r="D154" i="52"/>
  <c r="D60" i="73" s="1"/>
  <c r="E154" i="52"/>
  <c r="E60" i="73" s="1"/>
  <c r="F154" i="52"/>
  <c r="F60" i="73" s="1"/>
  <c r="G154" i="52"/>
  <c r="H154" i="52"/>
  <c r="G60" i="73" s="1"/>
  <c r="I154" i="52"/>
  <c r="J154" i="52"/>
  <c r="H60" i="73" s="1"/>
  <c r="K154" i="52"/>
  <c r="C155" i="52"/>
  <c r="B61" i="73" s="1"/>
  <c r="D155" i="52"/>
  <c r="D61" i="73" s="1"/>
  <c r="E155" i="52"/>
  <c r="E61" i="73" s="1"/>
  <c r="F155" i="52"/>
  <c r="F61" i="73" s="1"/>
  <c r="G155" i="52"/>
  <c r="H155" i="52"/>
  <c r="G61" i="73" s="1"/>
  <c r="I155" i="52"/>
  <c r="J155" i="52"/>
  <c r="H61" i="73" s="1"/>
  <c r="K155" i="52"/>
  <c r="C156" i="52"/>
  <c r="B62" i="73" s="1"/>
  <c r="D156" i="52"/>
  <c r="D62" i="73" s="1"/>
  <c r="E156" i="52"/>
  <c r="E62" i="73" s="1"/>
  <c r="F156" i="52"/>
  <c r="F62" i="73" s="1"/>
  <c r="G156" i="52"/>
  <c r="H156" i="52"/>
  <c r="G62" i="73" s="1"/>
  <c r="I156" i="52"/>
  <c r="J156" i="52"/>
  <c r="H62" i="73" s="1"/>
  <c r="K156" i="52"/>
  <c r="C157" i="52"/>
  <c r="B63" i="73" s="1"/>
  <c r="D157" i="52"/>
  <c r="D63" i="73" s="1"/>
  <c r="E157" i="52"/>
  <c r="E63" i="73" s="1"/>
  <c r="F157" i="52"/>
  <c r="F63" i="73" s="1"/>
  <c r="G157" i="52"/>
  <c r="H157" i="52"/>
  <c r="G63" i="73" s="1"/>
  <c r="I157" i="52"/>
  <c r="J157" i="52"/>
  <c r="H63" i="73" s="1"/>
  <c r="K157" i="52"/>
  <c r="C158" i="52"/>
  <c r="B64" i="73" s="1"/>
  <c r="D158" i="52"/>
  <c r="D64" i="73" s="1"/>
  <c r="E158" i="52"/>
  <c r="E64" i="73" s="1"/>
  <c r="F158" i="52"/>
  <c r="F64" i="73" s="1"/>
  <c r="G158" i="52"/>
  <c r="H158" i="52"/>
  <c r="G64" i="73" s="1"/>
  <c r="I158" i="52"/>
  <c r="J158" i="52"/>
  <c r="H64" i="73" s="1"/>
  <c r="K158" i="52"/>
  <c r="C159" i="52"/>
  <c r="B65" i="73" s="1"/>
  <c r="D159" i="52"/>
  <c r="D65" i="73" s="1"/>
  <c r="E159" i="52"/>
  <c r="E65" i="73" s="1"/>
  <c r="F159" i="52"/>
  <c r="F65" i="73" s="1"/>
  <c r="G159" i="52"/>
  <c r="H159" i="52"/>
  <c r="G65" i="73" s="1"/>
  <c r="I159" i="52"/>
  <c r="J159" i="52"/>
  <c r="H65" i="73" s="1"/>
  <c r="K159" i="52"/>
  <c r="C160" i="52"/>
  <c r="B66" i="73" s="1"/>
  <c r="D160" i="52"/>
  <c r="D66" i="73" s="1"/>
  <c r="E160" i="52"/>
  <c r="E66" i="73" s="1"/>
  <c r="F160" i="52"/>
  <c r="F66" i="73" s="1"/>
  <c r="G160" i="52"/>
  <c r="H160" i="52"/>
  <c r="G66" i="73" s="1"/>
  <c r="I160" i="52"/>
  <c r="J160" i="52"/>
  <c r="H66" i="73" s="1"/>
  <c r="K160" i="52"/>
  <c r="C161" i="52"/>
  <c r="B67" i="73" s="1"/>
  <c r="D161" i="52"/>
  <c r="D67" i="73" s="1"/>
  <c r="E161" i="52"/>
  <c r="E67" i="73" s="1"/>
  <c r="F161" i="52"/>
  <c r="F67" i="73" s="1"/>
  <c r="G161" i="52"/>
  <c r="H161" i="52"/>
  <c r="G67" i="73" s="1"/>
  <c r="I161" i="52"/>
  <c r="J161" i="52"/>
  <c r="H67" i="73" s="1"/>
  <c r="K161" i="52"/>
  <c r="C162" i="52"/>
  <c r="B68" i="73" s="1"/>
  <c r="D162" i="52"/>
  <c r="D68" i="73" s="1"/>
  <c r="E162" i="52"/>
  <c r="E68" i="73" s="1"/>
  <c r="F162" i="52"/>
  <c r="F68" i="73" s="1"/>
  <c r="G162" i="52"/>
  <c r="H162" i="52"/>
  <c r="G68" i="73" s="1"/>
  <c r="I162" i="52"/>
  <c r="J162" i="52"/>
  <c r="H68" i="73" s="1"/>
  <c r="K162" i="52"/>
  <c r="C163" i="52"/>
  <c r="B69" i="73" s="1"/>
  <c r="D163" i="52"/>
  <c r="D69" i="73" s="1"/>
  <c r="E163" i="52"/>
  <c r="E69" i="73" s="1"/>
  <c r="F163" i="52"/>
  <c r="F69" i="73" s="1"/>
  <c r="G163" i="52"/>
  <c r="H163" i="52"/>
  <c r="G69" i="73" s="1"/>
  <c r="I163" i="52"/>
  <c r="J163" i="52"/>
  <c r="H69" i="73" s="1"/>
  <c r="K163" i="52"/>
  <c r="C164" i="52"/>
  <c r="B70" i="73" s="1"/>
  <c r="D164" i="52"/>
  <c r="D70" i="73" s="1"/>
  <c r="E164" i="52"/>
  <c r="E70" i="73" s="1"/>
  <c r="F164" i="52"/>
  <c r="F70" i="73" s="1"/>
  <c r="G164" i="52"/>
  <c r="H164" i="52"/>
  <c r="G70" i="73" s="1"/>
  <c r="I164" i="52"/>
  <c r="J164" i="52"/>
  <c r="H70" i="73" s="1"/>
  <c r="K164" i="52"/>
  <c r="C165" i="52"/>
  <c r="B71" i="73" s="1"/>
  <c r="D165" i="52"/>
  <c r="D71" i="73" s="1"/>
  <c r="E165" i="52"/>
  <c r="E71" i="73" s="1"/>
  <c r="F165" i="52"/>
  <c r="F71" i="73" s="1"/>
  <c r="G165" i="52"/>
  <c r="H165" i="52"/>
  <c r="G71" i="73" s="1"/>
  <c r="I165" i="52"/>
  <c r="J165" i="52"/>
  <c r="H71" i="73" s="1"/>
  <c r="K165" i="52"/>
  <c r="C166" i="52"/>
  <c r="B72" i="73" s="1"/>
  <c r="D166" i="52"/>
  <c r="D72" i="73" s="1"/>
  <c r="E166" i="52"/>
  <c r="E72" i="73" s="1"/>
  <c r="F166" i="52"/>
  <c r="F72" i="73" s="1"/>
  <c r="G166" i="52"/>
  <c r="H166" i="52"/>
  <c r="G72" i="73" s="1"/>
  <c r="I166" i="52"/>
  <c r="J166" i="52"/>
  <c r="H72" i="73" s="1"/>
  <c r="K166" i="52"/>
  <c r="C167" i="52"/>
  <c r="B73" i="73" s="1"/>
  <c r="D167" i="52"/>
  <c r="D73" i="73" s="1"/>
  <c r="E167" i="52"/>
  <c r="E73" i="73" s="1"/>
  <c r="F167" i="52"/>
  <c r="F73" i="73" s="1"/>
  <c r="G167" i="52"/>
  <c r="H167" i="52"/>
  <c r="G73" i="73" s="1"/>
  <c r="I167" i="52"/>
  <c r="J167" i="52"/>
  <c r="H73" i="73" s="1"/>
  <c r="K167" i="52"/>
  <c r="C168" i="52"/>
  <c r="B74" i="73" s="1"/>
  <c r="D168" i="52"/>
  <c r="D74" i="73" s="1"/>
  <c r="E168" i="52"/>
  <c r="E74" i="73" s="1"/>
  <c r="F168" i="52"/>
  <c r="F74" i="73" s="1"/>
  <c r="G168" i="52"/>
  <c r="H168" i="52"/>
  <c r="G74" i="73" s="1"/>
  <c r="I168" i="52"/>
  <c r="J168" i="52"/>
  <c r="H74" i="73" s="1"/>
  <c r="K168" i="52"/>
  <c r="C169" i="52"/>
  <c r="B75" i="73" s="1"/>
  <c r="D169" i="52"/>
  <c r="D75" i="73" s="1"/>
  <c r="E169" i="52"/>
  <c r="E75" i="73" s="1"/>
  <c r="F169" i="52"/>
  <c r="F75" i="73" s="1"/>
  <c r="G169" i="52"/>
  <c r="H169" i="52"/>
  <c r="G75" i="73" s="1"/>
  <c r="I169" i="52"/>
  <c r="J169" i="52"/>
  <c r="H75" i="73" s="1"/>
  <c r="K169" i="52"/>
  <c r="C170" i="52"/>
  <c r="B2" i="98" s="1"/>
  <c r="D170" i="52"/>
  <c r="D2" i="98" s="1"/>
  <c r="E170" i="52"/>
  <c r="E2" i="98" s="1"/>
  <c r="F170" i="52"/>
  <c r="F2" i="98" s="1"/>
  <c r="G170" i="52"/>
  <c r="H170" i="52"/>
  <c r="G2" i="98" s="1"/>
  <c r="I170" i="52"/>
  <c r="J170" i="52"/>
  <c r="H2" i="98" s="1"/>
  <c r="K170" i="52"/>
  <c r="C171" i="52"/>
  <c r="B3" i="98" s="1"/>
  <c r="D171" i="52"/>
  <c r="D3" i="98" s="1"/>
  <c r="E171" i="52"/>
  <c r="E3" i="98" s="1"/>
  <c r="F171" i="52"/>
  <c r="F3" i="98" s="1"/>
  <c r="G171" i="52"/>
  <c r="H171" i="52"/>
  <c r="G3" i="98" s="1"/>
  <c r="I171" i="52"/>
  <c r="J171" i="52"/>
  <c r="H3" i="98" s="1"/>
  <c r="K171" i="52"/>
  <c r="C172" i="52"/>
  <c r="B4" i="98" s="1"/>
  <c r="D172" i="52"/>
  <c r="D4" i="98" s="1"/>
  <c r="E172" i="52"/>
  <c r="E4" i="98" s="1"/>
  <c r="F172" i="52"/>
  <c r="F4" i="98" s="1"/>
  <c r="G172" i="52"/>
  <c r="H172" i="52"/>
  <c r="G4" i="98" s="1"/>
  <c r="I172" i="52"/>
  <c r="J172" i="52"/>
  <c r="H4" i="98" s="1"/>
  <c r="K172" i="52"/>
  <c r="C173" i="52"/>
  <c r="B2" i="99" s="1"/>
  <c r="D173" i="52"/>
  <c r="D2" i="99" s="1"/>
  <c r="E173" i="52"/>
  <c r="E2" i="99" s="1"/>
  <c r="F173" i="52"/>
  <c r="F2" i="99" s="1"/>
  <c r="G173" i="52"/>
  <c r="H173" i="52"/>
  <c r="G2" i="99" s="1"/>
  <c r="I173" i="52"/>
  <c r="J173" i="52"/>
  <c r="H2" i="99" s="1"/>
  <c r="K173" i="52"/>
  <c r="C174" i="52"/>
  <c r="B3" i="99" s="1"/>
  <c r="D174" i="52"/>
  <c r="D3" i="99" s="1"/>
  <c r="E174" i="52"/>
  <c r="E3" i="99" s="1"/>
  <c r="F174" i="52"/>
  <c r="F3" i="99" s="1"/>
  <c r="G174" i="52"/>
  <c r="H174" i="52"/>
  <c r="G3" i="99" s="1"/>
  <c r="I174" i="52"/>
  <c r="J174" i="52"/>
  <c r="H3" i="99" s="1"/>
  <c r="K174" i="52"/>
  <c r="C175" i="52"/>
  <c r="B4" i="99" s="1"/>
  <c r="D175" i="52"/>
  <c r="D4" i="99" s="1"/>
  <c r="E175" i="52"/>
  <c r="E4" i="99" s="1"/>
  <c r="F175" i="52"/>
  <c r="F4" i="99" s="1"/>
  <c r="G175" i="52"/>
  <c r="H175" i="52"/>
  <c r="G4" i="99" s="1"/>
  <c r="I175" i="52"/>
  <c r="J175" i="52"/>
  <c r="H4" i="99" s="1"/>
  <c r="K175" i="52"/>
  <c r="C176" i="52"/>
  <c r="B5" i="99" s="1"/>
  <c r="D176" i="52"/>
  <c r="D5" i="99" s="1"/>
  <c r="E176" i="52"/>
  <c r="E5" i="99" s="1"/>
  <c r="F176" i="52"/>
  <c r="F5" i="99" s="1"/>
  <c r="G176" i="52"/>
  <c r="H176" i="52"/>
  <c r="G5" i="99" s="1"/>
  <c r="I176" i="52"/>
  <c r="J176" i="52"/>
  <c r="H5" i="99" s="1"/>
  <c r="K176" i="52"/>
  <c r="C177" i="52"/>
  <c r="B2" i="71" s="1"/>
  <c r="D177" i="52"/>
  <c r="D2" i="71" s="1"/>
  <c r="E177" i="52"/>
  <c r="E2" i="71" s="1"/>
  <c r="F177" i="52"/>
  <c r="F2" i="71" s="1"/>
  <c r="G177" i="52"/>
  <c r="H177" i="52"/>
  <c r="G2" i="71" s="1"/>
  <c r="I177" i="52"/>
  <c r="J177" i="52"/>
  <c r="H2" i="71" s="1"/>
  <c r="K177" i="52"/>
  <c r="C178" i="52"/>
  <c r="B3" i="71" s="1"/>
  <c r="D178" i="52"/>
  <c r="D3" i="71" s="1"/>
  <c r="E178" i="52"/>
  <c r="E3" i="71" s="1"/>
  <c r="F178" i="52"/>
  <c r="F3" i="71" s="1"/>
  <c r="G178" i="52"/>
  <c r="H178" i="52"/>
  <c r="G3" i="71" s="1"/>
  <c r="I178" i="52"/>
  <c r="J178" i="52"/>
  <c r="H3" i="71" s="1"/>
  <c r="K178" i="52"/>
  <c r="C179" i="52"/>
  <c r="B4" i="71" s="1"/>
  <c r="D179" i="52"/>
  <c r="D4" i="71" s="1"/>
  <c r="E179" i="52"/>
  <c r="E4" i="71" s="1"/>
  <c r="F179" i="52"/>
  <c r="F4" i="71" s="1"/>
  <c r="G179" i="52"/>
  <c r="H179" i="52"/>
  <c r="G4" i="71" s="1"/>
  <c r="I179" i="52"/>
  <c r="J179" i="52"/>
  <c r="H4" i="71" s="1"/>
  <c r="K179" i="52"/>
  <c r="C180" i="52"/>
  <c r="B5" i="71" s="1"/>
  <c r="D180" i="52"/>
  <c r="D5" i="71" s="1"/>
  <c r="E180" i="52"/>
  <c r="E5" i="71" s="1"/>
  <c r="F180" i="52"/>
  <c r="F5" i="71" s="1"/>
  <c r="G180" i="52"/>
  <c r="H180" i="52"/>
  <c r="G5" i="71" s="1"/>
  <c r="I180" i="52"/>
  <c r="J180" i="52"/>
  <c r="H5" i="71" s="1"/>
  <c r="K180" i="52"/>
  <c r="C181" i="52"/>
  <c r="B6" i="71" s="1"/>
  <c r="D181" i="52"/>
  <c r="D6" i="71" s="1"/>
  <c r="E181" i="52"/>
  <c r="E6" i="71" s="1"/>
  <c r="F181" i="52"/>
  <c r="F6" i="71" s="1"/>
  <c r="G181" i="52"/>
  <c r="H181" i="52"/>
  <c r="G6" i="71" s="1"/>
  <c r="I181" i="52"/>
  <c r="J181" i="52"/>
  <c r="H6" i="71" s="1"/>
  <c r="K181" i="52"/>
  <c r="C182" i="52"/>
  <c r="B7" i="71" s="1"/>
  <c r="D182" i="52"/>
  <c r="D7" i="71" s="1"/>
  <c r="E182" i="52"/>
  <c r="E7" i="71" s="1"/>
  <c r="F182" i="52"/>
  <c r="F7" i="71" s="1"/>
  <c r="G182" i="52"/>
  <c r="H182" i="52"/>
  <c r="G7" i="71" s="1"/>
  <c r="I182" i="52"/>
  <c r="J182" i="52"/>
  <c r="H7" i="71" s="1"/>
  <c r="K182" i="52"/>
  <c r="C183" i="52"/>
  <c r="B8" i="71" s="1"/>
  <c r="D183" i="52"/>
  <c r="D8" i="71" s="1"/>
  <c r="E183" i="52"/>
  <c r="E8" i="71" s="1"/>
  <c r="F183" i="52"/>
  <c r="F8" i="71" s="1"/>
  <c r="G183" i="52"/>
  <c r="H183" i="52"/>
  <c r="G8" i="71" s="1"/>
  <c r="I183" i="52"/>
  <c r="J183" i="52"/>
  <c r="H8" i="71" s="1"/>
  <c r="K183" i="52"/>
  <c r="C184" i="52"/>
  <c r="B9" i="71" s="1"/>
  <c r="D184" i="52"/>
  <c r="D9" i="71" s="1"/>
  <c r="E184" i="52"/>
  <c r="E9" i="71" s="1"/>
  <c r="F184" i="52"/>
  <c r="F9" i="71" s="1"/>
  <c r="G184" i="52"/>
  <c r="H184" i="52"/>
  <c r="G9" i="71" s="1"/>
  <c r="I184" i="52"/>
  <c r="J184" i="52"/>
  <c r="H9" i="71" s="1"/>
  <c r="K184" i="52"/>
  <c r="C185" i="52"/>
  <c r="B10" i="71" s="1"/>
  <c r="D185" i="52"/>
  <c r="D10" i="71" s="1"/>
  <c r="E185" i="52"/>
  <c r="E10" i="71" s="1"/>
  <c r="F185" i="52"/>
  <c r="F10" i="71" s="1"/>
  <c r="G185" i="52"/>
  <c r="H185" i="52"/>
  <c r="G10" i="71" s="1"/>
  <c r="I185" i="52"/>
  <c r="J185" i="52"/>
  <c r="H10" i="71" s="1"/>
  <c r="K185" i="52"/>
  <c r="C186" i="52"/>
  <c r="B11" i="71" s="1"/>
  <c r="D186" i="52"/>
  <c r="D11" i="71" s="1"/>
  <c r="E186" i="52"/>
  <c r="E11" i="71" s="1"/>
  <c r="F186" i="52"/>
  <c r="F11" i="71" s="1"/>
  <c r="G186" i="52"/>
  <c r="H186" i="52"/>
  <c r="G11" i="71" s="1"/>
  <c r="I186" i="52"/>
  <c r="J186" i="52"/>
  <c r="H11" i="71" s="1"/>
  <c r="K186" i="52"/>
  <c r="C187" i="52"/>
  <c r="B12" i="71" s="1"/>
  <c r="D187" i="52"/>
  <c r="D12" i="71" s="1"/>
  <c r="E187" i="52"/>
  <c r="E12" i="71" s="1"/>
  <c r="F187" i="52"/>
  <c r="F12" i="71" s="1"/>
  <c r="G187" i="52"/>
  <c r="H187" i="52"/>
  <c r="G12" i="71" s="1"/>
  <c r="I187" i="52"/>
  <c r="J187" i="52"/>
  <c r="H12" i="71" s="1"/>
  <c r="K187" i="52"/>
  <c r="C188" i="52"/>
  <c r="B13" i="71" s="1"/>
  <c r="D188" i="52"/>
  <c r="D13" i="71" s="1"/>
  <c r="E188" i="52"/>
  <c r="E13" i="71" s="1"/>
  <c r="F188" i="52"/>
  <c r="F13" i="71" s="1"/>
  <c r="G188" i="52"/>
  <c r="H188" i="52"/>
  <c r="G13" i="71" s="1"/>
  <c r="I188" i="52"/>
  <c r="J188" i="52"/>
  <c r="H13" i="71" s="1"/>
  <c r="K188" i="52"/>
  <c r="C189" i="52"/>
  <c r="B14" i="71" s="1"/>
  <c r="D189" i="52"/>
  <c r="D14" i="71" s="1"/>
  <c r="E189" i="52"/>
  <c r="E14" i="71" s="1"/>
  <c r="F189" i="52"/>
  <c r="F14" i="71" s="1"/>
  <c r="G189" i="52"/>
  <c r="H189" i="52"/>
  <c r="G14" i="71" s="1"/>
  <c r="I189" i="52"/>
  <c r="J189" i="52"/>
  <c r="H14" i="71" s="1"/>
  <c r="K189" i="52"/>
  <c r="C190" i="52"/>
  <c r="B15" i="71" s="1"/>
  <c r="D190" i="52"/>
  <c r="D15" i="71" s="1"/>
  <c r="E190" i="52"/>
  <c r="E15" i="71" s="1"/>
  <c r="F190" i="52"/>
  <c r="F15" i="71" s="1"/>
  <c r="G190" i="52"/>
  <c r="H190" i="52"/>
  <c r="G15" i="71" s="1"/>
  <c r="I190" i="52"/>
  <c r="J190" i="52"/>
  <c r="H15" i="71" s="1"/>
  <c r="K190" i="52"/>
  <c r="C191" i="52"/>
  <c r="B16" i="71" s="1"/>
  <c r="D191" i="52"/>
  <c r="D16" i="71" s="1"/>
  <c r="E191" i="52"/>
  <c r="E16" i="71" s="1"/>
  <c r="F191" i="52"/>
  <c r="F16" i="71" s="1"/>
  <c r="G191" i="52"/>
  <c r="H191" i="52"/>
  <c r="G16" i="71" s="1"/>
  <c r="I191" i="52"/>
  <c r="J191" i="52"/>
  <c r="H16" i="71" s="1"/>
  <c r="K191" i="52"/>
  <c r="C192" i="52"/>
  <c r="B17" i="71" s="1"/>
  <c r="D192" i="52"/>
  <c r="D17" i="71" s="1"/>
  <c r="E192" i="52"/>
  <c r="E17" i="71" s="1"/>
  <c r="F192" i="52"/>
  <c r="F17" i="71" s="1"/>
  <c r="G192" i="52"/>
  <c r="H192" i="52"/>
  <c r="G17" i="71" s="1"/>
  <c r="I192" i="52"/>
  <c r="J192" i="52"/>
  <c r="H17" i="71" s="1"/>
  <c r="K192" i="52"/>
  <c r="C193" i="52"/>
  <c r="B18" i="71" s="1"/>
  <c r="D193" i="52"/>
  <c r="D18" i="71" s="1"/>
  <c r="E193" i="52"/>
  <c r="E18" i="71" s="1"/>
  <c r="F193" i="52"/>
  <c r="F18" i="71" s="1"/>
  <c r="G193" i="52"/>
  <c r="H193" i="52"/>
  <c r="G18" i="71" s="1"/>
  <c r="I193" i="52"/>
  <c r="J193" i="52"/>
  <c r="H18" i="71" s="1"/>
  <c r="K193" i="52"/>
  <c r="C194" i="52"/>
  <c r="B19" i="71" s="1"/>
  <c r="D194" i="52"/>
  <c r="D19" i="71" s="1"/>
  <c r="E194" i="52"/>
  <c r="E19" i="71" s="1"/>
  <c r="F194" i="52"/>
  <c r="F19" i="71" s="1"/>
  <c r="G194" i="52"/>
  <c r="H194" i="52"/>
  <c r="G19" i="71" s="1"/>
  <c r="I194" i="52"/>
  <c r="J194" i="52"/>
  <c r="H19" i="71" s="1"/>
  <c r="K194" i="52"/>
  <c r="C195" i="52"/>
  <c r="B20" i="71" s="1"/>
  <c r="D195" i="52"/>
  <c r="D20" i="71" s="1"/>
  <c r="E195" i="52"/>
  <c r="E20" i="71" s="1"/>
  <c r="F195" i="52"/>
  <c r="F20" i="71" s="1"/>
  <c r="G195" i="52"/>
  <c r="H195" i="52"/>
  <c r="G20" i="71" s="1"/>
  <c r="I195" i="52"/>
  <c r="J195" i="52"/>
  <c r="H20" i="71" s="1"/>
  <c r="K195" i="52"/>
  <c r="C196" i="52"/>
  <c r="B21" i="71" s="1"/>
  <c r="D196" i="52"/>
  <c r="D21" i="71" s="1"/>
  <c r="E196" i="52"/>
  <c r="E21" i="71" s="1"/>
  <c r="F196" i="52"/>
  <c r="F21" i="71" s="1"/>
  <c r="G196" i="52"/>
  <c r="H196" i="52"/>
  <c r="G21" i="71" s="1"/>
  <c r="I196" i="52"/>
  <c r="J196" i="52"/>
  <c r="H21" i="71" s="1"/>
  <c r="K196" i="52"/>
  <c r="C197" i="52"/>
  <c r="B22" i="71" s="1"/>
  <c r="D197" i="52"/>
  <c r="D22" i="71" s="1"/>
  <c r="E197" i="52"/>
  <c r="E22" i="71" s="1"/>
  <c r="F197" i="52"/>
  <c r="F22" i="71" s="1"/>
  <c r="G197" i="52"/>
  <c r="H197" i="52"/>
  <c r="G22" i="71" s="1"/>
  <c r="I197" i="52"/>
  <c r="J197" i="52"/>
  <c r="H22" i="71" s="1"/>
  <c r="K197" i="52"/>
  <c r="C198" i="52"/>
  <c r="B23" i="71" s="1"/>
  <c r="D198" i="52"/>
  <c r="D23" i="71" s="1"/>
  <c r="E198" i="52"/>
  <c r="E23" i="71" s="1"/>
  <c r="F198" i="52"/>
  <c r="F23" i="71" s="1"/>
  <c r="G198" i="52"/>
  <c r="H198" i="52"/>
  <c r="G23" i="71" s="1"/>
  <c r="I198" i="52"/>
  <c r="J198" i="52"/>
  <c r="H23" i="71" s="1"/>
  <c r="K198" i="52"/>
  <c r="C199" i="52"/>
  <c r="B24" i="71" s="1"/>
  <c r="D199" i="52"/>
  <c r="D24" i="71" s="1"/>
  <c r="E199" i="52"/>
  <c r="E24" i="71" s="1"/>
  <c r="F199" i="52"/>
  <c r="F24" i="71" s="1"/>
  <c r="G199" i="52"/>
  <c r="H199" i="52"/>
  <c r="G24" i="71" s="1"/>
  <c r="I199" i="52"/>
  <c r="J199" i="52"/>
  <c r="H24" i="71" s="1"/>
  <c r="K199" i="52"/>
  <c r="C200" i="52"/>
  <c r="B25" i="71" s="1"/>
  <c r="D200" i="52"/>
  <c r="D25" i="71" s="1"/>
  <c r="E200" i="52"/>
  <c r="E25" i="71" s="1"/>
  <c r="F200" i="52"/>
  <c r="F25" i="71" s="1"/>
  <c r="G200" i="52"/>
  <c r="H200" i="52"/>
  <c r="G25" i="71" s="1"/>
  <c r="I200" i="52"/>
  <c r="J200" i="52"/>
  <c r="H25" i="71" s="1"/>
  <c r="K200" i="52"/>
  <c r="C201" i="52"/>
  <c r="B26" i="71" s="1"/>
  <c r="D201" i="52"/>
  <c r="D26" i="71" s="1"/>
  <c r="E201" i="52"/>
  <c r="E26" i="71" s="1"/>
  <c r="F201" i="52"/>
  <c r="F26" i="71" s="1"/>
  <c r="G201" i="52"/>
  <c r="H201" i="52"/>
  <c r="G26" i="71" s="1"/>
  <c r="I201" i="52"/>
  <c r="J201" i="52"/>
  <c r="H26" i="71" s="1"/>
  <c r="K201" i="52"/>
  <c r="C202" i="52"/>
  <c r="B27" i="71" s="1"/>
  <c r="D202" i="52"/>
  <c r="D27" i="71" s="1"/>
  <c r="E202" i="52"/>
  <c r="E27" i="71" s="1"/>
  <c r="F202" i="52"/>
  <c r="F27" i="71" s="1"/>
  <c r="G202" i="52"/>
  <c r="H202" i="52"/>
  <c r="G27" i="71" s="1"/>
  <c r="I202" i="52"/>
  <c r="J202" i="52"/>
  <c r="H27" i="71" s="1"/>
  <c r="K202" i="52"/>
  <c r="C203" i="52"/>
  <c r="B28" i="71" s="1"/>
  <c r="D203" i="52"/>
  <c r="D28" i="71" s="1"/>
  <c r="E203" i="52"/>
  <c r="E28" i="71" s="1"/>
  <c r="F203" i="52"/>
  <c r="F28" i="71" s="1"/>
  <c r="G203" i="52"/>
  <c r="H203" i="52"/>
  <c r="G28" i="71" s="1"/>
  <c r="I203" i="52"/>
  <c r="J203" i="52"/>
  <c r="H28" i="71" s="1"/>
  <c r="K203" i="52"/>
  <c r="C204" i="52"/>
  <c r="B29" i="71" s="1"/>
  <c r="D204" i="52"/>
  <c r="D29" i="71" s="1"/>
  <c r="E204" i="52"/>
  <c r="E29" i="71" s="1"/>
  <c r="F204" i="52"/>
  <c r="F29" i="71" s="1"/>
  <c r="G204" i="52"/>
  <c r="H204" i="52"/>
  <c r="G29" i="71" s="1"/>
  <c r="I204" i="52"/>
  <c r="J204" i="52"/>
  <c r="H29" i="71" s="1"/>
  <c r="K204" i="52"/>
  <c r="C205" i="52"/>
  <c r="B30" i="71" s="1"/>
  <c r="D205" i="52"/>
  <c r="D30" i="71" s="1"/>
  <c r="E205" i="52"/>
  <c r="E30" i="71" s="1"/>
  <c r="F205" i="52"/>
  <c r="F30" i="71" s="1"/>
  <c r="G205" i="52"/>
  <c r="H205" i="52"/>
  <c r="G30" i="71" s="1"/>
  <c r="I205" i="52"/>
  <c r="J205" i="52"/>
  <c r="H30" i="71" s="1"/>
  <c r="K205" i="52"/>
  <c r="C206" i="52"/>
  <c r="B31" i="71" s="1"/>
  <c r="D206" i="52"/>
  <c r="D31" i="71" s="1"/>
  <c r="E206" i="52"/>
  <c r="E31" i="71" s="1"/>
  <c r="F206" i="52"/>
  <c r="F31" i="71" s="1"/>
  <c r="G206" i="52"/>
  <c r="H206" i="52"/>
  <c r="G31" i="71" s="1"/>
  <c r="I206" i="52"/>
  <c r="J206" i="52"/>
  <c r="H31" i="71" s="1"/>
  <c r="K206" i="52"/>
  <c r="C207" i="52"/>
  <c r="B32" i="71" s="1"/>
  <c r="D207" i="52"/>
  <c r="D32" i="71" s="1"/>
  <c r="E207" i="52"/>
  <c r="E32" i="71" s="1"/>
  <c r="F207" i="52"/>
  <c r="F32" i="71" s="1"/>
  <c r="G207" i="52"/>
  <c r="H207" i="52"/>
  <c r="G32" i="71" s="1"/>
  <c r="I207" i="52"/>
  <c r="J207" i="52"/>
  <c r="H32" i="71" s="1"/>
  <c r="K207" i="52"/>
  <c r="C208" i="52"/>
  <c r="B33" i="71" s="1"/>
  <c r="D208" i="52"/>
  <c r="D33" i="71" s="1"/>
  <c r="E208" i="52"/>
  <c r="E33" i="71" s="1"/>
  <c r="F208" i="52"/>
  <c r="F33" i="71" s="1"/>
  <c r="G208" i="52"/>
  <c r="H208" i="52"/>
  <c r="G33" i="71" s="1"/>
  <c r="I208" i="52"/>
  <c r="J208" i="52"/>
  <c r="H33" i="71" s="1"/>
  <c r="K208" i="52"/>
  <c r="C209" i="52"/>
  <c r="B34" i="71" s="1"/>
  <c r="D209" i="52"/>
  <c r="D34" i="71" s="1"/>
  <c r="E209" i="52"/>
  <c r="E34" i="71" s="1"/>
  <c r="F209" i="52"/>
  <c r="F34" i="71" s="1"/>
  <c r="G209" i="52"/>
  <c r="H209" i="52"/>
  <c r="G34" i="71" s="1"/>
  <c r="I209" i="52"/>
  <c r="J209" i="52"/>
  <c r="H34" i="71" s="1"/>
  <c r="K209" i="52"/>
  <c r="C210" i="52"/>
  <c r="B35" i="71" s="1"/>
  <c r="D210" i="52"/>
  <c r="D35" i="71" s="1"/>
  <c r="E210" i="52"/>
  <c r="E35" i="71" s="1"/>
  <c r="F210" i="52"/>
  <c r="F35" i="71" s="1"/>
  <c r="G210" i="52"/>
  <c r="H210" i="52"/>
  <c r="G35" i="71" s="1"/>
  <c r="I210" i="52"/>
  <c r="J210" i="52"/>
  <c r="H35" i="71" s="1"/>
  <c r="K210" i="52"/>
  <c r="C211" i="52"/>
  <c r="B36" i="71" s="1"/>
  <c r="D211" i="52"/>
  <c r="D36" i="71" s="1"/>
  <c r="E211" i="52"/>
  <c r="E36" i="71" s="1"/>
  <c r="F211" i="52"/>
  <c r="F36" i="71" s="1"/>
  <c r="G211" i="52"/>
  <c r="H211" i="52"/>
  <c r="G36" i="71" s="1"/>
  <c r="I211" i="52"/>
  <c r="J211" i="52"/>
  <c r="H36" i="71" s="1"/>
  <c r="K211" i="52"/>
  <c r="C212" i="52"/>
  <c r="B37" i="71" s="1"/>
  <c r="D212" i="52"/>
  <c r="D37" i="71" s="1"/>
  <c r="E212" i="52"/>
  <c r="E37" i="71" s="1"/>
  <c r="F212" i="52"/>
  <c r="F37" i="71" s="1"/>
  <c r="G212" i="52"/>
  <c r="H212" i="52"/>
  <c r="G37" i="71" s="1"/>
  <c r="I212" i="52"/>
  <c r="J212" i="52"/>
  <c r="H37" i="71" s="1"/>
  <c r="K212" i="52"/>
  <c r="C213" i="52"/>
  <c r="B38" i="71" s="1"/>
  <c r="D213" i="52"/>
  <c r="D38" i="71" s="1"/>
  <c r="E213" i="52"/>
  <c r="E38" i="71" s="1"/>
  <c r="F213" i="52"/>
  <c r="F38" i="71" s="1"/>
  <c r="G213" i="52"/>
  <c r="H213" i="52"/>
  <c r="G38" i="71" s="1"/>
  <c r="I213" i="52"/>
  <c r="J213" i="52"/>
  <c r="H38" i="71" s="1"/>
  <c r="K213" i="52"/>
  <c r="C214" i="52"/>
  <c r="B39" i="71" s="1"/>
  <c r="D214" i="52"/>
  <c r="D39" i="71" s="1"/>
  <c r="E214" i="52"/>
  <c r="E39" i="71" s="1"/>
  <c r="F214" i="52"/>
  <c r="F39" i="71" s="1"/>
  <c r="G214" i="52"/>
  <c r="H214" i="52"/>
  <c r="G39" i="71" s="1"/>
  <c r="I214" i="52"/>
  <c r="J214" i="52"/>
  <c r="H39" i="71" s="1"/>
  <c r="K214" i="52"/>
  <c r="C215" i="52"/>
  <c r="B40" i="71" s="1"/>
  <c r="D215" i="52"/>
  <c r="D40" i="71" s="1"/>
  <c r="E215" i="52"/>
  <c r="E40" i="71" s="1"/>
  <c r="F215" i="52"/>
  <c r="F40" i="71" s="1"/>
  <c r="G215" i="52"/>
  <c r="H215" i="52"/>
  <c r="G40" i="71" s="1"/>
  <c r="I215" i="52"/>
  <c r="J215" i="52"/>
  <c r="H40" i="71" s="1"/>
  <c r="K215" i="52"/>
  <c r="C216" i="52"/>
  <c r="B41" i="71" s="1"/>
  <c r="D216" i="52"/>
  <c r="D41" i="71" s="1"/>
  <c r="E216" i="52"/>
  <c r="E41" i="71" s="1"/>
  <c r="F216" i="52"/>
  <c r="F41" i="71" s="1"/>
  <c r="G216" i="52"/>
  <c r="H216" i="52"/>
  <c r="G41" i="71" s="1"/>
  <c r="I216" i="52"/>
  <c r="J216" i="52"/>
  <c r="H41" i="71" s="1"/>
  <c r="K216" i="52"/>
  <c r="C217" i="52"/>
  <c r="B42" i="71" s="1"/>
  <c r="D217" i="52"/>
  <c r="D42" i="71" s="1"/>
  <c r="E217" i="52"/>
  <c r="E42" i="71" s="1"/>
  <c r="F217" i="52"/>
  <c r="F42" i="71" s="1"/>
  <c r="G217" i="52"/>
  <c r="H217" i="52"/>
  <c r="G42" i="71" s="1"/>
  <c r="I217" i="52"/>
  <c r="J217" i="52"/>
  <c r="H42" i="71" s="1"/>
  <c r="K217" i="52"/>
  <c r="C218" i="52"/>
  <c r="B43" i="71" s="1"/>
  <c r="D218" i="52"/>
  <c r="D43" i="71" s="1"/>
  <c r="E218" i="52"/>
  <c r="E43" i="71" s="1"/>
  <c r="F218" i="52"/>
  <c r="F43" i="71" s="1"/>
  <c r="G218" i="52"/>
  <c r="H218" i="52"/>
  <c r="G43" i="71" s="1"/>
  <c r="I218" i="52"/>
  <c r="J218" i="52"/>
  <c r="H43" i="71" s="1"/>
  <c r="K218" i="52"/>
  <c r="C219" i="52"/>
  <c r="B44" i="71" s="1"/>
  <c r="D219" i="52"/>
  <c r="D44" i="71" s="1"/>
  <c r="E219" i="52"/>
  <c r="E44" i="71" s="1"/>
  <c r="F219" i="52"/>
  <c r="F44" i="71" s="1"/>
  <c r="G219" i="52"/>
  <c r="H219" i="52"/>
  <c r="G44" i="71" s="1"/>
  <c r="I219" i="52"/>
  <c r="J219" i="52"/>
  <c r="H44" i="71" s="1"/>
  <c r="K219" i="52"/>
  <c r="C220" i="52"/>
  <c r="B45" i="71" s="1"/>
  <c r="D220" i="52"/>
  <c r="D45" i="71" s="1"/>
  <c r="E220" i="52"/>
  <c r="E45" i="71" s="1"/>
  <c r="F220" i="52"/>
  <c r="F45" i="71" s="1"/>
  <c r="G220" i="52"/>
  <c r="H220" i="52"/>
  <c r="G45" i="71" s="1"/>
  <c r="I220" i="52"/>
  <c r="J220" i="52"/>
  <c r="H45" i="71" s="1"/>
  <c r="K220" i="52"/>
  <c r="C221" i="52"/>
  <c r="B46" i="71" s="1"/>
  <c r="D221" i="52"/>
  <c r="D46" i="71" s="1"/>
  <c r="E221" i="52"/>
  <c r="E46" i="71" s="1"/>
  <c r="F221" i="52"/>
  <c r="F46" i="71" s="1"/>
  <c r="G221" i="52"/>
  <c r="H221" i="52"/>
  <c r="G46" i="71" s="1"/>
  <c r="I221" i="52"/>
  <c r="J221" i="52"/>
  <c r="H46" i="71" s="1"/>
  <c r="K221" i="52"/>
  <c r="C222" i="52"/>
  <c r="B47" i="71" s="1"/>
  <c r="D222" i="52"/>
  <c r="D47" i="71" s="1"/>
  <c r="E222" i="52"/>
  <c r="E47" i="71" s="1"/>
  <c r="F222" i="52"/>
  <c r="F47" i="71" s="1"/>
  <c r="G222" i="52"/>
  <c r="H222" i="52"/>
  <c r="G47" i="71" s="1"/>
  <c r="I222" i="52"/>
  <c r="J222" i="52"/>
  <c r="H47" i="71" s="1"/>
  <c r="K222" i="52"/>
  <c r="C223" i="52"/>
  <c r="B48" i="71" s="1"/>
  <c r="D223" i="52"/>
  <c r="D48" i="71" s="1"/>
  <c r="E223" i="52"/>
  <c r="E48" i="71" s="1"/>
  <c r="F223" i="52"/>
  <c r="F48" i="71" s="1"/>
  <c r="G223" i="52"/>
  <c r="H223" i="52"/>
  <c r="G48" i="71" s="1"/>
  <c r="I223" i="52"/>
  <c r="J223" i="52"/>
  <c r="H48" i="71" s="1"/>
  <c r="K223" i="52"/>
  <c r="C224" i="52"/>
  <c r="B49" i="71" s="1"/>
  <c r="D224" i="52"/>
  <c r="D49" i="71" s="1"/>
  <c r="E224" i="52"/>
  <c r="E49" i="71" s="1"/>
  <c r="F224" i="52"/>
  <c r="F49" i="71" s="1"/>
  <c r="G224" i="52"/>
  <c r="H224" i="52"/>
  <c r="G49" i="71" s="1"/>
  <c r="I224" i="52"/>
  <c r="J224" i="52"/>
  <c r="H49" i="71" s="1"/>
  <c r="K224" i="52"/>
  <c r="C225" i="52"/>
  <c r="B50" i="71" s="1"/>
  <c r="D225" i="52"/>
  <c r="D50" i="71" s="1"/>
  <c r="E225" i="52"/>
  <c r="E50" i="71" s="1"/>
  <c r="F225" i="52"/>
  <c r="F50" i="71" s="1"/>
  <c r="G225" i="52"/>
  <c r="H225" i="52"/>
  <c r="G50" i="71" s="1"/>
  <c r="I225" i="52"/>
  <c r="J225" i="52"/>
  <c r="H50" i="71" s="1"/>
  <c r="K225" i="52"/>
  <c r="C226" i="52"/>
  <c r="B51" i="71" s="1"/>
  <c r="D226" i="52"/>
  <c r="D51" i="71" s="1"/>
  <c r="E226" i="52"/>
  <c r="E51" i="71" s="1"/>
  <c r="F226" i="52"/>
  <c r="F51" i="71" s="1"/>
  <c r="G226" i="52"/>
  <c r="H226" i="52"/>
  <c r="G51" i="71" s="1"/>
  <c r="I226" i="52"/>
  <c r="J226" i="52"/>
  <c r="H51" i="71" s="1"/>
  <c r="K226" i="52"/>
  <c r="C227" i="52"/>
  <c r="B52" i="71" s="1"/>
  <c r="D227" i="52"/>
  <c r="D52" i="71" s="1"/>
  <c r="E227" i="52"/>
  <c r="E52" i="71" s="1"/>
  <c r="F227" i="52"/>
  <c r="F52" i="71" s="1"/>
  <c r="G227" i="52"/>
  <c r="H227" i="52"/>
  <c r="G52" i="71" s="1"/>
  <c r="I227" i="52"/>
  <c r="J227" i="52"/>
  <c r="H52" i="71" s="1"/>
  <c r="K227" i="52"/>
  <c r="C228" i="52"/>
  <c r="B53" i="71" s="1"/>
  <c r="D228" i="52"/>
  <c r="D53" i="71" s="1"/>
  <c r="E228" i="52"/>
  <c r="E53" i="71" s="1"/>
  <c r="F228" i="52"/>
  <c r="F53" i="71" s="1"/>
  <c r="G228" i="52"/>
  <c r="H228" i="52"/>
  <c r="G53" i="71" s="1"/>
  <c r="I228" i="52"/>
  <c r="J228" i="52"/>
  <c r="H53" i="71" s="1"/>
  <c r="K228" i="52"/>
  <c r="C229" i="52"/>
  <c r="B54" i="71" s="1"/>
  <c r="D229" i="52"/>
  <c r="D54" i="71" s="1"/>
  <c r="E229" i="52"/>
  <c r="E54" i="71" s="1"/>
  <c r="F229" i="52"/>
  <c r="F54" i="71" s="1"/>
  <c r="G229" i="52"/>
  <c r="H229" i="52"/>
  <c r="G54" i="71" s="1"/>
  <c r="I229" i="52"/>
  <c r="J229" i="52"/>
  <c r="H54" i="71" s="1"/>
  <c r="K229" i="52"/>
  <c r="C230" i="52"/>
  <c r="B55" i="71" s="1"/>
  <c r="D230" i="52"/>
  <c r="D55" i="71" s="1"/>
  <c r="E230" i="52"/>
  <c r="E55" i="71" s="1"/>
  <c r="F230" i="52"/>
  <c r="F55" i="71" s="1"/>
  <c r="G230" i="52"/>
  <c r="H230" i="52"/>
  <c r="G55" i="71" s="1"/>
  <c r="I230" i="52"/>
  <c r="J230" i="52"/>
  <c r="H55" i="71" s="1"/>
  <c r="K230" i="52"/>
  <c r="C231" i="52"/>
  <c r="B56" i="71" s="1"/>
  <c r="D231" i="52"/>
  <c r="D56" i="71" s="1"/>
  <c r="E231" i="52"/>
  <c r="E56" i="71" s="1"/>
  <c r="F231" i="52"/>
  <c r="F56" i="71" s="1"/>
  <c r="G231" i="52"/>
  <c r="H231" i="52"/>
  <c r="G56" i="71" s="1"/>
  <c r="I231" i="52"/>
  <c r="J231" i="52"/>
  <c r="H56" i="71" s="1"/>
  <c r="K231" i="52"/>
  <c r="C232" i="52"/>
  <c r="B57" i="71" s="1"/>
  <c r="D232" i="52"/>
  <c r="D57" i="71" s="1"/>
  <c r="E232" i="52"/>
  <c r="E57" i="71" s="1"/>
  <c r="F232" i="52"/>
  <c r="F57" i="71" s="1"/>
  <c r="G232" i="52"/>
  <c r="H232" i="52"/>
  <c r="G57" i="71" s="1"/>
  <c r="I232" i="52"/>
  <c r="J232" i="52"/>
  <c r="H57" i="71" s="1"/>
  <c r="K232" i="52"/>
  <c r="C233" i="52"/>
  <c r="B58" i="71" s="1"/>
  <c r="D233" i="52"/>
  <c r="D58" i="71" s="1"/>
  <c r="E233" i="52"/>
  <c r="E58" i="71" s="1"/>
  <c r="F233" i="52"/>
  <c r="F58" i="71" s="1"/>
  <c r="G233" i="52"/>
  <c r="H233" i="52"/>
  <c r="G58" i="71" s="1"/>
  <c r="I233" i="52"/>
  <c r="J233" i="52"/>
  <c r="H58" i="71" s="1"/>
  <c r="K233" i="52"/>
  <c r="C234" i="52"/>
  <c r="B59" i="71" s="1"/>
  <c r="D234" i="52"/>
  <c r="D59" i="71" s="1"/>
  <c r="E234" i="52"/>
  <c r="E59" i="71" s="1"/>
  <c r="F234" i="52"/>
  <c r="F59" i="71" s="1"/>
  <c r="G234" i="52"/>
  <c r="H234" i="52"/>
  <c r="G59" i="71" s="1"/>
  <c r="I234" i="52"/>
  <c r="J234" i="52"/>
  <c r="H59" i="71" s="1"/>
  <c r="K234" i="52"/>
  <c r="C235" i="52"/>
  <c r="B60" i="71" s="1"/>
  <c r="D235" i="52"/>
  <c r="D60" i="71" s="1"/>
  <c r="E235" i="52"/>
  <c r="E60" i="71" s="1"/>
  <c r="F235" i="52"/>
  <c r="F60" i="71" s="1"/>
  <c r="G235" i="52"/>
  <c r="H235" i="52"/>
  <c r="G60" i="71" s="1"/>
  <c r="I235" i="52"/>
  <c r="J235" i="52"/>
  <c r="H60" i="71" s="1"/>
  <c r="K235" i="52"/>
  <c r="C236" i="52"/>
  <c r="B61" i="71" s="1"/>
  <c r="D236" i="52"/>
  <c r="D61" i="71" s="1"/>
  <c r="E236" i="52"/>
  <c r="E61" i="71" s="1"/>
  <c r="F236" i="52"/>
  <c r="F61" i="71" s="1"/>
  <c r="G236" i="52"/>
  <c r="H236" i="52"/>
  <c r="G61" i="71" s="1"/>
  <c r="I236" i="52"/>
  <c r="J236" i="52"/>
  <c r="H61" i="71" s="1"/>
  <c r="K236" i="52"/>
  <c r="C237" i="52"/>
  <c r="B62" i="71" s="1"/>
  <c r="D237" i="52"/>
  <c r="D62" i="71" s="1"/>
  <c r="E237" i="52"/>
  <c r="E62" i="71" s="1"/>
  <c r="F237" i="52"/>
  <c r="F62" i="71" s="1"/>
  <c r="G237" i="52"/>
  <c r="H237" i="52"/>
  <c r="G62" i="71" s="1"/>
  <c r="I237" i="52"/>
  <c r="J237" i="52"/>
  <c r="H62" i="71" s="1"/>
  <c r="K237" i="52"/>
  <c r="C238" i="52"/>
  <c r="B63" i="71" s="1"/>
  <c r="D238" i="52"/>
  <c r="D63" i="71" s="1"/>
  <c r="E238" i="52"/>
  <c r="E63" i="71" s="1"/>
  <c r="F238" i="52"/>
  <c r="F63" i="71" s="1"/>
  <c r="G238" i="52"/>
  <c r="H238" i="52"/>
  <c r="G63" i="71" s="1"/>
  <c r="I238" i="52"/>
  <c r="J238" i="52"/>
  <c r="H63" i="71" s="1"/>
  <c r="K238" i="52"/>
  <c r="C239" i="52"/>
  <c r="B64" i="71" s="1"/>
  <c r="D239" i="52"/>
  <c r="D64" i="71" s="1"/>
  <c r="E239" i="52"/>
  <c r="E64" i="71" s="1"/>
  <c r="F239" i="52"/>
  <c r="F64" i="71" s="1"/>
  <c r="G239" i="52"/>
  <c r="H239" i="52"/>
  <c r="G64" i="71" s="1"/>
  <c r="I239" i="52"/>
  <c r="J239" i="52"/>
  <c r="H64" i="71" s="1"/>
  <c r="K239" i="52"/>
  <c r="C240" i="52"/>
  <c r="B65" i="71" s="1"/>
  <c r="D240" i="52"/>
  <c r="D65" i="71" s="1"/>
  <c r="E240" i="52"/>
  <c r="E65" i="71" s="1"/>
  <c r="F240" i="52"/>
  <c r="F65" i="71" s="1"/>
  <c r="G240" i="52"/>
  <c r="H240" i="52"/>
  <c r="G65" i="71" s="1"/>
  <c r="I240" i="52"/>
  <c r="J240" i="52"/>
  <c r="H65" i="71" s="1"/>
  <c r="K240" i="52"/>
  <c r="C241" i="52"/>
  <c r="B66" i="71" s="1"/>
  <c r="D241" i="52"/>
  <c r="D66" i="71" s="1"/>
  <c r="E241" i="52"/>
  <c r="E66" i="71" s="1"/>
  <c r="F241" i="52"/>
  <c r="F66" i="71" s="1"/>
  <c r="G241" i="52"/>
  <c r="H241" i="52"/>
  <c r="G66" i="71" s="1"/>
  <c r="I241" i="52"/>
  <c r="J241" i="52"/>
  <c r="H66" i="71" s="1"/>
  <c r="K241" i="52"/>
  <c r="C242" i="52"/>
  <c r="B67" i="71" s="1"/>
  <c r="D242" i="52"/>
  <c r="D67" i="71" s="1"/>
  <c r="E242" i="52"/>
  <c r="E67" i="71" s="1"/>
  <c r="F242" i="52"/>
  <c r="F67" i="71" s="1"/>
  <c r="G242" i="52"/>
  <c r="H242" i="52"/>
  <c r="G67" i="71" s="1"/>
  <c r="I242" i="52"/>
  <c r="J242" i="52"/>
  <c r="H67" i="71" s="1"/>
  <c r="K242" i="52"/>
  <c r="C243" i="52"/>
  <c r="B68" i="71" s="1"/>
  <c r="D243" i="52"/>
  <c r="D68" i="71" s="1"/>
  <c r="E243" i="52"/>
  <c r="E68" i="71" s="1"/>
  <c r="F243" i="52"/>
  <c r="F68" i="71" s="1"/>
  <c r="G243" i="52"/>
  <c r="H243" i="52"/>
  <c r="G68" i="71" s="1"/>
  <c r="I243" i="52"/>
  <c r="J243" i="52"/>
  <c r="H68" i="71" s="1"/>
  <c r="K243" i="52"/>
  <c r="C244" i="52"/>
  <c r="B69" i="71" s="1"/>
  <c r="D244" i="52"/>
  <c r="D69" i="71" s="1"/>
  <c r="E244" i="52"/>
  <c r="E69" i="71" s="1"/>
  <c r="F244" i="52"/>
  <c r="F69" i="71" s="1"/>
  <c r="G244" i="52"/>
  <c r="H244" i="52"/>
  <c r="G69" i="71" s="1"/>
  <c r="I244" i="52"/>
  <c r="J244" i="52"/>
  <c r="H69" i="71" s="1"/>
  <c r="K244" i="52"/>
  <c r="C245" i="52"/>
  <c r="B70" i="71" s="1"/>
  <c r="D245" i="52"/>
  <c r="D70" i="71" s="1"/>
  <c r="E245" i="52"/>
  <c r="E70" i="71" s="1"/>
  <c r="F245" i="52"/>
  <c r="F70" i="71" s="1"/>
  <c r="G245" i="52"/>
  <c r="H245" i="52"/>
  <c r="G70" i="71" s="1"/>
  <c r="I245" i="52"/>
  <c r="J245" i="52"/>
  <c r="H70" i="71" s="1"/>
  <c r="K245" i="52"/>
  <c r="C246" i="52"/>
  <c r="B71" i="71" s="1"/>
  <c r="D246" i="52"/>
  <c r="D71" i="71" s="1"/>
  <c r="E246" i="52"/>
  <c r="E71" i="71" s="1"/>
  <c r="F246" i="52"/>
  <c r="F71" i="71" s="1"/>
  <c r="G246" i="52"/>
  <c r="H246" i="52"/>
  <c r="G71" i="71" s="1"/>
  <c r="I246" i="52"/>
  <c r="J246" i="52"/>
  <c r="H71" i="71" s="1"/>
  <c r="K246" i="52"/>
  <c r="C247" i="52"/>
  <c r="B72" i="71" s="1"/>
  <c r="D247" i="52"/>
  <c r="D72" i="71" s="1"/>
  <c r="E247" i="52"/>
  <c r="E72" i="71" s="1"/>
  <c r="F247" i="52"/>
  <c r="F72" i="71" s="1"/>
  <c r="G247" i="52"/>
  <c r="H247" i="52"/>
  <c r="G72" i="71" s="1"/>
  <c r="I247" i="52"/>
  <c r="J247" i="52"/>
  <c r="H72" i="71" s="1"/>
  <c r="K247" i="52"/>
  <c r="C248" i="52"/>
  <c r="B73" i="71" s="1"/>
  <c r="D248" i="52"/>
  <c r="D73" i="71" s="1"/>
  <c r="E248" i="52"/>
  <c r="E73" i="71" s="1"/>
  <c r="F248" i="52"/>
  <c r="F73" i="71" s="1"/>
  <c r="G248" i="52"/>
  <c r="H248" i="52"/>
  <c r="G73" i="71" s="1"/>
  <c r="I248" i="52"/>
  <c r="J248" i="52"/>
  <c r="H73" i="71" s="1"/>
  <c r="K248" i="52"/>
  <c r="C249" i="52"/>
  <c r="B74" i="71" s="1"/>
  <c r="D249" i="52"/>
  <c r="D74" i="71" s="1"/>
  <c r="E249" i="52"/>
  <c r="E74" i="71" s="1"/>
  <c r="F249" i="52"/>
  <c r="F74" i="71" s="1"/>
  <c r="G249" i="52"/>
  <c r="H249" i="52"/>
  <c r="G74" i="71" s="1"/>
  <c r="I249" i="52"/>
  <c r="J249" i="52"/>
  <c r="H74" i="71" s="1"/>
  <c r="K249" i="52"/>
  <c r="C250" i="52"/>
  <c r="B75" i="71" s="1"/>
  <c r="D250" i="52"/>
  <c r="D75" i="71" s="1"/>
  <c r="E250" i="52"/>
  <c r="E75" i="71" s="1"/>
  <c r="F250" i="52"/>
  <c r="F75" i="71" s="1"/>
  <c r="G250" i="52"/>
  <c r="H250" i="52"/>
  <c r="G75" i="71" s="1"/>
  <c r="I250" i="52"/>
  <c r="J250" i="52"/>
  <c r="H75" i="71" s="1"/>
  <c r="K250" i="52"/>
  <c r="C251" i="52"/>
  <c r="B76" i="71" s="1"/>
  <c r="D251" i="52"/>
  <c r="D76" i="71" s="1"/>
  <c r="E251" i="52"/>
  <c r="E76" i="71" s="1"/>
  <c r="F251" i="52"/>
  <c r="F76" i="71" s="1"/>
  <c r="G251" i="52"/>
  <c r="H251" i="52"/>
  <c r="G76" i="71" s="1"/>
  <c r="I251" i="52"/>
  <c r="J251" i="52"/>
  <c r="H76" i="71" s="1"/>
  <c r="K251" i="52"/>
  <c r="C252" i="52"/>
  <c r="B77" i="71" s="1"/>
  <c r="D252" i="52"/>
  <c r="D77" i="71" s="1"/>
  <c r="E252" i="52"/>
  <c r="E77" i="71" s="1"/>
  <c r="F252" i="52"/>
  <c r="F77" i="71" s="1"/>
  <c r="G252" i="52"/>
  <c r="H252" i="52"/>
  <c r="G77" i="71" s="1"/>
  <c r="I252" i="52"/>
  <c r="J252" i="52"/>
  <c r="H77" i="71" s="1"/>
  <c r="K252" i="52"/>
  <c r="C253" i="52"/>
  <c r="B78" i="71" s="1"/>
  <c r="D253" i="52"/>
  <c r="D78" i="71" s="1"/>
  <c r="E253" i="52"/>
  <c r="E78" i="71" s="1"/>
  <c r="F253" i="52"/>
  <c r="F78" i="71" s="1"/>
  <c r="G253" i="52"/>
  <c r="H253" i="52"/>
  <c r="G78" i="71" s="1"/>
  <c r="I253" i="52"/>
  <c r="J253" i="52"/>
  <c r="H78" i="71" s="1"/>
  <c r="K253" i="52"/>
  <c r="C254" i="52"/>
  <c r="B79" i="71" s="1"/>
  <c r="D254" i="52"/>
  <c r="D79" i="71" s="1"/>
  <c r="E254" i="52"/>
  <c r="E79" i="71" s="1"/>
  <c r="F254" i="52"/>
  <c r="F79" i="71" s="1"/>
  <c r="G254" i="52"/>
  <c r="H254" i="52"/>
  <c r="G79" i="71" s="1"/>
  <c r="I254" i="52"/>
  <c r="J254" i="52"/>
  <c r="H79" i="71" s="1"/>
  <c r="K254" i="52"/>
  <c r="C255" i="52"/>
  <c r="B80" i="71" s="1"/>
  <c r="D255" i="52"/>
  <c r="D80" i="71" s="1"/>
  <c r="E255" i="52"/>
  <c r="E80" i="71" s="1"/>
  <c r="F255" i="52"/>
  <c r="F80" i="71" s="1"/>
  <c r="G255" i="52"/>
  <c r="H255" i="52"/>
  <c r="G80" i="71" s="1"/>
  <c r="I255" i="52"/>
  <c r="J255" i="52"/>
  <c r="H80" i="71" s="1"/>
  <c r="K255" i="52"/>
  <c r="C256" i="52"/>
  <c r="B81" i="71" s="1"/>
  <c r="D256" i="52"/>
  <c r="D81" i="71" s="1"/>
  <c r="E256" i="52"/>
  <c r="E81" i="71" s="1"/>
  <c r="F256" i="52"/>
  <c r="F81" i="71" s="1"/>
  <c r="G256" i="52"/>
  <c r="H256" i="52"/>
  <c r="G81" i="71" s="1"/>
  <c r="I256" i="52"/>
  <c r="J256" i="52"/>
  <c r="H81" i="71" s="1"/>
  <c r="K256" i="52"/>
  <c r="C257" i="52"/>
  <c r="B82" i="71" s="1"/>
  <c r="D257" i="52"/>
  <c r="D82" i="71" s="1"/>
  <c r="E257" i="52"/>
  <c r="E82" i="71" s="1"/>
  <c r="F257" i="52"/>
  <c r="F82" i="71" s="1"/>
  <c r="G257" i="52"/>
  <c r="H257" i="52"/>
  <c r="G82" i="71" s="1"/>
  <c r="I257" i="52"/>
  <c r="J257" i="52"/>
  <c r="H82" i="71" s="1"/>
  <c r="K257" i="52"/>
  <c r="C258" i="52"/>
  <c r="B83" i="71" s="1"/>
  <c r="D258" i="52"/>
  <c r="D83" i="71" s="1"/>
  <c r="E258" i="52"/>
  <c r="E83" i="71" s="1"/>
  <c r="F258" i="52"/>
  <c r="F83" i="71" s="1"/>
  <c r="G258" i="52"/>
  <c r="H258" i="52"/>
  <c r="G83" i="71" s="1"/>
  <c r="I258" i="52"/>
  <c r="J258" i="52"/>
  <c r="H83" i="71" s="1"/>
  <c r="K258" i="52"/>
  <c r="C259" i="52"/>
  <c r="B84" i="71" s="1"/>
  <c r="D259" i="52"/>
  <c r="D84" i="71" s="1"/>
  <c r="E259" i="52"/>
  <c r="E84" i="71" s="1"/>
  <c r="F259" i="52"/>
  <c r="F84" i="71" s="1"/>
  <c r="G259" i="52"/>
  <c r="H259" i="52"/>
  <c r="G84" i="71" s="1"/>
  <c r="I259" i="52"/>
  <c r="J259" i="52"/>
  <c r="H84" i="71" s="1"/>
  <c r="K259" i="52"/>
  <c r="C260" i="52"/>
  <c r="B85" i="71" s="1"/>
  <c r="D260" i="52"/>
  <c r="D85" i="71" s="1"/>
  <c r="E260" i="52"/>
  <c r="E85" i="71" s="1"/>
  <c r="F260" i="52"/>
  <c r="F85" i="71" s="1"/>
  <c r="G260" i="52"/>
  <c r="H260" i="52"/>
  <c r="G85" i="71" s="1"/>
  <c r="I260" i="52"/>
  <c r="J260" i="52"/>
  <c r="H85" i="71" s="1"/>
  <c r="K260" i="52"/>
  <c r="C261" i="52"/>
  <c r="B86" i="71" s="1"/>
  <c r="D261" i="52"/>
  <c r="D86" i="71" s="1"/>
  <c r="E261" i="52"/>
  <c r="E86" i="71" s="1"/>
  <c r="F261" i="52"/>
  <c r="F86" i="71" s="1"/>
  <c r="G261" i="52"/>
  <c r="H261" i="52"/>
  <c r="G86" i="71" s="1"/>
  <c r="I261" i="52"/>
  <c r="J261" i="52"/>
  <c r="H86" i="71" s="1"/>
  <c r="K261" i="52"/>
  <c r="C262" i="52"/>
  <c r="B87" i="71" s="1"/>
  <c r="D262" i="52"/>
  <c r="D87" i="71" s="1"/>
  <c r="E262" i="52"/>
  <c r="E87" i="71" s="1"/>
  <c r="F262" i="52"/>
  <c r="F87" i="71" s="1"/>
  <c r="G262" i="52"/>
  <c r="H262" i="52"/>
  <c r="G87" i="71" s="1"/>
  <c r="I262" i="52"/>
  <c r="J262" i="52"/>
  <c r="H87" i="71" s="1"/>
  <c r="K262" i="52"/>
  <c r="C263" i="52"/>
  <c r="B88" i="71" s="1"/>
  <c r="D263" i="52"/>
  <c r="D88" i="71" s="1"/>
  <c r="E263" i="52"/>
  <c r="E88" i="71" s="1"/>
  <c r="F263" i="52"/>
  <c r="F88" i="71" s="1"/>
  <c r="G263" i="52"/>
  <c r="H263" i="52"/>
  <c r="G88" i="71" s="1"/>
  <c r="I263" i="52"/>
  <c r="J263" i="52"/>
  <c r="H88" i="71" s="1"/>
  <c r="K263" i="52"/>
  <c r="C264" i="52"/>
  <c r="B89" i="71" s="1"/>
  <c r="D264" i="52"/>
  <c r="D89" i="71" s="1"/>
  <c r="E264" i="52"/>
  <c r="E89" i="71" s="1"/>
  <c r="F264" i="52"/>
  <c r="F89" i="71" s="1"/>
  <c r="G264" i="52"/>
  <c r="H264" i="52"/>
  <c r="G89" i="71" s="1"/>
  <c r="I264" i="52"/>
  <c r="J264" i="52"/>
  <c r="H89" i="71" s="1"/>
  <c r="K264" i="52"/>
  <c r="C265" i="52"/>
  <c r="B90" i="71" s="1"/>
  <c r="D265" i="52"/>
  <c r="D90" i="71" s="1"/>
  <c r="E265" i="52"/>
  <c r="E90" i="71" s="1"/>
  <c r="F265" i="52"/>
  <c r="F90" i="71" s="1"/>
  <c r="G265" i="52"/>
  <c r="H265" i="52"/>
  <c r="G90" i="71" s="1"/>
  <c r="I265" i="52"/>
  <c r="J265" i="52"/>
  <c r="H90" i="71" s="1"/>
  <c r="K265" i="52"/>
  <c r="C266" i="52"/>
  <c r="B91" i="71" s="1"/>
  <c r="D266" i="52"/>
  <c r="D91" i="71" s="1"/>
  <c r="E266" i="52"/>
  <c r="E91" i="71" s="1"/>
  <c r="F266" i="52"/>
  <c r="F91" i="71" s="1"/>
  <c r="G266" i="52"/>
  <c r="H266" i="52"/>
  <c r="G91" i="71" s="1"/>
  <c r="I266" i="52"/>
  <c r="J266" i="52"/>
  <c r="H91" i="71" s="1"/>
  <c r="K266" i="52"/>
  <c r="C267" i="52"/>
  <c r="B92" i="71" s="1"/>
  <c r="D267" i="52"/>
  <c r="D92" i="71" s="1"/>
  <c r="E267" i="52"/>
  <c r="E92" i="71" s="1"/>
  <c r="F267" i="52"/>
  <c r="F92" i="71" s="1"/>
  <c r="G267" i="52"/>
  <c r="H267" i="52"/>
  <c r="G92" i="71" s="1"/>
  <c r="I267" i="52"/>
  <c r="J267" i="52"/>
  <c r="H92" i="71" s="1"/>
  <c r="K267" i="52"/>
  <c r="C268" i="52"/>
  <c r="B93" i="71" s="1"/>
  <c r="D268" i="52"/>
  <c r="D93" i="71" s="1"/>
  <c r="E268" i="52"/>
  <c r="E93" i="71" s="1"/>
  <c r="F268" i="52"/>
  <c r="F93" i="71" s="1"/>
  <c r="G268" i="52"/>
  <c r="H268" i="52"/>
  <c r="G93" i="71" s="1"/>
  <c r="I268" i="52"/>
  <c r="J268" i="52"/>
  <c r="H93" i="71" s="1"/>
  <c r="K268" i="52"/>
  <c r="C269" i="52"/>
  <c r="B94" i="71" s="1"/>
  <c r="D269" i="52"/>
  <c r="D94" i="71" s="1"/>
  <c r="E269" i="52"/>
  <c r="E94" i="71" s="1"/>
  <c r="F269" i="52"/>
  <c r="F94" i="71" s="1"/>
  <c r="G269" i="52"/>
  <c r="H269" i="52"/>
  <c r="G94" i="71" s="1"/>
  <c r="I269" i="52"/>
  <c r="J269" i="52"/>
  <c r="H94" i="71" s="1"/>
  <c r="K269" i="52"/>
  <c r="C270" i="52"/>
  <c r="B95" i="71" s="1"/>
  <c r="D270" i="52"/>
  <c r="D95" i="71" s="1"/>
  <c r="E270" i="52"/>
  <c r="E95" i="71" s="1"/>
  <c r="F270" i="52"/>
  <c r="F95" i="71" s="1"/>
  <c r="G270" i="52"/>
  <c r="H270" i="52"/>
  <c r="G95" i="71" s="1"/>
  <c r="I270" i="52"/>
  <c r="J270" i="52"/>
  <c r="H95" i="71" s="1"/>
  <c r="K270" i="52"/>
  <c r="C271" i="52"/>
  <c r="B96" i="71" s="1"/>
  <c r="D271" i="52"/>
  <c r="D96" i="71" s="1"/>
  <c r="E271" i="52"/>
  <c r="E96" i="71" s="1"/>
  <c r="F271" i="52"/>
  <c r="F96" i="71" s="1"/>
  <c r="G271" i="52"/>
  <c r="H271" i="52"/>
  <c r="G96" i="71" s="1"/>
  <c r="I271" i="52"/>
  <c r="J271" i="52"/>
  <c r="H96" i="71" s="1"/>
  <c r="K271" i="52"/>
  <c r="C272" i="52"/>
  <c r="B97" i="71" s="1"/>
  <c r="D272" i="52"/>
  <c r="D97" i="71" s="1"/>
  <c r="E272" i="52"/>
  <c r="E97" i="71" s="1"/>
  <c r="F272" i="52"/>
  <c r="F97" i="71" s="1"/>
  <c r="G272" i="52"/>
  <c r="H272" i="52"/>
  <c r="G97" i="71" s="1"/>
  <c r="I272" i="52"/>
  <c r="J272" i="52"/>
  <c r="H97" i="71" s="1"/>
  <c r="K272" i="52"/>
  <c r="C273" i="52"/>
  <c r="B98" i="71" s="1"/>
  <c r="D273" i="52"/>
  <c r="D98" i="71" s="1"/>
  <c r="E273" i="52"/>
  <c r="E98" i="71" s="1"/>
  <c r="F273" i="52"/>
  <c r="F98" i="71" s="1"/>
  <c r="G273" i="52"/>
  <c r="H273" i="52"/>
  <c r="G98" i="71" s="1"/>
  <c r="I273" i="52"/>
  <c r="J273" i="52"/>
  <c r="H98" i="71" s="1"/>
  <c r="K273" i="52"/>
  <c r="C274" i="52"/>
  <c r="B99" i="71" s="1"/>
  <c r="D274" i="52"/>
  <c r="D99" i="71" s="1"/>
  <c r="E274" i="52"/>
  <c r="E99" i="71" s="1"/>
  <c r="F274" i="52"/>
  <c r="F99" i="71" s="1"/>
  <c r="G274" i="52"/>
  <c r="H274" i="52"/>
  <c r="G99" i="71" s="1"/>
  <c r="I274" i="52"/>
  <c r="J274" i="52"/>
  <c r="H99" i="71" s="1"/>
  <c r="K274" i="52"/>
  <c r="C275" i="52"/>
  <c r="B100" i="71" s="1"/>
  <c r="D275" i="52"/>
  <c r="D100" i="71" s="1"/>
  <c r="E275" i="52"/>
  <c r="E100" i="71" s="1"/>
  <c r="F275" i="52"/>
  <c r="F100" i="71" s="1"/>
  <c r="G275" i="52"/>
  <c r="H275" i="52"/>
  <c r="G100" i="71" s="1"/>
  <c r="I275" i="52"/>
  <c r="J275" i="52"/>
  <c r="H100" i="71" s="1"/>
  <c r="K275" i="52"/>
  <c r="C276" i="52"/>
  <c r="B101" i="71" s="1"/>
  <c r="D276" i="52"/>
  <c r="D101" i="71" s="1"/>
  <c r="E276" i="52"/>
  <c r="E101" i="71" s="1"/>
  <c r="F276" i="52"/>
  <c r="F101" i="71" s="1"/>
  <c r="G276" i="52"/>
  <c r="H276" i="52"/>
  <c r="G101" i="71" s="1"/>
  <c r="I276" i="52"/>
  <c r="J276" i="52"/>
  <c r="H101" i="71" s="1"/>
  <c r="K276" i="52"/>
  <c r="C277" i="52"/>
  <c r="B102" i="71" s="1"/>
  <c r="D277" i="52"/>
  <c r="D102" i="71" s="1"/>
  <c r="E277" i="52"/>
  <c r="E102" i="71" s="1"/>
  <c r="F277" i="52"/>
  <c r="F102" i="71" s="1"/>
  <c r="G277" i="52"/>
  <c r="H277" i="52"/>
  <c r="G102" i="71" s="1"/>
  <c r="I277" i="52"/>
  <c r="J277" i="52"/>
  <c r="H102" i="71" s="1"/>
  <c r="K277" i="52"/>
  <c r="C278" i="52"/>
  <c r="B103" i="71" s="1"/>
  <c r="D278" i="52"/>
  <c r="D103" i="71" s="1"/>
  <c r="E278" i="52"/>
  <c r="E103" i="71" s="1"/>
  <c r="F278" i="52"/>
  <c r="F103" i="71" s="1"/>
  <c r="G278" i="52"/>
  <c r="H278" i="52"/>
  <c r="G103" i="71" s="1"/>
  <c r="I278" i="52"/>
  <c r="J278" i="52"/>
  <c r="H103" i="71" s="1"/>
  <c r="K278" i="52"/>
  <c r="C279" i="52"/>
  <c r="B104" i="71" s="1"/>
  <c r="D279" i="52"/>
  <c r="D104" i="71" s="1"/>
  <c r="E279" i="52"/>
  <c r="E104" i="71" s="1"/>
  <c r="F279" i="52"/>
  <c r="F104" i="71" s="1"/>
  <c r="G279" i="52"/>
  <c r="H279" i="52"/>
  <c r="G104" i="71" s="1"/>
  <c r="I279" i="52"/>
  <c r="J279" i="52"/>
  <c r="H104" i="71" s="1"/>
  <c r="K279" i="52"/>
  <c r="C280" i="52"/>
  <c r="B105" i="71" s="1"/>
  <c r="D280" i="52"/>
  <c r="D105" i="71" s="1"/>
  <c r="E280" i="52"/>
  <c r="E105" i="71" s="1"/>
  <c r="F280" i="52"/>
  <c r="F105" i="71" s="1"/>
  <c r="G280" i="52"/>
  <c r="H280" i="52"/>
  <c r="G105" i="71" s="1"/>
  <c r="I280" i="52"/>
  <c r="J280" i="52"/>
  <c r="H105" i="71" s="1"/>
  <c r="K280" i="52"/>
  <c r="C281" i="52"/>
  <c r="B106" i="71" s="1"/>
  <c r="D281" i="52"/>
  <c r="D106" i="71" s="1"/>
  <c r="E281" i="52"/>
  <c r="E106" i="71" s="1"/>
  <c r="F281" i="52"/>
  <c r="F106" i="71" s="1"/>
  <c r="G281" i="52"/>
  <c r="H281" i="52"/>
  <c r="G106" i="71" s="1"/>
  <c r="I281" i="52"/>
  <c r="J281" i="52"/>
  <c r="H106" i="71" s="1"/>
  <c r="K281" i="52"/>
  <c r="C282" i="52"/>
  <c r="B107" i="71" s="1"/>
  <c r="D282" i="52"/>
  <c r="D107" i="71" s="1"/>
  <c r="E282" i="52"/>
  <c r="E107" i="71" s="1"/>
  <c r="F282" i="52"/>
  <c r="F107" i="71" s="1"/>
  <c r="G282" i="52"/>
  <c r="H282" i="52"/>
  <c r="G107" i="71" s="1"/>
  <c r="I282" i="52"/>
  <c r="J282" i="52"/>
  <c r="H107" i="71" s="1"/>
  <c r="K282" i="52"/>
  <c r="C283" i="52"/>
  <c r="B108" i="71" s="1"/>
  <c r="D283" i="52"/>
  <c r="D108" i="71" s="1"/>
  <c r="E283" i="52"/>
  <c r="E108" i="71" s="1"/>
  <c r="F283" i="52"/>
  <c r="F108" i="71" s="1"/>
  <c r="G283" i="52"/>
  <c r="H283" i="52"/>
  <c r="G108" i="71" s="1"/>
  <c r="I283" i="52"/>
  <c r="J283" i="52"/>
  <c r="H108" i="71" s="1"/>
  <c r="K283" i="52"/>
  <c r="C284" i="52"/>
  <c r="B109" i="71" s="1"/>
  <c r="D284" i="52"/>
  <c r="D109" i="71" s="1"/>
  <c r="E284" i="52"/>
  <c r="E109" i="71" s="1"/>
  <c r="F284" i="52"/>
  <c r="F109" i="71" s="1"/>
  <c r="G284" i="52"/>
  <c r="H284" i="52"/>
  <c r="G109" i="71" s="1"/>
  <c r="I284" i="52"/>
  <c r="J284" i="52"/>
  <c r="H109" i="71" s="1"/>
  <c r="K284" i="52"/>
  <c r="C285" i="52"/>
  <c r="B110" i="71" s="1"/>
  <c r="D285" i="52"/>
  <c r="D110" i="71" s="1"/>
  <c r="E285" i="52"/>
  <c r="E110" i="71" s="1"/>
  <c r="F285" i="52"/>
  <c r="F110" i="71" s="1"/>
  <c r="G285" i="52"/>
  <c r="H285" i="52"/>
  <c r="G110" i="71" s="1"/>
  <c r="I285" i="52"/>
  <c r="J285" i="52"/>
  <c r="H110" i="71" s="1"/>
  <c r="K285" i="52"/>
  <c r="C286" i="52"/>
  <c r="B111" i="71" s="1"/>
  <c r="D286" i="52"/>
  <c r="D111" i="71" s="1"/>
  <c r="E286" i="52"/>
  <c r="E111" i="71" s="1"/>
  <c r="F286" i="52"/>
  <c r="F111" i="71" s="1"/>
  <c r="G286" i="52"/>
  <c r="H286" i="52"/>
  <c r="G111" i="71" s="1"/>
  <c r="I286" i="52"/>
  <c r="J286" i="52"/>
  <c r="H111" i="71" s="1"/>
  <c r="K286" i="52"/>
  <c r="C287" i="52"/>
  <c r="B112" i="71" s="1"/>
  <c r="D287" i="52"/>
  <c r="D112" i="71" s="1"/>
  <c r="E287" i="52"/>
  <c r="E112" i="71" s="1"/>
  <c r="F287" i="52"/>
  <c r="F112" i="71" s="1"/>
  <c r="G287" i="52"/>
  <c r="H287" i="52"/>
  <c r="G112" i="71" s="1"/>
  <c r="I287" i="52"/>
  <c r="J287" i="52"/>
  <c r="H112" i="71" s="1"/>
  <c r="K287" i="52"/>
  <c r="C288" i="52"/>
  <c r="B113" i="71" s="1"/>
  <c r="D288" i="52"/>
  <c r="D113" i="71" s="1"/>
  <c r="E288" i="52"/>
  <c r="E113" i="71" s="1"/>
  <c r="F288" i="52"/>
  <c r="F113" i="71" s="1"/>
  <c r="G288" i="52"/>
  <c r="H288" i="52"/>
  <c r="G113" i="71" s="1"/>
  <c r="I288" i="52"/>
  <c r="J288" i="52"/>
  <c r="H113" i="71" s="1"/>
  <c r="K288" i="52"/>
  <c r="C289" i="52"/>
  <c r="B114" i="71" s="1"/>
  <c r="D289" i="52"/>
  <c r="D114" i="71" s="1"/>
  <c r="E289" i="52"/>
  <c r="E114" i="71" s="1"/>
  <c r="F289" i="52"/>
  <c r="F114" i="71" s="1"/>
  <c r="G289" i="52"/>
  <c r="H289" i="52"/>
  <c r="G114" i="71" s="1"/>
  <c r="I289" i="52"/>
  <c r="J289" i="52"/>
  <c r="H114" i="71" s="1"/>
  <c r="K289" i="52"/>
  <c r="C290" i="52"/>
  <c r="B115" i="71" s="1"/>
  <c r="D290" i="52"/>
  <c r="D115" i="71" s="1"/>
  <c r="E290" i="52"/>
  <c r="E115" i="71" s="1"/>
  <c r="F290" i="52"/>
  <c r="F115" i="71" s="1"/>
  <c r="G290" i="52"/>
  <c r="H290" i="52"/>
  <c r="G115" i="71" s="1"/>
  <c r="I290" i="52"/>
  <c r="J290" i="52"/>
  <c r="H115" i="71" s="1"/>
  <c r="K290" i="52"/>
  <c r="C291" i="52"/>
  <c r="B116" i="71" s="1"/>
  <c r="D291" i="52"/>
  <c r="D116" i="71" s="1"/>
  <c r="E291" i="52"/>
  <c r="E116" i="71" s="1"/>
  <c r="F291" i="52"/>
  <c r="F116" i="71" s="1"/>
  <c r="G291" i="52"/>
  <c r="H291" i="52"/>
  <c r="G116" i="71" s="1"/>
  <c r="I291" i="52"/>
  <c r="J291" i="52"/>
  <c r="H116" i="71" s="1"/>
  <c r="K291" i="52"/>
  <c r="C292" i="52"/>
  <c r="B117" i="71" s="1"/>
  <c r="D292" i="52"/>
  <c r="D117" i="71" s="1"/>
  <c r="E292" i="52"/>
  <c r="E117" i="71" s="1"/>
  <c r="F292" i="52"/>
  <c r="F117" i="71" s="1"/>
  <c r="G292" i="52"/>
  <c r="H292" i="52"/>
  <c r="G117" i="71" s="1"/>
  <c r="I292" i="52"/>
  <c r="J292" i="52"/>
  <c r="H117" i="71" s="1"/>
  <c r="K292" i="52"/>
  <c r="C293" i="52"/>
  <c r="B2" i="100" s="1"/>
  <c r="D293" i="52"/>
  <c r="D2" i="100" s="1"/>
  <c r="E293" i="52"/>
  <c r="E2" i="100" s="1"/>
  <c r="F293" i="52"/>
  <c r="F2" i="100" s="1"/>
  <c r="G293" i="52"/>
  <c r="H293" i="52"/>
  <c r="G2" i="100" s="1"/>
  <c r="I293" i="52"/>
  <c r="J293" i="52"/>
  <c r="H2" i="100" s="1"/>
  <c r="K293" i="52"/>
  <c r="C294" i="52"/>
  <c r="B3" i="100" s="1"/>
  <c r="D294" i="52"/>
  <c r="D3" i="100" s="1"/>
  <c r="E294" i="52"/>
  <c r="E3" i="100" s="1"/>
  <c r="F294" i="52"/>
  <c r="F3" i="100" s="1"/>
  <c r="G294" i="52"/>
  <c r="H294" i="52"/>
  <c r="G3" i="100" s="1"/>
  <c r="I294" i="52"/>
  <c r="J294" i="52"/>
  <c r="H3" i="100" s="1"/>
  <c r="K294" i="52"/>
  <c r="C295" i="52"/>
  <c r="B4" i="100" s="1"/>
  <c r="D295" i="52"/>
  <c r="D4" i="100" s="1"/>
  <c r="E295" i="52"/>
  <c r="E4" i="100" s="1"/>
  <c r="F295" i="52"/>
  <c r="F4" i="100" s="1"/>
  <c r="G295" i="52"/>
  <c r="H295" i="52"/>
  <c r="G4" i="100" s="1"/>
  <c r="I295" i="52"/>
  <c r="J295" i="52"/>
  <c r="H4" i="100" s="1"/>
  <c r="K295" i="52"/>
  <c r="C296" i="52"/>
  <c r="B2" i="62" s="1"/>
  <c r="D296" i="52"/>
  <c r="D2" i="62" s="1"/>
  <c r="E296" i="52"/>
  <c r="E2" i="62" s="1"/>
  <c r="F296" i="52"/>
  <c r="F2" i="62" s="1"/>
  <c r="G296" i="52"/>
  <c r="H296" i="52"/>
  <c r="G2" i="62" s="1"/>
  <c r="I296" i="52"/>
  <c r="J296" i="52"/>
  <c r="H2" i="62" s="1"/>
  <c r="K296" i="52"/>
  <c r="C297" i="52"/>
  <c r="B3" i="62" s="1"/>
  <c r="D297" i="52"/>
  <c r="D3" i="62" s="1"/>
  <c r="E297" i="52"/>
  <c r="E3" i="62" s="1"/>
  <c r="F297" i="52"/>
  <c r="F3" i="62" s="1"/>
  <c r="G297" i="52"/>
  <c r="H297" i="52"/>
  <c r="G3" i="62" s="1"/>
  <c r="I297" i="52"/>
  <c r="J297" i="52"/>
  <c r="H3" i="62" s="1"/>
  <c r="K297" i="52"/>
  <c r="C298" i="52"/>
  <c r="B4" i="62" s="1"/>
  <c r="D298" i="52"/>
  <c r="D4" i="62" s="1"/>
  <c r="E298" i="52"/>
  <c r="E4" i="62" s="1"/>
  <c r="F298" i="52"/>
  <c r="F4" i="62" s="1"/>
  <c r="G298" i="52"/>
  <c r="H298" i="52"/>
  <c r="G4" i="62" s="1"/>
  <c r="I298" i="52"/>
  <c r="J298" i="52"/>
  <c r="H4" i="62" s="1"/>
  <c r="K298" i="52"/>
  <c r="C299" i="52"/>
  <c r="B5" i="62" s="1"/>
  <c r="D299" i="52"/>
  <c r="D5" i="62" s="1"/>
  <c r="E299" i="52"/>
  <c r="E5" i="62" s="1"/>
  <c r="F299" i="52"/>
  <c r="F5" i="62" s="1"/>
  <c r="G299" i="52"/>
  <c r="H299" i="52"/>
  <c r="G5" i="62" s="1"/>
  <c r="I299" i="52"/>
  <c r="J299" i="52"/>
  <c r="H5" i="62" s="1"/>
  <c r="K299" i="52"/>
  <c r="C300" i="52"/>
  <c r="B6" i="62" s="1"/>
  <c r="D300" i="52"/>
  <c r="D6" i="62" s="1"/>
  <c r="E300" i="52"/>
  <c r="E6" i="62" s="1"/>
  <c r="F300" i="52"/>
  <c r="F6" i="62" s="1"/>
  <c r="G300" i="52"/>
  <c r="H300" i="52"/>
  <c r="G6" i="62" s="1"/>
  <c r="I300" i="52"/>
  <c r="J300" i="52"/>
  <c r="H6" i="62" s="1"/>
  <c r="K300" i="52"/>
  <c r="C301" i="52"/>
  <c r="B7" i="62" s="1"/>
  <c r="D301" i="52"/>
  <c r="D7" i="62" s="1"/>
  <c r="E301" i="52"/>
  <c r="E7" i="62" s="1"/>
  <c r="F301" i="52"/>
  <c r="F7" i="62" s="1"/>
  <c r="G301" i="52"/>
  <c r="H301" i="52"/>
  <c r="G7" i="62" s="1"/>
  <c r="I301" i="52"/>
  <c r="J301" i="52"/>
  <c r="H7" i="62" s="1"/>
  <c r="K301" i="52"/>
  <c r="C302" i="52"/>
  <c r="B8" i="62" s="1"/>
  <c r="D302" i="52"/>
  <c r="D8" i="62" s="1"/>
  <c r="E302" i="52"/>
  <c r="E8" i="62" s="1"/>
  <c r="F302" i="52"/>
  <c r="F8" i="62" s="1"/>
  <c r="G302" i="52"/>
  <c r="H302" i="52"/>
  <c r="G8" i="62" s="1"/>
  <c r="I302" i="52"/>
  <c r="J302" i="52"/>
  <c r="H8" i="62" s="1"/>
  <c r="K302" i="52"/>
  <c r="C303" i="52"/>
  <c r="B9" i="62" s="1"/>
  <c r="D303" i="52"/>
  <c r="D9" i="62" s="1"/>
  <c r="E303" i="52"/>
  <c r="E9" i="62" s="1"/>
  <c r="F303" i="52"/>
  <c r="F9" i="62" s="1"/>
  <c r="G303" i="52"/>
  <c r="H303" i="52"/>
  <c r="G9" i="62" s="1"/>
  <c r="I303" i="52"/>
  <c r="J303" i="52"/>
  <c r="H9" i="62" s="1"/>
  <c r="K303" i="52"/>
  <c r="C304" i="52"/>
  <c r="B10" i="62" s="1"/>
  <c r="D304" i="52"/>
  <c r="D10" i="62" s="1"/>
  <c r="E304" i="52"/>
  <c r="E10" i="62" s="1"/>
  <c r="F304" i="52"/>
  <c r="F10" i="62" s="1"/>
  <c r="G304" i="52"/>
  <c r="H304" i="52"/>
  <c r="G10" i="62" s="1"/>
  <c r="I304" i="52"/>
  <c r="J304" i="52"/>
  <c r="H10" i="62" s="1"/>
  <c r="K304" i="52"/>
  <c r="C305" i="52"/>
  <c r="B11" i="62" s="1"/>
  <c r="D305" i="52"/>
  <c r="D11" i="62" s="1"/>
  <c r="E305" i="52"/>
  <c r="E11" i="62" s="1"/>
  <c r="F305" i="52"/>
  <c r="F11" i="62" s="1"/>
  <c r="G305" i="52"/>
  <c r="H305" i="52"/>
  <c r="G11" i="62" s="1"/>
  <c r="I305" i="52"/>
  <c r="J305" i="52"/>
  <c r="H11" i="62" s="1"/>
  <c r="K305" i="52"/>
  <c r="C306" i="52"/>
  <c r="B12" i="62" s="1"/>
  <c r="D306" i="52"/>
  <c r="D12" i="62" s="1"/>
  <c r="E306" i="52"/>
  <c r="E12" i="62" s="1"/>
  <c r="F306" i="52"/>
  <c r="F12" i="62" s="1"/>
  <c r="G306" i="52"/>
  <c r="H306" i="52"/>
  <c r="G12" i="62" s="1"/>
  <c r="I306" i="52"/>
  <c r="J306" i="52"/>
  <c r="H12" i="62" s="1"/>
  <c r="K306" i="52"/>
  <c r="C307" i="52"/>
  <c r="B13" i="62" s="1"/>
  <c r="D307" i="52"/>
  <c r="D13" i="62" s="1"/>
  <c r="E307" i="52"/>
  <c r="E13" i="62" s="1"/>
  <c r="F307" i="52"/>
  <c r="F13" i="62" s="1"/>
  <c r="G307" i="52"/>
  <c r="H307" i="52"/>
  <c r="G13" i="62" s="1"/>
  <c r="I307" i="52"/>
  <c r="J307" i="52"/>
  <c r="H13" i="62" s="1"/>
  <c r="K307" i="52"/>
  <c r="C308" i="52"/>
  <c r="B14" i="62" s="1"/>
  <c r="D308" i="52"/>
  <c r="D14" i="62" s="1"/>
  <c r="E308" i="52"/>
  <c r="E14" i="62" s="1"/>
  <c r="F308" i="52"/>
  <c r="F14" i="62" s="1"/>
  <c r="G308" i="52"/>
  <c r="H308" i="52"/>
  <c r="G14" i="62" s="1"/>
  <c r="I308" i="52"/>
  <c r="J308" i="52"/>
  <c r="H14" i="62" s="1"/>
  <c r="K308" i="52"/>
  <c r="C309" i="52"/>
  <c r="B15" i="62" s="1"/>
  <c r="D309" i="52"/>
  <c r="D15" i="62" s="1"/>
  <c r="E309" i="52"/>
  <c r="E15" i="62" s="1"/>
  <c r="F309" i="52"/>
  <c r="F15" i="62" s="1"/>
  <c r="G309" i="52"/>
  <c r="H309" i="52"/>
  <c r="G15" i="62" s="1"/>
  <c r="I309" i="52"/>
  <c r="J309" i="52"/>
  <c r="H15" i="62" s="1"/>
  <c r="K309" i="52"/>
  <c r="C310" i="52"/>
  <c r="B16" i="62" s="1"/>
  <c r="D310" i="52"/>
  <c r="D16" i="62" s="1"/>
  <c r="E310" i="52"/>
  <c r="E16" i="62" s="1"/>
  <c r="F310" i="52"/>
  <c r="F16" i="62" s="1"/>
  <c r="G310" i="52"/>
  <c r="H310" i="52"/>
  <c r="G16" i="62" s="1"/>
  <c r="I310" i="52"/>
  <c r="J310" i="52"/>
  <c r="H16" i="62" s="1"/>
  <c r="K310" i="52"/>
  <c r="C311" i="52"/>
  <c r="B17" i="62" s="1"/>
  <c r="D311" i="52"/>
  <c r="D17" i="62" s="1"/>
  <c r="E311" i="52"/>
  <c r="E17" i="62" s="1"/>
  <c r="F311" i="52"/>
  <c r="F17" i="62" s="1"/>
  <c r="G311" i="52"/>
  <c r="H311" i="52"/>
  <c r="G17" i="62" s="1"/>
  <c r="I311" i="52"/>
  <c r="J311" i="52"/>
  <c r="H17" i="62" s="1"/>
  <c r="K311" i="52"/>
  <c r="C312" i="52"/>
  <c r="B18" i="62" s="1"/>
  <c r="D312" i="52"/>
  <c r="D18" i="62" s="1"/>
  <c r="E312" i="52"/>
  <c r="E18" i="62" s="1"/>
  <c r="F312" i="52"/>
  <c r="F18" i="62" s="1"/>
  <c r="G312" i="52"/>
  <c r="H312" i="52"/>
  <c r="G18" i="62" s="1"/>
  <c r="I312" i="52"/>
  <c r="J312" i="52"/>
  <c r="H18" i="62" s="1"/>
  <c r="K312" i="52"/>
  <c r="C313" i="52"/>
  <c r="B19" i="62" s="1"/>
  <c r="D313" i="52"/>
  <c r="D19" i="62" s="1"/>
  <c r="E313" i="52"/>
  <c r="E19" i="62" s="1"/>
  <c r="F313" i="52"/>
  <c r="F19" i="62" s="1"/>
  <c r="G313" i="52"/>
  <c r="H313" i="52"/>
  <c r="G19" i="62" s="1"/>
  <c r="I313" i="52"/>
  <c r="J313" i="52"/>
  <c r="H19" i="62" s="1"/>
  <c r="K313" i="52"/>
  <c r="C314" i="52"/>
  <c r="B20" i="62" s="1"/>
  <c r="D314" i="52"/>
  <c r="D20" i="62" s="1"/>
  <c r="E314" i="52"/>
  <c r="E20" i="62" s="1"/>
  <c r="F314" i="52"/>
  <c r="F20" i="62" s="1"/>
  <c r="G314" i="52"/>
  <c r="H314" i="52"/>
  <c r="G20" i="62" s="1"/>
  <c r="I314" i="52"/>
  <c r="J314" i="52"/>
  <c r="H20" i="62" s="1"/>
  <c r="K314" i="52"/>
  <c r="C315" i="52"/>
  <c r="B21" i="62" s="1"/>
  <c r="D315" i="52"/>
  <c r="D21" i="62" s="1"/>
  <c r="E315" i="52"/>
  <c r="E21" i="62" s="1"/>
  <c r="F315" i="52"/>
  <c r="F21" i="62" s="1"/>
  <c r="G315" i="52"/>
  <c r="H315" i="52"/>
  <c r="G21" i="62" s="1"/>
  <c r="I315" i="52"/>
  <c r="J315" i="52"/>
  <c r="H21" i="62" s="1"/>
  <c r="K315" i="52"/>
  <c r="C316" i="52"/>
  <c r="B22" i="62" s="1"/>
  <c r="D316" i="52"/>
  <c r="D22" i="62" s="1"/>
  <c r="E316" i="52"/>
  <c r="E22" i="62" s="1"/>
  <c r="F316" i="52"/>
  <c r="F22" i="62" s="1"/>
  <c r="G316" i="52"/>
  <c r="H316" i="52"/>
  <c r="G22" i="62" s="1"/>
  <c r="I316" i="52"/>
  <c r="J316" i="52"/>
  <c r="H22" i="62" s="1"/>
  <c r="K316" i="52"/>
  <c r="C317" i="52"/>
  <c r="B23" i="62" s="1"/>
  <c r="D317" i="52"/>
  <c r="D23" i="62" s="1"/>
  <c r="E317" i="52"/>
  <c r="E23" i="62" s="1"/>
  <c r="F317" i="52"/>
  <c r="F23" i="62" s="1"/>
  <c r="G317" i="52"/>
  <c r="H317" i="52"/>
  <c r="G23" i="62" s="1"/>
  <c r="I317" i="52"/>
  <c r="J317" i="52"/>
  <c r="H23" i="62" s="1"/>
  <c r="K317" i="52"/>
  <c r="C318" i="52"/>
  <c r="B24" i="62" s="1"/>
  <c r="D318" i="52"/>
  <c r="D24" i="62" s="1"/>
  <c r="E318" i="52"/>
  <c r="E24" i="62" s="1"/>
  <c r="F318" i="52"/>
  <c r="F24" i="62" s="1"/>
  <c r="G318" i="52"/>
  <c r="H318" i="52"/>
  <c r="G24" i="62" s="1"/>
  <c r="I318" i="52"/>
  <c r="J318" i="52"/>
  <c r="H24" i="62" s="1"/>
  <c r="K318" i="52"/>
  <c r="C319" i="52"/>
  <c r="B25" i="62" s="1"/>
  <c r="D319" i="52"/>
  <c r="D25" i="62" s="1"/>
  <c r="E319" i="52"/>
  <c r="E25" i="62" s="1"/>
  <c r="F319" i="52"/>
  <c r="F25" i="62" s="1"/>
  <c r="G319" i="52"/>
  <c r="H319" i="52"/>
  <c r="G25" i="62" s="1"/>
  <c r="I319" i="52"/>
  <c r="J319" i="52"/>
  <c r="H25" i="62" s="1"/>
  <c r="K319" i="52"/>
  <c r="C320" i="52"/>
  <c r="B26" i="62" s="1"/>
  <c r="D320" i="52"/>
  <c r="D26" i="62" s="1"/>
  <c r="E320" i="52"/>
  <c r="E26" i="62" s="1"/>
  <c r="F320" i="52"/>
  <c r="F26" i="62" s="1"/>
  <c r="G320" i="52"/>
  <c r="H320" i="52"/>
  <c r="G26" i="62" s="1"/>
  <c r="I320" i="52"/>
  <c r="J320" i="52"/>
  <c r="H26" i="62" s="1"/>
  <c r="K320" i="52"/>
  <c r="C321" i="52"/>
  <c r="B27" i="62" s="1"/>
  <c r="D321" i="52"/>
  <c r="D27" i="62" s="1"/>
  <c r="E321" i="52"/>
  <c r="E27" i="62" s="1"/>
  <c r="F321" i="52"/>
  <c r="F27" i="62" s="1"/>
  <c r="G321" i="52"/>
  <c r="H321" i="52"/>
  <c r="G27" i="62" s="1"/>
  <c r="I321" i="52"/>
  <c r="J321" i="52"/>
  <c r="H27" i="62" s="1"/>
  <c r="K321" i="52"/>
  <c r="C322" i="52"/>
  <c r="B28" i="62" s="1"/>
  <c r="D322" i="52"/>
  <c r="D28" i="62" s="1"/>
  <c r="E322" i="52"/>
  <c r="E28" i="62" s="1"/>
  <c r="F322" i="52"/>
  <c r="F28" i="62" s="1"/>
  <c r="G322" i="52"/>
  <c r="H322" i="52"/>
  <c r="G28" i="62" s="1"/>
  <c r="I322" i="52"/>
  <c r="J322" i="52"/>
  <c r="H28" i="62" s="1"/>
  <c r="K322" i="52"/>
  <c r="C323" i="52"/>
  <c r="B29" i="62" s="1"/>
  <c r="D323" i="52"/>
  <c r="D29" i="62" s="1"/>
  <c r="E323" i="52"/>
  <c r="E29" i="62" s="1"/>
  <c r="F323" i="52"/>
  <c r="F29" i="62" s="1"/>
  <c r="G323" i="52"/>
  <c r="H323" i="52"/>
  <c r="G29" i="62" s="1"/>
  <c r="I323" i="52"/>
  <c r="J323" i="52"/>
  <c r="H29" i="62" s="1"/>
  <c r="K323" i="52"/>
  <c r="C324" i="52"/>
  <c r="B30" i="62" s="1"/>
  <c r="D324" i="52"/>
  <c r="D30" i="62" s="1"/>
  <c r="E324" i="52"/>
  <c r="E30" i="62" s="1"/>
  <c r="F324" i="52"/>
  <c r="F30" i="62" s="1"/>
  <c r="G324" i="52"/>
  <c r="H324" i="52"/>
  <c r="G30" i="62" s="1"/>
  <c r="I324" i="52"/>
  <c r="J324" i="52"/>
  <c r="H30" i="62" s="1"/>
  <c r="K324" i="52"/>
  <c r="C325" i="52"/>
  <c r="B31" i="62" s="1"/>
  <c r="D325" i="52"/>
  <c r="D31" i="62" s="1"/>
  <c r="E325" i="52"/>
  <c r="E31" i="62" s="1"/>
  <c r="F325" i="52"/>
  <c r="F31" i="62" s="1"/>
  <c r="G325" i="52"/>
  <c r="H325" i="52"/>
  <c r="G31" i="62" s="1"/>
  <c r="I325" i="52"/>
  <c r="J325" i="52"/>
  <c r="H31" i="62" s="1"/>
  <c r="K325" i="52"/>
  <c r="C326" i="52"/>
  <c r="B32" i="62" s="1"/>
  <c r="D326" i="52"/>
  <c r="D32" i="62" s="1"/>
  <c r="E326" i="52"/>
  <c r="E32" i="62" s="1"/>
  <c r="F326" i="52"/>
  <c r="F32" i="62" s="1"/>
  <c r="G326" i="52"/>
  <c r="H326" i="52"/>
  <c r="G32" i="62" s="1"/>
  <c r="I326" i="52"/>
  <c r="J326" i="52"/>
  <c r="H32" i="62" s="1"/>
  <c r="K326" i="52"/>
  <c r="C327" i="52"/>
  <c r="B33" i="62" s="1"/>
  <c r="D327" i="52"/>
  <c r="D33" i="62" s="1"/>
  <c r="E327" i="52"/>
  <c r="E33" i="62" s="1"/>
  <c r="F327" i="52"/>
  <c r="F33" i="62" s="1"/>
  <c r="G327" i="52"/>
  <c r="H327" i="52"/>
  <c r="G33" i="62" s="1"/>
  <c r="I327" i="52"/>
  <c r="J327" i="52"/>
  <c r="H33" i="62" s="1"/>
  <c r="K327" i="52"/>
  <c r="C328" i="52"/>
  <c r="B34" i="62" s="1"/>
  <c r="D328" i="52"/>
  <c r="D34" i="62" s="1"/>
  <c r="E328" i="52"/>
  <c r="E34" i="62" s="1"/>
  <c r="F328" i="52"/>
  <c r="F34" i="62" s="1"/>
  <c r="G328" i="52"/>
  <c r="H328" i="52"/>
  <c r="G34" i="62" s="1"/>
  <c r="I328" i="52"/>
  <c r="J328" i="52"/>
  <c r="H34" i="62" s="1"/>
  <c r="K328" i="52"/>
  <c r="C329" i="52"/>
  <c r="B35" i="62" s="1"/>
  <c r="D329" i="52"/>
  <c r="D35" i="62" s="1"/>
  <c r="E329" i="52"/>
  <c r="E35" i="62" s="1"/>
  <c r="F329" i="52"/>
  <c r="F35" i="62" s="1"/>
  <c r="G329" i="52"/>
  <c r="H329" i="52"/>
  <c r="G35" i="62" s="1"/>
  <c r="I329" i="52"/>
  <c r="J329" i="52"/>
  <c r="H35" i="62" s="1"/>
  <c r="K329" i="52"/>
  <c r="C330" i="52"/>
  <c r="B36" i="62" s="1"/>
  <c r="D330" i="52"/>
  <c r="D36" i="62" s="1"/>
  <c r="E330" i="52"/>
  <c r="E36" i="62" s="1"/>
  <c r="F330" i="52"/>
  <c r="F36" i="62" s="1"/>
  <c r="G330" i="52"/>
  <c r="H330" i="52"/>
  <c r="G36" i="62" s="1"/>
  <c r="I330" i="52"/>
  <c r="J330" i="52"/>
  <c r="H36" i="62" s="1"/>
  <c r="K330" i="52"/>
  <c r="C331" i="52"/>
  <c r="B37" i="62" s="1"/>
  <c r="D331" i="52"/>
  <c r="D37" i="62" s="1"/>
  <c r="E331" i="52"/>
  <c r="E37" i="62" s="1"/>
  <c r="F331" i="52"/>
  <c r="F37" i="62" s="1"/>
  <c r="G331" i="52"/>
  <c r="H331" i="52"/>
  <c r="G37" i="62" s="1"/>
  <c r="I331" i="52"/>
  <c r="J331" i="52"/>
  <c r="H37" i="62" s="1"/>
  <c r="K331" i="52"/>
  <c r="C332" i="52"/>
  <c r="B38" i="62" s="1"/>
  <c r="D332" i="52"/>
  <c r="D38" i="62" s="1"/>
  <c r="E332" i="52"/>
  <c r="E38" i="62" s="1"/>
  <c r="F332" i="52"/>
  <c r="F38" i="62" s="1"/>
  <c r="G332" i="52"/>
  <c r="H332" i="52"/>
  <c r="G38" i="62" s="1"/>
  <c r="I332" i="52"/>
  <c r="J332" i="52"/>
  <c r="H38" i="62" s="1"/>
  <c r="K332" i="52"/>
  <c r="C333" i="52"/>
  <c r="B39" i="62" s="1"/>
  <c r="D333" i="52"/>
  <c r="D39" i="62" s="1"/>
  <c r="E333" i="52"/>
  <c r="E39" i="62" s="1"/>
  <c r="F333" i="52"/>
  <c r="F39" i="62" s="1"/>
  <c r="G333" i="52"/>
  <c r="H333" i="52"/>
  <c r="G39" i="62" s="1"/>
  <c r="I333" i="52"/>
  <c r="J333" i="52"/>
  <c r="H39" i="62" s="1"/>
  <c r="K333" i="52"/>
  <c r="C334" i="52"/>
  <c r="B40" i="62" s="1"/>
  <c r="D334" i="52"/>
  <c r="D40" i="62" s="1"/>
  <c r="E334" i="52"/>
  <c r="E40" i="62" s="1"/>
  <c r="F334" i="52"/>
  <c r="F40" i="62" s="1"/>
  <c r="G334" i="52"/>
  <c r="H334" i="52"/>
  <c r="G40" i="62" s="1"/>
  <c r="I334" i="52"/>
  <c r="J334" i="52"/>
  <c r="H40" i="62" s="1"/>
  <c r="K334" i="52"/>
  <c r="C335" i="52"/>
  <c r="B41" i="62" s="1"/>
  <c r="D335" i="52"/>
  <c r="D41" i="62" s="1"/>
  <c r="E335" i="52"/>
  <c r="E41" i="62" s="1"/>
  <c r="F335" i="52"/>
  <c r="F41" i="62" s="1"/>
  <c r="G335" i="52"/>
  <c r="H335" i="52"/>
  <c r="G41" i="62" s="1"/>
  <c r="I335" i="52"/>
  <c r="J335" i="52"/>
  <c r="H41" i="62" s="1"/>
  <c r="K335" i="52"/>
  <c r="C336" i="52"/>
  <c r="B42" i="62" s="1"/>
  <c r="D336" i="52"/>
  <c r="D42" i="62" s="1"/>
  <c r="E336" i="52"/>
  <c r="E42" i="62" s="1"/>
  <c r="F336" i="52"/>
  <c r="F42" i="62" s="1"/>
  <c r="G336" i="52"/>
  <c r="H336" i="52"/>
  <c r="G42" i="62" s="1"/>
  <c r="I336" i="52"/>
  <c r="J336" i="52"/>
  <c r="H42" i="62" s="1"/>
  <c r="K336" i="52"/>
  <c r="C337" i="52"/>
  <c r="B43" i="62" s="1"/>
  <c r="D337" i="52"/>
  <c r="D43" i="62" s="1"/>
  <c r="E337" i="52"/>
  <c r="E43" i="62" s="1"/>
  <c r="F337" i="52"/>
  <c r="F43" i="62" s="1"/>
  <c r="G337" i="52"/>
  <c r="H337" i="52"/>
  <c r="G43" i="62" s="1"/>
  <c r="I337" i="52"/>
  <c r="J337" i="52"/>
  <c r="H43" i="62" s="1"/>
  <c r="K337" i="52"/>
  <c r="C338" i="52"/>
  <c r="B44" i="62" s="1"/>
  <c r="D338" i="52"/>
  <c r="D44" i="62" s="1"/>
  <c r="E338" i="52"/>
  <c r="E44" i="62" s="1"/>
  <c r="F338" i="52"/>
  <c r="F44" i="62" s="1"/>
  <c r="G338" i="52"/>
  <c r="H338" i="52"/>
  <c r="G44" i="62" s="1"/>
  <c r="I338" i="52"/>
  <c r="J338" i="52"/>
  <c r="H44" i="62" s="1"/>
  <c r="K338" i="52"/>
  <c r="C339" i="52"/>
  <c r="B45" i="62" s="1"/>
  <c r="D339" i="52"/>
  <c r="D45" i="62" s="1"/>
  <c r="E339" i="52"/>
  <c r="E45" i="62" s="1"/>
  <c r="F339" i="52"/>
  <c r="F45" i="62" s="1"/>
  <c r="G339" i="52"/>
  <c r="H339" i="52"/>
  <c r="G45" i="62" s="1"/>
  <c r="I339" i="52"/>
  <c r="J339" i="52"/>
  <c r="H45" i="62" s="1"/>
  <c r="K339" i="52"/>
  <c r="C340" i="52"/>
  <c r="B46" i="62" s="1"/>
  <c r="D340" i="52"/>
  <c r="D46" i="62" s="1"/>
  <c r="E340" i="52"/>
  <c r="E46" i="62" s="1"/>
  <c r="F340" i="52"/>
  <c r="F46" i="62" s="1"/>
  <c r="G340" i="52"/>
  <c r="H340" i="52"/>
  <c r="G46" i="62" s="1"/>
  <c r="I340" i="52"/>
  <c r="J340" i="52"/>
  <c r="H46" i="62" s="1"/>
  <c r="K340" i="52"/>
  <c r="C341" i="52"/>
  <c r="B47" i="62" s="1"/>
  <c r="D341" i="52"/>
  <c r="D47" i="62" s="1"/>
  <c r="E341" i="52"/>
  <c r="E47" i="62" s="1"/>
  <c r="F341" i="52"/>
  <c r="F47" i="62" s="1"/>
  <c r="G341" i="52"/>
  <c r="H341" i="52"/>
  <c r="G47" i="62" s="1"/>
  <c r="I341" i="52"/>
  <c r="J341" i="52"/>
  <c r="H47" i="62" s="1"/>
  <c r="K341" i="52"/>
  <c r="C342" i="52"/>
  <c r="B48" i="62" s="1"/>
  <c r="D342" i="52"/>
  <c r="D48" i="62" s="1"/>
  <c r="E342" i="52"/>
  <c r="E48" i="62" s="1"/>
  <c r="F342" i="52"/>
  <c r="F48" i="62" s="1"/>
  <c r="G342" i="52"/>
  <c r="H342" i="52"/>
  <c r="G48" i="62" s="1"/>
  <c r="I342" i="52"/>
  <c r="J342" i="52"/>
  <c r="H48" i="62" s="1"/>
  <c r="K342" i="52"/>
  <c r="C343" i="52"/>
  <c r="B49" i="62" s="1"/>
  <c r="D343" i="52"/>
  <c r="D49" i="62" s="1"/>
  <c r="E343" i="52"/>
  <c r="E49" i="62" s="1"/>
  <c r="F343" i="52"/>
  <c r="F49" i="62" s="1"/>
  <c r="G343" i="52"/>
  <c r="H343" i="52"/>
  <c r="G49" i="62" s="1"/>
  <c r="I343" i="52"/>
  <c r="J343" i="52"/>
  <c r="H49" i="62" s="1"/>
  <c r="K343" i="52"/>
  <c r="C344" i="52"/>
  <c r="B50" i="62" s="1"/>
  <c r="D344" i="52"/>
  <c r="D50" i="62" s="1"/>
  <c r="E344" i="52"/>
  <c r="E50" i="62" s="1"/>
  <c r="F344" i="52"/>
  <c r="F50" i="62" s="1"/>
  <c r="G344" i="52"/>
  <c r="H344" i="52"/>
  <c r="G50" i="62" s="1"/>
  <c r="I344" i="52"/>
  <c r="J344" i="52"/>
  <c r="H50" i="62" s="1"/>
  <c r="K344" i="52"/>
  <c r="C345" i="52"/>
  <c r="B51" i="62" s="1"/>
  <c r="D345" i="52"/>
  <c r="D51" i="62" s="1"/>
  <c r="E345" i="52"/>
  <c r="E51" i="62" s="1"/>
  <c r="F345" i="52"/>
  <c r="F51" i="62" s="1"/>
  <c r="G345" i="52"/>
  <c r="H345" i="52"/>
  <c r="G51" i="62" s="1"/>
  <c r="I345" i="52"/>
  <c r="J345" i="52"/>
  <c r="H51" i="62" s="1"/>
  <c r="K345" i="52"/>
  <c r="C346" i="52"/>
  <c r="B52" i="62" s="1"/>
  <c r="D346" i="52"/>
  <c r="D52" i="62" s="1"/>
  <c r="E346" i="52"/>
  <c r="E52" i="62" s="1"/>
  <c r="F346" i="52"/>
  <c r="F52" i="62" s="1"/>
  <c r="G346" i="52"/>
  <c r="H346" i="52"/>
  <c r="G52" i="62" s="1"/>
  <c r="I346" i="52"/>
  <c r="J346" i="52"/>
  <c r="H52" i="62" s="1"/>
  <c r="K346" i="52"/>
  <c r="C347" i="52"/>
  <c r="B53" i="62" s="1"/>
  <c r="D347" i="52"/>
  <c r="D53" i="62" s="1"/>
  <c r="E347" i="52"/>
  <c r="E53" i="62" s="1"/>
  <c r="F347" i="52"/>
  <c r="F53" i="62" s="1"/>
  <c r="G347" i="52"/>
  <c r="H347" i="52"/>
  <c r="G53" i="62" s="1"/>
  <c r="I347" i="52"/>
  <c r="J347" i="52"/>
  <c r="H53" i="62" s="1"/>
  <c r="K347" i="52"/>
  <c r="C348" i="52"/>
  <c r="B54" i="62" s="1"/>
  <c r="D348" i="52"/>
  <c r="D54" i="62" s="1"/>
  <c r="E348" i="52"/>
  <c r="E54" i="62" s="1"/>
  <c r="F348" i="52"/>
  <c r="F54" i="62" s="1"/>
  <c r="G348" i="52"/>
  <c r="H348" i="52"/>
  <c r="G54" i="62" s="1"/>
  <c r="I348" i="52"/>
  <c r="J348" i="52"/>
  <c r="H54" i="62" s="1"/>
  <c r="K348" i="52"/>
  <c r="C349" i="52"/>
  <c r="B55" i="62" s="1"/>
  <c r="D349" i="52"/>
  <c r="D55" i="62" s="1"/>
  <c r="E349" i="52"/>
  <c r="E55" i="62" s="1"/>
  <c r="F349" i="52"/>
  <c r="F55" i="62" s="1"/>
  <c r="G349" i="52"/>
  <c r="H349" i="52"/>
  <c r="G55" i="62" s="1"/>
  <c r="I349" i="52"/>
  <c r="J349" i="52"/>
  <c r="H55" i="62" s="1"/>
  <c r="K349" i="52"/>
  <c r="C350" i="52"/>
  <c r="B56" i="62" s="1"/>
  <c r="D350" i="52"/>
  <c r="D56" i="62" s="1"/>
  <c r="E350" i="52"/>
  <c r="E56" i="62" s="1"/>
  <c r="F350" i="52"/>
  <c r="F56" i="62" s="1"/>
  <c r="G350" i="52"/>
  <c r="H350" i="52"/>
  <c r="G56" i="62" s="1"/>
  <c r="I350" i="52"/>
  <c r="J350" i="52"/>
  <c r="H56" i="62" s="1"/>
  <c r="K350" i="52"/>
  <c r="C351" i="52"/>
  <c r="B57" i="62" s="1"/>
  <c r="D351" i="52"/>
  <c r="D57" i="62" s="1"/>
  <c r="E351" i="52"/>
  <c r="E57" i="62" s="1"/>
  <c r="F351" i="52"/>
  <c r="F57" i="62" s="1"/>
  <c r="G351" i="52"/>
  <c r="H351" i="52"/>
  <c r="G57" i="62" s="1"/>
  <c r="I351" i="52"/>
  <c r="J351" i="52"/>
  <c r="H57" i="62" s="1"/>
  <c r="K351" i="52"/>
  <c r="C352" i="52"/>
  <c r="B58" i="62" s="1"/>
  <c r="D352" i="52"/>
  <c r="D58" i="62" s="1"/>
  <c r="E352" i="52"/>
  <c r="E58" i="62" s="1"/>
  <c r="F352" i="52"/>
  <c r="F58" i="62" s="1"/>
  <c r="G352" i="52"/>
  <c r="H352" i="52"/>
  <c r="G58" i="62" s="1"/>
  <c r="I352" i="52"/>
  <c r="J352" i="52"/>
  <c r="H58" i="62" s="1"/>
  <c r="K352" i="52"/>
  <c r="C353" i="52"/>
  <c r="B59" i="62" s="1"/>
  <c r="D353" i="52"/>
  <c r="D59" i="62" s="1"/>
  <c r="E353" i="52"/>
  <c r="E59" i="62" s="1"/>
  <c r="F353" i="52"/>
  <c r="F59" i="62" s="1"/>
  <c r="G353" i="52"/>
  <c r="H353" i="52"/>
  <c r="G59" i="62" s="1"/>
  <c r="I353" i="52"/>
  <c r="J353" i="52"/>
  <c r="H59" i="62" s="1"/>
  <c r="K353" i="52"/>
  <c r="C354" i="52"/>
  <c r="B60" i="62" s="1"/>
  <c r="D354" i="52"/>
  <c r="D60" i="62" s="1"/>
  <c r="E354" i="52"/>
  <c r="E60" i="62" s="1"/>
  <c r="F354" i="52"/>
  <c r="F60" i="62" s="1"/>
  <c r="G354" i="52"/>
  <c r="H354" i="52"/>
  <c r="G60" i="62" s="1"/>
  <c r="I354" i="52"/>
  <c r="J354" i="52"/>
  <c r="H60" i="62" s="1"/>
  <c r="K354" i="52"/>
  <c r="C355" i="52"/>
  <c r="B61" i="62" s="1"/>
  <c r="D355" i="52"/>
  <c r="D61" i="62" s="1"/>
  <c r="E355" i="52"/>
  <c r="E61" i="62" s="1"/>
  <c r="F355" i="52"/>
  <c r="F61" i="62" s="1"/>
  <c r="G355" i="52"/>
  <c r="H355" i="52"/>
  <c r="G61" i="62" s="1"/>
  <c r="I355" i="52"/>
  <c r="J355" i="52"/>
  <c r="H61" i="62" s="1"/>
  <c r="K355" i="52"/>
  <c r="C356" i="52"/>
  <c r="B62" i="62" s="1"/>
  <c r="D356" i="52"/>
  <c r="D62" i="62" s="1"/>
  <c r="E356" i="52"/>
  <c r="E62" i="62" s="1"/>
  <c r="F356" i="52"/>
  <c r="F62" i="62" s="1"/>
  <c r="G356" i="52"/>
  <c r="H356" i="52"/>
  <c r="G62" i="62" s="1"/>
  <c r="I356" i="52"/>
  <c r="J356" i="52"/>
  <c r="H62" i="62" s="1"/>
  <c r="K356" i="52"/>
  <c r="C357" i="52"/>
  <c r="B63" i="62" s="1"/>
  <c r="D357" i="52"/>
  <c r="D63" i="62" s="1"/>
  <c r="E357" i="52"/>
  <c r="E63" i="62" s="1"/>
  <c r="F357" i="52"/>
  <c r="F63" i="62" s="1"/>
  <c r="G357" i="52"/>
  <c r="H357" i="52"/>
  <c r="G63" i="62" s="1"/>
  <c r="I357" i="52"/>
  <c r="J357" i="52"/>
  <c r="H63" i="62" s="1"/>
  <c r="K357" i="52"/>
  <c r="C358" i="52"/>
  <c r="B64" i="62" s="1"/>
  <c r="D358" i="52"/>
  <c r="D64" i="62" s="1"/>
  <c r="E358" i="52"/>
  <c r="E64" i="62" s="1"/>
  <c r="F358" i="52"/>
  <c r="F64" i="62" s="1"/>
  <c r="G358" i="52"/>
  <c r="H358" i="52"/>
  <c r="G64" i="62" s="1"/>
  <c r="I358" i="52"/>
  <c r="J358" i="52"/>
  <c r="H64" i="62" s="1"/>
  <c r="K358" i="52"/>
  <c r="C359" i="52"/>
  <c r="B65" i="62" s="1"/>
  <c r="D359" i="52"/>
  <c r="D65" i="62" s="1"/>
  <c r="E359" i="52"/>
  <c r="E65" i="62" s="1"/>
  <c r="F359" i="52"/>
  <c r="F65" i="62" s="1"/>
  <c r="G359" i="52"/>
  <c r="H359" i="52"/>
  <c r="G65" i="62" s="1"/>
  <c r="I359" i="52"/>
  <c r="J359" i="52"/>
  <c r="H65" i="62" s="1"/>
  <c r="K359" i="52"/>
  <c r="C360" i="52"/>
  <c r="B66" i="62" s="1"/>
  <c r="D360" i="52"/>
  <c r="D66" i="62" s="1"/>
  <c r="E360" i="52"/>
  <c r="E66" i="62" s="1"/>
  <c r="F360" i="52"/>
  <c r="F66" i="62" s="1"/>
  <c r="G360" i="52"/>
  <c r="H360" i="52"/>
  <c r="G66" i="62" s="1"/>
  <c r="I360" i="52"/>
  <c r="J360" i="52"/>
  <c r="H66" i="62" s="1"/>
  <c r="K360" i="52"/>
  <c r="C361" i="52"/>
  <c r="B67" i="62" s="1"/>
  <c r="D361" i="52"/>
  <c r="D67" i="62" s="1"/>
  <c r="E361" i="52"/>
  <c r="E67" i="62" s="1"/>
  <c r="F361" i="52"/>
  <c r="F67" i="62" s="1"/>
  <c r="G361" i="52"/>
  <c r="H361" i="52"/>
  <c r="G67" i="62" s="1"/>
  <c r="I361" i="52"/>
  <c r="J361" i="52"/>
  <c r="H67" i="62" s="1"/>
  <c r="K361" i="52"/>
  <c r="C362" i="52"/>
  <c r="B68" i="62" s="1"/>
  <c r="D362" i="52"/>
  <c r="D68" i="62" s="1"/>
  <c r="E362" i="52"/>
  <c r="E68" i="62" s="1"/>
  <c r="F362" i="52"/>
  <c r="F68" i="62" s="1"/>
  <c r="G362" i="52"/>
  <c r="H362" i="52"/>
  <c r="G68" i="62" s="1"/>
  <c r="I362" i="52"/>
  <c r="J362" i="52"/>
  <c r="H68" i="62" s="1"/>
  <c r="K362" i="52"/>
  <c r="C363" i="52"/>
  <c r="B69" i="62" s="1"/>
  <c r="D363" i="52"/>
  <c r="D69" i="62" s="1"/>
  <c r="E363" i="52"/>
  <c r="E69" i="62" s="1"/>
  <c r="F363" i="52"/>
  <c r="F69" i="62" s="1"/>
  <c r="G363" i="52"/>
  <c r="H363" i="52"/>
  <c r="G69" i="62" s="1"/>
  <c r="I363" i="52"/>
  <c r="J363" i="52"/>
  <c r="H69" i="62" s="1"/>
  <c r="K363" i="52"/>
  <c r="C364" i="52"/>
  <c r="B70" i="62" s="1"/>
  <c r="D364" i="52"/>
  <c r="D70" i="62" s="1"/>
  <c r="E364" i="52"/>
  <c r="E70" i="62" s="1"/>
  <c r="F364" i="52"/>
  <c r="F70" i="62" s="1"/>
  <c r="G364" i="52"/>
  <c r="H364" i="52"/>
  <c r="G70" i="62" s="1"/>
  <c r="I364" i="52"/>
  <c r="J364" i="52"/>
  <c r="H70" i="62" s="1"/>
  <c r="K364" i="52"/>
  <c r="C365" i="52"/>
  <c r="B71" i="62" s="1"/>
  <c r="D365" i="52"/>
  <c r="D71" i="62" s="1"/>
  <c r="E365" i="52"/>
  <c r="E71" i="62" s="1"/>
  <c r="F365" i="52"/>
  <c r="F71" i="62" s="1"/>
  <c r="G365" i="52"/>
  <c r="H365" i="52"/>
  <c r="G71" i="62" s="1"/>
  <c r="I365" i="52"/>
  <c r="J365" i="52"/>
  <c r="H71" i="62" s="1"/>
  <c r="K365" i="52"/>
  <c r="C366" i="52"/>
  <c r="B72" i="62" s="1"/>
  <c r="D366" i="52"/>
  <c r="D72" i="62" s="1"/>
  <c r="E366" i="52"/>
  <c r="E72" i="62" s="1"/>
  <c r="F366" i="52"/>
  <c r="F72" i="62" s="1"/>
  <c r="G366" i="52"/>
  <c r="H366" i="52"/>
  <c r="G72" i="62" s="1"/>
  <c r="I366" i="52"/>
  <c r="J366" i="52"/>
  <c r="H72" i="62" s="1"/>
  <c r="K366" i="52"/>
  <c r="C367" i="52"/>
  <c r="B73" i="62" s="1"/>
  <c r="D367" i="52"/>
  <c r="D73" i="62" s="1"/>
  <c r="E367" i="52"/>
  <c r="E73" i="62" s="1"/>
  <c r="F367" i="52"/>
  <c r="F73" i="62" s="1"/>
  <c r="G367" i="52"/>
  <c r="H367" i="52"/>
  <c r="G73" i="62" s="1"/>
  <c r="I367" i="52"/>
  <c r="J367" i="52"/>
  <c r="H73" i="62" s="1"/>
  <c r="K367" i="52"/>
  <c r="C368" i="52"/>
  <c r="B74" i="62" s="1"/>
  <c r="D368" i="52"/>
  <c r="D74" i="62" s="1"/>
  <c r="E368" i="52"/>
  <c r="E74" i="62" s="1"/>
  <c r="F368" i="52"/>
  <c r="F74" i="62" s="1"/>
  <c r="G368" i="52"/>
  <c r="H368" i="52"/>
  <c r="G74" i="62" s="1"/>
  <c r="I368" i="52"/>
  <c r="J368" i="52"/>
  <c r="H74" i="62" s="1"/>
  <c r="K368" i="52"/>
  <c r="C369" i="52"/>
  <c r="B75" i="62" s="1"/>
  <c r="D369" i="52"/>
  <c r="D75" i="62" s="1"/>
  <c r="E369" i="52"/>
  <c r="E75" i="62" s="1"/>
  <c r="F369" i="52"/>
  <c r="F75" i="62" s="1"/>
  <c r="G369" i="52"/>
  <c r="H369" i="52"/>
  <c r="G75" i="62" s="1"/>
  <c r="I369" i="52"/>
  <c r="J369" i="52"/>
  <c r="H75" i="62" s="1"/>
  <c r="K369" i="52"/>
  <c r="C370" i="52"/>
  <c r="B76" i="62" s="1"/>
  <c r="D370" i="52"/>
  <c r="D76" i="62" s="1"/>
  <c r="E370" i="52"/>
  <c r="E76" i="62" s="1"/>
  <c r="F370" i="52"/>
  <c r="F76" i="62" s="1"/>
  <c r="G370" i="52"/>
  <c r="H370" i="52"/>
  <c r="G76" i="62" s="1"/>
  <c r="I370" i="52"/>
  <c r="J370" i="52"/>
  <c r="H76" i="62" s="1"/>
  <c r="K370" i="52"/>
  <c r="C371" i="52"/>
  <c r="B77" i="62" s="1"/>
  <c r="D371" i="52"/>
  <c r="D77" i="62" s="1"/>
  <c r="E371" i="52"/>
  <c r="E77" i="62" s="1"/>
  <c r="F371" i="52"/>
  <c r="F77" i="62" s="1"/>
  <c r="G371" i="52"/>
  <c r="H371" i="52"/>
  <c r="G77" i="62" s="1"/>
  <c r="I371" i="52"/>
  <c r="J371" i="52"/>
  <c r="H77" i="62" s="1"/>
  <c r="K371" i="52"/>
  <c r="C372" i="52"/>
  <c r="B78" i="62" s="1"/>
  <c r="D372" i="52"/>
  <c r="D78" i="62" s="1"/>
  <c r="E372" i="52"/>
  <c r="E78" i="62" s="1"/>
  <c r="F372" i="52"/>
  <c r="F78" i="62" s="1"/>
  <c r="G372" i="52"/>
  <c r="H372" i="52"/>
  <c r="G78" i="62" s="1"/>
  <c r="I372" i="52"/>
  <c r="J372" i="52"/>
  <c r="H78" i="62" s="1"/>
  <c r="K372" i="52"/>
  <c r="C373" i="52"/>
  <c r="B79" i="62" s="1"/>
  <c r="D373" i="52"/>
  <c r="D79" i="62" s="1"/>
  <c r="E373" i="52"/>
  <c r="E79" i="62" s="1"/>
  <c r="F373" i="52"/>
  <c r="F79" i="62" s="1"/>
  <c r="G373" i="52"/>
  <c r="H373" i="52"/>
  <c r="G79" i="62" s="1"/>
  <c r="I373" i="52"/>
  <c r="J373" i="52"/>
  <c r="H79" i="62" s="1"/>
  <c r="K373" i="52"/>
  <c r="C374" i="52"/>
  <c r="B80" i="62" s="1"/>
  <c r="D374" i="52"/>
  <c r="D80" i="62" s="1"/>
  <c r="E374" i="52"/>
  <c r="E80" i="62" s="1"/>
  <c r="F374" i="52"/>
  <c r="F80" i="62" s="1"/>
  <c r="G374" i="52"/>
  <c r="H374" i="52"/>
  <c r="G80" i="62" s="1"/>
  <c r="I374" i="52"/>
  <c r="J374" i="52"/>
  <c r="H80" i="62" s="1"/>
  <c r="K374" i="52"/>
  <c r="C375" i="52"/>
  <c r="B81" i="62" s="1"/>
  <c r="D375" i="52"/>
  <c r="D81" i="62" s="1"/>
  <c r="E375" i="52"/>
  <c r="E81" i="62" s="1"/>
  <c r="F375" i="52"/>
  <c r="F81" i="62" s="1"/>
  <c r="G375" i="52"/>
  <c r="H375" i="52"/>
  <c r="G81" i="62" s="1"/>
  <c r="I375" i="52"/>
  <c r="J375" i="52"/>
  <c r="H81" i="62" s="1"/>
  <c r="K375" i="52"/>
  <c r="C376" i="52"/>
  <c r="B82" i="62" s="1"/>
  <c r="D376" i="52"/>
  <c r="D82" i="62" s="1"/>
  <c r="E376" i="52"/>
  <c r="E82" i="62" s="1"/>
  <c r="F376" i="52"/>
  <c r="F82" i="62" s="1"/>
  <c r="G376" i="52"/>
  <c r="H376" i="52"/>
  <c r="G82" i="62" s="1"/>
  <c r="I376" i="52"/>
  <c r="J376" i="52"/>
  <c r="H82" i="62" s="1"/>
  <c r="K376" i="52"/>
  <c r="C377" i="52"/>
  <c r="B83" i="62" s="1"/>
  <c r="D377" i="52"/>
  <c r="D83" i="62" s="1"/>
  <c r="E377" i="52"/>
  <c r="E83" i="62" s="1"/>
  <c r="F377" i="52"/>
  <c r="F83" i="62" s="1"/>
  <c r="G377" i="52"/>
  <c r="H377" i="52"/>
  <c r="G83" i="62" s="1"/>
  <c r="I377" i="52"/>
  <c r="J377" i="52"/>
  <c r="H83" i="62" s="1"/>
  <c r="K377" i="52"/>
  <c r="C378" i="52"/>
  <c r="B84" i="62" s="1"/>
  <c r="D378" i="52"/>
  <c r="D84" i="62" s="1"/>
  <c r="E378" i="52"/>
  <c r="E84" i="62" s="1"/>
  <c r="F378" i="52"/>
  <c r="F84" i="62" s="1"/>
  <c r="G378" i="52"/>
  <c r="H378" i="52"/>
  <c r="G84" i="62" s="1"/>
  <c r="I378" i="52"/>
  <c r="J378" i="52"/>
  <c r="H84" i="62" s="1"/>
  <c r="K378" i="52"/>
  <c r="C379" i="52"/>
  <c r="B85" i="62" s="1"/>
  <c r="D379" i="52"/>
  <c r="D85" i="62" s="1"/>
  <c r="E379" i="52"/>
  <c r="E85" i="62" s="1"/>
  <c r="F379" i="52"/>
  <c r="F85" i="62" s="1"/>
  <c r="G379" i="52"/>
  <c r="H379" i="52"/>
  <c r="G85" i="62" s="1"/>
  <c r="I379" i="52"/>
  <c r="J379" i="52"/>
  <c r="H85" i="62" s="1"/>
  <c r="K379" i="52"/>
  <c r="C380" i="52"/>
  <c r="B86" i="62" s="1"/>
  <c r="D380" i="52"/>
  <c r="D86" i="62" s="1"/>
  <c r="E380" i="52"/>
  <c r="E86" i="62" s="1"/>
  <c r="F380" i="52"/>
  <c r="F86" i="62" s="1"/>
  <c r="G380" i="52"/>
  <c r="H380" i="52"/>
  <c r="G86" i="62" s="1"/>
  <c r="I380" i="52"/>
  <c r="J380" i="52"/>
  <c r="H86" i="62" s="1"/>
  <c r="K380" i="52"/>
  <c r="C381" i="52"/>
  <c r="B87" i="62" s="1"/>
  <c r="D381" i="52"/>
  <c r="D87" i="62" s="1"/>
  <c r="E381" i="52"/>
  <c r="E87" i="62" s="1"/>
  <c r="F381" i="52"/>
  <c r="F87" i="62" s="1"/>
  <c r="G381" i="52"/>
  <c r="H381" i="52"/>
  <c r="G87" i="62" s="1"/>
  <c r="I381" i="52"/>
  <c r="J381" i="52"/>
  <c r="H87" i="62" s="1"/>
  <c r="K381" i="52"/>
  <c r="C382" i="52"/>
  <c r="B88" i="62" s="1"/>
  <c r="D382" i="52"/>
  <c r="D88" i="62" s="1"/>
  <c r="E382" i="52"/>
  <c r="E88" i="62" s="1"/>
  <c r="F382" i="52"/>
  <c r="F88" i="62" s="1"/>
  <c r="G382" i="52"/>
  <c r="H382" i="52"/>
  <c r="G88" i="62" s="1"/>
  <c r="I382" i="52"/>
  <c r="J382" i="52"/>
  <c r="H88" i="62" s="1"/>
  <c r="K382" i="52"/>
  <c r="C383" i="52"/>
  <c r="B89" i="62" s="1"/>
  <c r="D383" i="52"/>
  <c r="D89" i="62" s="1"/>
  <c r="E383" i="52"/>
  <c r="E89" i="62" s="1"/>
  <c r="F383" i="52"/>
  <c r="F89" i="62" s="1"/>
  <c r="G383" i="52"/>
  <c r="H383" i="52"/>
  <c r="G89" i="62" s="1"/>
  <c r="I383" i="52"/>
  <c r="J383" i="52"/>
  <c r="H89" i="62" s="1"/>
  <c r="K383" i="52"/>
  <c r="C384" i="52"/>
  <c r="B90" i="62" s="1"/>
  <c r="D384" i="52"/>
  <c r="D90" i="62" s="1"/>
  <c r="E384" i="52"/>
  <c r="E90" i="62" s="1"/>
  <c r="F384" i="52"/>
  <c r="F90" i="62" s="1"/>
  <c r="G384" i="52"/>
  <c r="H384" i="52"/>
  <c r="G90" i="62" s="1"/>
  <c r="I384" i="52"/>
  <c r="J384" i="52"/>
  <c r="H90" i="62" s="1"/>
  <c r="K384" i="52"/>
  <c r="C385" i="52"/>
  <c r="B91" i="62" s="1"/>
  <c r="D385" i="52"/>
  <c r="D91" i="62" s="1"/>
  <c r="E385" i="52"/>
  <c r="E91" i="62" s="1"/>
  <c r="F385" i="52"/>
  <c r="F91" i="62" s="1"/>
  <c r="G385" i="52"/>
  <c r="H385" i="52"/>
  <c r="G91" i="62" s="1"/>
  <c r="I385" i="52"/>
  <c r="J385" i="52"/>
  <c r="H91" i="62" s="1"/>
  <c r="K385" i="52"/>
  <c r="C386" i="52"/>
  <c r="B92" i="62" s="1"/>
  <c r="D386" i="52"/>
  <c r="D92" i="62" s="1"/>
  <c r="E386" i="52"/>
  <c r="E92" i="62" s="1"/>
  <c r="F386" i="52"/>
  <c r="F92" i="62" s="1"/>
  <c r="G386" i="52"/>
  <c r="H386" i="52"/>
  <c r="G92" i="62" s="1"/>
  <c r="I386" i="52"/>
  <c r="J386" i="52"/>
  <c r="H92" i="62" s="1"/>
  <c r="K386" i="52"/>
  <c r="C387" i="52"/>
  <c r="B93" i="62" s="1"/>
  <c r="D387" i="52"/>
  <c r="D93" i="62" s="1"/>
  <c r="E387" i="52"/>
  <c r="E93" i="62" s="1"/>
  <c r="F387" i="52"/>
  <c r="F93" i="62" s="1"/>
  <c r="G387" i="52"/>
  <c r="H387" i="52"/>
  <c r="G93" i="62" s="1"/>
  <c r="I387" i="52"/>
  <c r="J387" i="52"/>
  <c r="H93" i="62" s="1"/>
  <c r="K387" i="52"/>
  <c r="C388" i="52"/>
  <c r="B94" i="62" s="1"/>
  <c r="D388" i="52"/>
  <c r="D94" i="62" s="1"/>
  <c r="E388" i="52"/>
  <c r="E94" i="62" s="1"/>
  <c r="F388" i="52"/>
  <c r="F94" i="62" s="1"/>
  <c r="G388" i="52"/>
  <c r="H388" i="52"/>
  <c r="G94" i="62" s="1"/>
  <c r="I388" i="52"/>
  <c r="J388" i="52"/>
  <c r="H94" i="62" s="1"/>
  <c r="K388" i="52"/>
  <c r="C389" i="52"/>
  <c r="B95" i="62" s="1"/>
  <c r="D389" i="52"/>
  <c r="D95" i="62" s="1"/>
  <c r="E389" i="52"/>
  <c r="E95" i="62" s="1"/>
  <c r="F389" i="52"/>
  <c r="F95" i="62" s="1"/>
  <c r="G389" i="52"/>
  <c r="H389" i="52"/>
  <c r="G95" i="62" s="1"/>
  <c r="I389" i="52"/>
  <c r="J389" i="52"/>
  <c r="H95" i="62" s="1"/>
  <c r="K389" i="52"/>
  <c r="C390" i="52"/>
  <c r="B96" i="62" s="1"/>
  <c r="D390" i="52"/>
  <c r="D96" i="62" s="1"/>
  <c r="E390" i="52"/>
  <c r="E96" i="62" s="1"/>
  <c r="F390" i="52"/>
  <c r="F96" i="62" s="1"/>
  <c r="G390" i="52"/>
  <c r="H390" i="52"/>
  <c r="G96" i="62" s="1"/>
  <c r="I390" i="52"/>
  <c r="J390" i="52"/>
  <c r="H96" i="62" s="1"/>
  <c r="K390" i="52"/>
  <c r="C391" i="52"/>
  <c r="B97" i="62" s="1"/>
  <c r="D391" i="52"/>
  <c r="D97" i="62" s="1"/>
  <c r="E391" i="52"/>
  <c r="E97" i="62" s="1"/>
  <c r="F391" i="52"/>
  <c r="F97" i="62" s="1"/>
  <c r="G391" i="52"/>
  <c r="H391" i="52"/>
  <c r="G97" i="62" s="1"/>
  <c r="I391" i="52"/>
  <c r="J391" i="52"/>
  <c r="H97" i="62" s="1"/>
  <c r="K391" i="52"/>
  <c r="C392" i="52"/>
  <c r="B98" i="62" s="1"/>
  <c r="D392" i="52"/>
  <c r="D98" i="62" s="1"/>
  <c r="E392" i="52"/>
  <c r="E98" i="62" s="1"/>
  <c r="F392" i="52"/>
  <c r="F98" i="62" s="1"/>
  <c r="G392" i="52"/>
  <c r="H392" i="52"/>
  <c r="G98" i="62" s="1"/>
  <c r="I392" i="52"/>
  <c r="J392" i="52"/>
  <c r="H98" i="62" s="1"/>
  <c r="K392" i="52"/>
  <c r="C393" i="52"/>
  <c r="B99" i="62" s="1"/>
  <c r="D393" i="52"/>
  <c r="D99" i="62" s="1"/>
  <c r="E393" i="52"/>
  <c r="E99" i="62" s="1"/>
  <c r="F393" i="52"/>
  <c r="F99" i="62" s="1"/>
  <c r="G393" i="52"/>
  <c r="H393" i="52"/>
  <c r="G99" i="62" s="1"/>
  <c r="I393" i="52"/>
  <c r="J393" i="52"/>
  <c r="H99" i="62" s="1"/>
  <c r="K393" i="52"/>
  <c r="C394" i="52"/>
  <c r="B100" i="62" s="1"/>
  <c r="D394" i="52"/>
  <c r="D100" i="62" s="1"/>
  <c r="E394" i="52"/>
  <c r="E100" i="62" s="1"/>
  <c r="F394" i="52"/>
  <c r="F100" i="62" s="1"/>
  <c r="G394" i="52"/>
  <c r="H394" i="52"/>
  <c r="G100" i="62" s="1"/>
  <c r="I394" i="52"/>
  <c r="J394" i="52"/>
  <c r="H100" i="62" s="1"/>
  <c r="K394" i="52"/>
  <c r="C395" i="52"/>
  <c r="B101" i="62" s="1"/>
  <c r="D395" i="52"/>
  <c r="D101" i="62" s="1"/>
  <c r="E395" i="52"/>
  <c r="E101" i="62" s="1"/>
  <c r="F395" i="52"/>
  <c r="F101" i="62" s="1"/>
  <c r="G395" i="52"/>
  <c r="H395" i="52"/>
  <c r="G101" i="62" s="1"/>
  <c r="I395" i="52"/>
  <c r="J395" i="52"/>
  <c r="H101" i="62" s="1"/>
  <c r="K395" i="52"/>
  <c r="C396" i="52"/>
  <c r="B102" i="62" s="1"/>
  <c r="D396" i="52"/>
  <c r="D102" i="62" s="1"/>
  <c r="E396" i="52"/>
  <c r="E102" i="62" s="1"/>
  <c r="F396" i="52"/>
  <c r="F102" i="62" s="1"/>
  <c r="G396" i="52"/>
  <c r="H396" i="52"/>
  <c r="G102" i="62" s="1"/>
  <c r="I396" i="52"/>
  <c r="J396" i="52"/>
  <c r="H102" i="62" s="1"/>
  <c r="K396" i="52"/>
  <c r="C397" i="52"/>
  <c r="B103" i="62" s="1"/>
  <c r="D397" i="52"/>
  <c r="D103" i="62" s="1"/>
  <c r="E397" i="52"/>
  <c r="E103" i="62" s="1"/>
  <c r="F397" i="52"/>
  <c r="F103" i="62" s="1"/>
  <c r="G397" i="52"/>
  <c r="H397" i="52"/>
  <c r="G103" i="62" s="1"/>
  <c r="I397" i="52"/>
  <c r="J397" i="52"/>
  <c r="H103" i="62" s="1"/>
  <c r="K397" i="52"/>
  <c r="C398" i="52"/>
  <c r="B104" i="62" s="1"/>
  <c r="D398" i="52"/>
  <c r="D104" i="62" s="1"/>
  <c r="E398" i="52"/>
  <c r="E104" i="62" s="1"/>
  <c r="F398" i="52"/>
  <c r="F104" i="62" s="1"/>
  <c r="G398" i="52"/>
  <c r="H398" i="52"/>
  <c r="G104" i="62" s="1"/>
  <c r="I398" i="52"/>
  <c r="J398" i="52"/>
  <c r="H104" i="62" s="1"/>
  <c r="K398" i="52"/>
  <c r="C399" i="52"/>
  <c r="B105" i="62" s="1"/>
  <c r="D399" i="52"/>
  <c r="D105" i="62" s="1"/>
  <c r="E399" i="52"/>
  <c r="E105" i="62" s="1"/>
  <c r="F399" i="52"/>
  <c r="F105" i="62" s="1"/>
  <c r="G399" i="52"/>
  <c r="H399" i="52"/>
  <c r="G105" i="62" s="1"/>
  <c r="I399" i="52"/>
  <c r="J399" i="52"/>
  <c r="H105" i="62" s="1"/>
  <c r="K399" i="52"/>
  <c r="C400" i="52"/>
  <c r="B106" i="62" s="1"/>
  <c r="D400" i="52"/>
  <c r="D106" i="62" s="1"/>
  <c r="E400" i="52"/>
  <c r="E106" i="62" s="1"/>
  <c r="F400" i="52"/>
  <c r="F106" i="62" s="1"/>
  <c r="G400" i="52"/>
  <c r="H400" i="52"/>
  <c r="G106" i="62" s="1"/>
  <c r="I400" i="52"/>
  <c r="J400" i="52"/>
  <c r="H106" i="62" s="1"/>
  <c r="K400" i="52"/>
  <c r="C401" i="52"/>
  <c r="B107" i="62" s="1"/>
  <c r="D401" i="52"/>
  <c r="D107" i="62" s="1"/>
  <c r="E401" i="52"/>
  <c r="E107" i="62" s="1"/>
  <c r="F401" i="52"/>
  <c r="F107" i="62" s="1"/>
  <c r="G401" i="52"/>
  <c r="H401" i="52"/>
  <c r="G107" i="62" s="1"/>
  <c r="I401" i="52"/>
  <c r="J401" i="52"/>
  <c r="H107" i="62" s="1"/>
  <c r="K401" i="52"/>
  <c r="C402" i="52"/>
  <c r="B2" i="101" s="1"/>
  <c r="D402" i="52"/>
  <c r="D2" i="101" s="1"/>
  <c r="E402" i="52"/>
  <c r="E2" i="101" s="1"/>
  <c r="F402" i="52"/>
  <c r="F2" i="101" s="1"/>
  <c r="G402" i="52"/>
  <c r="H402" i="52"/>
  <c r="G2" i="101" s="1"/>
  <c r="I402" i="52"/>
  <c r="J402" i="52"/>
  <c r="H2" i="101" s="1"/>
  <c r="K402" i="52"/>
  <c r="C403" i="52"/>
  <c r="B3" i="101" s="1"/>
  <c r="D403" i="52"/>
  <c r="D3" i="101" s="1"/>
  <c r="E403" i="52"/>
  <c r="E3" i="101" s="1"/>
  <c r="F403" i="52"/>
  <c r="F3" i="101" s="1"/>
  <c r="G403" i="52"/>
  <c r="H403" i="52"/>
  <c r="G3" i="101" s="1"/>
  <c r="I403" i="52"/>
  <c r="J403" i="52"/>
  <c r="H3" i="101" s="1"/>
  <c r="K403" i="52"/>
  <c r="C404" i="52"/>
  <c r="B4" i="101" s="1"/>
  <c r="D404" i="52"/>
  <c r="D4" i="101" s="1"/>
  <c r="E404" i="52"/>
  <c r="E4" i="101" s="1"/>
  <c r="F404" i="52"/>
  <c r="F4" i="101" s="1"/>
  <c r="G404" i="52"/>
  <c r="H404" i="52"/>
  <c r="G4" i="101" s="1"/>
  <c r="I404" i="52"/>
  <c r="J404" i="52"/>
  <c r="H4" i="101" s="1"/>
  <c r="K404" i="52"/>
  <c r="C405" i="52"/>
  <c r="B5" i="101" s="1"/>
  <c r="D405" i="52"/>
  <c r="D5" i="101" s="1"/>
  <c r="E405" i="52"/>
  <c r="E5" i="101" s="1"/>
  <c r="F405" i="52"/>
  <c r="F5" i="101" s="1"/>
  <c r="G405" i="52"/>
  <c r="H405" i="52"/>
  <c r="G5" i="101" s="1"/>
  <c r="I405" i="52"/>
  <c r="J405" i="52"/>
  <c r="H5" i="101" s="1"/>
  <c r="K405" i="52"/>
  <c r="C406" i="52"/>
  <c r="B2" i="82" s="1"/>
  <c r="D406" i="52"/>
  <c r="D2" i="82" s="1"/>
  <c r="E406" i="52"/>
  <c r="E2" i="82" s="1"/>
  <c r="F406" i="52"/>
  <c r="F2" i="82" s="1"/>
  <c r="G406" i="52"/>
  <c r="H406" i="52"/>
  <c r="G2" i="82" s="1"/>
  <c r="I406" i="52"/>
  <c r="J406" i="52"/>
  <c r="H2" i="82" s="1"/>
  <c r="K406" i="52"/>
  <c r="C407" i="52"/>
  <c r="B3" i="82" s="1"/>
  <c r="D407" i="52"/>
  <c r="D3" i="82" s="1"/>
  <c r="E407" i="52"/>
  <c r="E3" i="82" s="1"/>
  <c r="F407" i="52"/>
  <c r="F3" i="82" s="1"/>
  <c r="G407" i="52"/>
  <c r="H407" i="52"/>
  <c r="G3" i="82" s="1"/>
  <c r="I407" i="52"/>
  <c r="J407" i="52"/>
  <c r="H3" i="82" s="1"/>
  <c r="K407" i="52"/>
  <c r="C408" i="52"/>
  <c r="B4" i="82" s="1"/>
  <c r="D408" i="52"/>
  <c r="D4" i="82" s="1"/>
  <c r="E408" i="52"/>
  <c r="E4" i="82" s="1"/>
  <c r="F408" i="52"/>
  <c r="F4" i="82" s="1"/>
  <c r="G408" i="52"/>
  <c r="H408" i="52"/>
  <c r="G4" i="82" s="1"/>
  <c r="I408" i="52"/>
  <c r="J408" i="52"/>
  <c r="H4" i="82" s="1"/>
  <c r="K408" i="52"/>
  <c r="C409" i="52"/>
  <c r="B5" i="82" s="1"/>
  <c r="D409" i="52"/>
  <c r="D5" i="82" s="1"/>
  <c r="E409" i="52"/>
  <c r="E5" i="82" s="1"/>
  <c r="F409" i="52"/>
  <c r="F5" i="82" s="1"/>
  <c r="G409" i="52"/>
  <c r="H409" i="52"/>
  <c r="G5" i="82" s="1"/>
  <c r="I409" i="52"/>
  <c r="J409" i="52"/>
  <c r="H5" i="82" s="1"/>
  <c r="K409" i="52"/>
  <c r="C410" i="52"/>
  <c r="B6" i="82" s="1"/>
  <c r="D410" i="52"/>
  <c r="D6" i="82" s="1"/>
  <c r="E410" i="52"/>
  <c r="E6" i="82" s="1"/>
  <c r="F410" i="52"/>
  <c r="F6" i="82" s="1"/>
  <c r="G410" i="52"/>
  <c r="H410" i="52"/>
  <c r="G6" i="82" s="1"/>
  <c r="I410" i="52"/>
  <c r="J410" i="52"/>
  <c r="H6" i="82" s="1"/>
  <c r="K410" i="52"/>
  <c r="C411" i="52"/>
  <c r="B7" i="82" s="1"/>
  <c r="D411" i="52"/>
  <c r="D7" i="82" s="1"/>
  <c r="E411" i="52"/>
  <c r="E7" i="82" s="1"/>
  <c r="F411" i="52"/>
  <c r="F7" i="82" s="1"/>
  <c r="G411" i="52"/>
  <c r="H411" i="52"/>
  <c r="G7" i="82" s="1"/>
  <c r="I411" i="52"/>
  <c r="J411" i="52"/>
  <c r="H7" i="82" s="1"/>
  <c r="K411" i="52"/>
  <c r="C412" i="52"/>
  <c r="B8" i="82" s="1"/>
  <c r="D412" i="52"/>
  <c r="D8" i="82" s="1"/>
  <c r="E412" i="52"/>
  <c r="E8" i="82" s="1"/>
  <c r="F412" i="52"/>
  <c r="F8" i="82" s="1"/>
  <c r="G412" i="52"/>
  <c r="H412" i="52"/>
  <c r="G8" i="82" s="1"/>
  <c r="I412" i="52"/>
  <c r="J412" i="52"/>
  <c r="H8" i="82" s="1"/>
  <c r="K412" i="52"/>
  <c r="C413" i="52"/>
  <c r="B9" i="82" s="1"/>
  <c r="D413" i="52"/>
  <c r="D9" i="82" s="1"/>
  <c r="E413" i="52"/>
  <c r="E9" i="82" s="1"/>
  <c r="F413" i="52"/>
  <c r="F9" i="82" s="1"/>
  <c r="G413" i="52"/>
  <c r="H413" i="52"/>
  <c r="G9" i="82" s="1"/>
  <c r="I413" i="52"/>
  <c r="J413" i="52"/>
  <c r="H9" i="82" s="1"/>
  <c r="K413" i="52"/>
  <c r="C414" i="52"/>
  <c r="B10" i="82" s="1"/>
  <c r="D414" i="52"/>
  <c r="D10" i="82" s="1"/>
  <c r="E414" i="52"/>
  <c r="E10" i="82" s="1"/>
  <c r="F414" i="52"/>
  <c r="F10" i="82" s="1"/>
  <c r="G414" i="52"/>
  <c r="H414" i="52"/>
  <c r="G10" i="82" s="1"/>
  <c r="I414" i="52"/>
  <c r="J414" i="52"/>
  <c r="H10" i="82" s="1"/>
  <c r="K414" i="52"/>
  <c r="C415" i="52"/>
  <c r="B11" i="82" s="1"/>
  <c r="D415" i="52"/>
  <c r="D11" i="82" s="1"/>
  <c r="E415" i="52"/>
  <c r="E11" i="82" s="1"/>
  <c r="F415" i="52"/>
  <c r="F11" i="82" s="1"/>
  <c r="G415" i="52"/>
  <c r="H415" i="52"/>
  <c r="G11" i="82" s="1"/>
  <c r="I415" i="52"/>
  <c r="J415" i="52"/>
  <c r="H11" i="82" s="1"/>
  <c r="K415" i="52"/>
  <c r="C416" i="52"/>
  <c r="B12" i="82" s="1"/>
  <c r="D416" i="52"/>
  <c r="D12" i="82" s="1"/>
  <c r="E416" i="52"/>
  <c r="E12" i="82" s="1"/>
  <c r="F416" i="52"/>
  <c r="F12" i="82" s="1"/>
  <c r="G416" i="52"/>
  <c r="H416" i="52"/>
  <c r="G12" i="82" s="1"/>
  <c r="I416" i="52"/>
  <c r="J416" i="52"/>
  <c r="H12" i="82" s="1"/>
  <c r="K416" i="52"/>
  <c r="C417" i="52"/>
  <c r="B13" i="82" s="1"/>
  <c r="D417" i="52"/>
  <c r="D13" i="82" s="1"/>
  <c r="E417" i="52"/>
  <c r="E13" i="82" s="1"/>
  <c r="F417" i="52"/>
  <c r="F13" i="82" s="1"/>
  <c r="G417" i="52"/>
  <c r="H417" i="52"/>
  <c r="G13" i="82" s="1"/>
  <c r="I417" i="52"/>
  <c r="J417" i="52"/>
  <c r="H13" i="82" s="1"/>
  <c r="K417" i="52"/>
  <c r="C418" i="52"/>
  <c r="B14" i="82" s="1"/>
  <c r="D418" i="52"/>
  <c r="D14" i="82" s="1"/>
  <c r="E418" i="52"/>
  <c r="E14" i="82" s="1"/>
  <c r="F418" i="52"/>
  <c r="F14" i="82" s="1"/>
  <c r="G418" i="52"/>
  <c r="H418" i="52"/>
  <c r="G14" i="82" s="1"/>
  <c r="I418" i="52"/>
  <c r="J418" i="52"/>
  <c r="H14" i="82" s="1"/>
  <c r="K418" i="52"/>
  <c r="C419" i="52"/>
  <c r="B15" i="82" s="1"/>
  <c r="D419" i="52"/>
  <c r="D15" i="82" s="1"/>
  <c r="E419" i="52"/>
  <c r="E15" i="82" s="1"/>
  <c r="F419" i="52"/>
  <c r="F15" i="82" s="1"/>
  <c r="G419" i="52"/>
  <c r="H419" i="52"/>
  <c r="G15" i="82" s="1"/>
  <c r="I419" i="52"/>
  <c r="J419" i="52"/>
  <c r="H15" i="82" s="1"/>
  <c r="K419" i="52"/>
  <c r="C420" i="52"/>
  <c r="B16" i="82" s="1"/>
  <c r="D420" i="52"/>
  <c r="D16" i="82" s="1"/>
  <c r="E420" i="52"/>
  <c r="E16" i="82" s="1"/>
  <c r="F420" i="52"/>
  <c r="F16" i="82" s="1"/>
  <c r="G420" i="52"/>
  <c r="H420" i="52"/>
  <c r="G16" i="82" s="1"/>
  <c r="I420" i="52"/>
  <c r="J420" i="52"/>
  <c r="H16" i="82" s="1"/>
  <c r="K420" i="52"/>
  <c r="C421" i="52"/>
  <c r="B17" i="82" s="1"/>
  <c r="D421" i="52"/>
  <c r="D17" i="82" s="1"/>
  <c r="E421" i="52"/>
  <c r="E17" i="82" s="1"/>
  <c r="F421" i="52"/>
  <c r="F17" i="82" s="1"/>
  <c r="G421" i="52"/>
  <c r="H421" i="52"/>
  <c r="G17" i="82" s="1"/>
  <c r="I421" i="52"/>
  <c r="J421" i="52"/>
  <c r="H17" i="82" s="1"/>
  <c r="K421" i="52"/>
  <c r="C422" i="52"/>
  <c r="B18" i="82" s="1"/>
  <c r="D422" i="52"/>
  <c r="D18" i="82" s="1"/>
  <c r="E422" i="52"/>
  <c r="E18" i="82" s="1"/>
  <c r="F422" i="52"/>
  <c r="F18" i="82" s="1"/>
  <c r="G422" i="52"/>
  <c r="H422" i="52"/>
  <c r="G18" i="82" s="1"/>
  <c r="I422" i="52"/>
  <c r="J422" i="52"/>
  <c r="H18" i="82" s="1"/>
  <c r="K422" i="52"/>
  <c r="C423" i="52"/>
  <c r="B19" i="82" s="1"/>
  <c r="D423" i="52"/>
  <c r="D19" i="82" s="1"/>
  <c r="E423" i="52"/>
  <c r="E19" i="82" s="1"/>
  <c r="F423" i="52"/>
  <c r="F19" i="82" s="1"/>
  <c r="G423" i="52"/>
  <c r="H423" i="52"/>
  <c r="G19" i="82" s="1"/>
  <c r="I423" i="52"/>
  <c r="J423" i="52"/>
  <c r="H19" i="82" s="1"/>
  <c r="K423" i="52"/>
  <c r="C424" i="52"/>
  <c r="B20" i="82" s="1"/>
  <c r="D424" i="52"/>
  <c r="D20" i="82" s="1"/>
  <c r="E424" i="52"/>
  <c r="E20" i="82" s="1"/>
  <c r="F424" i="52"/>
  <c r="F20" i="82" s="1"/>
  <c r="G424" i="52"/>
  <c r="H424" i="52"/>
  <c r="G20" i="82" s="1"/>
  <c r="I424" i="52"/>
  <c r="J424" i="52"/>
  <c r="H20" i="82" s="1"/>
  <c r="K424" i="52"/>
  <c r="C425" i="52"/>
  <c r="B21" i="82" s="1"/>
  <c r="D425" i="52"/>
  <c r="D21" i="82" s="1"/>
  <c r="E425" i="52"/>
  <c r="E21" i="82" s="1"/>
  <c r="F425" i="52"/>
  <c r="F21" i="82" s="1"/>
  <c r="G425" i="52"/>
  <c r="H425" i="52"/>
  <c r="G21" i="82" s="1"/>
  <c r="I425" i="52"/>
  <c r="J425" i="52"/>
  <c r="H21" i="82" s="1"/>
  <c r="K425" i="52"/>
  <c r="C426" i="52"/>
  <c r="B22" i="82" s="1"/>
  <c r="D426" i="52"/>
  <c r="D22" i="82" s="1"/>
  <c r="E426" i="52"/>
  <c r="E22" i="82" s="1"/>
  <c r="F426" i="52"/>
  <c r="F22" i="82" s="1"/>
  <c r="G426" i="52"/>
  <c r="H426" i="52"/>
  <c r="G22" i="82" s="1"/>
  <c r="I426" i="52"/>
  <c r="J426" i="52"/>
  <c r="H22" i="82" s="1"/>
  <c r="K426" i="52"/>
  <c r="C427" i="52"/>
  <c r="B23" i="82" s="1"/>
  <c r="D427" i="52"/>
  <c r="D23" i="82" s="1"/>
  <c r="E427" i="52"/>
  <c r="E23" i="82" s="1"/>
  <c r="F427" i="52"/>
  <c r="F23" i="82" s="1"/>
  <c r="G427" i="52"/>
  <c r="H427" i="52"/>
  <c r="G23" i="82" s="1"/>
  <c r="I427" i="52"/>
  <c r="J427" i="52"/>
  <c r="H23" i="82" s="1"/>
  <c r="K427" i="52"/>
  <c r="C428" i="52"/>
  <c r="B24" i="82" s="1"/>
  <c r="D428" i="52"/>
  <c r="D24" i="82" s="1"/>
  <c r="E428" i="52"/>
  <c r="E24" i="82" s="1"/>
  <c r="F428" i="52"/>
  <c r="F24" i="82" s="1"/>
  <c r="G428" i="52"/>
  <c r="H428" i="52"/>
  <c r="G24" i="82" s="1"/>
  <c r="I428" i="52"/>
  <c r="J428" i="52"/>
  <c r="H24" i="82" s="1"/>
  <c r="K428" i="52"/>
  <c r="C429" i="52"/>
  <c r="B25" i="82" s="1"/>
  <c r="D429" i="52"/>
  <c r="D25" i="82" s="1"/>
  <c r="E429" i="52"/>
  <c r="E25" i="82" s="1"/>
  <c r="F429" i="52"/>
  <c r="F25" i="82" s="1"/>
  <c r="G429" i="52"/>
  <c r="H429" i="52"/>
  <c r="G25" i="82" s="1"/>
  <c r="I429" i="52"/>
  <c r="J429" i="52"/>
  <c r="H25" i="82" s="1"/>
  <c r="K429" i="52"/>
  <c r="C430" i="52"/>
  <c r="B26" i="82" s="1"/>
  <c r="D430" i="52"/>
  <c r="D26" i="82" s="1"/>
  <c r="E430" i="52"/>
  <c r="E26" i="82" s="1"/>
  <c r="F430" i="52"/>
  <c r="F26" i="82" s="1"/>
  <c r="G430" i="52"/>
  <c r="H430" i="52"/>
  <c r="G26" i="82" s="1"/>
  <c r="I430" i="52"/>
  <c r="J430" i="52"/>
  <c r="H26" i="82" s="1"/>
  <c r="K430" i="52"/>
  <c r="C431" i="52"/>
  <c r="B27" i="82" s="1"/>
  <c r="D431" i="52"/>
  <c r="D27" i="82" s="1"/>
  <c r="E431" i="52"/>
  <c r="E27" i="82" s="1"/>
  <c r="F431" i="52"/>
  <c r="F27" i="82" s="1"/>
  <c r="G431" i="52"/>
  <c r="H431" i="52"/>
  <c r="G27" i="82" s="1"/>
  <c r="I431" i="52"/>
  <c r="J431" i="52"/>
  <c r="H27" i="82" s="1"/>
  <c r="K431" i="52"/>
  <c r="C432" i="52"/>
  <c r="B28" i="82" s="1"/>
  <c r="D432" i="52"/>
  <c r="D28" i="82" s="1"/>
  <c r="E432" i="52"/>
  <c r="E28" i="82" s="1"/>
  <c r="F432" i="52"/>
  <c r="F28" i="82" s="1"/>
  <c r="G432" i="52"/>
  <c r="H432" i="52"/>
  <c r="G28" i="82" s="1"/>
  <c r="I432" i="52"/>
  <c r="J432" i="52"/>
  <c r="H28" i="82" s="1"/>
  <c r="K432" i="52"/>
  <c r="C433" i="52"/>
  <c r="B29" i="82" s="1"/>
  <c r="D433" i="52"/>
  <c r="D29" i="82" s="1"/>
  <c r="E433" i="52"/>
  <c r="E29" i="82" s="1"/>
  <c r="F433" i="52"/>
  <c r="F29" i="82" s="1"/>
  <c r="G433" i="52"/>
  <c r="H433" i="52"/>
  <c r="G29" i="82" s="1"/>
  <c r="I433" i="52"/>
  <c r="J433" i="52"/>
  <c r="H29" i="82" s="1"/>
  <c r="K433" i="52"/>
  <c r="C434" i="52"/>
  <c r="B30" i="82" s="1"/>
  <c r="D434" i="52"/>
  <c r="D30" i="82" s="1"/>
  <c r="E434" i="52"/>
  <c r="E30" i="82" s="1"/>
  <c r="F434" i="52"/>
  <c r="F30" i="82" s="1"/>
  <c r="G434" i="52"/>
  <c r="H434" i="52"/>
  <c r="G30" i="82" s="1"/>
  <c r="I434" i="52"/>
  <c r="J434" i="52"/>
  <c r="H30" i="82" s="1"/>
  <c r="K434" i="52"/>
  <c r="C435" i="52"/>
  <c r="B31" i="82" s="1"/>
  <c r="D435" i="52"/>
  <c r="D31" i="82" s="1"/>
  <c r="E435" i="52"/>
  <c r="E31" i="82" s="1"/>
  <c r="F435" i="52"/>
  <c r="F31" i="82" s="1"/>
  <c r="G435" i="52"/>
  <c r="H435" i="52"/>
  <c r="G31" i="82" s="1"/>
  <c r="I435" i="52"/>
  <c r="J435" i="52"/>
  <c r="H31" i="82" s="1"/>
  <c r="K435" i="52"/>
  <c r="C436" i="52"/>
  <c r="B32" i="82" s="1"/>
  <c r="D436" i="52"/>
  <c r="D32" i="82" s="1"/>
  <c r="E436" i="52"/>
  <c r="E32" i="82" s="1"/>
  <c r="F436" i="52"/>
  <c r="F32" i="82" s="1"/>
  <c r="G436" i="52"/>
  <c r="H436" i="52"/>
  <c r="G32" i="82" s="1"/>
  <c r="I436" i="52"/>
  <c r="J436" i="52"/>
  <c r="H32" i="82" s="1"/>
  <c r="K436" i="52"/>
  <c r="C437" i="52"/>
  <c r="B33" i="82" s="1"/>
  <c r="D437" i="52"/>
  <c r="D33" i="82" s="1"/>
  <c r="E437" i="52"/>
  <c r="E33" i="82" s="1"/>
  <c r="F437" i="52"/>
  <c r="F33" i="82" s="1"/>
  <c r="G437" i="52"/>
  <c r="H437" i="52"/>
  <c r="G33" i="82" s="1"/>
  <c r="I437" i="52"/>
  <c r="J437" i="52"/>
  <c r="H33" i="82" s="1"/>
  <c r="K437" i="52"/>
  <c r="C438" i="52"/>
  <c r="B34" i="82" s="1"/>
  <c r="D438" i="52"/>
  <c r="D34" i="82" s="1"/>
  <c r="E438" i="52"/>
  <c r="E34" i="82" s="1"/>
  <c r="F438" i="52"/>
  <c r="F34" i="82" s="1"/>
  <c r="G438" i="52"/>
  <c r="H438" i="52"/>
  <c r="G34" i="82" s="1"/>
  <c r="I438" i="52"/>
  <c r="J438" i="52"/>
  <c r="H34" i="82" s="1"/>
  <c r="K438" i="52"/>
  <c r="C439" i="52"/>
  <c r="B35" i="82" s="1"/>
  <c r="D439" i="52"/>
  <c r="D35" i="82" s="1"/>
  <c r="E439" i="52"/>
  <c r="E35" i="82" s="1"/>
  <c r="F439" i="52"/>
  <c r="F35" i="82" s="1"/>
  <c r="G439" i="52"/>
  <c r="H439" i="52"/>
  <c r="G35" i="82" s="1"/>
  <c r="I439" i="52"/>
  <c r="J439" i="52"/>
  <c r="H35" i="82" s="1"/>
  <c r="K439" i="52"/>
  <c r="C440" i="52"/>
  <c r="B36" i="82" s="1"/>
  <c r="D440" i="52"/>
  <c r="D36" i="82" s="1"/>
  <c r="E440" i="52"/>
  <c r="E36" i="82" s="1"/>
  <c r="F440" i="52"/>
  <c r="F36" i="82" s="1"/>
  <c r="G440" i="52"/>
  <c r="H440" i="52"/>
  <c r="G36" i="82" s="1"/>
  <c r="I440" i="52"/>
  <c r="J440" i="52"/>
  <c r="H36" i="82" s="1"/>
  <c r="K440" i="52"/>
  <c r="C441" i="52"/>
  <c r="B37" i="82" s="1"/>
  <c r="D441" i="52"/>
  <c r="D37" i="82" s="1"/>
  <c r="E441" i="52"/>
  <c r="E37" i="82" s="1"/>
  <c r="F441" i="52"/>
  <c r="F37" i="82" s="1"/>
  <c r="G441" i="52"/>
  <c r="H441" i="52"/>
  <c r="G37" i="82" s="1"/>
  <c r="I441" i="52"/>
  <c r="J441" i="52"/>
  <c r="H37" i="82" s="1"/>
  <c r="K441" i="52"/>
  <c r="C442" i="52"/>
  <c r="B38" i="82" s="1"/>
  <c r="D442" i="52"/>
  <c r="D38" i="82" s="1"/>
  <c r="E442" i="52"/>
  <c r="E38" i="82" s="1"/>
  <c r="F442" i="52"/>
  <c r="F38" i="82" s="1"/>
  <c r="G442" i="52"/>
  <c r="H442" i="52"/>
  <c r="G38" i="82" s="1"/>
  <c r="I442" i="52"/>
  <c r="J442" i="52"/>
  <c r="H38" i="82" s="1"/>
  <c r="K442" i="52"/>
  <c r="C443" i="52"/>
  <c r="B39" i="82" s="1"/>
  <c r="D443" i="52"/>
  <c r="D39" i="82" s="1"/>
  <c r="E443" i="52"/>
  <c r="E39" i="82" s="1"/>
  <c r="F443" i="52"/>
  <c r="F39" i="82" s="1"/>
  <c r="G443" i="52"/>
  <c r="H443" i="52"/>
  <c r="G39" i="82" s="1"/>
  <c r="I443" i="52"/>
  <c r="J443" i="52"/>
  <c r="H39" i="82" s="1"/>
  <c r="K443" i="52"/>
  <c r="C444" i="52"/>
  <c r="B40" i="82" s="1"/>
  <c r="D444" i="52"/>
  <c r="D40" i="82" s="1"/>
  <c r="E444" i="52"/>
  <c r="E40" i="82" s="1"/>
  <c r="F444" i="52"/>
  <c r="F40" i="82" s="1"/>
  <c r="G444" i="52"/>
  <c r="H444" i="52"/>
  <c r="G40" i="82" s="1"/>
  <c r="I444" i="52"/>
  <c r="J444" i="52"/>
  <c r="H40" i="82" s="1"/>
  <c r="K444" i="52"/>
  <c r="C445" i="52"/>
  <c r="B41" i="82" s="1"/>
  <c r="D445" i="52"/>
  <c r="D41" i="82" s="1"/>
  <c r="E445" i="52"/>
  <c r="E41" i="82" s="1"/>
  <c r="F445" i="52"/>
  <c r="F41" i="82" s="1"/>
  <c r="G445" i="52"/>
  <c r="H445" i="52"/>
  <c r="G41" i="82" s="1"/>
  <c r="I445" i="52"/>
  <c r="J445" i="52"/>
  <c r="H41" i="82" s="1"/>
  <c r="K445" i="52"/>
  <c r="C446" i="52"/>
  <c r="B42" i="82" s="1"/>
  <c r="D446" i="52"/>
  <c r="D42" i="82" s="1"/>
  <c r="E446" i="52"/>
  <c r="E42" i="82" s="1"/>
  <c r="F446" i="52"/>
  <c r="F42" i="82" s="1"/>
  <c r="G446" i="52"/>
  <c r="H446" i="52"/>
  <c r="G42" i="82" s="1"/>
  <c r="I446" i="52"/>
  <c r="J446" i="52"/>
  <c r="H42" i="82" s="1"/>
  <c r="K446" i="52"/>
  <c r="C447" i="52"/>
  <c r="B43" i="82" s="1"/>
  <c r="D447" i="52"/>
  <c r="D43" i="82" s="1"/>
  <c r="E447" i="52"/>
  <c r="E43" i="82" s="1"/>
  <c r="F447" i="52"/>
  <c r="F43" i="82" s="1"/>
  <c r="G447" i="52"/>
  <c r="H447" i="52"/>
  <c r="G43" i="82" s="1"/>
  <c r="I447" i="52"/>
  <c r="J447" i="52"/>
  <c r="H43" i="82" s="1"/>
  <c r="K447" i="52"/>
  <c r="C448" i="52"/>
  <c r="B44" i="82" s="1"/>
  <c r="D448" i="52"/>
  <c r="D44" i="82" s="1"/>
  <c r="E448" i="52"/>
  <c r="E44" i="82" s="1"/>
  <c r="F448" i="52"/>
  <c r="F44" i="82" s="1"/>
  <c r="G448" i="52"/>
  <c r="H448" i="52"/>
  <c r="G44" i="82" s="1"/>
  <c r="I448" i="52"/>
  <c r="J448" i="52"/>
  <c r="H44" i="82" s="1"/>
  <c r="K448" i="52"/>
  <c r="C449" i="52"/>
  <c r="B45" i="82" s="1"/>
  <c r="D449" i="52"/>
  <c r="D45" i="82" s="1"/>
  <c r="E449" i="52"/>
  <c r="E45" i="82" s="1"/>
  <c r="F449" i="52"/>
  <c r="F45" i="82" s="1"/>
  <c r="G449" i="52"/>
  <c r="H449" i="52"/>
  <c r="G45" i="82" s="1"/>
  <c r="I449" i="52"/>
  <c r="J449" i="52"/>
  <c r="H45" i="82" s="1"/>
  <c r="K449" i="52"/>
  <c r="C450" i="52"/>
  <c r="B46" i="82" s="1"/>
  <c r="D450" i="52"/>
  <c r="D46" i="82" s="1"/>
  <c r="E450" i="52"/>
  <c r="E46" i="82" s="1"/>
  <c r="F450" i="52"/>
  <c r="F46" i="82" s="1"/>
  <c r="G450" i="52"/>
  <c r="H450" i="52"/>
  <c r="G46" i="82" s="1"/>
  <c r="I450" i="52"/>
  <c r="J450" i="52"/>
  <c r="H46" i="82" s="1"/>
  <c r="K450" i="52"/>
  <c r="C451" i="52"/>
  <c r="B47" i="82" s="1"/>
  <c r="D451" i="52"/>
  <c r="D47" i="82" s="1"/>
  <c r="E451" i="52"/>
  <c r="E47" i="82" s="1"/>
  <c r="F451" i="52"/>
  <c r="F47" i="82" s="1"/>
  <c r="G451" i="52"/>
  <c r="H451" i="52"/>
  <c r="G47" i="82" s="1"/>
  <c r="I451" i="52"/>
  <c r="J451" i="52"/>
  <c r="H47" i="82" s="1"/>
  <c r="K451" i="52"/>
  <c r="C452" i="52"/>
  <c r="B48" i="82" s="1"/>
  <c r="D452" i="52"/>
  <c r="D48" i="82" s="1"/>
  <c r="E452" i="52"/>
  <c r="E48" i="82" s="1"/>
  <c r="F452" i="52"/>
  <c r="F48" i="82" s="1"/>
  <c r="G452" i="52"/>
  <c r="H452" i="52"/>
  <c r="G48" i="82" s="1"/>
  <c r="I452" i="52"/>
  <c r="J452" i="52"/>
  <c r="H48" i="82" s="1"/>
  <c r="K452" i="52"/>
  <c r="C453" i="52"/>
  <c r="B49" i="82" s="1"/>
  <c r="D453" i="52"/>
  <c r="D49" i="82" s="1"/>
  <c r="E453" i="52"/>
  <c r="E49" i="82" s="1"/>
  <c r="F453" i="52"/>
  <c r="F49" i="82" s="1"/>
  <c r="G453" i="52"/>
  <c r="H453" i="52"/>
  <c r="G49" i="82" s="1"/>
  <c r="I453" i="52"/>
  <c r="J453" i="52"/>
  <c r="H49" i="82" s="1"/>
  <c r="K453" i="52"/>
  <c r="C454" i="52"/>
  <c r="B50" i="82" s="1"/>
  <c r="D454" i="52"/>
  <c r="D50" i="82" s="1"/>
  <c r="E454" i="52"/>
  <c r="E50" i="82" s="1"/>
  <c r="F454" i="52"/>
  <c r="F50" i="82" s="1"/>
  <c r="G454" i="52"/>
  <c r="H454" i="52"/>
  <c r="G50" i="82" s="1"/>
  <c r="I454" i="52"/>
  <c r="J454" i="52"/>
  <c r="H50" i="82" s="1"/>
  <c r="K454" i="52"/>
  <c r="C455" i="52"/>
  <c r="B51" i="82" s="1"/>
  <c r="D455" i="52"/>
  <c r="D51" i="82" s="1"/>
  <c r="E455" i="52"/>
  <c r="E51" i="82" s="1"/>
  <c r="F455" i="52"/>
  <c r="F51" i="82" s="1"/>
  <c r="G455" i="52"/>
  <c r="H455" i="52"/>
  <c r="G51" i="82" s="1"/>
  <c r="I455" i="52"/>
  <c r="J455" i="52"/>
  <c r="H51" i="82" s="1"/>
  <c r="K455" i="52"/>
  <c r="C456" i="52"/>
  <c r="B52" i="82" s="1"/>
  <c r="D456" i="52"/>
  <c r="D52" i="82" s="1"/>
  <c r="E456" i="52"/>
  <c r="E52" i="82" s="1"/>
  <c r="F456" i="52"/>
  <c r="F52" i="82" s="1"/>
  <c r="G456" i="52"/>
  <c r="H456" i="52"/>
  <c r="G52" i="82" s="1"/>
  <c r="I456" i="52"/>
  <c r="J456" i="52"/>
  <c r="H52" i="82" s="1"/>
  <c r="K456" i="52"/>
  <c r="C457" i="52"/>
  <c r="B53" i="82" s="1"/>
  <c r="D457" i="52"/>
  <c r="D53" i="82" s="1"/>
  <c r="E457" i="52"/>
  <c r="E53" i="82" s="1"/>
  <c r="F457" i="52"/>
  <c r="F53" i="82" s="1"/>
  <c r="G457" i="52"/>
  <c r="H457" i="52"/>
  <c r="G53" i="82" s="1"/>
  <c r="I457" i="52"/>
  <c r="J457" i="52"/>
  <c r="H53" i="82" s="1"/>
  <c r="K457" i="52"/>
  <c r="C458" i="52"/>
  <c r="B54" i="82" s="1"/>
  <c r="D458" i="52"/>
  <c r="D54" i="82" s="1"/>
  <c r="E458" i="52"/>
  <c r="E54" i="82" s="1"/>
  <c r="F458" i="52"/>
  <c r="F54" i="82" s="1"/>
  <c r="G458" i="52"/>
  <c r="H458" i="52"/>
  <c r="G54" i="82" s="1"/>
  <c r="I458" i="52"/>
  <c r="J458" i="52"/>
  <c r="H54" i="82" s="1"/>
  <c r="K458" i="52"/>
  <c r="C459" i="52"/>
  <c r="B55" i="82" s="1"/>
  <c r="D459" i="52"/>
  <c r="D55" i="82" s="1"/>
  <c r="E459" i="52"/>
  <c r="E55" i="82" s="1"/>
  <c r="F459" i="52"/>
  <c r="F55" i="82" s="1"/>
  <c r="G459" i="52"/>
  <c r="H459" i="52"/>
  <c r="G55" i="82" s="1"/>
  <c r="I459" i="52"/>
  <c r="J459" i="52"/>
  <c r="H55" i="82" s="1"/>
  <c r="K459" i="52"/>
  <c r="C460" i="52"/>
  <c r="B56" i="82" s="1"/>
  <c r="D460" i="52"/>
  <c r="D56" i="82" s="1"/>
  <c r="E460" i="52"/>
  <c r="E56" i="82" s="1"/>
  <c r="F460" i="52"/>
  <c r="F56" i="82" s="1"/>
  <c r="G460" i="52"/>
  <c r="H460" i="52"/>
  <c r="G56" i="82" s="1"/>
  <c r="I460" i="52"/>
  <c r="J460" i="52"/>
  <c r="H56" i="82" s="1"/>
  <c r="K460" i="52"/>
  <c r="C461" i="52"/>
  <c r="B57" i="82" s="1"/>
  <c r="D461" i="52"/>
  <c r="D57" i="82" s="1"/>
  <c r="E461" i="52"/>
  <c r="E57" i="82" s="1"/>
  <c r="F461" i="52"/>
  <c r="F57" i="82" s="1"/>
  <c r="G461" i="52"/>
  <c r="H461" i="52"/>
  <c r="G57" i="82" s="1"/>
  <c r="I461" i="52"/>
  <c r="J461" i="52"/>
  <c r="H57" i="82" s="1"/>
  <c r="K461" i="52"/>
  <c r="C462" i="52"/>
  <c r="B58" i="82" s="1"/>
  <c r="D462" i="52"/>
  <c r="D58" i="82" s="1"/>
  <c r="E462" i="52"/>
  <c r="E58" i="82" s="1"/>
  <c r="F462" i="52"/>
  <c r="F58" i="82" s="1"/>
  <c r="G462" i="52"/>
  <c r="H462" i="52"/>
  <c r="G58" i="82" s="1"/>
  <c r="I462" i="52"/>
  <c r="J462" i="52"/>
  <c r="H58" i="82" s="1"/>
  <c r="K462" i="52"/>
  <c r="C463" i="52"/>
  <c r="B59" i="82" s="1"/>
  <c r="D463" i="52"/>
  <c r="D59" i="82" s="1"/>
  <c r="E463" i="52"/>
  <c r="E59" i="82" s="1"/>
  <c r="F463" i="52"/>
  <c r="F59" i="82" s="1"/>
  <c r="G463" i="52"/>
  <c r="H463" i="52"/>
  <c r="G59" i="82" s="1"/>
  <c r="I463" i="52"/>
  <c r="J463" i="52"/>
  <c r="H59" i="82" s="1"/>
  <c r="K463" i="52"/>
  <c r="C464" i="52"/>
  <c r="B60" i="82" s="1"/>
  <c r="D464" i="52"/>
  <c r="D60" i="82" s="1"/>
  <c r="E464" i="52"/>
  <c r="E60" i="82" s="1"/>
  <c r="F464" i="52"/>
  <c r="F60" i="82" s="1"/>
  <c r="G464" i="52"/>
  <c r="H464" i="52"/>
  <c r="G60" i="82" s="1"/>
  <c r="I464" i="52"/>
  <c r="J464" i="52"/>
  <c r="H60" i="82" s="1"/>
  <c r="K464" i="52"/>
  <c r="C465" i="52"/>
  <c r="B61" i="82" s="1"/>
  <c r="D465" i="52"/>
  <c r="D61" i="82" s="1"/>
  <c r="E465" i="52"/>
  <c r="E61" i="82" s="1"/>
  <c r="F465" i="52"/>
  <c r="F61" i="82" s="1"/>
  <c r="G465" i="52"/>
  <c r="H465" i="52"/>
  <c r="G61" i="82" s="1"/>
  <c r="I465" i="52"/>
  <c r="J465" i="52"/>
  <c r="H61" i="82" s="1"/>
  <c r="K465" i="52"/>
  <c r="C466" i="52"/>
  <c r="B62" i="82" s="1"/>
  <c r="D466" i="52"/>
  <c r="D62" i="82" s="1"/>
  <c r="E466" i="52"/>
  <c r="E62" i="82" s="1"/>
  <c r="F466" i="52"/>
  <c r="F62" i="82" s="1"/>
  <c r="G466" i="52"/>
  <c r="H466" i="52"/>
  <c r="G62" i="82" s="1"/>
  <c r="I466" i="52"/>
  <c r="J466" i="52"/>
  <c r="H62" i="82" s="1"/>
  <c r="K466" i="52"/>
  <c r="C467" i="52"/>
  <c r="B2" i="83" s="1"/>
  <c r="D467" i="52"/>
  <c r="D2" i="83" s="1"/>
  <c r="E467" i="52"/>
  <c r="E2" i="83" s="1"/>
  <c r="F467" i="52"/>
  <c r="F2" i="83" s="1"/>
  <c r="G467" i="52"/>
  <c r="H467" i="52"/>
  <c r="G2" i="83" s="1"/>
  <c r="I467" i="52"/>
  <c r="J467" i="52"/>
  <c r="H2" i="83" s="1"/>
  <c r="K467" i="52"/>
  <c r="C468" i="52"/>
  <c r="B3" i="83" s="1"/>
  <c r="D468" i="52"/>
  <c r="D3" i="83" s="1"/>
  <c r="E468" i="52"/>
  <c r="E3" i="83" s="1"/>
  <c r="F468" i="52"/>
  <c r="F3" i="83" s="1"/>
  <c r="G468" i="52"/>
  <c r="H468" i="52"/>
  <c r="G3" i="83" s="1"/>
  <c r="I468" i="52"/>
  <c r="J468" i="52"/>
  <c r="H3" i="83" s="1"/>
  <c r="K468" i="52"/>
  <c r="C469" i="52"/>
  <c r="B4" i="83" s="1"/>
  <c r="D469" i="52"/>
  <c r="D4" i="83" s="1"/>
  <c r="E469" i="52"/>
  <c r="E4" i="83" s="1"/>
  <c r="F469" i="52"/>
  <c r="F4" i="83" s="1"/>
  <c r="G469" i="52"/>
  <c r="H469" i="52"/>
  <c r="G4" i="83" s="1"/>
  <c r="I469" i="52"/>
  <c r="J469" i="52"/>
  <c r="H4" i="83" s="1"/>
  <c r="K469" i="52"/>
  <c r="C470" i="52"/>
  <c r="B5" i="83" s="1"/>
  <c r="D470" i="52"/>
  <c r="D5" i="83" s="1"/>
  <c r="E470" i="52"/>
  <c r="E5" i="83" s="1"/>
  <c r="F470" i="52"/>
  <c r="F5" i="83" s="1"/>
  <c r="G470" i="52"/>
  <c r="H470" i="52"/>
  <c r="G5" i="83" s="1"/>
  <c r="I470" i="52"/>
  <c r="J470" i="52"/>
  <c r="H5" i="83" s="1"/>
  <c r="K470" i="52"/>
  <c r="C471" i="52"/>
  <c r="B6" i="83" s="1"/>
  <c r="D471" i="52"/>
  <c r="D6" i="83" s="1"/>
  <c r="E471" i="52"/>
  <c r="E6" i="83" s="1"/>
  <c r="F471" i="52"/>
  <c r="F6" i="83" s="1"/>
  <c r="G471" i="52"/>
  <c r="H471" i="52"/>
  <c r="G6" i="83" s="1"/>
  <c r="I471" i="52"/>
  <c r="J471" i="52"/>
  <c r="H6" i="83" s="1"/>
  <c r="K471" i="52"/>
  <c r="C472" i="52"/>
  <c r="B7" i="83" s="1"/>
  <c r="D472" i="52"/>
  <c r="D7" i="83" s="1"/>
  <c r="E472" i="52"/>
  <c r="E7" i="83" s="1"/>
  <c r="F472" i="52"/>
  <c r="F7" i="83" s="1"/>
  <c r="G472" i="52"/>
  <c r="H472" i="52"/>
  <c r="G7" i="83" s="1"/>
  <c r="I472" i="52"/>
  <c r="J472" i="52"/>
  <c r="H7" i="83" s="1"/>
  <c r="K472" i="52"/>
  <c r="C473" i="52"/>
  <c r="B8" i="83" s="1"/>
  <c r="D473" i="52"/>
  <c r="D8" i="83" s="1"/>
  <c r="E473" i="52"/>
  <c r="E8" i="83" s="1"/>
  <c r="F473" i="52"/>
  <c r="F8" i="83" s="1"/>
  <c r="G473" i="52"/>
  <c r="H473" i="52"/>
  <c r="G8" i="83" s="1"/>
  <c r="I473" i="52"/>
  <c r="J473" i="52"/>
  <c r="H8" i="83" s="1"/>
  <c r="K473" i="52"/>
  <c r="C474" i="52"/>
  <c r="B9" i="83" s="1"/>
  <c r="D474" i="52"/>
  <c r="D9" i="83" s="1"/>
  <c r="E474" i="52"/>
  <c r="E9" i="83" s="1"/>
  <c r="F474" i="52"/>
  <c r="F9" i="83" s="1"/>
  <c r="G474" i="52"/>
  <c r="H474" i="52"/>
  <c r="G9" i="83" s="1"/>
  <c r="I474" i="52"/>
  <c r="J474" i="52"/>
  <c r="H9" i="83" s="1"/>
  <c r="K474" i="52"/>
  <c r="C475" i="52"/>
  <c r="B10" i="83" s="1"/>
  <c r="D475" i="52"/>
  <c r="D10" i="83" s="1"/>
  <c r="E475" i="52"/>
  <c r="E10" i="83" s="1"/>
  <c r="F475" i="52"/>
  <c r="F10" i="83" s="1"/>
  <c r="G475" i="52"/>
  <c r="H475" i="52"/>
  <c r="G10" i="83" s="1"/>
  <c r="I475" i="52"/>
  <c r="J475" i="52"/>
  <c r="H10" i="83" s="1"/>
  <c r="K475" i="52"/>
  <c r="C476" i="52"/>
  <c r="B11" i="83" s="1"/>
  <c r="D476" i="52"/>
  <c r="D11" i="83" s="1"/>
  <c r="E476" i="52"/>
  <c r="E11" i="83" s="1"/>
  <c r="F476" i="52"/>
  <c r="F11" i="83" s="1"/>
  <c r="G476" i="52"/>
  <c r="H476" i="52"/>
  <c r="G11" i="83" s="1"/>
  <c r="I476" i="52"/>
  <c r="J476" i="52"/>
  <c r="H11" i="83" s="1"/>
  <c r="K476" i="52"/>
  <c r="C477" i="52"/>
  <c r="B12" i="83" s="1"/>
  <c r="D477" i="52"/>
  <c r="D12" i="83" s="1"/>
  <c r="E477" i="52"/>
  <c r="E12" i="83" s="1"/>
  <c r="F477" i="52"/>
  <c r="F12" i="83" s="1"/>
  <c r="G477" i="52"/>
  <c r="H477" i="52"/>
  <c r="G12" i="83" s="1"/>
  <c r="I477" i="52"/>
  <c r="J477" i="52"/>
  <c r="H12" i="83" s="1"/>
  <c r="K477" i="52"/>
  <c r="C478" i="52"/>
  <c r="B13" i="83" s="1"/>
  <c r="D478" i="52"/>
  <c r="D13" i="83" s="1"/>
  <c r="E478" i="52"/>
  <c r="E13" i="83" s="1"/>
  <c r="F478" i="52"/>
  <c r="F13" i="83" s="1"/>
  <c r="G478" i="52"/>
  <c r="H478" i="52"/>
  <c r="G13" i="83" s="1"/>
  <c r="I478" i="52"/>
  <c r="J478" i="52"/>
  <c r="H13" i="83" s="1"/>
  <c r="K478" i="52"/>
  <c r="C479" i="52"/>
  <c r="B14" i="83" s="1"/>
  <c r="D479" i="52"/>
  <c r="D14" i="83" s="1"/>
  <c r="E479" i="52"/>
  <c r="E14" i="83" s="1"/>
  <c r="F479" i="52"/>
  <c r="F14" i="83" s="1"/>
  <c r="G479" i="52"/>
  <c r="H479" i="52"/>
  <c r="G14" i="83" s="1"/>
  <c r="I479" i="52"/>
  <c r="J479" i="52"/>
  <c r="H14" i="83" s="1"/>
  <c r="K479" i="52"/>
  <c r="C480" i="52"/>
  <c r="B15" i="83" s="1"/>
  <c r="D480" i="52"/>
  <c r="D15" i="83" s="1"/>
  <c r="E480" i="52"/>
  <c r="E15" i="83" s="1"/>
  <c r="F480" i="52"/>
  <c r="F15" i="83" s="1"/>
  <c r="G480" i="52"/>
  <c r="H480" i="52"/>
  <c r="G15" i="83" s="1"/>
  <c r="I480" i="52"/>
  <c r="J480" i="52"/>
  <c r="H15" i="83" s="1"/>
  <c r="K480" i="52"/>
  <c r="C481" i="52"/>
  <c r="B16" i="83" s="1"/>
  <c r="D481" i="52"/>
  <c r="D16" i="83" s="1"/>
  <c r="E481" i="52"/>
  <c r="E16" i="83" s="1"/>
  <c r="F481" i="52"/>
  <c r="F16" i="83" s="1"/>
  <c r="G481" i="52"/>
  <c r="H481" i="52"/>
  <c r="G16" i="83" s="1"/>
  <c r="I481" i="52"/>
  <c r="J481" i="52"/>
  <c r="H16" i="83" s="1"/>
  <c r="K481" i="52"/>
  <c r="C482" i="52"/>
  <c r="B17" i="83" s="1"/>
  <c r="D482" i="52"/>
  <c r="D17" i="83" s="1"/>
  <c r="E482" i="52"/>
  <c r="E17" i="83" s="1"/>
  <c r="F482" i="52"/>
  <c r="F17" i="83" s="1"/>
  <c r="G482" i="52"/>
  <c r="H482" i="52"/>
  <c r="G17" i="83" s="1"/>
  <c r="I482" i="52"/>
  <c r="J482" i="52"/>
  <c r="H17" i="83" s="1"/>
  <c r="K482" i="52"/>
  <c r="C483" i="52"/>
  <c r="B18" i="83" s="1"/>
  <c r="D483" i="52"/>
  <c r="D18" i="83" s="1"/>
  <c r="E483" i="52"/>
  <c r="E18" i="83" s="1"/>
  <c r="F483" i="52"/>
  <c r="F18" i="83" s="1"/>
  <c r="G483" i="52"/>
  <c r="H483" i="52"/>
  <c r="G18" i="83" s="1"/>
  <c r="I483" i="52"/>
  <c r="J483" i="52"/>
  <c r="H18" i="83" s="1"/>
  <c r="K483" i="52"/>
  <c r="C484" i="52"/>
  <c r="B19" i="83" s="1"/>
  <c r="D484" i="52"/>
  <c r="D19" i="83" s="1"/>
  <c r="E484" i="52"/>
  <c r="E19" i="83" s="1"/>
  <c r="F484" i="52"/>
  <c r="F19" i="83" s="1"/>
  <c r="G484" i="52"/>
  <c r="H484" i="52"/>
  <c r="G19" i="83" s="1"/>
  <c r="I484" i="52"/>
  <c r="J484" i="52"/>
  <c r="H19" i="83" s="1"/>
  <c r="K484" i="52"/>
  <c r="C485" i="52"/>
  <c r="B20" i="83" s="1"/>
  <c r="D485" i="52"/>
  <c r="D20" i="83" s="1"/>
  <c r="E485" i="52"/>
  <c r="E20" i="83" s="1"/>
  <c r="F485" i="52"/>
  <c r="F20" i="83" s="1"/>
  <c r="G485" i="52"/>
  <c r="H485" i="52"/>
  <c r="G20" i="83" s="1"/>
  <c r="I485" i="52"/>
  <c r="J485" i="52"/>
  <c r="H20" i="83" s="1"/>
  <c r="K485" i="52"/>
  <c r="C486" i="52"/>
  <c r="B21" i="83" s="1"/>
  <c r="D486" i="52"/>
  <c r="D21" i="83" s="1"/>
  <c r="E486" i="52"/>
  <c r="E21" i="83" s="1"/>
  <c r="F486" i="52"/>
  <c r="F21" i="83" s="1"/>
  <c r="G486" i="52"/>
  <c r="H486" i="52"/>
  <c r="G21" i="83" s="1"/>
  <c r="I486" i="52"/>
  <c r="J486" i="52"/>
  <c r="H21" i="83" s="1"/>
  <c r="K486" i="52"/>
  <c r="C487" i="52"/>
  <c r="B22" i="83" s="1"/>
  <c r="D487" i="52"/>
  <c r="D22" i="83" s="1"/>
  <c r="E487" i="52"/>
  <c r="E22" i="83" s="1"/>
  <c r="F487" i="52"/>
  <c r="F22" i="83" s="1"/>
  <c r="G487" i="52"/>
  <c r="H487" i="52"/>
  <c r="G22" i="83" s="1"/>
  <c r="I487" i="52"/>
  <c r="J487" i="52"/>
  <c r="H22" i="83" s="1"/>
  <c r="K487" i="52"/>
  <c r="C488" i="52"/>
  <c r="B23" i="83" s="1"/>
  <c r="D488" i="52"/>
  <c r="D23" i="83" s="1"/>
  <c r="E488" i="52"/>
  <c r="E23" i="83" s="1"/>
  <c r="F488" i="52"/>
  <c r="F23" i="83" s="1"/>
  <c r="G488" i="52"/>
  <c r="H488" i="52"/>
  <c r="G23" i="83" s="1"/>
  <c r="I488" i="52"/>
  <c r="J488" i="52"/>
  <c r="H23" i="83" s="1"/>
  <c r="K488" i="52"/>
  <c r="C489" i="52"/>
  <c r="B24" i="83" s="1"/>
  <c r="D489" i="52"/>
  <c r="D24" i="83" s="1"/>
  <c r="E489" i="52"/>
  <c r="E24" i="83" s="1"/>
  <c r="F489" i="52"/>
  <c r="F24" i="83" s="1"/>
  <c r="G489" i="52"/>
  <c r="H489" i="52"/>
  <c r="G24" i="83" s="1"/>
  <c r="I489" i="52"/>
  <c r="J489" i="52"/>
  <c r="H24" i="83" s="1"/>
  <c r="K489" i="52"/>
  <c r="C490" i="52"/>
  <c r="B25" i="83" s="1"/>
  <c r="D490" i="52"/>
  <c r="D25" i="83" s="1"/>
  <c r="E490" i="52"/>
  <c r="E25" i="83" s="1"/>
  <c r="F490" i="52"/>
  <c r="F25" i="83" s="1"/>
  <c r="G490" i="52"/>
  <c r="H490" i="52"/>
  <c r="G25" i="83" s="1"/>
  <c r="I490" i="52"/>
  <c r="J490" i="52"/>
  <c r="H25" i="83" s="1"/>
  <c r="K490" i="52"/>
  <c r="C491" i="52"/>
  <c r="B26" i="83" s="1"/>
  <c r="D491" i="52"/>
  <c r="D26" i="83" s="1"/>
  <c r="E491" i="52"/>
  <c r="E26" i="83" s="1"/>
  <c r="F491" i="52"/>
  <c r="F26" i="83" s="1"/>
  <c r="G491" i="52"/>
  <c r="H491" i="52"/>
  <c r="G26" i="83" s="1"/>
  <c r="I491" i="52"/>
  <c r="J491" i="52"/>
  <c r="H26" i="83" s="1"/>
  <c r="K491" i="52"/>
  <c r="C492" i="52"/>
  <c r="B27" i="83" s="1"/>
  <c r="D492" i="52"/>
  <c r="D27" i="83" s="1"/>
  <c r="E492" i="52"/>
  <c r="E27" i="83" s="1"/>
  <c r="F492" i="52"/>
  <c r="F27" i="83" s="1"/>
  <c r="G492" i="52"/>
  <c r="H492" i="52"/>
  <c r="G27" i="83" s="1"/>
  <c r="I492" i="52"/>
  <c r="J492" i="52"/>
  <c r="H27" i="83" s="1"/>
  <c r="K492" i="52"/>
  <c r="C493" i="52"/>
  <c r="B28" i="83" s="1"/>
  <c r="D493" i="52"/>
  <c r="D28" i="83" s="1"/>
  <c r="E493" i="52"/>
  <c r="E28" i="83" s="1"/>
  <c r="F493" i="52"/>
  <c r="F28" i="83" s="1"/>
  <c r="G493" i="52"/>
  <c r="H493" i="52"/>
  <c r="G28" i="83" s="1"/>
  <c r="I493" i="52"/>
  <c r="J493" i="52"/>
  <c r="H28" i="83" s="1"/>
  <c r="K493" i="52"/>
  <c r="C494" i="52"/>
  <c r="B29" i="83" s="1"/>
  <c r="D494" i="52"/>
  <c r="D29" i="83" s="1"/>
  <c r="E494" i="52"/>
  <c r="E29" i="83" s="1"/>
  <c r="F494" i="52"/>
  <c r="F29" i="83" s="1"/>
  <c r="G494" i="52"/>
  <c r="H494" i="52"/>
  <c r="G29" i="83" s="1"/>
  <c r="I494" i="52"/>
  <c r="J494" i="52"/>
  <c r="H29" i="83" s="1"/>
  <c r="K494" i="52"/>
  <c r="C495" i="52"/>
  <c r="B30" i="83" s="1"/>
  <c r="D495" i="52"/>
  <c r="D30" i="83" s="1"/>
  <c r="E495" i="52"/>
  <c r="E30" i="83" s="1"/>
  <c r="F495" i="52"/>
  <c r="F30" i="83" s="1"/>
  <c r="G495" i="52"/>
  <c r="H495" i="52"/>
  <c r="G30" i="83" s="1"/>
  <c r="I495" i="52"/>
  <c r="J495" i="52"/>
  <c r="H30" i="83" s="1"/>
  <c r="K495" i="52"/>
  <c r="C496" i="52"/>
  <c r="B31" i="83" s="1"/>
  <c r="D496" i="52"/>
  <c r="D31" i="83" s="1"/>
  <c r="E496" i="52"/>
  <c r="E31" i="83" s="1"/>
  <c r="F496" i="52"/>
  <c r="F31" i="83" s="1"/>
  <c r="G496" i="52"/>
  <c r="H496" i="52"/>
  <c r="G31" i="83" s="1"/>
  <c r="I496" i="52"/>
  <c r="J496" i="52"/>
  <c r="H31" i="83" s="1"/>
  <c r="K496" i="52"/>
  <c r="C497" i="52"/>
  <c r="B32" i="83" s="1"/>
  <c r="D497" i="52"/>
  <c r="D32" i="83" s="1"/>
  <c r="E497" i="52"/>
  <c r="E32" i="83" s="1"/>
  <c r="F497" i="52"/>
  <c r="F32" i="83" s="1"/>
  <c r="G497" i="52"/>
  <c r="H497" i="52"/>
  <c r="G32" i="83" s="1"/>
  <c r="I497" i="52"/>
  <c r="J497" i="52"/>
  <c r="H32" i="83" s="1"/>
  <c r="K497" i="52"/>
  <c r="C498" i="52"/>
  <c r="B33" i="83" s="1"/>
  <c r="D498" i="52"/>
  <c r="D33" i="83" s="1"/>
  <c r="E498" i="52"/>
  <c r="E33" i="83" s="1"/>
  <c r="F498" i="52"/>
  <c r="F33" i="83" s="1"/>
  <c r="G498" i="52"/>
  <c r="H498" i="52"/>
  <c r="G33" i="83" s="1"/>
  <c r="I498" i="52"/>
  <c r="J498" i="52"/>
  <c r="H33" i="83" s="1"/>
  <c r="K498" i="52"/>
  <c r="C499" i="52"/>
  <c r="B34" i="83" s="1"/>
  <c r="D499" i="52"/>
  <c r="D34" i="83" s="1"/>
  <c r="E499" i="52"/>
  <c r="E34" i="83" s="1"/>
  <c r="F499" i="52"/>
  <c r="F34" i="83" s="1"/>
  <c r="G499" i="52"/>
  <c r="H499" i="52"/>
  <c r="G34" i="83" s="1"/>
  <c r="I499" i="52"/>
  <c r="J499" i="52"/>
  <c r="H34" i="83" s="1"/>
  <c r="K499" i="52"/>
  <c r="C500" i="52"/>
  <c r="B35" i="83" s="1"/>
  <c r="D500" i="52"/>
  <c r="D35" i="83" s="1"/>
  <c r="E500" i="52"/>
  <c r="E35" i="83" s="1"/>
  <c r="F500" i="52"/>
  <c r="F35" i="83" s="1"/>
  <c r="G500" i="52"/>
  <c r="H500" i="52"/>
  <c r="G35" i="83" s="1"/>
  <c r="I500" i="52"/>
  <c r="J500" i="52"/>
  <c r="H35" i="83" s="1"/>
  <c r="K500" i="52"/>
  <c r="C501" i="52"/>
  <c r="B36" i="83" s="1"/>
  <c r="D501" i="52"/>
  <c r="D36" i="83" s="1"/>
  <c r="E501" i="52"/>
  <c r="E36" i="83" s="1"/>
  <c r="F501" i="52"/>
  <c r="F36" i="83" s="1"/>
  <c r="G501" i="52"/>
  <c r="H501" i="52"/>
  <c r="G36" i="83" s="1"/>
  <c r="I501" i="52"/>
  <c r="J501" i="52"/>
  <c r="H36" i="83" s="1"/>
  <c r="K501" i="52"/>
  <c r="C502" i="52"/>
  <c r="B37" i="83" s="1"/>
  <c r="D502" i="52"/>
  <c r="D37" i="83" s="1"/>
  <c r="E502" i="52"/>
  <c r="E37" i="83" s="1"/>
  <c r="F502" i="52"/>
  <c r="F37" i="83" s="1"/>
  <c r="G502" i="52"/>
  <c r="H502" i="52"/>
  <c r="G37" i="83" s="1"/>
  <c r="I502" i="52"/>
  <c r="J502" i="52"/>
  <c r="H37" i="83" s="1"/>
  <c r="K502" i="52"/>
  <c r="C503" i="52"/>
  <c r="B38" i="83" s="1"/>
  <c r="D503" i="52"/>
  <c r="D38" i="83" s="1"/>
  <c r="E503" i="52"/>
  <c r="E38" i="83" s="1"/>
  <c r="F503" i="52"/>
  <c r="F38" i="83" s="1"/>
  <c r="G503" i="52"/>
  <c r="H503" i="52"/>
  <c r="G38" i="83" s="1"/>
  <c r="I503" i="52"/>
  <c r="J503" i="52"/>
  <c r="H38" i="83" s="1"/>
  <c r="K503" i="52"/>
  <c r="C504" i="52"/>
  <c r="B39" i="83" s="1"/>
  <c r="D504" i="52"/>
  <c r="D39" i="83" s="1"/>
  <c r="E504" i="52"/>
  <c r="E39" i="83" s="1"/>
  <c r="F504" i="52"/>
  <c r="F39" i="83" s="1"/>
  <c r="G504" i="52"/>
  <c r="H504" i="52"/>
  <c r="G39" i="83" s="1"/>
  <c r="I504" i="52"/>
  <c r="J504" i="52"/>
  <c r="H39" i="83" s="1"/>
  <c r="K504" i="52"/>
  <c r="C505" i="52"/>
  <c r="B40" i="83" s="1"/>
  <c r="D505" i="52"/>
  <c r="D40" i="83" s="1"/>
  <c r="E505" i="52"/>
  <c r="E40" i="83" s="1"/>
  <c r="F505" i="52"/>
  <c r="F40" i="83" s="1"/>
  <c r="G505" i="52"/>
  <c r="H505" i="52"/>
  <c r="G40" i="83" s="1"/>
  <c r="I505" i="52"/>
  <c r="J505" i="52"/>
  <c r="H40" i="83" s="1"/>
  <c r="K505" i="52"/>
  <c r="C506" i="52"/>
  <c r="B41" i="83" s="1"/>
  <c r="D506" i="52"/>
  <c r="D41" i="83" s="1"/>
  <c r="E506" i="52"/>
  <c r="E41" i="83" s="1"/>
  <c r="F506" i="52"/>
  <c r="F41" i="83" s="1"/>
  <c r="G506" i="52"/>
  <c r="H506" i="52"/>
  <c r="G41" i="83" s="1"/>
  <c r="I506" i="52"/>
  <c r="J506" i="52"/>
  <c r="H41" i="83" s="1"/>
  <c r="K506" i="52"/>
  <c r="C507" i="52"/>
  <c r="B42" i="83" s="1"/>
  <c r="D507" i="52"/>
  <c r="D42" i="83" s="1"/>
  <c r="E507" i="52"/>
  <c r="E42" i="83" s="1"/>
  <c r="F507" i="52"/>
  <c r="F42" i="83" s="1"/>
  <c r="G507" i="52"/>
  <c r="H507" i="52"/>
  <c r="G42" i="83" s="1"/>
  <c r="I507" i="52"/>
  <c r="J507" i="52"/>
  <c r="H42" i="83" s="1"/>
  <c r="K507" i="52"/>
  <c r="C508" i="52"/>
  <c r="B43" i="83" s="1"/>
  <c r="D508" i="52"/>
  <c r="D43" i="83" s="1"/>
  <c r="E508" i="52"/>
  <c r="E43" i="83" s="1"/>
  <c r="F508" i="52"/>
  <c r="F43" i="83" s="1"/>
  <c r="G508" i="52"/>
  <c r="H508" i="52"/>
  <c r="G43" i="83" s="1"/>
  <c r="I508" i="52"/>
  <c r="J508" i="52"/>
  <c r="H43" i="83" s="1"/>
  <c r="K508" i="52"/>
  <c r="C509" i="52"/>
  <c r="B44" i="83" s="1"/>
  <c r="D509" i="52"/>
  <c r="D44" i="83" s="1"/>
  <c r="E509" i="52"/>
  <c r="E44" i="83" s="1"/>
  <c r="F509" i="52"/>
  <c r="F44" i="83" s="1"/>
  <c r="G509" i="52"/>
  <c r="H509" i="52"/>
  <c r="G44" i="83" s="1"/>
  <c r="I509" i="52"/>
  <c r="J509" i="52"/>
  <c r="H44" i="83" s="1"/>
  <c r="K509" i="52"/>
  <c r="C510" i="52"/>
  <c r="B45" i="83" s="1"/>
  <c r="D510" i="52"/>
  <c r="D45" i="83" s="1"/>
  <c r="E510" i="52"/>
  <c r="E45" i="83" s="1"/>
  <c r="F510" i="52"/>
  <c r="F45" i="83" s="1"/>
  <c r="G510" i="52"/>
  <c r="H510" i="52"/>
  <c r="G45" i="83" s="1"/>
  <c r="I510" i="52"/>
  <c r="J510" i="52"/>
  <c r="H45" i="83" s="1"/>
  <c r="K510" i="52"/>
  <c r="C511" i="52"/>
  <c r="B46" i="83" s="1"/>
  <c r="D511" i="52"/>
  <c r="D46" i="83" s="1"/>
  <c r="E511" i="52"/>
  <c r="E46" i="83" s="1"/>
  <c r="F511" i="52"/>
  <c r="F46" i="83" s="1"/>
  <c r="G511" i="52"/>
  <c r="H511" i="52"/>
  <c r="G46" i="83" s="1"/>
  <c r="I511" i="52"/>
  <c r="J511" i="52"/>
  <c r="H46" i="83" s="1"/>
  <c r="K511" i="52"/>
  <c r="C512" i="52"/>
  <c r="B47" i="83" s="1"/>
  <c r="D512" i="52"/>
  <c r="D47" i="83" s="1"/>
  <c r="E512" i="52"/>
  <c r="E47" i="83" s="1"/>
  <c r="F512" i="52"/>
  <c r="F47" i="83" s="1"/>
  <c r="G512" i="52"/>
  <c r="H512" i="52"/>
  <c r="G47" i="83" s="1"/>
  <c r="I512" i="52"/>
  <c r="J512" i="52"/>
  <c r="H47" i="83" s="1"/>
  <c r="K512" i="52"/>
  <c r="C513" i="52"/>
  <c r="B48" i="83" s="1"/>
  <c r="D513" i="52"/>
  <c r="D48" i="83" s="1"/>
  <c r="E513" i="52"/>
  <c r="E48" i="83" s="1"/>
  <c r="F513" i="52"/>
  <c r="F48" i="83" s="1"/>
  <c r="G513" i="52"/>
  <c r="H513" i="52"/>
  <c r="G48" i="83" s="1"/>
  <c r="I513" i="52"/>
  <c r="J513" i="52"/>
  <c r="H48" i="83" s="1"/>
  <c r="K513" i="52"/>
  <c r="C514" i="52"/>
  <c r="B49" i="83" s="1"/>
  <c r="D514" i="52"/>
  <c r="D49" i="83" s="1"/>
  <c r="E514" i="52"/>
  <c r="E49" i="83" s="1"/>
  <c r="F514" i="52"/>
  <c r="F49" i="83" s="1"/>
  <c r="G514" i="52"/>
  <c r="H514" i="52"/>
  <c r="G49" i="83" s="1"/>
  <c r="I514" i="52"/>
  <c r="J514" i="52"/>
  <c r="H49" i="83" s="1"/>
  <c r="K514" i="52"/>
  <c r="C515" i="52"/>
  <c r="B50" i="83" s="1"/>
  <c r="D515" i="52"/>
  <c r="D50" i="83" s="1"/>
  <c r="E515" i="52"/>
  <c r="E50" i="83" s="1"/>
  <c r="F515" i="52"/>
  <c r="F50" i="83" s="1"/>
  <c r="G515" i="52"/>
  <c r="H515" i="52"/>
  <c r="G50" i="83" s="1"/>
  <c r="I515" i="52"/>
  <c r="J515" i="52"/>
  <c r="H50" i="83" s="1"/>
  <c r="K515" i="52"/>
  <c r="C516" i="52"/>
  <c r="B51" i="83" s="1"/>
  <c r="D516" i="52"/>
  <c r="D51" i="83" s="1"/>
  <c r="E516" i="52"/>
  <c r="E51" i="83" s="1"/>
  <c r="F516" i="52"/>
  <c r="F51" i="83" s="1"/>
  <c r="G516" i="52"/>
  <c r="H516" i="52"/>
  <c r="G51" i="83" s="1"/>
  <c r="I516" i="52"/>
  <c r="J516" i="52"/>
  <c r="H51" i="83" s="1"/>
  <c r="K516" i="52"/>
  <c r="C517" i="52"/>
  <c r="B52" i="83" s="1"/>
  <c r="D517" i="52"/>
  <c r="D52" i="83" s="1"/>
  <c r="E517" i="52"/>
  <c r="E52" i="83" s="1"/>
  <c r="F517" i="52"/>
  <c r="F52" i="83" s="1"/>
  <c r="G517" i="52"/>
  <c r="H517" i="52"/>
  <c r="G52" i="83" s="1"/>
  <c r="I517" i="52"/>
  <c r="J517" i="52"/>
  <c r="H52" i="83" s="1"/>
  <c r="K517" i="52"/>
  <c r="C518" i="52"/>
  <c r="B53" i="83" s="1"/>
  <c r="D518" i="52"/>
  <c r="D53" i="83" s="1"/>
  <c r="E518" i="52"/>
  <c r="E53" i="83" s="1"/>
  <c r="F518" i="52"/>
  <c r="F53" i="83" s="1"/>
  <c r="G518" i="52"/>
  <c r="H518" i="52"/>
  <c r="G53" i="83" s="1"/>
  <c r="I518" i="52"/>
  <c r="J518" i="52"/>
  <c r="H53" i="83" s="1"/>
  <c r="K518" i="52"/>
  <c r="C519" i="52"/>
  <c r="B54" i="83" s="1"/>
  <c r="D519" i="52"/>
  <c r="D54" i="83" s="1"/>
  <c r="E519" i="52"/>
  <c r="E54" i="83" s="1"/>
  <c r="F519" i="52"/>
  <c r="F54" i="83" s="1"/>
  <c r="G519" i="52"/>
  <c r="H519" i="52"/>
  <c r="G54" i="83" s="1"/>
  <c r="I519" i="52"/>
  <c r="J519" i="52"/>
  <c r="H54" i="83" s="1"/>
  <c r="K519" i="52"/>
  <c r="C520" i="52"/>
  <c r="B55" i="83" s="1"/>
  <c r="D520" i="52"/>
  <c r="D55" i="83" s="1"/>
  <c r="E520" i="52"/>
  <c r="E55" i="83" s="1"/>
  <c r="F520" i="52"/>
  <c r="F55" i="83" s="1"/>
  <c r="G520" i="52"/>
  <c r="H520" i="52"/>
  <c r="G55" i="83" s="1"/>
  <c r="I520" i="52"/>
  <c r="J520" i="52"/>
  <c r="H55" i="83" s="1"/>
  <c r="K520" i="52"/>
  <c r="C521" i="52"/>
  <c r="B56" i="83" s="1"/>
  <c r="D521" i="52"/>
  <c r="D56" i="83" s="1"/>
  <c r="E521" i="52"/>
  <c r="E56" i="83" s="1"/>
  <c r="F521" i="52"/>
  <c r="F56" i="83" s="1"/>
  <c r="G521" i="52"/>
  <c r="H521" i="52"/>
  <c r="G56" i="83" s="1"/>
  <c r="I521" i="52"/>
  <c r="J521" i="52"/>
  <c r="H56" i="83" s="1"/>
  <c r="K521" i="52"/>
  <c r="C522" i="52"/>
  <c r="B57" i="83" s="1"/>
  <c r="D522" i="52"/>
  <c r="D57" i="83" s="1"/>
  <c r="E522" i="52"/>
  <c r="E57" i="83" s="1"/>
  <c r="F522" i="52"/>
  <c r="F57" i="83" s="1"/>
  <c r="G522" i="52"/>
  <c r="H522" i="52"/>
  <c r="G57" i="83" s="1"/>
  <c r="I522" i="52"/>
  <c r="J522" i="52"/>
  <c r="H57" i="83" s="1"/>
  <c r="K522" i="52"/>
  <c r="C523" i="52"/>
  <c r="B58" i="83" s="1"/>
  <c r="D523" i="52"/>
  <c r="D58" i="83" s="1"/>
  <c r="E523" i="52"/>
  <c r="E58" i="83" s="1"/>
  <c r="F523" i="52"/>
  <c r="F58" i="83" s="1"/>
  <c r="G523" i="52"/>
  <c r="H523" i="52"/>
  <c r="G58" i="83" s="1"/>
  <c r="I523" i="52"/>
  <c r="J523" i="52"/>
  <c r="H58" i="83" s="1"/>
  <c r="K523" i="52"/>
  <c r="C524" i="52"/>
  <c r="B59" i="83" s="1"/>
  <c r="D524" i="52"/>
  <c r="D59" i="83" s="1"/>
  <c r="E524" i="52"/>
  <c r="E59" i="83" s="1"/>
  <c r="F524" i="52"/>
  <c r="F59" i="83" s="1"/>
  <c r="G524" i="52"/>
  <c r="H524" i="52"/>
  <c r="G59" i="83" s="1"/>
  <c r="I524" i="52"/>
  <c r="J524" i="52"/>
  <c r="H59" i="83" s="1"/>
  <c r="K524" i="52"/>
  <c r="C525" i="52"/>
  <c r="B60" i="83" s="1"/>
  <c r="D525" i="52"/>
  <c r="D60" i="83" s="1"/>
  <c r="E525" i="52"/>
  <c r="E60" i="83" s="1"/>
  <c r="F525" i="52"/>
  <c r="F60" i="83" s="1"/>
  <c r="G525" i="52"/>
  <c r="H525" i="52"/>
  <c r="G60" i="83" s="1"/>
  <c r="I525" i="52"/>
  <c r="J525" i="52"/>
  <c r="H60" i="83" s="1"/>
  <c r="K525" i="52"/>
  <c r="C526" i="52"/>
  <c r="B61" i="83" s="1"/>
  <c r="D526" i="52"/>
  <c r="D61" i="83" s="1"/>
  <c r="E526" i="52"/>
  <c r="E61" i="83" s="1"/>
  <c r="F526" i="52"/>
  <c r="F61" i="83" s="1"/>
  <c r="G526" i="52"/>
  <c r="H526" i="52"/>
  <c r="G61" i="83" s="1"/>
  <c r="I526" i="52"/>
  <c r="J526" i="52"/>
  <c r="H61" i="83" s="1"/>
  <c r="K526" i="52"/>
  <c r="C527" i="52"/>
  <c r="B62" i="83" s="1"/>
  <c r="D527" i="52"/>
  <c r="D62" i="83" s="1"/>
  <c r="E527" i="52"/>
  <c r="E62" i="83" s="1"/>
  <c r="F527" i="52"/>
  <c r="F62" i="83" s="1"/>
  <c r="G527" i="52"/>
  <c r="H527" i="52"/>
  <c r="G62" i="83" s="1"/>
  <c r="I527" i="52"/>
  <c r="J527" i="52"/>
  <c r="H62" i="83" s="1"/>
  <c r="K527" i="52"/>
  <c r="C528" i="52"/>
  <c r="B63" i="83" s="1"/>
  <c r="D528" i="52"/>
  <c r="D63" i="83" s="1"/>
  <c r="E528" i="52"/>
  <c r="E63" i="83" s="1"/>
  <c r="F528" i="52"/>
  <c r="F63" i="83" s="1"/>
  <c r="G528" i="52"/>
  <c r="H528" i="52"/>
  <c r="G63" i="83" s="1"/>
  <c r="I528" i="52"/>
  <c r="J528" i="52"/>
  <c r="H63" i="83" s="1"/>
  <c r="K528" i="52"/>
  <c r="C529" i="52"/>
  <c r="B64" i="83" s="1"/>
  <c r="D529" i="52"/>
  <c r="D64" i="83" s="1"/>
  <c r="E529" i="52"/>
  <c r="E64" i="83" s="1"/>
  <c r="F529" i="52"/>
  <c r="F64" i="83" s="1"/>
  <c r="G529" i="52"/>
  <c r="H529" i="52"/>
  <c r="G64" i="83" s="1"/>
  <c r="I529" i="52"/>
  <c r="J529" i="52"/>
  <c r="H64" i="83" s="1"/>
  <c r="K529" i="52"/>
  <c r="C530" i="52"/>
  <c r="B65" i="83" s="1"/>
  <c r="D530" i="52"/>
  <c r="D65" i="83" s="1"/>
  <c r="E530" i="52"/>
  <c r="E65" i="83" s="1"/>
  <c r="F530" i="52"/>
  <c r="F65" i="83" s="1"/>
  <c r="G530" i="52"/>
  <c r="H530" i="52"/>
  <c r="G65" i="83" s="1"/>
  <c r="I530" i="52"/>
  <c r="J530" i="52"/>
  <c r="H65" i="83" s="1"/>
  <c r="K530" i="52"/>
  <c r="C531" i="52"/>
  <c r="B2" i="74" s="1"/>
  <c r="D531" i="52"/>
  <c r="D2" i="74" s="1"/>
  <c r="E531" i="52"/>
  <c r="E2" i="74" s="1"/>
  <c r="F531" i="52"/>
  <c r="F2" i="74" s="1"/>
  <c r="G531" i="52"/>
  <c r="H531" i="52"/>
  <c r="G2" i="74" s="1"/>
  <c r="I531" i="52"/>
  <c r="J531" i="52"/>
  <c r="H2" i="74" s="1"/>
  <c r="K531" i="52"/>
  <c r="C532" i="52"/>
  <c r="B3" i="74" s="1"/>
  <c r="D532" i="52"/>
  <c r="D3" i="74" s="1"/>
  <c r="E532" i="52"/>
  <c r="E3" i="74" s="1"/>
  <c r="F532" i="52"/>
  <c r="F3" i="74" s="1"/>
  <c r="G532" i="52"/>
  <c r="H532" i="52"/>
  <c r="G3" i="74" s="1"/>
  <c r="I532" i="52"/>
  <c r="J532" i="52"/>
  <c r="H3" i="74" s="1"/>
  <c r="K532" i="52"/>
  <c r="C533" i="52"/>
  <c r="B4" i="74" s="1"/>
  <c r="D533" i="52"/>
  <c r="D4" i="74" s="1"/>
  <c r="E533" i="52"/>
  <c r="E4" i="74" s="1"/>
  <c r="F533" i="52"/>
  <c r="F4" i="74" s="1"/>
  <c r="G533" i="52"/>
  <c r="H533" i="52"/>
  <c r="G4" i="74" s="1"/>
  <c r="I533" i="52"/>
  <c r="J533" i="52"/>
  <c r="H4" i="74" s="1"/>
  <c r="K533" i="52"/>
  <c r="C534" i="52"/>
  <c r="B5" i="74" s="1"/>
  <c r="D534" i="52"/>
  <c r="D5" i="74" s="1"/>
  <c r="E534" i="52"/>
  <c r="E5" i="74" s="1"/>
  <c r="F534" i="52"/>
  <c r="F5" i="74" s="1"/>
  <c r="G534" i="52"/>
  <c r="H534" i="52"/>
  <c r="G5" i="74" s="1"/>
  <c r="I534" i="52"/>
  <c r="J534" i="52"/>
  <c r="H5" i="74" s="1"/>
  <c r="K534" i="52"/>
  <c r="C535" i="52"/>
  <c r="B6" i="74" s="1"/>
  <c r="D535" i="52"/>
  <c r="D6" i="74" s="1"/>
  <c r="E535" i="52"/>
  <c r="E6" i="74" s="1"/>
  <c r="F535" i="52"/>
  <c r="F6" i="74" s="1"/>
  <c r="G535" i="52"/>
  <c r="H535" i="52"/>
  <c r="G6" i="74" s="1"/>
  <c r="I535" i="52"/>
  <c r="J535" i="52"/>
  <c r="H6" i="74" s="1"/>
  <c r="K535" i="52"/>
  <c r="C536" i="52"/>
  <c r="B7" i="74" s="1"/>
  <c r="D536" i="52"/>
  <c r="D7" i="74" s="1"/>
  <c r="E536" i="52"/>
  <c r="E7" i="74" s="1"/>
  <c r="F536" i="52"/>
  <c r="F7" i="74" s="1"/>
  <c r="G536" i="52"/>
  <c r="H536" i="52"/>
  <c r="G7" i="74" s="1"/>
  <c r="I536" i="52"/>
  <c r="J536" i="52"/>
  <c r="H7" i="74" s="1"/>
  <c r="K536" i="52"/>
  <c r="C537" i="52"/>
  <c r="B8" i="74" s="1"/>
  <c r="D537" i="52"/>
  <c r="D8" i="74" s="1"/>
  <c r="E537" i="52"/>
  <c r="E8" i="74" s="1"/>
  <c r="F537" i="52"/>
  <c r="F8" i="74" s="1"/>
  <c r="G537" i="52"/>
  <c r="H537" i="52"/>
  <c r="G8" i="74" s="1"/>
  <c r="I537" i="52"/>
  <c r="J537" i="52"/>
  <c r="H8" i="74" s="1"/>
  <c r="K537" i="52"/>
  <c r="C538" i="52"/>
  <c r="B9" i="74" s="1"/>
  <c r="D538" i="52"/>
  <c r="D9" i="74" s="1"/>
  <c r="E538" i="52"/>
  <c r="E9" i="74" s="1"/>
  <c r="F538" i="52"/>
  <c r="F9" i="74" s="1"/>
  <c r="G538" i="52"/>
  <c r="H538" i="52"/>
  <c r="G9" i="74" s="1"/>
  <c r="I538" i="52"/>
  <c r="J538" i="52"/>
  <c r="H9" i="74" s="1"/>
  <c r="K538" i="52"/>
  <c r="C539" i="52"/>
  <c r="B10" i="74" s="1"/>
  <c r="D539" i="52"/>
  <c r="D10" i="74" s="1"/>
  <c r="E539" i="52"/>
  <c r="E10" i="74" s="1"/>
  <c r="F539" i="52"/>
  <c r="F10" i="74" s="1"/>
  <c r="G539" i="52"/>
  <c r="H539" i="52"/>
  <c r="G10" i="74" s="1"/>
  <c r="I539" i="52"/>
  <c r="J539" i="52"/>
  <c r="H10" i="74" s="1"/>
  <c r="K539" i="52"/>
  <c r="C540" i="52"/>
  <c r="B11" i="74" s="1"/>
  <c r="D540" i="52"/>
  <c r="D11" i="74" s="1"/>
  <c r="E540" i="52"/>
  <c r="E11" i="74" s="1"/>
  <c r="F540" i="52"/>
  <c r="F11" i="74" s="1"/>
  <c r="G540" i="52"/>
  <c r="H540" i="52"/>
  <c r="G11" i="74" s="1"/>
  <c r="I540" i="52"/>
  <c r="J540" i="52"/>
  <c r="H11" i="74" s="1"/>
  <c r="K540" i="52"/>
  <c r="C541" i="52"/>
  <c r="B12" i="74" s="1"/>
  <c r="D541" i="52"/>
  <c r="D12" i="74" s="1"/>
  <c r="E541" i="52"/>
  <c r="E12" i="74" s="1"/>
  <c r="F541" i="52"/>
  <c r="F12" i="74" s="1"/>
  <c r="G541" i="52"/>
  <c r="H541" i="52"/>
  <c r="G12" i="74" s="1"/>
  <c r="I541" i="52"/>
  <c r="J541" i="52"/>
  <c r="H12" i="74" s="1"/>
  <c r="K541" i="52"/>
  <c r="C542" i="52"/>
  <c r="B13" i="74" s="1"/>
  <c r="D542" i="52"/>
  <c r="D13" i="74" s="1"/>
  <c r="E542" i="52"/>
  <c r="E13" i="74" s="1"/>
  <c r="F542" i="52"/>
  <c r="F13" i="74" s="1"/>
  <c r="G542" i="52"/>
  <c r="H542" i="52"/>
  <c r="G13" i="74" s="1"/>
  <c r="I542" i="52"/>
  <c r="J542" i="52"/>
  <c r="H13" i="74" s="1"/>
  <c r="K542" i="52"/>
  <c r="C543" i="52"/>
  <c r="B14" i="74" s="1"/>
  <c r="D543" i="52"/>
  <c r="D14" i="74" s="1"/>
  <c r="E543" i="52"/>
  <c r="E14" i="74" s="1"/>
  <c r="F543" i="52"/>
  <c r="F14" i="74" s="1"/>
  <c r="G543" i="52"/>
  <c r="H543" i="52"/>
  <c r="G14" i="74" s="1"/>
  <c r="I543" i="52"/>
  <c r="J543" i="52"/>
  <c r="H14" i="74" s="1"/>
  <c r="K543" i="52"/>
  <c r="C544" i="52"/>
  <c r="B15" i="74" s="1"/>
  <c r="D544" i="52"/>
  <c r="D15" i="74" s="1"/>
  <c r="E544" i="52"/>
  <c r="E15" i="74" s="1"/>
  <c r="F544" i="52"/>
  <c r="F15" i="74" s="1"/>
  <c r="G544" i="52"/>
  <c r="H544" i="52"/>
  <c r="G15" i="74" s="1"/>
  <c r="I544" i="52"/>
  <c r="J544" i="52"/>
  <c r="H15" i="74" s="1"/>
  <c r="K544" i="52"/>
  <c r="C545" i="52"/>
  <c r="B16" i="74" s="1"/>
  <c r="D545" i="52"/>
  <c r="D16" i="74" s="1"/>
  <c r="E545" i="52"/>
  <c r="E16" i="74" s="1"/>
  <c r="F545" i="52"/>
  <c r="F16" i="74" s="1"/>
  <c r="G545" i="52"/>
  <c r="H545" i="52"/>
  <c r="G16" i="74" s="1"/>
  <c r="I545" i="52"/>
  <c r="J545" i="52"/>
  <c r="H16" i="74" s="1"/>
  <c r="K545" i="52"/>
  <c r="C546" i="52"/>
  <c r="B17" i="74" s="1"/>
  <c r="D546" i="52"/>
  <c r="D17" i="74" s="1"/>
  <c r="E546" i="52"/>
  <c r="E17" i="74" s="1"/>
  <c r="F546" i="52"/>
  <c r="F17" i="74" s="1"/>
  <c r="G546" i="52"/>
  <c r="H546" i="52"/>
  <c r="G17" i="74" s="1"/>
  <c r="I546" i="52"/>
  <c r="J546" i="52"/>
  <c r="H17" i="74" s="1"/>
  <c r="K546" i="52"/>
  <c r="C547" i="52"/>
  <c r="B18" i="74" s="1"/>
  <c r="D547" i="52"/>
  <c r="D18" i="74" s="1"/>
  <c r="E547" i="52"/>
  <c r="E18" i="74" s="1"/>
  <c r="F547" i="52"/>
  <c r="F18" i="74" s="1"/>
  <c r="G547" i="52"/>
  <c r="H547" i="52"/>
  <c r="G18" i="74" s="1"/>
  <c r="I547" i="52"/>
  <c r="J547" i="52"/>
  <c r="H18" i="74" s="1"/>
  <c r="K547" i="52"/>
  <c r="C548" i="52"/>
  <c r="B19" i="74" s="1"/>
  <c r="D548" i="52"/>
  <c r="D19" i="74" s="1"/>
  <c r="E548" i="52"/>
  <c r="E19" i="74" s="1"/>
  <c r="F548" i="52"/>
  <c r="F19" i="74" s="1"/>
  <c r="G548" i="52"/>
  <c r="H548" i="52"/>
  <c r="G19" i="74" s="1"/>
  <c r="I548" i="52"/>
  <c r="J548" i="52"/>
  <c r="H19" i="74" s="1"/>
  <c r="K548" i="52"/>
  <c r="C549" i="52"/>
  <c r="B20" i="74" s="1"/>
  <c r="D549" i="52"/>
  <c r="D20" i="74" s="1"/>
  <c r="E549" i="52"/>
  <c r="E20" i="74" s="1"/>
  <c r="F549" i="52"/>
  <c r="F20" i="74" s="1"/>
  <c r="G549" i="52"/>
  <c r="H549" i="52"/>
  <c r="G20" i="74" s="1"/>
  <c r="I549" i="52"/>
  <c r="J549" i="52"/>
  <c r="H20" i="74" s="1"/>
  <c r="K549" i="52"/>
  <c r="C550" i="52"/>
  <c r="B21" i="74" s="1"/>
  <c r="D550" i="52"/>
  <c r="D21" i="74" s="1"/>
  <c r="E550" i="52"/>
  <c r="E21" i="74" s="1"/>
  <c r="F550" i="52"/>
  <c r="F21" i="74" s="1"/>
  <c r="G550" i="52"/>
  <c r="H550" i="52"/>
  <c r="G21" i="74" s="1"/>
  <c r="I550" i="52"/>
  <c r="J550" i="52"/>
  <c r="H21" i="74" s="1"/>
  <c r="K550" i="52"/>
  <c r="C551" i="52"/>
  <c r="B22" i="74" s="1"/>
  <c r="D551" i="52"/>
  <c r="D22" i="74" s="1"/>
  <c r="E551" i="52"/>
  <c r="E22" i="74" s="1"/>
  <c r="F551" i="52"/>
  <c r="F22" i="74" s="1"/>
  <c r="G551" i="52"/>
  <c r="H551" i="52"/>
  <c r="G22" i="74" s="1"/>
  <c r="I551" i="52"/>
  <c r="J551" i="52"/>
  <c r="H22" i="74" s="1"/>
  <c r="K551" i="52"/>
  <c r="C552" i="52"/>
  <c r="B23" i="74" s="1"/>
  <c r="D552" i="52"/>
  <c r="D23" i="74" s="1"/>
  <c r="E552" i="52"/>
  <c r="E23" i="74" s="1"/>
  <c r="F552" i="52"/>
  <c r="F23" i="74" s="1"/>
  <c r="G552" i="52"/>
  <c r="H552" i="52"/>
  <c r="G23" i="74" s="1"/>
  <c r="I552" i="52"/>
  <c r="J552" i="52"/>
  <c r="H23" i="74" s="1"/>
  <c r="K552" i="52"/>
  <c r="C553" i="52"/>
  <c r="B24" i="74" s="1"/>
  <c r="D553" i="52"/>
  <c r="D24" i="74" s="1"/>
  <c r="E553" i="52"/>
  <c r="E24" i="74" s="1"/>
  <c r="F553" i="52"/>
  <c r="F24" i="74" s="1"/>
  <c r="G553" i="52"/>
  <c r="H553" i="52"/>
  <c r="G24" i="74" s="1"/>
  <c r="I553" i="52"/>
  <c r="J553" i="52"/>
  <c r="H24" i="74" s="1"/>
  <c r="K553" i="52"/>
  <c r="C554" i="52"/>
  <c r="B25" i="74" s="1"/>
  <c r="D554" i="52"/>
  <c r="D25" i="74" s="1"/>
  <c r="E554" i="52"/>
  <c r="E25" i="74" s="1"/>
  <c r="F554" i="52"/>
  <c r="F25" i="74" s="1"/>
  <c r="G554" i="52"/>
  <c r="H554" i="52"/>
  <c r="G25" i="74" s="1"/>
  <c r="I554" i="52"/>
  <c r="J554" i="52"/>
  <c r="H25" i="74" s="1"/>
  <c r="K554" i="52"/>
  <c r="C555" i="52"/>
  <c r="B26" i="74" s="1"/>
  <c r="D555" i="52"/>
  <c r="D26" i="74" s="1"/>
  <c r="E555" i="52"/>
  <c r="E26" i="74" s="1"/>
  <c r="F555" i="52"/>
  <c r="F26" i="74" s="1"/>
  <c r="G555" i="52"/>
  <c r="H555" i="52"/>
  <c r="G26" i="74" s="1"/>
  <c r="I555" i="52"/>
  <c r="J555" i="52"/>
  <c r="H26" i="74" s="1"/>
  <c r="K555" i="52"/>
  <c r="C556" i="52"/>
  <c r="B27" i="74" s="1"/>
  <c r="D556" i="52"/>
  <c r="D27" i="74" s="1"/>
  <c r="E556" i="52"/>
  <c r="E27" i="74" s="1"/>
  <c r="F556" i="52"/>
  <c r="F27" i="74" s="1"/>
  <c r="G556" i="52"/>
  <c r="H556" i="52"/>
  <c r="G27" i="74" s="1"/>
  <c r="I556" i="52"/>
  <c r="J556" i="52"/>
  <c r="H27" i="74" s="1"/>
  <c r="K556" i="52"/>
  <c r="C557" i="52"/>
  <c r="B28" i="74" s="1"/>
  <c r="D557" i="52"/>
  <c r="D28" i="74" s="1"/>
  <c r="E557" i="52"/>
  <c r="E28" i="74" s="1"/>
  <c r="F557" i="52"/>
  <c r="F28" i="74" s="1"/>
  <c r="G557" i="52"/>
  <c r="H557" i="52"/>
  <c r="G28" i="74" s="1"/>
  <c r="I557" i="52"/>
  <c r="J557" i="52"/>
  <c r="H28" i="74" s="1"/>
  <c r="K557" i="52"/>
  <c r="C558" i="52"/>
  <c r="B29" i="74" s="1"/>
  <c r="D558" i="52"/>
  <c r="D29" i="74" s="1"/>
  <c r="E558" i="52"/>
  <c r="E29" i="74" s="1"/>
  <c r="F558" i="52"/>
  <c r="F29" i="74" s="1"/>
  <c r="G558" i="52"/>
  <c r="H558" i="52"/>
  <c r="G29" i="74" s="1"/>
  <c r="I558" i="52"/>
  <c r="J558" i="52"/>
  <c r="H29" i="74" s="1"/>
  <c r="K558" i="52"/>
  <c r="C559" i="52"/>
  <c r="B30" i="74" s="1"/>
  <c r="D559" i="52"/>
  <c r="D30" i="74" s="1"/>
  <c r="E559" i="52"/>
  <c r="E30" i="74" s="1"/>
  <c r="F559" i="52"/>
  <c r="F30" i="74" s="1"/>
  <c r="G559" i="52"/>
  <c r="H559" i="52"/>
  <c r="G30" i="74" s="1"/>
  <c r="I559" i="52"/>
  <c r="J559" i="52"/>
  <c r="H30" i="74" s="1"/>
  <c r="K559" i="52"/>
  <c r="C560" i="52"/>
  <c r="B31" i="74" s="1"/>
  <c r="D560" i="52"/>
  <c r="D31" i="74" s="1"/>
  <c r="E560" i="52"/>
  <c r="E31" i="74" s="1"/>
  <c r="F560" i="52"/>
  <c r="F31" i="74" s="1"/>
  <c r="G560" i="52"/>
  <c r="H560" i="52"/>
  <c r="G31" i="74" s="1"/>
  <c r="I560" i="52"/>
  <c r="J560" i="52"/>
  <c r="H31" i="74" s="1"/>
  <c r="K560" i="52"/>
  <c r="C561" i="52"/>
  <c r="B32" i="74" s="1"/>
  <c r="D561" i="52"/>
  <c r="D32" i="74" s="1"/>
  <c r="E561" i="52"/>
  <c r="E32" i="74" s="1"/>
  <c r="F561" i="52"/>
  <c r="F32" i="74" s="1"/>
  <c r="G561" i="52"/>
  <c r="H561" i="52"/>
  <c r="G32" i="74" s="1"/>
  <c r="I561" i="52"/>
  <c r="J561" i="52"/>
  <c r="H32" i="74" s="1"/>
  <c r="K561" i="52"/>
  <c r="C562" i="52"/>
  <c r="B33" i="74" s="1"/>
  <c r="D562" i="52"/>
  <c r="D33" i="74" s="1"/>
  <c r="E562" i="52"/>
  <c r="E33" i="74" s="1"/>
  <c r="F562" i="52"/>
  <c r="F33" i="74" s="1"/>
  <c r="G562" i="52"/>
  <c r="H562" i="52"/>
  <c r="G33" i="74" s="1"/>
  <c r="I562" i="52"/>
  <c r="J562" i="52"/>
  <c r="H33" i="74" s="1"/>
  <c r="K562" i="52"/>
  <c r="C563" i="52"/>
  <c r="B34" i="74" s="1"/>
  <c r="D563" i="52"/>
  <c r="D34" i="74" s="1"/>
  <c r="E563" i="52"/>
  <c r="E34" i="74" s="1"/>
  <c r="F563" i="52"/>
  <c r="F34" i="74" s="1"/>
  <c r="G563" i="52"/>
  <c r="H563" i="52"/>
  <c r="G34" i="74" s="1"/>
  <c r="I563" i="52"/>
  <c r="J563" i="52"/>
  <c r="H34" i="74" s="1"/>
  <c r="K563" i="52"/>
  <c r="C564" i="52"/>
  <c r="B35" i="74" s="1"/>
  <c r="D564" i="52"/>
  <c r="D35" i="74" s="1"/>
  <c r="E564" i="52"/>
  <c r="E35" i="74" s="1"/>
  <c r="F564" i="52"/>
  <c r="F35" i="74" s="1"/>
  <c r="G564" i="52"/>
  <c r="H564" i="52"/>
  <c r="G35" i="74" s="1"/>
  <c r="I564" i="52"/>
  <c r="J564" i="52"/>
  <c r="H35" i="74" s="1"/>
  <c r="K564" i="52"/>
  <c r="C565" i="52"/>
  <c r="B36" i="74" s="1"/>
  <c r="D565" i="52"/>
  <c r="D36" i="74" s="1"/>
  <c r="E565" i="52"/>
  <c r="E36" i="74" s="1"/>
  <c r="F565" i="52"/>
  <c r="F36" i="74" s="1"/>
  <c r="G565" i="52"/>
  <c r="H565" i="52"/>
  <c r="G36" i="74" s="1"/>
  <c r="I565" i="52"/>
  <c r="J565" i="52"/>
  <c r="H36" i="74" s="1"/>
  <c r="K565" i="52"/>
  <c r="C566" i="52"/>
  <c r="B37" i="74" s="1"/>
  <c r="D566" i="52"/>
  <c r="D37" i="74" s="1"/>
  <c r="E566" i="52"/>
  <c r="E37" i="74" s="1"/>
  <c r="F566" i="52"/>
  <c r="F37" i="74" s="1"/>
  <c r="G566" i="52"/>
  <c r="H566" i="52"/>
  <c r="G37" i="74" s="1"/>
  <c r="I566" i="52"/>
  <c r="J566" i="52"/>
  <c r="H37" i="74" s="1"/>
  <c r="K566" i="52"/>
  <c r="C567" i="52"/>
  <c r="B38" i="74" s="1"/>
  <c r="D567" i="52"/>
  <c r="D38" i="74" s="1"/>
  <c r="E567" i="52"/>
  <c r="E38" i="74" s="1"/>
  <c r="F567" i="52"/>
  <c r="F38" i="74" s="1"/>
  <c r="G567" i="52"/>
  <c r="H567" i="52"/>
  <c r="G38" i="74" s="1"/>
  <c r="I567" i="52"/>
  <c r="J567" i="52"/>
  <c r="H38" i="74" s="1"/>
  <c r="K567" i="52"/>
  <c r="C568" i="52"/>
  <c r="B39" i="74" s="1"/>
  <c r="D568" i="52"/>
  <c r="D39" i="74" s="1"/>
  <c r="E568" i="52"/>
  <c r="E39" i="74" s="1"/>
  <c r="F568" i="52"/>
  <c r="F39" i="74" s="1"/>
  <c r="G568" i="52"/>
  <c r="H568" i="52"/>
  <c r="G39" i="74" s="1"/>
  <c r="I568" i="52"/>
  <c r="J568" i="52"/>
  <c r="H39" i="74" s="1"/>
  <c r="K568" i="52"/>
  <c r="C569" i="52"/>
  <c r="B40" i="74" s="1"/>
  <c r="D569" i="52"/>
  <c r="D40" i="74" s="1"/>
  <c r="E569" i="52"/>
  <c r="E40" i="74" s="1"/>
  <c r="F569" i="52"/>
  <c r="F40" i="74" s="1"/>
  <c r="G569" i="52"/>
  <c r="H569" i="52"/>
  <c r="G40" i="74" s="1"/>
  <c r="I569" i="52"/>
  <c r="J569" i="52"/>
  <c r="H40" i="74" s="1"/>
  <c r="K569" i="52"/>
  <c r="C570" i="52"/>
  <c r="B41" i="74" s="1"/>
  <c r="D570" i="52"/>
  <c r="D41" i="74" s="1"/>
  <c r="E570" i="52"/>
  <c r="E41" i="74" s="1"/>
  <c r="F570" i="52"/>
  <c r="F41" i="74" s="1"/>
  <c r="G570" i="52"/>
  <c r="H570" i="52"/>
  <c r="G41" i="74" s="1"/>
  <c r="I570" i="52"/>
  <c r="J570" i="52"/>
  <c r="H41" i="74" s="1"/>
  <c r="K570" i="52"/>
  <c r="C571" i="52"/>
  <c r="B42" i="74" s="1"/>
  <c r="D571" i="52"/>
  <c r="D42" i="74" s="1"/>
  <c r="E571" i="52"/>
  <c r="E42" i="74" s="1"/>
  <c r="F571" i="52"/>
  <c r="F42" i="74" s="1"/>
  <c r="G571" i="52"/>
  <c r="H571" i="52"/>
  <c r="G42" i="74" s="1"/>
  <c r="I571" i="52"/>
  <c r="J571" i="52"/>
  <c r="H42" i="74" s="1"/>
  <c r="K571" i="52"/>
  <c r="C572" i="52"/>
  <c r="B43" i="74" s="1"/>
  <c r="D572" i="52"/>
  <c r="D43" i="74" s="1"/>
  <c r="E572" i="52"/>
  <c r="E43" i="74" s="1"/>
  <c r="F572" i="52"/>
  <c r="F43" i="74" s="1"/>
  <c r="G572" i="52"/>
  <c r="H572" i="52"/>
  <c r="G43" i="74" s="1"/>
  <c r="I572" i="52"/>
  <c r="J572" i="52"/>
  <c r="H43" i="74" s="1"/>
  <c r="K572" i="52"/>
  <c r="C573" i="52"/>
  <c r="B44" i="74" s="1"/>
  <c r="D573" i="52"/>
  <c r="D44" i="74" s="1"/>
  <c r="E573" i="52"/>
  <c r="E44" i="74" s="1"/>
  <c r="F573" i="52"/>
  <c r="F44" i="74" s="1"/>
  <c r="G573" i="52"/>
  <c r="H573" i="52"/>
  <c r="G44" i="74" s="1"/>
  <c r="I573" i="52"/>
  <c r="J573" i="52"/>
  <c r="H44" i="74" s="1"/>
  <c r="K573" i="52"/>
  <c r="C574" i="52"/>
  <c r="B45" i="74" s="1"/>
  <c r="D574" i="52"/>
  <c r="D45" i="74" s="1"/>
  <c r="E574" i="52"/>
  <c r="E45" i="74" s="1"/>
  <c r="F574" i="52"/>
  <c r="F45" i="74" s="1"/>
  <c r="G574" i="52"/>
  <c r="H574" i="52"/>
  <c r="G45" i="74" s="1"/>
  <c r="I574" i="52"/>
  <c r="J574" i="52"/>
  <c r="H45" i="74" s="1"/>
  <c r="K574" i="52"/>
  <c r="C575" i="52"/>
  <c r="B46" i="74" s="1"/>
  <c r="D575" i="52"/>
  <c r="D46" i="74" s="1"/>
  <c r="E575" i="52"/>
  <c r="E46" i="74" s="1"/>
  <c r="F575" i="52"/>
  <c r="F46" i="74" s="1"/>
  <c r="G575" i="52"/>
  <c r="H575" i="52"/>
  <c r="G46" i="74" s="1"/>
  <c r="I575" i="52"/>
  <c r="J575" i="52"/>
  <c r="H46" i="74" s="1"/>
  <c r="K575" i="52"/>
  <c r="C576" i="52"/>
  <c r="B47" i="74" s="1"/>
  <c r="D576" i="52"/>
  <c r="D47" i="74" s="1"/>
  <c r="E576" i="52"/>
  <c r="E47" i="74" s="1"/>
  <c r="F576" i="52"/>
  <c r="F47" i="74" s="1"/>
  <c r="G576" i="52"/>
  <c r="H576" i="52"/>
  <c r="G47" i="74" s="1"/>
  <c r="I576" i="52"/>
  <c r="J576" i="52"/>
  <c r="H47" i="74" s="1"/>
  <c r="K576" i="52"/>
  <c r="C577" i="52"/>
  <c r="B48" i="74" s="1"/>
  <c r="D577" i="52"/>
  <c r="D48" i="74" s="1"/>
  <c r="E577" i="52"/>
  <c r="E48" i="74" s="1"/>
  <c r="F577" i="52"/>
  <c r="F48" i="74" s="1"/>
  <c r="G577" i="52"/>
  <c r="H577" i="52"/>
  <c r="G48" i="74" s="1"/>
  <c r="I577" i="52"/>
  <c r="J577" i="52"/>
  <c r="H48" i="74" s="1"/>
  <c r="K577" i="52"/>
  <c r="C578" i="52"/>
  <c r="B49" i="74" s="1"/>
  <c r="D578" i="52"/>
  <c r="D49" i="74" s="1"/>
  <c r="E578" i="52"/>
  <c r="E49" i="74" s="1"/>
  <c r="F578" i="52"/>
  <c r="F49" i="74" s="1"/>
  <c r="G578" i="52"/>
  <c r="H578" i="52"/>
  <c r="G49" i="74" s="1"/>
  <c r="I578" i="52"/>
  <c r="J578" i="52"/>
  <c r="H49" i="74" s="1"/>
  <c r="K578" i="52"/>
  <c r="C579" i="52"/>
  <c r="B50" i="74" s="1"/>
  <c r="D579" i="52"/>
  <c r="D50" i="74" s="1"/>
  <c r="E579" i="52"/>
  <c r="E50" i="74" s="1"/>
  <c r="F579" i="52"/>
  <c r="F50" i="74" s="1"/>
  <c r="G579" i="52"/>
  <c r="H579" i="52"/>
  <c r="G50" i="74" s="1"/>
  <c r="I579" i="52"/>
  <c r="J579" i="52"/>
  <c r="H50" i="74" s="1"/>
  <c r="K579" i="52"/>
  <c r="C580" i="52"/>
  <c r="B51" i="74" s="1"/>
  <c r="D580" i="52"/>
  <c r="D51" i="74" s="1"/>
  <c r="E580" i="52"/>
  <c r="E51" i="74" s="1"/>
  <c r="F580" i="52"/>
  <c r="F51" i="74" s="1"/>
  <c r="G580" i="52"/>
  <c r="H580" i="52"/>
  <c r="G51" i="74" s="1"/>
  <c r="I580" i="52"/>
  <c r="J580" i="52"/>
  <c r="H51" i="74" s="1"/>
  <c r="K580" i="52"/>
  <c r="C581" i="52"/>
  <c r="B52" i="74" s="1"/>
  <c r="D581" i="52"/>
  <c r="D52" i="74" s="1"/>
  <c r="E581" i="52"/>
  <c r="E52" i="74" s="1"/>
  <c r="F581" i="52"/>
  <c r="F52" i="74" s="1"/>
  <c r="G581" i="52"/>
  <c r="H581" i="52"/>
  <c r="G52" i="74" s="1"/>
  <c r="I581" i="52"/>
  <c r="J581" i="52"/>
  <c r="H52" i="74" s="1"/>
  <c r="K581" i="52"/>
  <c r="C582" i="52"/>
  <c r="B53" i="74" s="1"/>
  <c r="D582" i="52"/>
  <c r="D53" i="74" s="1"/>
  <c r="E582" i="52"/>
  <c r="E53" i="74" s="1"/>
  <c r="F582" i="52"/>
  <c r="F53" i="74" s="1"/>
  <c r="G582" i="52"/>
  <c r="H582" i="52"/>
  <c r="G53" i="74" s="1"/>
  <c r="I582" i="52"/>
  <c r="J582" i="52"/>
  <c r="H53" i="74" s="1"/>
  <c r="K582" i="52"/>
  <c r="C583" i="52"/>
  <c r="B54" i="74" s="1"/>
  <c r="D583" i="52"/>
  <c r="D54" i="74" s="1"/>
  <c r="E583" i="52"/>
  <c r="E54" i="74" s="1"/>
  <c r="F583" i="52"/>
  <c r="F54" i="74" s="1"/>
  <c r="G583" i="52"/>
  <c r="H583" i="52"/>
  <c r="G54" i="74" s="1"/>
  <c r="I583" i="52"/>
  <c r="J583" i="52"/>
  <c r="H54" i="74" s="1"/>
  <c r="K583" i="52"/>
  <c r="C584" i="52"/>
  <c r="B55" i="74" s="1"/>
  <c r="D584" i="52"/>
  <c r="D55" i="74" s="1"/>
  <c r="E584" i="52"/>
  <c r="E55" i="74" s="1"/>
  <c r="F584" i="52"/>
  <c r="F55" i="74" s="1"/>
  <c r="G584" i="52"/>
  <c r="H584" i="52"/>
  <c r="G55" i="74" s="1"/>
  <c r="I584" i="52"/>
  <c r="J584" i="52"/>
  <c r="H55" i="74" s="1"/>
  <c r="K584" i="52"/>
  <c r="C585" i="52"/>
  <c r="B56" i="74" s="1"/>
  <c r="D585" i="52"/>
  <c r="D56" i="74" s="1"/>
  <c r="E585" i="52"/>
  <c r="E56" i="74" s="1"/>
  <c r="F585" i="52"/>
  <c r="F56" i="74" s="1"/>
  <c r="G585" i="52"/>
  <c r="H585" i="52"/>
  <c r="G56" i="74" s="1"/>
  <c r="I585" i="52"/>
  <c r="J585" i="52"/>
  <c r="H56" i="74" s="1"/>
  <c r="K585" i="52"/>
  <c r="C586" i="52"/>
  <c r="B57" i="74" s="1"/>
  <c r="D586" i="52"/>
  <c r="D57" i="74" s="1"/>
  <c r="E586" i="52"/>
  <c r="E57" i="74" s="1"/>
  <c r="F586" i="52"/>
  <c r="F57" i="74" s="1"/>
  <c r="G586" i="52"/>
  <c r="H586" i="52"/>
  <c r="G57" i="74" s="1"/>
  <c r="I586" i="52"/>
  <c r="J586" i="52"/>
  <c r="H57" i="74" s="1"/>
  <c r="K586" i="52"/>
  <c r="C587" i="52"/>
  <c r="B58" i="74" s="1"/>
  <c r="D587" i="52"/>
  <c r="D58" i="74" s="1"/>
  <c r="E587" i="52"/>
  <c r="E58" i="74" s="1"/>
  <c r="F587" i="52"/>
  <c r="F58" i="74" s="1"/>
  <c r="G587" i="52"/>
  <c r="H587" i="52"/>
  <c r="G58" i="74" s="1"/>
  <c r="I587" i="52"/>
  <c r="J587" i="52"/>
  <c r="H58" i="74" s="1"/>
  <c r="K587" i="52"/>
  <c r="C588" i="52"/>
  <c r="B59" i="74" s="1"/>
  <c r="D588" i="52"/>
  <c r="D59" i="74" s="1"/>
  <c r="E588" i="52"/>
  <c r="E59" i="74" s="1"/>
  <c r="F588" i="52"/>
  <c r="F59" i="74" s="1"/>
  <c r="G588" i="52"/>
  <c r="H588" i="52"/>
  <c r="G59" i="74" s="1"/>
  <c r="I588" i="52"/>
  <c r="J588" i="52"/>
  <c r="H59" i="74" s="1"/>
  <c r="K588" i="52"/>
  <c r="C589" i="52"/>
  <c r="B60" i="74" s="1"/>
  <c r="D589" i="52"/>
  <c r="D60" i="74" s="1"/>
  <c r="E589" i="52"/>
  <c r="E60" i="74" s="1"/>
  <c r="F589" i="52"/>
  <c r="F60" i="74" s="1"/>
  <c r="G589" i="52"/>
  <c r="H589" i="52"/>
  <c r="G60" i="74" s="1"/>
  <c r="I589" i="52"/>
  <c r="J589" i="52"/>
  <c r="H60" i="74" s="1"/>
  <c r="K589" i="52"/>
  <c r="C590" i="52"/>
  <c r="B61" i="74" s="1"/>
  <c r="D590" i="52"/>
  <c r="D61" i="74" s="1"/>
  <c r="E590" i="52"/>
  <c r="E61" i="74" s="1"/>
  <c r="F590" i="52"/>
  <c r="F61" i="74" s="1"/>
  <c r="G590" i="52"/>
  <c r="H590" i="52"/>
  <c r="G61" i="74" s="1"/>
  <c r="I590" i="52"/>
  <c r="J590" i="52"/>
  <c r="H61" i="74" s="1"/>
  <c r="K590" i="52"/>
  <c r="C591" i="52"/>
  <c r="B62" i="74" s="1"/>
  <c r="D591" i="52"/>
  <c r="D62" i="74" s="1"/>
  <c r="E591" i="52"/>
  <c r="E62" i="74" s="1"/>
  <c r="F591" i="52"/>
  <c r="F62" i="74" s="1"/>
  <c r="G591" i="52"/>
  <c r="H591" i="52"/>
  <c r="G62" i="74" s="1"/>
  <c r="I591" i="52"/>
  <c r="J591" i="52"/>
  <c r="H62" i="74" s="1"/>
  <c r="K591" i="52"/>
  <c r="C592" i="52"/>
  <c r="B63" i="74" s="1"/>
  <c r="D592" i="52"/>
  <c r="D63" i="74" s="1"/>
  <c r="E592" i="52"/>
  <c r="E63" i="74" s="1"/>
  <c r="F592" i="52"/>
  <c r="F63" i="74" s="1"/>
  <c r="G592" i="52"/>
  <c r="H592" i="52"/>
  <c r="G63" i="74" s="1"/>
  <c r="I592" i="52"/>
  <c r="J592" i="52"/>
  <c r="H63" i="74" s="1"/>
  <c r="K592" i="52"/>
  <c r="C593" i="52"/>
  <c r="B64" i="74" s="1"/>
  <c r="D593" i="52"/>
  <c r="D64" i="74" s="1"/>
  <c r="E593" i="52"/>
  <c r="E64" i="74" s="1"/>
  <c r="F593" i="52"/>
  <c r="F64" i="74" s="1"/>
  <c r="G593" i="52"/>
  <c r="H593" i="52"/>
  <c r="G64" i="74" s="1"/>
  <c r="I593" i="52"/>
  <c r="J593" i="52"/>
  <c r="H64" i="74" s="1"/>
  <c r="K593" i="52"/>
  <c r="C594" i="52"/>
  <c r="B65" i="74" s="1"/>
  <c r="D594" i="52"/>
  <c r="D65" i="74" s="1"/>
  <c r="E594" i="52"/>
  <c r="E65" i="74" s="1"/>
  <c r="F594" i="52"/>
  <c r="F65" i="74" s="1"/>
  <c r="G594" i="52"/>
  <c r="H594" i="52"/>
  <c r="G65" i="74" s="1"/>
  <c r="I594" i="52"/>
  <c r="J594" i="52"/>
  <c r="H65" i="74" s="1"/>
  <c r="K594" i="52"/>
  <c r="C595" i="52"/>
  <c r="B66" i="74" s="1"/>
  <c r="D595" i="52"/>
  <c r="D66" i="74" s="1"/>
  <c r="E595" i="52"/>
  <c r="E66" i="74" s="1"/>
  <c r="F595" i="52"/>
  <c r="F66" i="74" s="1"/>
  <c r="G595" i="52"/>
  <c r="H595" i="52"/>
  <c r="G66" i="74" s="1"/>
  <c r="I595" i="52"/>
  <c r="J595" i="52"/>
  <c r="H66" i="74" s="1"/>
  <c r="K595" i="52"/>
  <c r="C596" i="52"/>
  <c r="B67" i="74" s="1"/>
  <c r="D596" i="52"/>
  <c r="D67" i="74" s="1"/>
  <c r="E596" i="52"/>
  <c r="E67" i="74" s="1"/>
  <c r="F596" i="52"/>
  <c r="F67" i="74" s="1"/>
  <c r="G596" i="52"/>
  <c r="H596" i="52"/>
  <c r="G67" i="74" s="1"/>
  <c r="I596" i="52"/>
  <c r="J596" i="52"/>
  <c r="H67" i="74" s="1"/>
  <c r="K596" i="52"/>
  <c r="C597" i="52"/>
  <c r="B68" i="74" s="1"/>
  <c r="D597" i="52"/>
  <c r="D68" i="74" s="1"/>
  <c r="E597" i="52"/>
  <c r="E68" i="74" s="1"/>
  <c r="F597" i="52"/>
  <c r="F68" i="74" s="1"/>
  <c r="G597" i="52"/>
  <c r="H597" i="52"/>
  <c r="G68" i="74" s="1"/>
  <c r="I597" i="52"/>
  <c r="J597" i="52"/>
  <c r="H68" i="74" s="1"/>
  <c r="K597" i="52"/>
  <c r="C598" i="52"/>
  <c r="B69" i="74" s="1"/>
  <c r="D598" i="52"/>
  <c r="D69" i="74" s="1"/>
  <c r="E598" i="52"/>
  <c r="E69" i="74" s="1"/>
  <c r="F598" i="52"/>
  <c r="F69" i="74" s="1"/>
  <c r="G598" i="52"/>
  <c r="H598" i="52"/>
  <c r="G69" i="74" s="1"/>
  <c r="I598" i="52"/>
  <c r="J598" i="52"/>
  <c r="H69" i="74" s="1"/>
  <c r="K598" i="52"/>
  <c r="C599" i="52"/>
  <c r="B70" i="74" s="1"/>
  <c r="D599" i="52"/>
  <c r="D70" i="74" s="1"/>
  <c r="E599" i="52"/>
  <c r="E70" i="74" s="1"/>
  <c r="F599" i="52"/>
  <c r="F70" i="74" s="1"/>
  <c r="G599" i="52"/>
  <c r="H599" i="52"/>
  <c r="G70" i="74" s="1"/>
  <c r="I599" i="52"/>
  <c r="J599" i="52"/>
  <c r="H70" i="74" s="1"/>
  <c r="K599" i="52"/>
  <c r="C600" i="52"/>
  <c r="B2" i="75" s="1"/>
  <c r="D600" i="52"/>
  <c r="D2" i="75" s="1"/>
  <c r="E600" i="52"/>
  <c r="E2" i="75" s="1"/>
  <c r="F600" i="52"/>
  <c r="F2" i="75" s="1"/>
  <c r="G600" i="52"/>
  <c r="H600" i="52"/>
  <c r="G2" i="75" s="1"/>
  <c r="I600" i="52"/>
  <c r="J600" i="52"/>
  <c r="H2" i="75" s="1"/>
  <c r="K600" i="52"/>
  <c r="C601" i="52"/>
  <c r="B3" i="75" s="1"/>
  <c r="D601" i="52"/>
  <c r="D3" i="75" s="1"/>
  <c r="E601" i="52"/>
  <c r="E3" i="75" s="1"/>
  <c r="F601" i="52"/>
  <c r="F3" i="75" s="1"/>
  <c r="G601" i="52"/>
  <c r="H601" i="52"/>
  <c r="G3" i="75" s="1"/>
  <c r="I601" i="52"/>
  <c r="J601" i="52"/>
  <c r="H3" i="75" s="1"/>
  <c r="K601" i="52"/>
  <c r="C602" i="52"/>
  <c r="B4" i="75" s="1"/>
  <c r="D602" i="52"/>
  <c r="D4" i="75" s="1"/>
  <c r="E602" i="52"/>
  <c r="E4" i="75" s="1"/>
  <c r="F602" i="52"/>
  <c r="F4" i="75" s="1"/>
  <c r="G602" i="52"/>
  <c r="H602" i="52"/>
  <c r="G4" i="75" s="1"/>
  <c r="I602" i="52"/>
  <c r="J602" i="52"/>
  <c r="H4" i="75" s="1"/>
  <c r="K602" i="52"/>
  <c r="C603" i="52"/>
  <c r="B5" i="75" s="1"/>
  <c r="D603" i="52"/>
  <c r="D5" i="75" s="1"/>
  <c r="E603" i="52"/>
  <c r="E5" i="75" s="1"/>
  <c r="F603" i="52"/>
  <c r="F5" i="75" s="1"/>
  <c r="G603" i="52"/>
  <c r="H603" i="52"/>
  <c r="G5" i="75" s="1"/>
  <c r="I603" i="52"/>
  <c r="J603" i="52"/>
  <c r="H5" i="75" s="1"/>
  <c r="K603" i="52"/>
  <c r="C604" i="52"/>
  <c r="B6" i="75" s="1"/>
  <c r="D604" i="52"/>
  <c r="D6" i="75" s="1"/>
  <c r="E604" i="52"/>
  <c r="E6" i="75" s="1"/>
  <c r="F604" i="52"/>
  <c r="F6" i="75" s="1"/>
  <c r="G604" i="52"/>
  <c r="H604" i="52"/>
  <c r="G6" i="75" s="1"/>
  <c r="I604" i="52"/>
  <c r="J604" i="52"/>
  <c r="H6" i="75" s="1"/>
  <c r="K604" i="52"/>
  <c r="C605" i="52"/>
  <c r="B7" i="75" s="1"/>
  <c r="D605" i="52"/>
  <c r="D7" i="75" s="1"/>
  <c r="E605" i="52"/>
  <c r="E7" i="75" s="1"/>
  <c r="F605" i="52"/>
  <c r="F7" i="75" s="1"/>
  <c r="G605" i="52"/>
  <c r="H605" i="52"/>
  <c r="G7" i="75" s="1"/>
  <c r="I605" i="52"/>
  <c r="J605" i="52"/>
  <c r="H7" i="75" s="1"/>
  <c r="K605" i="52"/>
  <c r="C606" i="52"/>
  <c r="B8" i="75" s="1"/>
  <c r="D606" i="52"/>
  <c r="D8" i="75" s="1"/>
  <c r="E606" i="52"/>
  <c r="E8" i="75" s="1"/>
  <c r="F606" i="52"/>
  <c r="F8" i="75" s="1"/>
  <c r="G606" i="52"/>
  <c r="H606" i="52"/>
  <c r="G8" i="75" s="1"/>
  <c r="I606" i="52"/>
  <c r="J606" i="52"/>
  <c r="H8" i="75" s="1"/>
  <c r="K606" i="52"/>
  <c r="C607" i="52"/>
  <c r="B9" i="75" s="1"/>
  <c r="D607" i="52"/>
  <c r="D9" i="75" s="1"/>
  <c r="E607" i="52"/>
  <c r="E9" i="75" s="1"/>
  <c r="F607" i="52"/>
  <c r="F9" i="75" s="1"/>
  <c r="G607" i="52"/>
  <c r="H607" i="52"/>
  <c r="G9" i="75" s="1"/>
  <c r="I607" i="52"/>
  <c r="J607" i="52"/>
  <c r="H9" i="75" s="1"/>
  <c r="K607" i="52"/>
  <c r="C608" i="52"/>
  <c r="B10" i="75" s="1"/>
  <c r="D608" i="52"/>
  <c r="D10" i="75" s="1"/>
  <c r="E608" i="52"/>
  <c r="E10" i="75" s="1"/>
  <c r="F608" i="52"/>
  <c r="F10" i="75" s="1"/>
  <c r="G608" i="52"/>
  <c r="H608" i="52"/>
  <c r="G10" i="75" s="1"/>
  <c r="I608" i="52"/>
  <c r="J608" i="52"/>
  <c r="H10" i="75" s="1"/>
  <c r="K608" i="52"/>
  <c r="C609" i="52"/>
  <c r="B11" i="75" s="1"/>
  <c r="D609" i="52"/>
  <c r="D11" i="75" s="1"/>
  <c r="E609" i="52"/>
  <c r="E11" i="75" s="1"/>
  <c r="F609" i="52"/>
  <c r="F11" i="75" s="1"/>
  <c r="G609" i="52"/>
  <c r="H609" i="52"/>
  <c r="G11" i="75" s="1"/>
  <c r="I609" i="52"/>
  <c r="J609" i="52"/>
  <c r="H11" i="75" s="1"/>
  <c r="K609" i="52"/>
  <c r="C610" i="52"/>
  <c r="B12" i="75" s="1"/>
  <c r="D610" i="52"/>
  <c r="D12" i="75" s="1"/>
  <c r="E610" i="52"/>
  <c r="E12" i="75" s="1"/>
  <c r="F610" i="52"/>
  <c r="F12" i="75" s="1"/>
  <c r="G610" i="52"/>
  <c r="H610" i="52"/>
  <c r="G12" i="75" s="1"/>
  <c r="I610" i="52"/>
  <c r="J610" i="52"/>
  <c r="H12" i="75" s="1"/>
  <c r="K610" i="52"/>
  <c r="C611" i="52"/>
  <c r="B13" i="75" s="1"/>
  <c r="D611" i="52"/>
  <c r="D13" i="75" s="1"/>
  <c r="E611" i="52"/>
  <c r="E13" i="75" s="1"/>
  <c r="F611" i="52"/>
  <c r="F13" i="75" s="1"/>
  <c r="G611" i="52"/>
  <c r="H611" i="52"/>
  <c r="G13" i="75" s="1"/>
  <c r="I611" i="52"/>
  <c r="J611" i="52"/>
  <c r="H13" i="75" s="1"/>
  <c r="K611" i="52"/>
  <c r="C612" i="52"/>
  <c r="B14" i="75" s="1"/>
  <c r="D612" i="52"/>
  <c r="D14" i="75" s="1"/>
  <c r="E612" i="52"/>
  <c r="E14" i="75" s="1"/>
  <c r="F612" i="52"/>
  <c r="F14" i="75" s="1"/>
  <c r="G612" i="52"/>
  <c r="H612" i="52"/>
  <c r="G14" i="75" s="1"/>
  <c r="I612" i="52"/>
  <c r="J612" i="52"/>
  <c r="H14" i="75" s="1"/>
  <c r="K612" i="52"/>
  <c r="C613" i="52"/>
  <c r="B15" i="75" s="1"/>
  <c r="D613" i="52"/>
  <c r="D15" i="75" s="1"/>
  <c r="E613" i="52"/>
  <c r="E15" i="75" s="1"/>
  <c r="F613" i="52"/>
  <c r="F15" i="75" s="1"/>
  <c r="G613" i="52"/>
  <c r="H613" i="52"/>
  <c r="G15" i="75" s="1"/>
  <c r="I613" i="52"/>
  <c r="J613" i="52"/>
  <c r="H15" i="75" s="1"/>
  <c r="K613" i="52"/>
  <c r="C614" i="52"/>
  <c r="B16" i="75" s="1"/>
  <c r="D614" i="52"/>
  <c r="D16" i="75" s="1"/>
  <c r="E614" i="52"/>
  <c r="E16" i="75" s="1"/>
  <c r="F614" i="52"/>
  <c r="F16" i="75" s="1"/>
  <c r="G614" i="52"/>
  <c r="H614" i="52"/>
  <c r="G16" i="75" s="1"/>
  <c r="I614" i="52"/>
  <c r="J614" i="52"/>
  <c r="H16" i="75" s="1"/>
  <c r="K614" i="52"/>
  <c r="C615" i="52"/>
  <c r="B17" i="75" s="1"/>
  <c r="D615" i="52"/>
  <c r="D17" i="75" s="1"/>
  <c r="E615" i="52"/>
  <c r="E17" i="75" s="1"/>
  <c r="F615" i="52"/>
  <c r="F17" i="75" s="1"/>
  <c r="G615" i="52"/>
  <c r="H615" i="52"/>
  <c r="G17" i="75" s="1"/>
  <c r="I615" i="52"/>
  <c r="J615" i="52"/>
  <c r="H17" i="75" s="1"/>
  <c r="K615" i="52"/>
  <c r="C616" i="52"/>
  <c r="B18" i="75" s="1"/>
  <c r="D616" i="52"/>
  <c r="D18" i="75" s="1"/>
  <c r="E616" i="52"/>
  <c r="E18" i="75" s="1"/>
  <c r="F616" i="52"/>
  <c r="F18" i="75" s="1"/>
  <c r="G616" i="52"/>
  <c r="H616" i="52"/>
  <c r="G18" i="75" s="1"/>
  <c r="I616" i="52"/>
  <c r="J616" i="52"/>
  <c r="H18" i="75" s="1"/>
  <c r="K616" i="52"/>
  <c r="C617" i="52"/>
  <c r="B19" i="75" s="1"/>
  <c r="D617" i="52"/>
  <c r="D19" i="75" s="1"/>
  <c r="E617" i="52"/>
  <c r="E19" i="75" s="1"/>
  <c r="F617" i="52"/>
  <c r="F19" i="75" s="1"/>
  <c r="G617" i="52"/>
  <c r="H617" i="52"/>
  <c r="G19" i="75" s="1"/>
  <c r="I617" i="52"/>
  <c r="J617" i="52"/>
  <c r="H19" i="75" s="1"/>
  <c r="K617" i="52"/>
  <c r="C618" i="52"/>
  <c r="B20" i="75" s="1"/>
  <c r="D618" i="52"/>
  <c r="D20" i="75" s="1"/>
  <c r="E618" i="52"/>
  <c r="E20" i="75" s="1"/>
  <c r="F618" i="52"/>
  <c r="F20" i="75" s="1"/>
  <c r="G618" i="52"/>
  <c r="H618" i="52"/>
  <c r="G20" i="75" s="1"/>
  <c r="I618" i="52"/>
  <c r="J618" i="52"/>
  <c r="H20" i="75" s="1"/>
  <c r="K618" i="52"/>
  <c r="C619" i="52"/>
  <c r="B21" i="75" s="1"/>
  <c r="D619" i="52"/>
  <c r="D21" i="75" s="1"/>
  <c r="E619" i="52"/>
  <c r="E21" i="75" s="1"/>
  <c r="F619" i="52"/>
  <c r="F21" i="75" s="1"/>
  <c r="G619" i="52"/>
  <c r="H619" i="52"/>
  <c r="G21" i="75" s="1"/>
  <c r="I619" i="52"/>
  <c r="J619" i="52"/>
  <c r="H21" i="75" s="1"/>
  <c r="K619" i="52"/>
  <c r="C620" i="52"/>
  <c r="B22" i="75" s="1"/>
  <c r="D620" i="52"/>
  <c r="D22" i="75" s="1"/>
  <c r="E620" i="52"/>
  <c r="E22" i="75" s="1"/>
  <c r="F620" i="52"/>
  <c r="F22" i="75" s="1"/>
  <c r="G620" i="52"/>
  <c r="H620" i="52"/>
  <c r="G22" i="75" s="1"/>
  <c r="I620" i="52"/>
  <c r="J620" i="52"/>
  <c r="H22" i="75" s="1"/>
  <c r="K620" i="52"/>
  <c r="C621" i="52"/>
  <c r="B23" i="75" s="1"/>
  <c r="D621" i="52"/>
  <c r="D23" i="75" s="1"/>
  <c r="E621" i="52"/>
  <c r="E23" i="75" s="1"/>
  <c r="F621" i="52"/>
  <c r="F23" i="75" s="1"/>
  <c r="G621" i="52"/>
  <c r="H621" i="52"/>
  <c r="G23" i="75" s="1"/>
  <c r="I621" i="52"/>
  <c r="J621" i="52"/>
  <c r="H23" i="75" s="1"/>
  <c r="K621" i="52"/>
  <c r="C622" i="52"/>
  <c r="B24" i="75" s="1"/>
  <c r="D622" i="52"/>
  <c r="D24" i="75" s="1"/>
  <c r="E622" i="52"/>
  <c r="E24" i="75" s="1"/>
  <c r="F622" i="52"/>
  <c r="F24" i="75" s="1"/>
  <c r="G622" i="52"/>
  <c r="H622" i="52"/>
  <c r="G24" i="75" s="1"/>
  <c r="I622" i="52"/>
  <c r="J622" i="52"/>
  <c r="H24" i="75" s="1"/>
  <c r="K622" i="52"/>
  <c r="C623" i="52"/>
  <c r="B25" i="75" s="1"/>
  <c r="D623" i="52"/>
  <c r="D25" i="75" s="1"/>
  <c r="E623" i="52"/>
  <c r="E25" i="75" s="1"/>
  <c r="F623" i="52"/>
  <c r="F25" i="75" s="1"/>
  <c r="G623" i="52"/>
  <c r="H623" i="52"/>
  <c r="G25" i="75" s="1"/>
  <c r="I623" i="52"/>
  <c r="J623" i="52"/>
  <c r="H25" i="75" s="1"/>
  <c r="K623" i="52"/>
  <c r="C624" i="52"/>
  <c r="B26" i="75" s="1"/>
  <c r="D624" i="52"/>
  <c r="D26" i="75" s="1"/>
  <c r="E624" i="52"/>
  <c r="E26" i="75" s="1"/>
  <c r="F624" i="52"/>
  <c r="F26" i="75" s="1"/>
  <c r="G624" i="52"/>
  <c r="H624" i="52"/>
  <c r="G26" i="75" s="1"/>
  <c r="I624" i="52"/>
  <c r="J624" i="52"/>
  <c r="H26" i="75" s="1"/>
  <c r="K624" i="52"/>
  <c r="C625" i="52"/>
  <c r="B27" i="75" s="1"/>
  <c r="D625" i="52"/>
  <c r="D27" i="75" s="1"/>
  <c r="E625" i="52"/>
  <c r="E27" i="75" s="1"/>
  <c r="F625" i="52"/>
  <c r="F27" i="75" s="1"/>
  <c r="G625" i="52"/>
  <c r="H625" i="52"/>
  <c r="G27" i="75" s="1"/>
  <c r="I625" i="52"/>
  <c r="J625" i="52"/>
  <c r="H27" i="75" s="1"/>
  <c r="K625" i="52"/>
  <c r="C626" i="52"/>
  <c r="B28" i="75" s="1"/>
  <c r="D626" i="52"/>
  <c r="D28" i="75" s="1"/>
  <c r="E626" i="52"/>
  <c r="E28" i="75" s="1"/>
  <c r="F626" i="52"/>
  <c r="F28" i="75" s="1"/>
  <c r="G626" i="52"/>
  <c r="H626" i="52"/>
  <c r="G28" i="75" s="1"/>
  <c r="I626" i="52"/>
  <c r="J626" i="52"/>
  <c r="H28" i="75" s="1"/>
  <c r="K626" i="52"/>
  <c r="C627" i="52"/>
  <c r="B29" i="75" s="1"/>
  <c r="D627" i="52"/>
  <c r="D29" i="75" s="1"/>
  <c r="E627" i="52"/>
  <c r="E29" i="75" s="1"/>
  <c r="F627" i="52"/>
  <c r="F29" i="75" s="1"/>
  <c r="G627" i="52"/>
  <c r="H627" i="52"/>
  <c r="G29" i="75" s="1"/>
  <c r="I627" i="52"/>
  <c r="J627" i="52"/>
  <c r="H29" i="75" s="1"/>
  <c r="K627" i="52"/>
  <c r="C628" i="52"/>
  <c r="B30" i="75" s="1"/>
  <c r="D628" i="52"/>
  <c r="D30" i="75" s="1"/>
  <c r="E628" i="52"/>
  <c r="E30" i="75" s="1"/>
  <c r="F628" i="52"/>
  <c r="F30" i="75" s="1"/>
  <c r="G628" i="52"/>
  <c r="H628" i="52"/>
  <c r="G30" i="75" s="1"/>
  <c r="I628" i="52"/>
  <c r="J628" i="52"/>
  <c r="H30" i="75" s="1"/>
  <c r="K628" i="52"/>
  <c r="C629" i="52"/>
  <c r="B31" i="75" s="1"/>
  <c r="D629" i="52"/>
  <c r="D31" i="75" s="1"/>
  <c r="E629" i="52"/>
  <c r="E31" i="75" s="1"/>
  <c r="F629" i="52"/>
  <c r="F31" i="75" s="1"/>
  <c r="G629" i="52"/>
  <c r="H629" i="52"/>
  <c r="G31" i="75" s="1"/>
  <c r="I629" i="52"/>
  <c r="J629" i="52"/>
  <c r="H31" i="75" s="1"/>
  <c r="K629" i="52"/>
  <c r="C630" i="52"/>
  <c r="B32" i="75" s="1"/>
  <c r="D630" i="52"/>
  <c r="D32" i="75" s="1"/>
  <c r="E630" i="52"/>
  <c r="E32" i="75" s="1"/>
  <c r="F630" i="52"/>
  <c r="F32" i="75" s="1"/>
  <c r="G630" i="52"/>
  <c r="H630" i="52"/>
  <c r="G32" i="75" s="1"/>
  <c r="I630" i="52"/>
  <c r="J630" i="52"/>
  <c r="H32" i="75" s="1"/>
  <c r="K630" i="52"/>
  <c r="C631" i="52"/>
  <c r="B33" i="75" s="1"/>
  <c r="D631" i="52"/>
  <c r="D33" i="75" s="1"/>
  <c r="E631" i="52"/>
  <c r="E33" i="75" s="1"/>
  <c r="F631" i="52"/>
  <c r="F33" i="75" s="1"/>
  <c r="G631" i="52"/>
  <c r="H631" i="52"/>
  <c r="G33" i="75" s="1"/>
  <c r="I631" i="52"/>
  <c r="J631" i="52"/>
  <c r="H33" i="75" s="1"/>
  <c r="K631" i="52"/>
  <c r="C632" i="52"/>
  <c r="B34" i="75" s="1"/>
  <c r="D632" i="52"/>
  <c r="D34" i="75" s="1"/>
  <c r="E632" i="52"/>
  <c r="E34" i="75" s="1"/>
  <c r="F632" i="52"/>
  <c r="F34" i="75" s="1"/>
  <c r="G632" i="52"/>
  <c r="H632" i="52"/>
  <c r="G34" i="75" s="1"/>
  <c r="I632" i="52"/>
  <c r="J632" i="52"/>
  <c r="H34" i="75" s="1"/>
  <c r="K632" i="52"/>
  <c r="C633" i="52"/>
  <c r="B35" i="75" s="1"/>
  <c r="D633" i="52"/>
  <c r="D35" i="75" s="1"/>
  <c r="E633" i="52"/>
  <c r="E35" i="75" s="1"/>
  <c r="F633" i="52"/>
  <c r="F35" i="75" s="1"/>
  <c r="G633" i="52"/>
  <c r="H633" i="52"/>
  <c r="G35" i="75" s="1"/>
  <c r="I633" i="52"/>
  <c r="J633" i="52"/>
  <c r="H35" i="75" s="1"/>
  <c r="K633" i="52"/>
  <c r="C634" i="52"/>
  <c r="B36" i="75" s="1"/>
  <c r="D634" i="52"/>
  <c r="D36" i="75" s="1"/>
  <c r="E634" i="52"/>
  <c r="E36" i="75" s="1"/>
  <c r="F634" i="52"/>
  <c r="F36" i="75" s="1"/>
  <c r="G634" i="52"/>
  <c r="H634" i="52"/>
  <c r="G36" i="75" s="1"/>
  <c r="I634" i="52"/>
  <c r="J634" i="52"/>
  <c r="H36" i="75" s="1"/>
  <c r="K634" i="52"/>
  <c r="C635" i="52"/>
  <c r="B37" i="75" s="1"/>
  <c r="D635" i="52"/>
  <c r="D37" i="75" s="1"/>
  <c r="E635" i="52"/>
  <c r="E37" i="75" s="1"/>
  <c r="F635" i="52"/>
  <c r="F37" i="75" s="1"/>
  <c r="G635" i="52"/>
  <c r="H635" i="52"/>
  <c r="G37" i="75" s="1"/>
  <c r="I635" i="52"/>
  <c r="J635" i="52"/>
  <c r="H37" i="75" s="1"/>
  <c r="K635" i="52"/>
  <c r="C636" i="52"/>
  <c r="B38" i="75" s="1"/>
  <c r="D636" i="52"/>
  <c r="D38" i="75" s="1"/>
  <c r="E636" i="52"/>
  <c r="E38" i="75" s="1"/>
  <c r="F636" i="52"/>
  <c r="F38" i="75" s="1"/>
  <c r="G636" i="52"/>
  <c r="H636" i="52"/>
  <c r="G38" i="75" s="1"/>
  <c r="I636" i="52"/>
  <c r="J636" i="52"/>
  <c r="H38" i="75" s="1"/>
  <c r="K636" i="52"/>
  <c r="C637" i="52"/>
  <c r="B39" i="75" s="1"/>
  <c r="D637" i="52"/>
  <c r="D39" i="75" s="1"/>
  <c r="E637" i="52"/>
  <c r="E39" i="75" s="1"/>
  <c r="F637" i="52"/>
  <c r="F39" i="75" s="1"/>
  <c r="G637" i="52"/>
  <c r="H637" i="52"/>
  <c r="G39" i="75" s="1"/>
  <c r="I637" i="52"/>
  <c r="J637" i="52"/>
  <c r="H39" i="75" s="1"/>
  <c r="K637" i="52"/>
  <c r="C638" i="52"/>
  <c r="B40" i="75" s="1"/>
  <c r="D638" i="52"/>
  <c r="D40" i="75" s="1"/>
  <c r="E638" i="52"/>
  <c r="E40" i="75" s="1"/>
  <c r="F638" i="52"/>
  <c r="F40" i="75" s="1"/>
  <c r="G638" i="52"/>
  <c r="H638" i="52"/>
  <c r="G40" i="75" s="1"/>
  <c r="I638" i="52"/>
  <c r="J638" i="52"/>
  <c r="H40" i="75" s="1"/>
  <c r="K638" i="52"/>
  <c r="C639" i="52"/>
  <c r="B41" i="75" s="1"/>
  <c r="D639" i="52"/>
  <c r="D41" i="75" s="1"/>
  <c r="E639" i="52"/>
  <c r="E41" i="75" s="1"/>
  <c r="F639" i="52"/>
  <c r="F41" i="75" s="1"/>
  <c r="G639" i="52"/>
  <c r="H639" i="52"/>
  <c r="G41" i="75" s="1"/>
  <c r="I639" i="52"/>
  <c r="J639" i="52"/>
  <c r="H41" i="75" s="1"/>
  <c r="K639" i="52"/>
  <c r="C640" i="52"/>
  <c r="B42" i="75" s="1"/>
  <c r="D640" i="52"/>
  <c r="D42" i="75" s="1"/>
  <c r="E640" i="52"/>
  <c r="E42" i="75" s="1"/>
  <c r="F640" i="52"/>
  <c r="F42" i="75" s="1"/>
  <c r="G640" i="52"/>
  <c r="H640" i="52"/>
  <c r="G42" i="75" s="1"/>
  <c r="I640" i="52"/>
  <c r="J640" i="52"/>
  <c r="H42" i="75" s="1"/>
  <c r="K640" i="52"/>
  <c r="C641" i="52"/>
  <c r="B43" i="75" s="1"/>
  <c r="D641" i="52"/>
  <c r="D43" i="75" s="1"/>
  <c r="E641" i="52"/>
  <c r="E43" i="75" s="1"/>
  <c r="F641" i="52"/>
  <c r="F43" i="75" s="1"/>
  <c r="G641" i="52"/>
  <c r="H641" i="52"/>
  <c r="G43" i="75" s="1"/>
  <c r="I641" i="52"/>
  <c r="J641" i="52"/>
  <c r="H43" i="75" s="1"/>
  <c r="K641" i="52"/>
  <c r="C642" i="52"/>
  <c r="B44" i="75" s="1"/>
  <c r="D642" i="52"/>
  <c r="D44" i="75" s="1"/>
  <c r="E642" i="52"/>
  <c r="E44" i="75" s="1"/>
  <c r="F642" i="52"/>
  <c r="F44" i="75" s="1"/>
  <c r="G642" i="52"/>
  <c r="H642" i="52"/>
  <c r="G44" i="75" s="1"/>
  <c r="I642" i="52"/>
  <c r="J642" i="52"/>
  <c r="H44" i="75" s="1"/>
  <c r="K642" i="52"/>
  <c r="C643" i="52"/>
  <c r="B45" i="75" s="1"/>
  <c r="D643" i="52"/>
  <c r="D45" i="75" s="1"/>
  <c r="E643" i="52"/>
  <c r="E45" i="75" s="1"/>
  <c r="F643" i="52"/>
  <c r="F45" i="75" s="1"/>
  <c r="G643" i="52"/>
  <c r="H643" i="52"/>
  <c r="G45" i="75" s="1"/>
  <c r="I643" i="52"/>
  <c r="J643" i="52"/>
  <c r="H45" i="75" s="1"/>
  <c r="K643" i="52"/>
  <c r="C644" i="52"/>
  <c r="B46" i="75" s="1"/>
  <c r="D644" i="52"/>
  <c r="D46" i="75" s="1"/>
  <c r="E644" i="52"/>
  <c r="E46" i="75" s="1"/>
  <c r="F644" i="52"/>
  <c r="F46" i="75" s="1"/>
  <c r="G644" i="52"/>
  <c r="H644" i="52"/>
  <c r="G46" i="75" s="1"/>
  <c r="I644" i="52"/>
  <c r="J644" i="52"/>
  <c r="H46" i="75" s="1"/>
  <c r="K644" i="52"/>
  <c r="C645" i="52"/>
  <c r="B47" i="75" s="1"/>
  <c r="D645" i="52"/>
  <c r="D47" i="75" s="1"/>
  <c r="E645" i="52"/>
  <c r="E47" i="75" s="1"/>
  <c r="F645" i="52"/>
  <c r="F47" i="75" s="1"/>
  <c r="G645" i="52"/>
  <c r="H645" i="52"/>
  <c r="G47" i="75" s="1"/>
  <c r="I645" i="52"/>
  <c r="J645" i="52"/>
  <c r="H47" i="75" s="1"/>
  <c r="K645" i="52"/>
  <c r="C646" i="52"/>
  <c r="B48" i="75" s="1"/>
  <c r="D646" i="52"/>
  <c r="D48" i="75" s="1"/>
  <c r="E646" i="52"/>
  <c r="E48" i="75" s="1"/>
  <c r="F646" i="52"/>
  <c r="F48" i="75" s="1"/>
  <c r="G646" i="52"/>
  <c r="H646" i="52"/>
  <c r="G48" i="75" s="1"/>
  <c r="I646" i="52"/>
  <c r="J646" i="52"/>
  <c r="H48" i="75" s="1"/>
  <c r="K646" i="52"/>
  <c r="C647" i="52"/>
  <c r="B49" i="75" s="1"/>
  <c r="D647" i="52"/>
  <c r="D49" i="75" s="1"/>
  <c r="E647" i="52"/>
  <c r="E49" i="75" s="1"/>
  <c r="F647" i="52"/>
  <c r="F49" i="75" s="1"/>
  <c r="G647" i="52"/>
  <c r="H647" i="52"/>
  <c r="G49" i="75" s="1"/>
  <c r="I647" i="52"/>
  <c r="J647" i="52"/>
  <c r="H49" i="75" s="1"/>
  <c r="K647" i="52"/>
  <c r="C648" i="52"/>
  <c r="B50" i="75" s="1"/>
  <c r="D648" i="52"/>
  <c r="D50" i="75" s="1"/>
  <c r="E648" i="52"/>
  <c r="E50" i="75" s="1"/>
  <c r="F648" i="52"/>
  <c r="F50" i="75" s="1"/>
  <c r="G648" i="52"/>
  <c r="H648" i="52"/>
  <c r="G50" i="75" s="1"/>
  <c r="I648" i="52"/>
  <c r="J648" i="52"/>
  <c r="H50" i="75" s="1"/>
  <c r="K648" i="52"/>
  <c r="C649" i="52"/>
  <c r="B51" i="75" s="1"/>
  <c r="D649" i="52"/>
  <c r="D51" i="75" s="1"/>
  <c r="E649" i="52"/>
  <c r="E51" i="75" s="1"/>
  <c r="F649" i="52"/>
  <c r="F51" i="75" s="1"/>
  <c r="G649" i="52"/>
  <c r="H649" i="52"/>
  <c r="G51" i="75" s="1"/>
  <c r="I649" i="52"/>
  <c r="J649" i="52"/>
  <c r="H51" i="75" s="1"/>
  <c r="K649" i="52"/>
  <c r="C650" i="52"/>
  <c r="B52" i="75" s="1"/>
  <c r="D650" i="52"/>
  <c r="D52" i="75" s="1"/>
  <c r="E650" i="52"/>
  <c r="E52" i="75" s="1"/>
  <c r="F650" i="52"/>
  <c r="F52" i="75" s="1"/>
  <c r="G650" i="52"/>
  <c r="H650" i="52"/>
  <c r="G52" i="75" s="1"/>
  <c r="I650" i="52"/>
  <c r="J650" i="52"/>
  <c r="H52" i="75" s="1"/>
  <c r="K650" i="52"/>
  <c r="C651" i="52"/>
  <c r="B53" i="75" s="1"/>
  <c r="D651" i="52"/>
  <c r="D53" i="75" s="1"/>
  <c r="E651" i="52"/>
  <c r="E53" i="75" s="1"/>
  <c r="F651" i="52"/>
  <c r="F53" i="75" s="1"/>
  <c r="G651" i="52"/>
  <c r="H651" i="52"/>
  <c r="G53" i="75" s="1"/>
  <c r="I651" i="52"/>
  <c r="J651" i="52"/>
  <c r="H53" i="75" s="1"/>
  <c r="K651" i="52"/>
  <c r="C652" i="52"/>
  <c r="B54" i="75" s="1"/>
  <c r="D652" i="52"/>
  <c r="D54" i="75" s="1"/>
  <c r="E652" i="52"/>
  <c r="E54" i="75" s="1"/>
  <c r="F652" i="52"/>
  <c r="F54" i="75" s="1"/>
  <c r="G652" i="52"/>
  <c r="H652" i="52"/>
  <c r="G54" i="75" s="1"/>
  <c r="I652" i="52"/>
  <c r="J652" i="52"/>
  <c r="H54" i="75" s="1"/>
  <c r="K652" i="52"/>
  <c r="C653" i="52"/>
  <c r="B55" i="75" s="1"/>
  <c r="D653" i="52"/>
  <c r="D55" i="75" s="1"/>
  <c r="E653" i="52"/>
  <c r="E55" i="75" s="1"/>
  <c r="F653" i="52"/>
  <c r="F55" i="75" s="1"/>
  <c r="G653" i="52"/>
  <c r="H653" i="52"/>
  <c r="G55" i="75" s="1"/>
  <c r="I653" i="52"/>
  <c r="J653" i="52"/>
  <c r="H55" i="75" s="1"/>
  <c r="K653" i="52"/>
  <c r="C654" i="52"/>
  <c r="B56" i="75" s="1"/>
  <c r="D654" i="52"/>
  <c r="D56" i="75" s="1"/>
  <c r="E654" i="52"/>
  <c r="E56" i="75" s="1"/>
  <c r="F654" i="52"/>
  <c r="F56" i="75" s="1"/>
  <c r="G654" i="52"/>
  <c r="H654" i="52"/>
  <c r="G56" i="75" s="1"/>
  <c r="I654" i="52"/>
  <c r="J654" i="52"/>
  <c r="H56" i="75" s="1"/>
  <c r="K654" i="52"/>
  <c r="C655" i="52"/>
  <c r="B57" i="75" s="1"/>
  <c r="D655" i="52"/>
  <c r="D57" i="75" s="1"/>
  <c r="E655" i="52"/>
  <c r="E57" i="75" s="1"/>
  <c r="F655" i="52"/>
  <c r="F57" i="75" s="1"/>
  <c r="G655" i="52"/>
  <c r="H655" i="52"/>
  <c r="G57" i="75" s="1"/>
  <c r="I655" i="52"/>
  <c r="J655" i="52"/>
  <c r="H57" i="75" s="1"/>
  <c r="K655" i="52"/>
  <c r="C656" i="52"/>
  <c r="B58" i="75" s="1"/>
  <c r="D656" i="52"/>
  <c r="D58" i="75" s="1"/>
  <c r="E656" i="52"/>
  <c r="E58" i="75" s="1"/>
  <c r="F656" i="52"/>
  <c r="F58" i="75" s="1"/>
  <c r="G656" i="52"/>
  <c r="H656" i="52"/>
  <c r="G58" i="75" s="1"/>
  <c r="I656" i="52"/>
  <c r="J656" i="52"/>
  <c r="H58" i="75" s="1"/>
  <c r="K656" i="52"/>
  <c r="C657" i="52"/>
  <c r="B59" i="75" s="1"/>
  <c r="D657" i="52"/>
  <c r="D59" i="75" s="1"/>
  <c r="E657" i="52"/>
  <c r="E59" i="75" s="1"/>
  <c r="F657" i="52"/>
  <c r="F59" i="75" s="1"/>
  <c r="G657" i="52"/>
  <c r="H657" i="52"/>
  <c r="G59" i="75" s="1"/>
  <c r="I657" i="52"/>
  <c r="J657" i="52"/>
  <c r="H59" i="75" s="1"/>
  <c r="K657" i="52"/>
  <c r="C658" i="52"/>
  <c r="B60" i="75" s="1"/>
  <c r="D658" i="52"/>
  <c r="D60" i="75" s="1"/>
  <c r="E658" i="52"/>
  <c r="E60" i="75" s="1"/>
  <c r="F658" i="52"/>
  <c r="F60" i="75" s="1"/>
  <c r="G658" i="52"/>
  <c r="H658" i="52"/>
  <c r="G60" i="75" s="1"/>
  <c r="I658" i="52"/>
  <c r="J658" i="52"/>
  <c r="H60" i="75" s="1"/>
  <c r="K658" i="52"/>
  <c r="C659" i="52"/>
  <c r="B61" i="75" s="1"/>
  <c r="D659" i="52"/>
  <c r="D61" i="75" s="1"/>
  <c r="E659" i="52"/>
  <c r="E61" i="75" s="1"/>
  <c r="F659" i="52"/>
  <c r="F61" i="75" s="1"/>
  <c r="G659" i="52"/>
  <c r="H659" i="52"/>
  <c r="G61" i="75" s="1"/>
  <c r="I659" i="52"/>
  <c r="J659" i="52"/>
  <c r="H61" i="75" s="1"/>
  <c r="K659" i="52"/>
  <c r="C660" i="52"/>
  <c r="B62" i="75" s="1"/>
  <c r="D660" i="52"/>
  <c r="D62" i="75" s="1"/>
  <c r="E660" i="52"/>
  <c r="E62" i="75" s="1"/>
  <c r="F660" i="52"/>
  <c r="F62" i="75" s="1"/>
  <c r="G660" i="52"/>
  <c r="H660" i="52"/>
  <c r="G62" i="75" s="1"/>
  <c r="I660" i="52"/>
  <c r="J660" i="52"/>
  <c r="H62" i="75" s="1"/>
  <c r="K660" i="52"/>
  <c r="C661" i="52"/>
  <c r="B63" i="75" s="1"/>
  <c r="D661" i="52"/>
  <c r="D63" i="75" s="1"/>
  <c r="E661" i="52"/>
  <c r="E63" i="75" s="1"/>
  <c r="F661" i="52"/>
  <c r="F63" i="75" s="1"/>
  <c r="G661" i="52"/>
  <c r="H661" i="52"/>
  <c r="G63" i="75" s="1"/>
  <c r="I661" i="52"/>
  <c r="J661" i="52"/>
  <c r="H63" i="75" s="1"/>
  <c r="K661" i="52"/>
  <c r="C662" i="52"/>
  <c r="B64" i="75" s="1"/>
  <c r="D662" i="52"/>
  <c r="D64" i="75" s="1"/>
  <c r="E662" i="52"/>
  <c r="E64" i="75" s="1"/>
  <c r="F662" i="52"/>
  <c r="F64" i="75" s="1"/>
  <c r="G662" i="52"/>
  <c r="H662" i="52"/>
  <c r="G64" i="75" s="1"/>
  <c r="I662" i="52"/>
  <c r="J662" i="52"/>
  <c r="H64" i="75" s="1"/>
  <c r="K662" i="52"/>
  <c r="C663" i="52"/>
  <c r="B65" i="75" s="1"/>
  <c r="D663" i="52"/>
  <c r="D65" i="75" s="1"/>
  <c r="E663" i="52"/>
  <c r="E65" i="75" s="1"/>
  <c r="F663" i="52"/>
  <c r="F65" i="75" s="1"/>
  <c r="G663" i="52"/>
  <c r="H663" i="52"/>
  <c r="G65" i="75" s="1"/>
  <c r="I663" i="52"/>
  <c r="J663" i="52"/>
  <c r="H65" i="75" s="1"/>
  <c r="K663" i="52"/>
  <c r="C664" i="52"/>
  <c r="B66" i="75" s="1"/>
  <c r="D664" i="52"/>
  <c r="D66" i="75" s="1"/>
  <c r="E664" i="52"/>
  <c r="E66" i="75" s="1"/>
  <c r="F664" i="52"/>
  <c r="F66" i="75" s="1"/>
  <c r="G664" i="52"/>
  <c r="H664" i="52"/>
  <c r="G66" i="75" s="1"/>
  <c r="I664" i="52"/>
  <c r="J664" i="52"/>
  <c r="H66" i="75" s="1"/>
  <c r="K664" i="52"/>
  <c r="C665" i="52"/>
  <c r="B67" i="75" s="1"/>
  <c r="D665" i="52"/>
  <c r="D67" i="75" s="1"/>
  <c r="E665" i="52"/>
  <c r="E67" i="75" s="1"/>
  <c r="F665" i="52"/>
  <c r="F67" i="75" s="1"/>
  <c r="G665" i="52"/>
  <c r="H665" i="52"/>
  <c r="G67" i="75" s="1"/>
  <c r="I665" i="52"/>
  <c r="J665" i="52"/>
  <c r="H67" i="75" s="1"/>
  <c r="K665" i="52"/>
  <c r="C666" i="52"/>
  <c r="B68" i="75" s="1"/>
  <c r="D666" i="52"/>
  <c r="D68" i="75" s="1"/>
  <c r="E666" i="52"/>
  <c r="E68" i="75" s="1"/>
  <c r="F666" i="52"/>
  <c r="F68" i="75" s="1"/>
  <c r="G666" i="52"/>
  <c r="H666" i="52"/>
  <c r="G68" i="75" s="1"/>
  <c r="I666" i="52"/>
  <c r="J666" i="52"/>
  <c r="H68" i="75" s="1"/>
  <c r="K666" i="52"/>
  <c r="C667" i="52"/>
  <c r="B2" i="78" s="1"/>
  <c r="D667" i="52"/>
  <c r="D2" i="78" s="1"/>
  <c r="E667" i="52"/>
  <c r="E2" i="78" s="1"/>
  <c r="F667" i="52"/>
  <c r="F2" i="78" s="1"/>
  <c r="G667" i="52"/>
  <c r="H667" i="52"/>
  <c r="G2" i="78" s="1"/>
  <c r="I667" i="52"/>
  <c r="J667" i="52"/>
  <c r="H2" i="78" s="1"/>
  <c r="K667" i="52"/>
  <c r="C668" i="52"/>
  <c r="B3" i="78" s="1"/>
  <c r="D668" i="52"/>
  <c r="D3" i="78" s="1"/>
  <c r="E668" i="52"/>
  <c r="E3" i="78" s="1"/>
  <c r="F668" i="52"/>
  <c r="F3" i="78" s="1"/>
  <c r="G668" i="52"/>
  <c r="H668" i="52"/>
  <c r="G3" i="78" s="1"/>
  <c r="I668" i="52"/>
  <c r="J668" i="52"/>
  <c r="H3" i="78" s="1"/>
  <c r="K668" i="52"/>
  <c r="C669" i="52"/>
  <c r="B4" i="78" s="1"/>
  <c r="D669" i="52"/>
  <c r="D4" i="78" s="1"/>
  <c r="E669" i="52"/>
  <c r="E4" i="78" s="1"/>
  <c r="F669" i="52"/>
  <c r="F4" i="78" s="1"/>
  <c r="G669" i="52"/>
  <c r="H669" i="52"/>
  <c r="G4" i="78" s="1"/>
  <c r="I669" i="52"/>
  <c r="J669" i="52"/>
  <c r="H4" i="78" s="1"/>
  <c r="K669" i="52"/>
  <c r="C670" i="52"/>
  <c r="B5" i="78" s="1"/>
  <c r="D670" i="52"/>
  <c r="D5" i="78" s="1"/>
  <c r="E670" i="52"/>
  <c r="E5" i="78" s="1"/>
  <c r="F670" i="52"/>
  <c r="F5" i="78" s="1"/>
  <c r="G670" i="52"/>
  <c r="H670" i="52"/>
  <c r="G5" i="78" s="1"/>
  <c r="I670" i="52"/>
  <c r="J670" i="52"/>
  <c r="H5" i="78" s="1"/>
  <c r="K670" i="52"/>
  <c r="C671" i="52"/>
  <c r="B6" i="78" s="1"/>
  <c r="D671" i="52"/>
  <c r="D6" i="78" s="1"/>
  <c r="E671" i="52"/>
  <c r="E6" i="78" s="1"/>
  <c r="F671" i="52"/>
  <c r="F6" i="78" s="1"/>
  <c r="G671" i="52"/>
  <c r="H671" i="52"/>
  <c r="G6" i="78" s="1"/>
  <c r="I671" i="52"/>
  <c r="J671" i="52"/>
  <c r="H6" i="78" s="1"/>
  <c r="K671" i="52"/>
  <c r="C672" i="52"/>
  <c r="B7" i="78" s="1"/>
  <c r="D672" i="52"/>
  <c r="D7" i="78" s="1"/>
  <c r="E672" i="52"/>
  <c r="E7" i="78" s="1"/>
  <c r="F672" i="52"/>
  <c r="F7" i="78" s="1"/>
  <c r="G672" i="52"/>
  <c r="H672" i="52"/>
  <c r="G7" i="78" s="1"/>
  <c r="I672" i="52"/>
  <c r="J672" i="52"/>
  <c r="H7" i="78" s="1"/>
  <c r="K672" i="52"/>
  <c r="C673" i="52"/>
  <c r="B8" i="78" s="1"/>
  <c r="D673" i="52"/>
  <c r="D8" i="78" s="1"/>
  <c r="E673" i="52"/>
  <c r="E8" i="78" s="1"/>
  <c r="F673" i="52"/>
  <c r="F8" i="78" s="1"/>
  <c r="G673" i="52"/>
  <c r="H673" i="52"/>
  <c r="G8" i="78" s="1"/>
  <c r="I673" i="52"/>
  <c r="J673" i="52"/>
  <c r="H8" i="78" s="1"/>
  <c r="K673" i="52"/>
  <c r="C674" i="52"/>
  <c r="B9" i="78" s="1"/>
  <c r="D674" i="52"/>
  <c r="D9" i="78" s="1"/>
  <c r="E674" i="52"/>
  <c r="E9" i="78" s="1"/>
  <c r="F674" i="52"/>
  <c r="F9" i="78" s="1"/>
  <c r="G674" i="52"/>
  <c r="H674" i="52"/>
  <c r="G9" i="78" s="1"/>
  <c r="I674" i="52"/>
  <c r="J674" i="52"/>
  <c r="H9" i="78" s="1"/>
  <c r="K674" i="52"/>
  <c r="C675" i="52"/>
  <c r="B10" i="78" s="1"/>
  <c r="D675" i="52"/>
  <c r="D10" i="78" s="1"/>
  <c r="E675" i="52"/>
  <c r="E10" i="78" s="1"/>
  <c r="F675" i="52"/>
  <c r="F10" i="78" s="1"/>
  <c r="G675" i="52"/>
  <c r="H675" i="52"/>
  <c r="G10" i="78" s="1"/>
  <c r="I675" i="52"/>
  <c r="J675" i="52"/>
  <c r="H10" i="78" s="1"/>
  <c r="K675" i="52"/>
  <c r="C676" i="52"/>
  <c r="B11" i="78" s="1"/>
  <c r="D676" i="52"/>
  <c r="D11" i="78" s="1"/>
  <c r="E676" i="52"/>
  <c r="E11" i="78" s="1"/>
  <c r="F676" i="52"/>
  <c r="F11" i="78" s="1"/>
  <c r="G676" i="52"/>
  <c r="H676" i="52"/>
  <c r="G11" i="78" s="1"/>
  <c r="I676" i="52"/>
  <c r="J676" i="52"/>
  <c r="H11" i="78" s="1"/>
  <c r="K676" i="52"/>
  <c r="C677" i="52"/>
  <c r="B12" i="78" s="1"/>
  <c r="D677" i="52"/>
  <c r="D12" i="78" s="1"/>
  <c r="E677" i="52"/>
  <c r="E12" i="78" s="1"/>
  <c r="F677" i="52"/>
  <c r="F12" i="78" s="1"/>
  <c r="G677" i="52"/>
  <c r="H677" i="52"/>
  <c r="G12" i="78" s="1"/>
  <c r="I677" i="52"/>
  <c r="J677" i="52"/>
  <c r="H12" i="78" s="1"/>
  <c r="K677" i="52"/>
  <c r="C678" i="52"/>
  <c r="B13" i="78" s="1"/>
  <c r="D678" i="52"/>
  <c r="D13" i="78" s="1"/>
  <c r="E678" i="52"/>
  <c r="E13" i="78" s="1"/>
  <c r="F678" i="52"/>
  <c r="F13" i="78" s="1"/>
  <c r="G678" i="52"/>
  <c r="H678" i="52"/>
  <c r="G13" i="78" s="1"/>
  <c r="I678" i="52"/>
  <c r="J678" i="52"/>
  <c r="H13" i="78" s="1"/>
  <c r="K678" i="52"/>
  <c r="C679" i="52"/>
  <c r="B14" i="78" s="1"/>
  <c r="D679" i="52"/>
  <c r="D14" i="78" s="1"/>
  <c r="E679" i="52"/>
  <c r="E14" i="78" s="1"/>
  <c r="F679" i="52"/>
  <c r="F14" i="78" s="1"/>
  <c r="G679" i="52"/>
  <c r="H679" i="52"/>
  <c r="G14" i="78" s="1"/>
  <c r="I679" i="52"/>
  <c r="J679" i="52"/>
  <c r="H14" i="78" s="1"/>
  <c r="K679" i="52"/>
  <c r="C680" i="52"/>
  <c r="B15" i="78" s="1"/>
  <c r="D680" i="52"/>
  <c r="D15" i="78" s="1"/>
  <c r="E680" i="52"/>
  <c r="E15" i="78" s="1"/>
  <c r="F680" i="52"/>
  <c r="F15" i="78" s="1"/>
  <c r="G680" i="52"/>
  <c r="H680" i="52"/>
  <c r="G15" i="78" s="1"/>
  <c r="I680" i="52"/>
  <c r="J680" i="52"/>
  <c r="H15" i="78" s="1"/>
  <c r="K680" i="52"/>
  <c r="C681" i="52"/>
  <c r="B16" i="78" s="1"/>
  <c r="D681" i="52"/>
  <c r="D16" i="78" s="1"/>
  <c r="E681" i="52"/>
  <c r="E16" i="78" s="1"/>
  <c r="F681" i="52"/>
  <c r="F16" i="78" s="1"/>
  <c r="G681" i="52"/>
  <c r="H681" i="52"/>
  <c r="G16" i="78" s="1"/>
  <c r="I681" i="52"/>
  <c r="J681" i="52"/>
  <c r="H16" i="78" s="1"/>
  <c r="K681" i="52"/>
  <c r="C682" i="52"/>
  <c r="B17" i="78" s="1"/>
  <c r="D682" i="52"/>
  <c r="D17" i="78" s="1"/>
  <c r="E682" i="52"/>
  <c r="E17" i="78" s="1"/>
  <c r="F682" i="52"/>
  <c r="F17" i="78" s="1"/>
  <c r="G682" i="52"/>
  <c r="H682" i="52"/>
  <c r="G17" i="78" s="1"/>
  <c r="I682" i="52"/>
  <c r="J682" i="52"/>
  <c r="H17" i="78" s="1"/>
  <c r="K682" i="52"/>
  <c r="C683" i="52"/>
  <c r="B18" i="78" s="1"/>
  <c r="D683" i="52"/>
  <c r="D18" i="78" s="1"/>
  <c r="E683" i="52"/>
  <c r="E18" i="78" s="1"/>
  <c r="F683" i="52"/>
  <c r="F18" i="78" s="1"/>
  <c r="G683" i="52"/>
  <c r="H683" i="52"/>
  <c r="G18" i="78" s="1"/>
  <c r="I683" i="52"/>
  <c r="J683" i="52"/>
  <c r="H18" i="78" s="1"/>
  <c r="K683" i="52"/>
  <c r="C684" i="52"/>
  <c r="B19" i="78" s="1"/>
  <c r="D684" i="52"/>
  <c r="D19" i="78" s="1"/>
  <c r="E684" i="52"/>
  <c r="E19" i="78" s="1"/>
  <c r="F684" i="52"/>
  <c r="F19" i="78" s="1"/>
  <c r="G684" i="52"/>
  <c r="H684" i="52"/>
  <c r="G19" i="78" s="1"/>
  <c r="I684" i="52"/>
  <c r="J684" i="52"/>
  <c r="H19" i="78" s="1"/>
  <c r="K684" i="52"/>
  <c r="C685" i="52"/>
  <c r="B20" i="78" s="1"/>
  <c r="D685" i="52"/>
  <c r="D20" i="78" s="1"/>
  <c r="E685" i="52"/>
  <c r="E20" i="78" s="1"/>
  <c r="F685" i="52"/>
  <c r="F20" i="78" s="1"/>
  <c r="G685" i="52"/>
  <c r="H685" i="52"/>
  <c r="G20" i="78" s="1"/>
  <c r="I685" i="52"/>
  <c r="J685" i="52"/>
  <c r="H20" i="78" s="1"/>
  <c r="K685" i="52"/>
  <c r="C686" i="52"/>
  <c r="B21" i="78" s="1"/>
  <c r="D686" i="52"/>
  <c r="D21" i="78" s="1"/>
  <c r="E686" i="52"/>
  <c r="E21" i="78" s="1"/>
  <c r="F686" i="52"/>
  <c r="F21" i="78" s="1"/>
  <c r="G686" i="52"/>
  <c r="H686" i="52"/>
  <c r="G21" i="78" s="1"/>
  <c r="I686" i="52"/>
  <c r="J686" i="52"/>
  <c r="H21" i="78" s="1"/>
  <c r="K686" i="52"/>
  <c r="C687" i="52"/>
  <c r="B22" i="78" s="1"/>
  <c r="D687" i="52"/>
  <c r="D22" i="78" s="1"/>
  <c r="E687" i="52"/>
  <c r="E22" i="78" s="1"/>
  <c r="F687" i="52"/>
  <c r="F22" i="78" s="1"/>
  <c r="G687" i="52"/>
  <c r="H687" i="52"/>
  <c r="G22" i="78" s="1"/>
  <c r="I687" i="52"/>
  <c r="J687" i="52"/>
  <c r="H22" i="78" s="1"/>
  <c r="K687" i="52"/>
  <c r="C688" i="52"/>
  <c r="B23" i="78" s="1"/>
  <c r="D688" i="52"/>
  <c r="D23" i="78" s="1"/>
  <c r="E688" i="52"/>
  <c r="E23" i="78" s="1"/>
  <c r="F688" i="52"/>
  <c r="F23" i="78" s="1"/>
  <c r="G688" i="52"/>
  <c r="H688" i="52"/>
  <c r="G23" i="78" s="1"/>
  <c r="I688" i="52"/>
  <c r="J688" i="52"/>
  <c r="H23" i="78" s="1"/>
  <c r="K688" i="52"/>
  <c r="C689" i="52"/>
  <c r="B24" i="78" s="1"/>
  <c r="D689" i="52"/>
  <c r="D24" i="78" s="1"/>
  <c r="E689" i="52"/>
  <c r="E24" i="78" s="1"/>
  <c r="F689" i="52"/>
  <c r="F24" i="78" s="1"/>
  <c r="G689" i="52"/>
  <c r="H689" i="52"/>
  <c r="G24" i="78" s="1"/>
  <c r="I689" i="52"/>
  <c r="J689" i="52"/>
  <c r="H24" i="78" s="1"/>
  <c r="K689" i="52"/>
  <c r="C690" i="52"/>
  <c r="B25" i="78" s="1"/>
  <c r="D690" i="52"/>
  <c r="D25" i="78" s="1"/>
  <c r="E690" i="52"/>
  <c r="E25" i="78" s="1"/>
  <c r="F690" i="52"/>
  <c r="F25" i="78" s="1"/>
  <c r="G690" i="52"/>
  <c r="H690" i="52"/>
  <c r="G25" i="78" s="1"/>
  <c r="I690" i="52"/>
  <c r="J690" i="52"/>
  <c r="H25" i="78" s="1"/>
  <c r="K690" i="52"/>
  <c r="C691" i="52"/>
  <c r="B26" i="78" s="1"/>
  <c r="D691" i="52"/>
  <c r="D26" i="78" s="1"/>
  <c r="E691" i="52"/>
  <c r="E26" i="78" s="1"/>
  <c r="F691" i="52"/>
  <c r="F26" i="78" s="1"/>
  <c r="G691" i="52"/>
  <c r="H691" i="52"/>
  <c r="G26" i="78" s="1"/>
  <c r="I691" i="52"/>
  <c r="J691" i="52"/>
  <c r="H26" i="78" s="1"/>
  <c r="K691" i="52"/>
  <c r="C692" i="52"/>
  <c r="B27" i="78" s="1"/>
  <c r="D692" i="52"/>
  <c r="D27" i="78" s="1"/>
  <c r="E692" i="52"/>
  <c r="E27" i="78" s="1"/>
  <c r="F692" i="52"/>
  <c r="F27" i="78" s="1"/>
  <c r="G692" i="52"/>
  <c r="H692" i="52"/>
  <c r="G27" i="78" s="1"/>
  <c r="I692" i="52"/>
  <c r="J692" i="52"/>
  <c r="H27" i="78" s="1"/>
  <c r="K692" i="52"/>
  <c r="C693" i="52"/>
  <c r="B28" i="78" s="1"/>
  <c r="D693" i="52"/>
  <c r="D28" i="78" s="1"/>
  <c r="E693" i="52"/>
  <c r="E28" i="78" s="1"/>
  <c r="F693" i="52"/>
  <c r="F28" i="78" s="1"/>
  <c r="G693" i="52"/>
  <c r="H693" i="52"/>
  <c r="G28" i="78" s="1"/>
  <c r="I693" i="52"/>
  <c r="J693" i="52"/>
  <c r="H28" i="78" s="1"/>
  <c r="K693" i="52"/>
  <c r="C694" i="52"/>
  <c r="B29" i="78" s="1"/>
  <c r="D694" i="52"/>
  <c r="D29" i="78" s="1"/>
  <c r="E694" i="52"/>
  <c r="E29" i="78" s="1"/>
  <c r="F694" i="52"/>
  <c r="F29" i="78" s="1"/>
  <c r="G694" i="52"/>
  <c r="H694" i="52"/>
  <c r="G29" i="78" s="1"/>
  <c r="I694" i="52"/>
  <c r="J694" i="52"/>
  <c r="H29" i="78" s="1"/>
  <c r="K694" i="52"/>
  <c r="C695" i="52"/>
  <c r="B30" i="78" s="1"/>
  <c r="D695" i="52"/>
  <c r="D30" i="78" s="1"/>
  <c r="E695" i="52"/>
  <c r="E30" i="78" s="1"/>
  <c r="F695" i="52"/>
  <c r="F30" i="78" s="1"/>
  <c r="G695" i="52"/>
  <c r="H695" i="52"/>
  <c r="G30" i="78" s="1"/>
  <c r="I695" i="52"/>
  <c r="J695" i="52"/>
  <c r="H30" i="78" s="1"/>
  <c r="K695" i="52"/>
  <c r="C696" i="52"/>
  <c r="B31" i="78" s="1"/>
  <c r="D696" i="52"/>
  <c r="D31" i="78" s="1"/>
  <c r="E696" i="52"/>
  <c r="E31" i="78" s="1"/>
  <c r="F696" i="52"/>
  <c r="F31" i="78" s="1"/>
  <c r="G696" i="52"/>
  <c r="H696" i="52"/>
  <c r="G31" i="78" s="1"/>
  <c r="I696" i="52"/>
  <c r="J696" i="52"/>
  <c r="H31" i="78" s="1"/>
  <c r="K696" i="52"/>
  <c r="C697" i="52"/>
  <c r="B32" i="78" s="1"/>
  <c r="D697" i="52"/>
  <c r="D32" i="78" s="1"/>
  <c r="E697" i="52"/>
  <c r="E32" i="78" s="1"/>
  <c r="F697" i="52"/>
  <c r="F32" i="78" s="1"/>
  <c r="G697" i="52"/>
  <c r="H697" i="52"/>
  <c r="G32" i="78" s="1"/>
  <c r="I697" i="52"/>
  <c r="J697" i="52"/>
  <c r="H32" i="78" s="1"/>
  <c r="K697" i="52"/>
  <c r="C698" i="52"/>
  <c r="B33" i="78" s="1"/>
  <c r="D698" i="52"/>
  <c r="D33" i="78" s="1"/>
  <c r="E698" i="52"/>
  <c r="E33" i="78" s="1"/>
  <c r="F698" i="52"/>
  <c r="F33" i="78" s="1"/>
  <c r="G698" i="52"/>
  <c r="H698" i="52"/>
  <c r="G33" i="78" s="1"/>
  <c r="I698" i="52"/>
  <c r="J698" i="52"/>
  <c r="H33" i="78" s="1"/>
  <c r="K698" i="52"/>
  <c r="C699" i="52"/>
  <c r="B34" i="78" s="1"/>
  <c r="D699" i="52"/>
  <c r="D34" i="78" s="1"/>
  <c r="E699" i="52"/>
  <c r="E34" i="78" s="1"/>
  <c r="F699" i="52"/>
  <c r="F34" i="78" s="1"/>
  <c r="G699" i="52"/>
  <c r="H699" i="52"/>
  <c r="G34" i="78" s="1"/>
  <c r="I699" i="52"/>
  <c r="J699" i="52"/>
  <c r="H34" i="78" s="1"/>
  <c r="K699" i="52"/>
  <c r="C700" i="52"/>
  <c r="B35" i="78" s="1"/>
  <c r="D700" i="52"/>
  <c r="D35" i="78" s="1"/>
  <c r="E700" i="52"/>
  <c r="E35" i="78" s="1"/>
  <c r="F700" i="52"/>
  <c r="F35" i="78" s="1"/>
  <c r="G700" i="52"/>
  <c r="H700" i="52"/>
  <c r="G35" i="78" s="1"/>
  <c r="I700" i="52"/>
  <c r="J700" i="52"/>
  <c r="H35" i="78" s="1"/>
  <c r="K700" i="52"/>
  <c r="C701" i="52"/>
  <c r="B36" i="78" s="1"/>
  <c r="D701" i="52"/>
  <c r="D36" i="78" s="1"/>
  <c r="E701" i="52"/>
  <c r="E36" i="78" s="1"/>
  <c r="F701" i="52"/>
  <c r="F36" i="78" s="1"/>
  <c r="G701" i="52"/>
  <c r="H701" i="52"/>
  <c r="G36" i="78" s="1"/>
  <c r="I701" i="52"/>
  <c r="J701" i="52"/>
  <c r="H36" i="78" s="1"/>
  <c r="K701" i="52"/>
  <c r="C702" i="52"/>
  <c r="B2" i="79" s="1"/>
  <c r="D702" i="52"/>
  <c r="D2" i="79" s="1"/>
  <c r="E702" i="52"/>
  <c r="E2" i="79" s="1"/>
  <c r="F702" i="52"/>
  <c r="F2" i="79" s="1"/>
  <c r="G702" i="52"/>
  <c r="H702" i="52"/>
  <c r="G2" i="79" s="1"/>
  <c r="I702" i="52"/>
  <c r="J702" i="52"/>
  <c r="H2" i="79" s="1"/>
  <c r="K702" i="52"/>
  <c r="C703" i="52"/>
  <c r="B3" i="79" s="1"/>
  <c r="D703" i="52"/>
  <c r="D3" i="79" s="1"/>
  <c r="E703" i="52"/>
  <c r="E3" i="79" s="1"/>
  <c r="F703" i="52"/>
  <c r="F3" i="79" s="1"/>
  <c r="G703" i="52"/>
  <c r="H703" i="52"/>
  <c r="G3" i="79" s="1"/>
  <c r="I703" i="52"/>
  <c r="J703" i="52"/>
  <c r="H3" i="79" s="1"/>
  <c r="K703" i="52"/>
  <c r="C704" i="52"/>
  <c r="B4" i="79" s="1"/>
  <c r="D704" i="52"/>
  <c r="D4" i="79" s="1"/>
  <c r="E704" i="52"/>
  <c r="E4" i="79" s="1"/>
  <c r="F704" i="52"/>
  <c r="F4" i="79" s="1"/>
  <c r="G704" i="52"/>
  <c r="H704" i="52"/>
  <c r="G4" i="79" s="1"/>
  <c r="I704" i="52"/>
  <c r="J704" i="52"/>
  <c r="H4" i="79" s="1"/>
  <c r="K704" i="52"/>
  <c r="C705" i="52"/>
  <c r="B5" i="79" s="1"/>
  <c r="D705" i="52"/>
  <c r="D5" i="79" s="1"/>
  <c r="E705" i="52"/>
  <c r="E5" i="79" s="1"/>
  <c r="F705" i="52"/>
  <c r="F5" i="79" s="1"/>
  <c r="G705" i="52"/>
  <c r="H705" i="52"/>
  <c r="G5" i="79" s="1"/>
  <c r="I705" i="52"/>
  <c r="J705" i="52"/>
  <c r="H5" i="79" s="1"/>
  <c r="K705" i="52"/>
  <c r="C706" i="52"/>
  <c r="B6" i="79" s="1"/>
  <c r="D706" i="52"/>
  <c r="D6" i="79" s="1"/>
  <c r="E706" i="52"/>
  <c r="E6" i="79" s="1"/>
  <c r="F706" i="52"/>
  <c r="F6" i="79" s="1"/>
  <c r="G706" i="52"/>
  <c r="H706" i="52"/>
  <c r="G6" i="79" s="1"/>
  <c r="I706" i="52"/>
  <c r="J706" i="52"/>
  <c r="H6" i="79" s="1"/>
  <c r="K706" i="52"/>
  <c r="C707" i="52"/>
  <c r="B7" i="79" s="1"/>
  <c r="D707" i="52"/>
  <c r="D7" i="79" s="1"/>
  <c r="E707" i="52"/>
  <c r="E7" i="79" s="1"/>
  <c r="F707" i="52"/>
  <c r="F7" i="79" s="1"/>
  <c r="G707" i="52"/>
  <c r="H707" i="52"/>
  <c r="G7" i="79" s="1"/>
  <c r="I707" i="52"/>
  <c r="J707" i="52"/>
  <c r="H7" i="79" s="1"/>
  <c r="K707" i="52"/>
  <c r="C708" i="52"/>
  <c r="B8" i="79" s="1"/>
  <c r="D708" i="52"/>
  <c r="D8" i="79" s="1"/>
  <c r="E708" i="52"/>
  <c r="E8" i="79" s="1"/>
  <c r="F708" i="52"/>
  <c r="F8" i="79" s="1"/>
  <c r="G708" i="52"/>
  <c r="H708" i="52"/>
  <c r="G8" i="79" s="1"/>
  <c r="I708" i="52"/>
  <c r="J708" i="52"/>
  <c r="H8" i="79" s="1"/>
  <c r="K708" i="52"/>
  <c r="C709" i="52"/>
  <c r="B9" i="79" s="1"/>
  <c r="D709" i="52"/>
  <c r="D9" i="79" s="1"/>
  <c r="E709" i="52"/>
  <c r="E9" i="79" s="1"/>
  <c r="F709" i="52"/>
  <c r="F9" i="79" s="1"/>
  <c r="G709" i="52"/>
  <c r="H709" i="52"/>
  <c r="G9" i="79" s="1"/>
  <c r="I709" i="52"/>
  <c r="J709" i="52"/>
  <c r="H9" i="79" s="1"/>
  <c r="K709" i="52"/>
  <c r="C710" i="52"/>
  <c r="B10" i="79" s="1"/>
  <c r="D710" i="52"/>
  <c r="D10" i="79" s="1"/>
  <c r="E710" i="52"/>
  <c r="E10" i="79" s="1"/>
  <c r="F710" i="52"/>
  <c r="F10" i="79" s="1"/>
  <c r="G710" i="52"/>
  <c r="H710" i="52"/>
  <c r="G10" i="79" s="1"/>
  <c r="I710" i="52"/>
  <c r="J710" i="52"/>
  <c r="H10" i="79" s="1"/>
  <c r="K710" i="52"/>
  <c r="C711" i="52"/>
  <c r="B11" i="79" s="1"/>
  <c r="D711" i="52"/>
  <c r="D11" i="79" s="1"/>
  <c r="E711" i="52"/>
  <c r="E11" i="79" s="1"/>
  <c r="F711" i="52"/>
  <c r="F11" i="79" s="1"/>
  <c r="G711" i="52"/>
  <c r="H711" i="52"/>
  <c r="G11" i="79" s="1"/>
  <c r="I711" i="52"/>
  <c r="J711" i="52"/>
  <c r="H11" i="79" s="1"/>
  <c r="K711" i="52"/>
  <c r="C712" i="52"/>
  <c r="B12" i="79" s="1"/>
  <c r="D712" i="52"/>
  <c r="D12" i="79" s="1"/>
  <c r="E712" i="52"/>
  <c r="E12" i="79" s="1"/>
  <c r="F712" i="52"/>
  <c r="F12" i="79" s="1"/>
  <c r="G712" i="52"/>
  <c r="H712" i="52"/>
  <c r="G12" i="79" s="1"/>
  <c r="I712" i="52"/>
  <c r="J712" i="52"/>
  <c r="H12" i="79" s="1"/>
  <c r="K712" i="52"/>
  <c r="C713" i="52"/>
  <c r="B13" i="79" s="1"/>
  <c r="D713" i="52"/>
  <c r="D13" i="79" s="1"/>
  <c r="E713" i="52"/>
  <c r="E13" i="79" s="1"/>
  <c r="F713" i="52"/>
  <c r="F13" i="79" s="1"/>
  <c r="G713" i="52"/>
  <c r="H713" i="52"/>
  <c r="G13" i="79" s="1"/>
  <c r="I713" i="52"/>
  <c r="J713" i="52"/>
  <c r="H13" i="79" s="1"/>
  <c r="K713" i="52"/>
  <c r="C714" i="52"/>
  <c r="B14" i="79" s="1"/>
  <c r="D714" i="52"/>
  <c r="D14" i="79" s="1"/>
  <c r="E714" i="52"/>
  <c r="E14" i="79" s="1"/>
  <c r="F714" i="52"/>
  <c r="F14" i="79" s="1"/>
  <c r="G714" i="52"/>
  <c r="H714" i="52"/>
  <c r="G14" i="79" s="1"/>
  <c r="I714" i="52"/>
  <c r="J714" i="52"/>
  <c r="H14" i="79" s="1"/>
  <c r="K714" i="52"/>
  <c r="C715" i="52"/>
  <c r="B15" i="79" s="1"/>
  <c r="D715" i="52"/>
  <c r="D15" i="79" s="1"/>
  <c r="E715" i="52"/>
  <c r="E15" i="79" s="1"/>
  <c r="F715" i="52"/>
  <c r="F15" i="79" s="1"/>
  <c r="G715" i="52"/>
  <c r="H715" i="52"/>
  <c r="G15" i="79" s="1"/>
  <c r="I715" i="52"/>
  <c r="J715" i="52"/>
  <c r="H15" i="79" s="1"/>
  <c r="K715" i="52"/>
  <c r="C716" i="52"/>
  <c r="B16" i="79" s="1"/>
  <c r="D716" i="52"/>
  <c r="D16" i="79" s="1"/>
  <c r="E716" i="52"/>
  <c r="E16" i="79" s="1"/>
  <c r="F716" i="52"/>
  <c r="F16" i="79" s="1"/>
  <c r="G716" i="52"/>
  <c r="H716" i="52"/>
  <c r="G16" i="79" s="1"/>
  <c r="I716" i="52"/>
  <c r="J716" i="52"/>
  <c r="H16" i="79" s="1"/>
  <c r="K716" i="52"/>
  <c r="C717" i="52"/>
  <c r="B17" i="79" s="1"/>
  <c r="D717" i="52"/>
  <c r="D17" i="79" s="1"/>
  <c r="E717" i="52"/>
  <c r="E17" i="79" s="1"/>
  <c r="F717" i="52"/>
  <c r="F17" i="79" s="1"/>
  <c r="G717" i="52"/>
  <c r="H717" i="52"/>
  <c r="G17" i="79" s="1"/>
  <c r="I717" i="52"/>
  <c r="J717" i="52"/>
  <c r="H17" i="79" s="1"/>
  <c r="K717" i="52"/>
  <c r="C718" i="52"/>
  <c r="B18" i="79" s="1"/>
  <c r="D718" i="52"/>
  <c r="D18" i="79" s="1"/>
  <c r="E718" i="52"/>
  <c r="E18" i="79" s="1"/>
  <c r="F718" i="52"/>
  <c r="F18" i="79" s="1"/>
  <c r="G718" i="52"/>
  <c r="H718" i="52"/>
  <c r="G18" i="79" s="1"/>
  <c r="I718" i="52"/>
  <c r="J718" i="52"/>
  <c r="H18" i="79" s="1"/>
  <c r="K718" i="52"/>
  <c r="C719" i="52"/>
  <c r="B19" i="79" s="1"/>
  <c r="D719" i="52"/>
  <c r="D19" i="79" s="1"/>
  <c r="E719" i="52"/>
  <c r="E19" i="79" s="1"/>
  <c r="F719" i="52"/>
  <c r="F19" i="79" s="1"/>
  <c r="G719" i="52"/>
  <c r="H719" i="52"/>
  <c r="G19" i="79" s="1"/>
  <c r="I719" i="52"/>
  <c r="J719" i="52"/>
  <c r="H19" i="79" s="1"/>
  <c r="K719" i="52"/>
  <c r="C720" i="52"/>
  <c r="B20" i="79" s="1"/>
  <c r="D720" i="52"/>
  <c r="D20" i="79" s="1"/>
  <c r="E720" i="52"/>
  <c r="E20" i="79" s="1"/>
  <c r="F720" i="52"/>
  <c r="F20" i="79" s="1"/>
  <c r="G720" i="52"/>
  <c r="H720" i="52"/>
  <c r="G20" i="79" s="1"/>
  <c r="I720" i="52"/>
  <c r="J720" i="52"/>
  <c r="H20" i="79" s="1"/>
  <c r="K720" i="52"/>
  <c r="C721" i="52"/>
  <c r="B21" i="79" s="1"/>
  <c r="D721" i="52"/>
  <c r="D21" i="79" s="1"/>
  <c r="E721" i="52"/>
  <c r="E21" i="79" s="1"/>
  <c r="F721" i="52"/>
  <c r="F21" i="79" s="1"/>
  <c r="G721" i="52"/>
  <c r="H721" i="52"/>
  <c r="G21" i="79" s="1"/>
  <c r="I721" i="52"/>
  <c r="J721" i="52"/>
  <c r="H21" i="79" s="1"/>
  <c r="K721" i="52"/>
  <c r="C722" i="52"/>
  <c r="B22" i="79" s="1"/>
  <c r="D722" i="52"/>
  <c r="D22" i="79" s="1"/>
  <c r="E722" i="52"/>
  <c r="E22" i="79" s="1"/>
  <c r="F722" i="52"/>
  <c r="F22" i="79" s="1"/>
  <c r="G722" i="52"/>
  <c r="H722" i="52"/>
  <c r="G22" i="79" s="1"/>
  <c r="I722" i="52"/>
  <c r="J722" i="52"/>
  <c r="H22" i="79" s="1"/>
  <c r="K722" i="52"/>
  <c r="C723" i="52"/>
  <c r="B23" i="79" s="1"/>
  <c r="D723" i="52"/>
  <c r="D23" i="79" s="1"/>
  <c r="E723" i="52"/>
  <c r="E23" i="79" s="1"/>
  <c r="F723" i="52"/>
  <c r="F23" i="79" s="1"/>
  <c r="G723" i="52"/>
  <c r="H723" i="52"/>
  <c r="G23" i="79" s="1"/>
  <c r="I723" i="52"/>
  <c r="J723" i="52"/>
  <c r="H23" i="79" s="1"/>
  <c r="K723" i="52"/>
  <c r="C724" i="52"/>
  <c r="B24" i="79" s="1"/>
  <c r="D724" i="52"/>
  <c r="D24" i="79" s="1"/>
  <c r="E724" i="52"/>
  <c r="E24" i="79" s="1"/>
  <c r="F724" i="52"/>
  <c r="F24" i="79" s="1"/>
  <c r="G724" i="52"/>
  <c r="H724" i="52"/>
  <c r="G24" i="79" s="1"/>
  <c r="I724" i="52"/>
  <c r="J724" i="52"/>
  <c r="H24" i="79" s="1"/>
  <c r="K724" i="52"/>
  <c r="C725" i="52"/>
  <c r="B25" i="79" s="1"/>
  <c r="D725" i="52"/>
  <c r="D25" i="79" s="1"/>
  <c r="E725" i="52"/>
  <c r="E25" i="79" s="1"/>
  <c r="F725" i="52"/>
  <c r="F25" i="79" s="1"/>
  <c r="G725" i="52"/>
  <c r="H725" i="52"/>
  <c r="G25" i="79" s="1"/>
  <c r="I725" i="52"/>
  <c r="J725" i="52"/>
  <c r="H25" i="79" s="1"/>
  <c r="K725" i="52"/>
  <c r="C726" i="52"/>
  <c r="B26" i="79" s="1"/>
  <c r="D726" i="52"/>
  <c r="D26" i="79" s="1"/>
  <c r="E726" i="52"/>
  <c r="E26" i="79" s="1"/>
  <c r="F726" i="52"/>
  <c r="F26" i="79" s="1"/>
  <c r="G726" i="52"/>
  <c r="H726" i="52"/>
  <c r="G26" i="79" s="1"/>
  <c r="I726" i="52"/>
  <c r="J726" i="52"/>
  <c r="H26" i="79" s="1"/>
  <c r="K726" i="52"/>
  <c r="C727" i="52"/>
  <c r="B27" i="79" s="1"/>
  <c r="D727" i="52"/>
  <c r="D27" i="79" s="1"/>
  <c r="E727" i="52"/>
  <c r="E27" i="79" s="1"/>
  <c r="F727" i="52"/>
  <c r="F27" i="79" s="1"/>
  <c r="G727" i="52"/>
  <c r="H727" i="52"/>
  <c r="G27" i="79" s="1"/>
  <c r="I727" i="52"/>
  <c r="J727" i="52"/>
  <c r="H27" i="79" s="1"/>
  <c r="K727" i="52"/>
  <c r="C728" i="52"/>
  <c r="B28" i="79" s="1"/>
  <c r="D728" i="52"/>
  <c r="D28" i="79" s="1"/>
  <c r="E728" i="52"/>
  <c r="E28" i="79" s="1"/>
  <c r="F728" i="52"/>
  <c r="F28" i="79" s="1"/>
  <c r="G728" i="52"/>
  <c r="H728" i="52"/>
  <c r="G28" i="79" s="1"/>
  <c r="I728" i="52"/>
  <c r="J728" i="52"/>
  <c r="H28" i="79" s="1"/>
  <c r="K728" i="52"/>
  <c r="C729" i="52"/>
  <c r="B29" i="79" s="1"/>
  <c r="D729" i="52"/>
  <c r="D29" i="79" s="1"/>
  <c r="E729" i="52"/>
  <c r="E29" i="79" s="1"/>
  <c r="F729" i="52"/>
  <c r="F29" i="79" s="1"/>
  <c r="G729" i="52"/>
  <c r="H729" i="52"/>
  <c r="G29" i="79" s="1"/>
  <c r="I729" i="52"/>
  <c r="J729" i="52"/>
  <c r="H29" i="79" s="1"/>
  <c r="K729" i="52"/>
  <c r="C730" i="52"/>
  <c r="B30" i="79" s="1"/>
  <c r="D730" i="52"/>
  <c r="D30" i="79" s="1"/>
  <c r="E730" i="52"/>
  <c r="E30" i="79" s="1"/>
  <c r="F730" i="52"/>
  <c r="F30" i="79" s="1"/>
  <c r="G730" i="52"/>
  <c r="H730" i="52"/>
  <c r="G30" i="79" s="1"/>
  <c r="I730" i="52"/>
  <c r="J730" i="52"/>
  <c r="H30" i="79" s="1"/>
  <c r="K730" i="52"/>
  <c r="C731" i="52"/>
  <c r="B2" i="76" s="1"/>
  <c r="D731" i="52"/>
  <c r="D2" i="76" s="1"/>
  <c r="E731" i="52"/>
  <c r="E2" i="76" s="1"/>
  <c r="F731" i="52"/>
  <c r="F2" i="76" s="1"/>
  <c r="G731" i="52"/>
  <c r="H731" i="52"/>
  <c r="G2" i="76" s="1"/>
  <c r="I731" i="52"/>
  <c r="J731" i="52"/>
  <c r="H2" i="76" s="1"/>
  <c r="K731" i="52"/>
  <c r="C732" i="52"/>
  <c r="B3" i="76" s="1"/>
  <c r="D732" i="52"/>
  <c r="D3" i="76" s="1"/>
  <c r="E732" i="52"/>
  <c r="E3" i="76" s="1"/>
  <c r="F732" i="52"/>
  <c r="F3" i="76" s="1"/>
  <c r="G732" i="52"/>
  <c r="H732" i="52"/>
  <c r="G3" i="76" s="1"/>
  <c r="I732" i="52"/>
  <c r="J732" i="52"/>
  <c r="H3" i="76" s="1"/>
  <c r="K732" i="52"/>
  <c r="C733" i="52"/>
  <c r="B4" i="76" s="1"/>
  <c r="D733" i="52"/>
  <c r="D4" i="76" s="1"/>
  <c r="E733" i="52"/>
  <c r="E4" i="76" s="1"/>
  <c r="F733" i="52"/>
  <c r="F4" i="76" s="1"/>
  <c r="G733" i="52"/>
  <c r="H733" i="52"/>
  <c r="G4" i="76" s="1"/>
  <c r="I733" i="52"/>
  <c r="J733" i="52"/>
  <c r="H4" i="76" s="1"/>
  <c r="K733" i="52"/>
  <c r="C734" i="52"/>
  <c r="B5" i="76" s="1"/>
  <c r="D734" i="52"/>
  <c r="D5" i="76" s="1"/>
  <c r="E734" i="52"/>
  <c r="E5" i="76" s="1"/>
  <c r="F734" i="52"/>
  <c r="F5" i="76" s="1"/>
  <c r="G734" i="52"/>
  <c r="H734" i="52"/>
  <c r="G5" i="76" s="1"/>
  <c r="I734" i="52"/>
  <c r="J734" i="52"/>
  <c r="H5" i="76" s="1"/>
  <c r="K734" i="52"/>
  <c r="C735" i="52"/>
  <c r="B6" i="76" s="1"/>
  <c r="D735" i="52"/>
  <c r="D6" i="76" s="1"/>
  <c r="E735" i="52"/>
  <c r="E6" i="76" s="1"/>
  <c r="F735" i="52"/>
  <c r="F6" i="76" s="1"/>
  <c r="G735" i="52"/>
  <c r="H735" i="52"/>
  <c r="G6" i="76" s="1"/>
  <c r="I735" i="52"/>
  <c r="J735" i="52"/>
  <c r="H6" i="76" s="1"/>
  <c r="K735" i="52"/>
  <c r="C736" i="52"/>
  <c r="B7" i="76" s="1"/>
  <c r="D736" i="52"/>
  <c r="D7" i="76" s="1"/>
  <c r="E736" i="52"/>
  <c r="E7" i="76" s="1"/>
  <c r="F736" i="52"/>
  <c r="F7" i="76" s="1"/>
  <c r="G736" i="52"/>
  <c r="H736" i="52"/>
  <c r="G7" i="76" s="1"/>
  <c r="I736" i="52"/>
  <c r="J736" i="52"/>
  <c r="H7" i="76" s="1"/>
  <c r="K736" i="52"/>
  <c r="C737" i="52"/>
  <c r="B8" i="76" s="1"/>
  <c r="D737" i="52"/>
  <c r="D8" i="76" s="1"/>
  <c r="E737" i="52"/>
  <c r="E8" i="76" s="1"/>
  <c r="F737" i="52"/>
  <c r="F8" i="76" s="1"/>
  <c r="G737" i="52"/>
  <c r="H737" i="52"/>
  <c r="G8" i="76" s="1"/>
  <c r="I737" i="52"/>
  <c r="J737" i="52"/>
  <c r="H8" i="76" s="1"/>
  <c r="K737" i="52"/>
  <c r="C738" i="52"/>
  <c r="B9" i="76" s="1"/>
  <c r="D738" i="52"/>
  <c r="D9" i="76" s="1"/>
  <c r="E738" i="52"/>
  <c r="E9" i="76" s="1"/>
  <c r="F738" i="52"/>
  <c r="F9" i="76" s="1"/>
  <c r="G738" i="52"/>
  <c r="H738" i="52"/>
  <c r="G9" i="76" s="1"/>
  <c r="I738" i="52"/>
  <c r="J738" i="52"/>
  <c r="H9" i="76" s="1"/>
  <c r="K738" i="52"/>
  <c r="C739" i="52"/>
  <c r="B10" i="76" s="1"/>
  <c r="D739" i="52"/>
  <c r="D10" i="76" s="1"/>
  <c r="E739" i="52"/>
  <c r="E10" i="76" s="1"/>
  <c r="F739" i="52"/>
  <c r="F10" i="76" s="1"/>
  <c r="G739" i="52"/>
  <c r="H739" i="52"/>
  <c r="G10" i="76" s="1"/>
  <c r="I739" i="52"/>
  <c r="J739" i="52"/>
  <c r="H10" i="76" s="1"/>
  <c r="K739" i="52"/>
  <c r="C740" i="52"/>
  <c r="B11" i="76" s="1"/>
  <c r="D740" i="52"/>
  <c r="D11" i="76" s="1"/>
  <c r="E740" i="52"/>
  <c r="E11" i="76" s="1"/>
  <c r="F740" i="52"/>
  <c r="F11" i="76" s="1"/>
  <c r="G740" i="52"/>
  <c r="H740" i="52"/>
  <c r="G11" i="76" s="1"/>
  <c r="I740" i="52"/>
  <c r="J740" i="52"/>
  <c r="H11" i="76" s="1"/>
  <c r="K740" i="52"/>
  <c r="C741" i="52"/>
  <c r="B12" i="76" s="1"/>
  <c r="D741" i="52"/>
  <c r="D12" i="76" s="1"/>
  <c r="E741" i="52"/>
  <c r="E12" i="76" s="1"/>
  <c r="F741" i="52"/>
  <c r="F12" i="76" s="1"/>
  <c r="G741" i="52"/>
  <c r="H741" i="52"/>
  <c r="G12" i="76" s="1"/>
  <c r="I741" i="52"/>
  <c r="J741" i="52"/>
  <c r="H12" i="76" s="1"/>
  <c r="K741" i="52"/>
  <c r="C742" i="52"/>
  <c r="B13" i="76" s="1"/>
  <c r="D742" i="52"/>
  <c r="D13" i="76" s="1"/>
  <c r="E742" i="52"/>
  <c r="E13" i="76" s="1"/>
  <c r="F742" i="52"/>
  <c r="F13" i="76" s="1"/>
  <c r="G742" i="52"/>
  <c r="H742" i="52"/>
  <c r="G13" i="76" s="1"/>
  <c r="I742" i="52"/>
  <c r="J742" i="52"/>
  <c r="H13" i="76" s="1"/>
  <c r="K742" i="52"/>
  <c r="C743" i="52"/>
  <c r="B14" i="76" s="1"/>
  <c r="D743" i="52"/>
  <c r="D14" i="76" s="1"/>
  <c r="E743" i="52"/>
  <c r="E14" i="76" s="1"/>
  <c r="F743" i="52"/>
  <c r="F14" i="76" s="1"/>
  <c r="G743" i="52"/>
  <c r="H743" i="52"/>
  <c r="G14" i="76" s="1"/>
  <c r="I743" i="52"/>
  <c r="J743" i="52"/>
  <c r="H14" i="76" s="1"/>
  <c r="K743" i="52"/>
  <c r="C744" i="52"/>
  <c r="B15" i="76" s="1"/>
  <c r="D744" i="52"/>
  <c r="D15" i="76" s="1"/>
  <c r="E744" i="52"/>
  <c r="E15" i="76" s="1"/>
  <c r="F744" i="52"/>
  <c r="F15" i="76" s="1"/>
  <c r="G744" i="52"/>
  <c r="H744" i="52"/>
  <c r="G15" i="76" s="1"/>
  <c r="I744" i="52"/>
  <c r="J744" i="52"/>
  <c r="H15" i="76" s="1"/>
  <c r="K744" i="52"/>
  <c r="C745" i="52"/>
  <c r="B16" i="76" s="1"/>
  <c r="D745" i="52"/>
  <c r="D16" i="76" s="1"/>
  <c r="E745" i="52"/>
  <c r="E16" i="76" s="1"/>
  <c r="F745" i="52"/>
  <c r="F16" i="76" s="1"/>
  <c r="G745" i="52"/>
  <c r="H745" i="52"/>
  <c r="G16" i="76" s="1"/>
  <c r="I745" i="52"/>
  <c r="J745" i="52"/>
  <c r="H16" i="76" s="1"/>
  <c r="K745" i="52"/>
  <c r="C746" i="52"/>
  <c r="B17" i="76" s="1"/>
  <c r="D746" i="52"/>
  <c r="D17" i="76" s="1"/>
  <c r="E746" i="52"/>
  <c r="E17" i="76" s="1"/>
  <c r="F746" i="52"/>
  <c r="F17" i="76" s="1"/>
  <c r="G746" i="52"/>
  <c r="H746" i="52"/>
  <c r="G17" i="76" s="1"/>
  <c r="I746" i="52"/>
  <c r="J746" i="52"/>
  <c r="H17" i="76" s="1"/>
  <c r="K746" i="52"/>
  <c r="C747" i="52"/>
  <c r="B18" i="76" s="1"/>
  <c r="D747" i="52"/>
  <c r="D18" i="76" s="1"/>
  <c r="E747" i="52"/>
  <c r="E18" i="76" s="1"/>
  <c r="F747" i="52"/>
  <c r="F18" i="76" s="1"/>
  <c r="G747" i="52"/>
  <c r="H747" i="52"/>
  <c r="G18" i="76" s="1"/>
  <c r="I747" i="52"/>
  <c r="J747" i="52"/>
  <c r="H18" i="76" s="1"/>
  <c r="K747" i="52"/>
  <c r="C748" i="52"/>
  <c r="B19" i="76" s="1"/>
  <c r="D748" i="52"/>
  <c r="D19" i="76" s="1"/>
  <c r="E748" i="52"/>
  <c r="E19" i="76" s="1"/>
  <c r="F748" i="52"/>
  <c r="F19" i="76" s="1"/>
  <c r="G748" i="52"/>
  <c r="H748" i="52"/>
  <c r="G19" i="76" s="1"/>
  <c r="I748" i="52"/>
  <c r="J748" i="52"/>
  <c r="H19" i="76" s="1"/>
  <c r="K748" i="52"/>
  <c r="C749" i="52"/>
  <c r="B20" i="76" s="1"/>
  <c r="D749" i="52"/>
  <c r="D20" i="76" s="1"/>
  <c r="E749" i="52"/>
  <c r="E20" i="76" s="1"/>
  <c r="F749" i="52"/>
  <c r="F20" i="76" s="1"/>
  <c r="G749" i="52"/>
  <c r="H749" i="52"/>
  <c r="G20" i="76" s="1"/>
  <c r="I749" i="52"/>
  <c r="J749" i="52"/>
  <c r="H20" i="76" s="1"/>
  <c r="K749" i="52"/>
  <c r="C750" i="52"/>
  <c r="B21" i="76" s="1"/>
  <c r="D750" i="52"/>
  <c r="D21" i="76" s="1"/>
  <c r="E750" i="52"/>
  <c r="E21" i="76" s="1"/>
  <c r="F750" i="52"/>
  <c r="F21" i="76" s="1"/>
  <c r="G750" i="52"/>
  <c r="H750" i="52"/>
  <c r="G21" i="76" s="1"/>
  <c r="I750" i="52"/>
  <c r="J750" i="52"/>
  <c r="H21" i="76" s="1"/>
  <c r="K750" i="52"/>
  <c r="C751" i="52"/>
  <c r="B22" i="76" s="1"/>
  <c r="D751" i="52"/>
  <c r="D22" i="76" s="1"/>
  <c r="E751" i="52"/>
  <c r="E22" i="76" s="1"/>
  <c r="F751" i="52"/>
  <c r="F22" i="76" s="1"/>
  <c r="G751" i="52"/>
  <c r="H751" i="52"/>
  <c r="G22" i="76" s="1"/>
  <c r="I751" i="52"/>
  <c r="J751" i="52"/>
  <c r="H22" i="76" s="1"/>
  <c r="K751" i="52"/>
  <c r="C752" i="52"/>
  <c r="B23" i="76" s="1"/>
  <c r="D752" i="52"/>
  <c r="D23" i="76" s="1"/>
  <c r="E752" i="52"/>
  <c r="E23" i="76" s="1"/>
  <c r="F752" i="52"/>
  <c r="F23" i="76" s="1"/>
  <c r="G752" i="52"/>
  <c r="H752" i="52"/>
  <c r="G23" i="76" s="1"/>
  <c r="I752" i="52"/>
  <c r="J752" i="52"/>
  <c r="H23" i="76" s="1"/>
  <c r="K752" i="52"/>
  <c r="C753" i="52"/>
  <c r="B24" i="76" s="1"/>
  <c r="D753" i="52"/>
  <c r="D24" i="76" s="1"/>
  <c r="E753" i="52"/>
  <c r="E24" i="76" s="1"/>
  <c r="F753" i="52"/>
  <c r="F24" i="76" s="1"/>
  <c r="G753" i="52"/>
  <c r="H753" i="52"/>
  <c r="G24" i="76" s="1"/>
  <c r="I753" i="52"/>
  <c r="J753" i="52"/>
  <c r="H24" i="76" s="1"/>
  <c r="K753" i="52"/>
  <c r="C754" i="52"/>
  <c r="B25" i="76" s="1"/>
  <c r="D754" i="52"/>
  <c r="D25" i="76" s="1"/>
  <c r="E754" i="52"/>
  <c r="E25" i="76" s="1"/>
  <c r="F754" i="52"/>
  <c r="F25" i="76" s="1"/>
  <c r="G754" i="52"/>
  <c r="H754" i="52"/>
  <c r="G25" i="76" s="1"/>
  <c r="I754" i="52"/>
  <c r="J754" i="52"/>
  <c r="H25" i="76" s="1"/>
  <c r="K754" i="52"/>
  <c r="C755" i="52"/>
  <c r="B2" i="77" s="1"/>
  <c r="D755" i="52"/>
  <c r="D2" i="77" s="1"/>
  <c r="E755" i="52"/>
  <c r="E2" i="77" s="1"/>
  <c r="F755" i="52"/>
  <c r="F2" i="77" s="1"/>
  <c r="G755" i="52"/>
  <c r="H755" i="52"/>
  <c r="G2" i="77" s="1"/>
  <c r="I755" i="52"/>
  <c r="J755" i="52"/>
  <c r="H2" i="77" s="1"/>
  <c r="K755" i="52"/>
  <c r="C756" i="52"/>
  <c r="B3" i="77" s="1"/>
  <c r="D756" i="52"/>
  <c r="D3" i="77" s="1"/>
  <c r="E756" i="52"/>
  <c r="E3" i="77" s="1"/>
  <c r="F756" i="52"/>
  <c r="F3" i="77" s="1"/>
  <c r="G756" i="52"/>
  <c r="H756" i="52"/>
  <c r="G3" i="77" s="1"/>
  <c r="I756" i="52"/>
  <c r="J756" i="52"/>
  <c r="H3" i="77" s="1"/>
  <c r="K756" i="52"/>
  <c r="C757" i="52"/>
  <c r="B4" i="77" s="1"/>
  <c r="D757" i="52"/>
  <c r="D4" i="77" s="1"/>
  <c r="E757" i="52"/>
  <c r="E4" i="77" s="1"/>
  <c r="F757" i="52"/>
  <c r="F4" i="77" s="1"/>
  <c r="G757" i="52"/>
  <c r="H757" i="52"/>
  <c r="G4" i="77" s="1"/>
  <c r="I757" i="52"/>
  <c r="J757" i="52"/>
  <c r="H4" i="77" s="1"/>
  <c r="K757" i="52"/>
  <c r="C758" i="52"/>
  <c r="B5" i="77" s="1"/>
  <c r="D758" i="52"/>
  <c r="D5" i="77" s="1"/>
  <c r="E758" i="52"/>
  <c r="E5" i="77" s="1"/>
  <c r="F758" i="52"/>
  <c r="F5" i="77" s="1"/>
  <c r="G758" i="52"/>
  <c r="H758" i="52"/>
  <c r="G5" i="77" s="1"/>
  <c r="I758" i="52"/>
  <c r="J758" i="52"/>
  <c r="H5" i="77" s="1"/>
  <c r="K758" i="52"/>
  <c r="C759" i="52"/>
  <c r="B6" i="77" s="1"/>
  <c r="D759" i="52"/>
  <c r="D6" i="77" s="1"/>
  <c r="E759" i="52"/>
  <c r="E6" i="77" s="1"/>
  <c r="F759" i="52"/>
  <c r="F6" i="77" s="1"/>
  <c r="G759" i="52"/>
  <c r="H759" i="52"/>
  <c r="G6" i="77" s="1"/>
  <c r="I759" i="52"/>
  <c r="J759" i="52"/>
  <c r="H6" i="77" s="1"/>
  <c r="K759" i="52"/>
  <c r="C760" i="52"/>
  <c r="B7" i="77" s="1"/>
  <c r="D760" i="52"/>
  <c r="D7" i="77" s="1"/>
  <c r="E760" i="52"/>
  <c r="E7" i="77" s="1"/>
  <c r="F760" i="52"/>
  <c r="F7" i="77" s="1"/>
  <c r="G760" i="52"/>
  <c r="H760" i="52"/>
  <c r="G7" i="77" s="1"/>
  <c r="I760" i="52"/>
  <c r="J760" i="52"/>
  <c r="H7" i="77" s="1"/>
  <c r="K760" i="52"/>
  <c r="C761" i="52"/>
  <c r="B8" i="77" s="1"/>
  <c r="D761" i="52"/>
  <c r="D8" i="77" s="1"/>
  <c r="E761" i="52"/>
  <c r="E8" i="77" s="1"/>
  <c r="F761" i="52"/>
  <c r="F8" i="77" s="1"/>
  <c r="G761" i="52"/>
  <c r="H761" i="52"/>
  <c r="G8" i="77" s="1"/>
  <c r="I761" i="52"/>
  <c r="J761" i="52"/>
  <c r="H8" i="77" s="1"/>
  <c r="K761" i="52"/>
  <c r="C762" i="52"/>
  <c r="B9" i="77" s="1"/>
  <c r="D762" i="52"/>
  <c r="D9" i="77" s="1"/>
  <c r="E762" i="52"/>
  <c r="E9" i="77" s="1"/>
  <c r="F762" i="52"/>
  <c r="F9" i="77" s="1"/>
  <c r="G762" i="52"/>
  <c r="H762" i="52"/>
  <c r="G9" i="77" s="1"/>
  <c r="I762" i="52"/>
  <c r="J762" i="52"/>
  <c r="H9" i="77" s="1"/>
  <c r="K762" i="52"/>
  <c r="C763" i="52"/>
  <c r="B10" i="77" s="1"/>
  <c r="D763" i="52"/>
  <c r="D10" i="77" s="1"/>
  <c r="E763" i="52"/>
  <c r="E10" i="77" s="1"/>
  <c r="F763" i="52"/>
  <c r="F10" i="77" s="1"/>
  <c r="G763" i="52"/>
  <c r="H763" i="52"/>
  <c r="G10" i="77" s="1"/>
  <c r="I763" i="52"/>
  <c r="J763" i="52"/>
  <c r="H10" i="77" s="1"/>
  <c r="K763" i="52"/>
  <c r="C764" i="52"/>
  <c r="B11" i="77" s="1"/>
  <c r="D764" i="52"/>
  <c r="D11" i="77" s="1"/>
  <c r="E764" i="52"/>
  <c r="E11" i="77" s="1"/>
  <c r="F764" i="52"/>
  <c r="F11" i="77" s="1"/>
  <c r="G764" i="52"/>
  <c r="H764" i="52"/>
  <c r="G11" i="77" s="1"/>
  <c r="I764" i="52"/>
  <c r="J764" i="52"/>
  <c r="H11" i="77" s="1"/>
  <c r="K764" i="52"/>
  <c r="C765" i="52"/>
  <c r="B12" i="77" s="1"/>
  <c r="D765" i="52"/>
  <c r="D12" i="77" s="1"/>
  <c r="E765" i="52"/>
  <c r="E12" i="77" s="1"/>
  <c r="F765" i="52"/>
  <c r="F12" i="77" s="1"/>
  <c r="G765" i="52"/>
  <c r="H765" i="52"/>
  <c r="G12" i="77" s="1"/>
  <c r="I765" i="52"/>
  <c r="J765" i="52"/>
  <c r="H12" i="77" s="1"/>
  <c r="K765" i="52"/>
  <c r="C766" i="52"/>
  <c r="B13" i="77" s="1"/>
  <c r="D766" i="52"/>
  <c r="D13" i="77" s="1"/>
  <c r="E766" i="52"/>
  <c r="E13" i="77" s="1"/>
  <c r="F766" i="52"/>
  <c r="F13" i="77" s="1"/>
  <c r="G766" i="52"/>
  <c r="H766" i="52"/>
  <c r="G13" i="77" s="1"/>
  <c r="I766" i="52"/>
  <c r="J766" i="52"/>
  <c r="H13" i="77" s="1"/>
  <c r="K766" i="52"/>
  <c r="C767" i="52"/>
  <c r="B14" i="77" s="1"/>
  <c r="D767" i="52"/>
  <c r="D14" i="77" s="1"/>
  <c r="E767" i="52"/>
  <c r="E14" i="77" s="1"/>
  <c r="F767" i="52"/>
  <c r="F14" i="77" s="1"/>
  <c r="G767" i="52"/>
  <c r="H767" i="52"/>
  <c r="G14" i="77" s="1"/>
  <c r="I767" i="52"/>
  <c r="J767" i="52"/>
  <c r="H14" i="77" s="1"/>
  <c r="K767" i="52"/>
  <c r="C768" i="52"/>
  <c r="B15" i="77" s="1"/>
  <c r="D768" i="52"/>
  <c r="D15" i="77" s="1"/>
  <c r="E768" i="52"/>
  <c r="E15" i="77" s="1"/>
  <c r="F768" i="52"/>
  <c r="F15" i="77" s="1"/>
  <c r="G768" i="52"/>
  <c r="H768" i="52"/>
  <c r="G15" i="77" s="1"/>
  <c r="I768" i="52"/>
  <c r="J768" i="52"/>
  <c r="H15" i="77" s="1"/>
  <c r="K768" i="52"/>
  <c r="C769" i="52"/>
  <c r="B16" i="77" s="1"/>
  <c r="D769" i="52"/>
  <c r="D16" i="77" s="1"/>
  <c r="E769" i="52"/>
  <c r="E16" i="77" s="1"/>
  <c r="F769" i="52"/>
  <c r="F16" i="77" s="1"/>
  <c r="G769" i="52"/>
  <c r="H769" i="52"/>
  <c r="G16" i="77" s="1"/>
  <c r="I769" i="52"/>
  <c r="J769" i="52"/>
  <c r="H16" i="77" s="1"/>
  <c r="K769" i="52"/>
  <c r="C770" i="52"/>
  <c r="B17" i="77" s="1"/>
  <c r="D770" i="52"/>
  <c r="D17" i="77" s="1"/>
  <c r="E770" i="52"/>
  <c r="E17" i="77" s="1"/>
  <c r="F770" i="52"/>
  <c r="F17" i="77" s="1"/>
  <c r="G770" i="52"/>
  <c r="H770" i="52"/>
  <c r="G17" i="77" s="1"/>
  <c r="I770" i="52"/>
  <c r="J770" i="52"/>
  <c r="H17" i="77" s="1"/>
  <c r="K770" i="52"/>
  <c r="C771" i="52"/>
  <c r="B2" i="86" s="1"/>
  <c r="D771" i="52"/>
  <c r="D2" i="86" s="1"/>
  <c r="E771" i="52"/>
  <c r="E2" i="86" s="1"/>
  <c r="F771" i="52"/>
  <c r="F2" i="86" s="1"/>
  <c r="G771" i="52"/>
  <c r="H771" i="52"/>
  <c r="G2" i="86" s="1"/>
  <c r="I771" i="52"/>
  <c r="J771" i="52"/>
  <c r="H2" i="86" s="1"/>
  <c r="K771" i="52"/>
  <c r="C772" i="52"/>
  <c r="B3" i="86" s="1"/>
  <c r="D772" i="52"/>
  <c r="D3" i="86" s="1"/>
  <c r="E772" i="52"/>
  <c r="E3" i="86" s="1"/>
  <c r="F772" i="52"/>
  <c r="F3" i="86" s="1"/>
  <c r="G772" i="52"/>
  <c r="H772" i="52"/>
  <c r="G3" i="86" s="1"/>
  <c r="I772" i="52"/>
  <c r="J772" i="52"/>
  <c r="H3" i="86" s="1"/>
  <c r="K772" i="52"/>
  <c r="C773" i="52"/>
  <c r="B4" i="86" s="1"/>
  <c r="D773" i="52"/>
  <c r="D4" i="86" s="1"/>
  <c r="E773" i="52"/>
  <c r="E4" i="86" s="1"/>
  <c r="F773" i="52"/>
  <c r="F4" i="86" s="1"/>
  <c r="G773" i="52"/>
  <c r="H773" i="52"/>
  <c r="G4" i="86" s="1"/>
  <c r="I773" i="52"/>
  <c r="J773" i="52"/>
  <c r="H4" i="86" s="1"/>
  <c r="K773" i="52"/>
  <c r="C774" i="52"/>
  <c r="B5" i="86" s="1"/>
  <c r="D774" i="52"/>
  <c r="D5" i="86" s="1"/>
  <c r="E774" i="52"/>
  <c r="E5" i="86" s="1"/>
  <c r="F774" i="52"/>
  <c r="F5" i="86" s="1"/>
  <c r="G774" i="52"/>
  <c r="H774" i="52"/>
  <c r="G5" i="86" s="1"/>
  <c r="I774" i="52"/>
  <c r="J774" i="52"/>
  <c r="H5" i="86" s="1"/>
  <c r="K774" i="52"/>
  <c r="C775" i="52"/>
  <c r="B6" i="86" s="1"/>
  <c r="D775" i="52"/>
  <c r="D6" i="86" s="1"/>
  <c r="E775" i="52"/>
  <c r="E6" i="86" s="1"/>
  <c r="F775" i="52"/>
  <c r="F6" i="86" s="1"/>
  <c r="G775" i="52"/>
  <c r="H775" i="52"/>
  <c r="G6" i="86" s="1"/>
  <c r="I775" i="52"/>
  <c r="J775" i="52"/>
  <c r="H6" i="86" s="1"/>
  <c r="K775" i="52"/>
  <c r="C776" i="52"/>
  <c r="B7" i="86" s="1"/>
  <c r="D776" i="52"/>
  <c r="D7" i="86" s="1"/>
  <c r="E776" i="52"/>
  <c r="E7" i="86" s="1"/>
  <c r="F776" i="52"/>
  <c r="F7" i="86" s="1"/>
  <c r="G776" i="52"/>
  <c r="H776" i="52"/>
  <c r="G7" i="86" s="1"/>
  <c r="I776" i="52"/>
  <c r="J776" i="52"/>
  <c r="H7" i="86" s="1"/>
  <c r="K776" i="52"/>
  <c r="C777" i="52"/>
  <c r="B8" i="86" s="1"/>
  <c r="D777" i="52"/>
  <c r="D8" i="86" s="1"/>
  <c r="E777" i="52"/>
  <c r="E8" i="86" s="1"/>
  <c r="F777" i="52"/>
  <c r="F8" i="86" s="1"/>
  <c r="G777" i="52"/>
  <c r="H777" i="52"/>
  <c r="G8" i="86" s="1"/>
  <c r="I777" i="52"/>
  <c r="J777" i="52"/>
  <c r="H8" i="86" s="1"/>
  <c r="K777" i="52"/>
  <c r="C778" i="52"/>
  <c r="B9" i="86" s="1"/>
  <c r="D778" i="52"/>
  <c r="D9" i="86" s="1"/>
  <c r="E778" i="52"/>
  <c r="E9" i="86" s="1"/>
  <c r="F778" i="52"/>
  <c r="F9" i="86" s="1"/>
  <c r="G778" i="52"/>
  <c r="H778" i="52"/>
  <c r="G9" i="86" s="1"/>
  <c r="I778" i="52"/>
  <c r="J778" i="52"/>
  <c r="H9" i="86" s="1"/>
  <c r="K778" i="52"/>
  <c r="C779" i="52"/>
  <c r="B10" i="86" s="1"/>
  <c r="D779" i="52"/>
  <c r="D10" i="86" s="1"/>
  <c r="E779" i="52"/>
  <c r="E10" i="86" s="1"/>
  <c r="F779" i="52"/>
  <c r="F10" i="86" s="1"/>
  <c r="G779" i="52"/>
  <c r="H779" i="52"/>
  <c r="G10" i="86" s="1"/>
  <c r="I779" i="52"/>
  <c r="J779" i="52"/>
  <c r="H10" i="86" s="1"/>
  <c r="K779" i="52"/>
  <c r="C780" i="52"/>
  <c r="B11" i="86" s="1"/>
  <c r="D780" i="52"/>
  <c r="D11" i="86" s="1"/>
  <c r="E780" i="52"/>
  <c r="E11" i="86" s="1"/>
  <c r="F780" i="52"/>
  <c r="F11" i="86" s="1"/>
  <c r="G780" i="52"/>
  <c r="H780" i="52"/>
  <c r="G11" i="86" s="1"/>
  <c r="I780" i="52"/>
  <c r="J780" i="52"/>
  <c r="H11" i="86" s="1"/>
  <c r="K780" i="52"/>
  <c r="C781" i="52"/>
  <c r="B12" i="86" s="1"/>
  <c r="D781" i="52"/>
  <c r="D12" i="86" s="1"/>
  <c r="E781" i="52"/>
  <c r="E12" i="86" s="1"/>
  <c r="F781" i="52"/>
  <c r="F12" i="86" s="1"/>
  <c r="G781" i="52"/>
  <c r="H781" i="52"/>
  <c r="G12" i="86" s="1"/>
  <c r="I781" i="52"/>
  <c r="J781" i="52"/>
  <c r="H12" i="86" s="1"/>
  <c r="K781" i="52"/>
  <c r="C782" i="52"/>
  <c r="B13" i="86" s="1"/>
  <c r="D782" i="52"/>
  <c r="D13" i="86" s="1"/>
  <c r="E782" i="52"/>
  <c r="E13" i="86" s="1"/>
  <c r="F782" i="52"/>
  <c r="F13" i="86" s="1"/>
  <c r="G782" i="52"/>
  <c r="H782" i="52"/>
  <c r="G13" i="86" s="1"/>
  <c r="I782" i="52"/>
  <c r="J782" i="52"/>
  <c r="H13" i="86" s="1"/>
  <c r="K782" i="52"/>
  <c r="C783" i="52"/>
  <c r="B14" i="86" s="1"/>
  <c r="D783" i="52"/>
  <c r="D14" i="86" s="1"/>
  <c r="E783" i="52"/>
  <c r="E14" i="86" s="1"/>
  <c r="F783" i="52"/>
  <c r="F14" i="86" s="1"/>
  <c r="G783" i="52"/>
  <c r="H783" i="52"/>
  <c r="G14" i="86" s="1"/>
  <c r="I783" i="52"/>
  <c r="J783" i="52"/>
  <c r="H14" i="86" s="1"/>
  <c r="K783" i="52"/>
  <c r="C784" i="52"/>
  <c r="B15" i="86" s="1"/>
  <c r="D784" i="52"/>
  <c r="D15" i="86" s="1"/>
  <c r="E784" i="52"/>
  <c r="E15" i="86" s="1"/>
  <c r="F784" i="52"/>
  <c r="F15" i="86" s="1"/>
  <c r="G784" i="52"/>
  <c r="H784" i="52"/>
  <c r="G15" i="86" s="1"/>
  <c r="I784" i="52"/>
  <c r="J784" i="52"/>
  <c r="H15" i="86" s="1"/>
  <c r="K784" i="52"/>
  <c r="C785" i="52"/>
  <c r="B16" i="86" s="1"/>
  <c r="D785" i="52"/>
  <c r="D16" i="86" s="1"/>
  <c r="E785" i="52"/>
  <c r="E16" i="86" s="1"/>
  <c r="F785" i="52"/>
  <c r="F16" i="86" s="1"/>
  <c r="G785" i="52"/>
  <c r="H785" i="52"/>
  <c r="G16" i="86" s="1"/>
  <c r="I785" i="52"/>
  <c r="J785" i="52"/>
  <c r="H16" i="86" s="1"/>
  <c r="K785" i="52"/>
  <c r="C786" i="52"/>
  <c r="B17" i="86" s="1"/>
  <c r="D786" i="52"/>
  <c r="D17" i="86" s="1"/>
  <c r="E786" i="52"/>
  <c r="E17" i="86" s="1"/>
  <c r="F786" i="52"/>
  <c r="F17" i="86" s="1"/>
  <c r="G786" i="52"/>
  <c r="H786" i="52"/>
  <c r="G17" i="86" s="1"/>
  <c r="I786" i="52"/>
  <c r="J786" i="52"/>
  <c r="H17" i="86" s="1"/>
  <c r="K786" i="52"/>
  <c r="C787" i="52"/>
  <c r="B18" i="86" s="1"/>
  <c r="D787" i="52"/>
  <c r="D18" i="86" s="1"/>
  <c r="E787" i="52"/>
  <c r="E18" i="86" s="1"/>
  <c r="F787" i="52"/>
  <c r="F18" i="86" s="1"/>
  <c r="G787" i="52"/>
  <c r="H787" i="52"/>
  <c r="G18" i="86" s="1"/>
  <c r="I787" i="52"/>
  <c r="J787" i="52"/>
  <c r="H18" i="86" s="1"/>
  <c r="K787" i="52"/>
  <c r="C788" i="52"/>
  <c r="B19" i="86" s="1"/>
  <c r="D788" i="52"/>
  <c r="D19" i="86" s="1"/>
  <c r="E788" i="52"/>
  <c r="E19" i="86" s="1"/>
  <c r="F788" i="52"/>
  <c r="F19" i="86" s="1"/>
  <c r="G788" i="52"/>
  <c r="H788" i="52"/>
  <c r="G19" i="86" s="1"/>
  <c r="I788" i="52"/>
  <c r="J788" i="52"/>
  <c r="H19" i="86" s="1"/>
  <c r="K788" i="52"/>
  <c r="C789" i="52"/>
  <c r="B20" i="86" s="1"/>
  <c r="D789" i="52"/>
  <c r="D20" i="86" s="1"/>
  <c r="E789" i="52"/>
  <c r="E20" i="86" s="1"/>
  <c r="F789" i="52"/>
  <c r="F20" i="86" s="1"/>
  <c r="G789" i="52"/>
  <c r="H789" i="52"/>
  <c r="G20" i="86" s="1"/>
  <c r="I789" i="52"/>
  <c r="J789" i="52"/>
  <c r="H20" i="86" s="1"/>
  <c r="K789" i="52"/>
  <c r="C790" i="52"/>
  <c r="B21" i="86" s="1"/>
  <c r="D790" i="52"/>
  <c r="D21" i="86" s="1"/>
  <c r="E790" i="52"/>
  <c r="E21" i="86" s="1"/>
  <c r="F790" i="52"/>
  <c r="F21" i="86" s="1"/>
  <c r="G790" i="52"/>
  <c r="H790" i="52"/>
  <c r="G21" i="86" s="1"/>
  <c r="I790" i="52"/>
  <c r="J790" i="52"/>
  <c r="H21" i="86" s="1"/>
  <c r="K790" i="52"/>
  <c r="C791" i="52"/>
  <c r="B2" i="87" s="1"/>
  <c r="D791" i="52"/>
  <c r="D2" i="87" s="1"/>
  <c r="E791" i="52"/>
  <c r="E2" i="87" s="1"/>
  <c r="F791" i="52"/>
  <c r="F2" i="87" s="1"/>
  <c r="G791" i="52"/>
  <c r="H791" i="52"/>
  <c r="G2" i="87" s="1"/>
  <c r="I791" i="52"/>
  <c r="J791" i="52"/>
  <c r="H2" i="87" s="1"/>
  <c r="K791" i="52"/>
  <c r="C792" i="52"/>
  <c r="B3" i="87" s="1"/>
  <c r="D792" i="52"/>
  <c r="D3" i="87" s="1"/>
  <c r="E792" i="52"/>
  <c r="E3" i="87" s="1"/>
  <c r="F792" i="52"/>
  <c r="F3" i="87" s="1"/>
  <c r="G792" i="52"/>
  <c r="H792" i="52"/>
  <c r="G3" i="87" s="1"/>
  <c r="I792" i="52"/>
  <c r="J792" i="52"/>
  <c r="H3" i="87" s="1"/>
  <c r="K792" i="52"/>
  <c r="C793" i="52"/>
  <c r="B4" i="87" s="1"/>
  <c r="D793" i="52"/>
  <c r="D4" i="87" s="1"/>
  <c r="E793" i="52"/>
  <c r="E4" i="87" s="1"/>
  <c r="F793" i="52"/>
  <c r="F4" i="87" s="1"/>
  <c r="G793" i="52"/>
  <c r="H793" i="52"/>
  <c r="G4" i="87" s="1"/>
  <c r="I793" i="52"/>
  <c r="J793" i="52"/>
  <c r="H4" i="87" s="1"/>
  <c r="K793" i="52"/>
  <c r="C794" i="52"/>
  <c r="B5" i="87" s="1"/>
  <c r="D794" i="52"/>
  <c r="D5" i="87" s="1"/>
  <c r="E794" i="52"/>
  <c r="E5" i="87" s="1"/>
  <c r="F794" i="52"/>
  <c r="F5" i="87" s="1"/>
  <c r="G794" i="52"/>
  <c r="H794" i="52"/>
  <c r="G5" i="87" s="1"/>
  <c r="I794" i="52"/>
  <c r="J794" i="52"/>
  <c r="H5" i="87" s="1"/>
  <c r="K794" i="52"/>
  <c r="C795" i="52"/>
  <c r="B6" i="87" s="1"/>
  <c r="D795" i="52"/>
  <c r="D6" i="87" s="1"/>
  <c r="E795" i="52"/>
  <c r="E6" i="87" s="1"/>
  <c r="F795" i="52"/>
  <c r="F6" i="87" s="1"/>
  <c r="G795" i="52"/>
  <c r="H795" i="52"/>
  <c r="G6" i="87" s="1"/>
  <c r="I795" i="52"/>
  <c r="J795" i="52"/>
  <c r="H6" i="87" s="1"/>
  <c r="K795" i="52"/>
  <c r="C796" i="52"/>
  <c r="B7" i="87" s="1"/>
  <c r="D796" i="52"/>
  <c r="D7" i="87" s="1"/>
  <c r="E796" i="52"/>
  <c r="E7" i="87" s="1"/>
  <c r="F796" i="52"/>
  <c r="F7" i="87" s="1"/>
  <c r="G796" i="52"/>
  <c r="H796" i="52"/>
  <c r="G7" i="87" s="1"/>
  <c r="I796" i="52"/>
  <c r="J796" i="52"/>
  <c r="H7" i="87" s="1"/>
  <c r="K796" i="52"/>
  <c r="C797" i="52"/>
  <c r="B8" i="87" s="1"/>
  <c r="D797" i="52"/>
  <c r="D8" i="87" s="1"/>
  <c r="E797" i="52"/>
  <c r="E8" i="87" s="1"/>
  <c r="F797" i="52"/>
  <c r="F8" i="87" s="1"/>
  <c r="G797" i="52"/>
  <c r="H797" i="52"/>
  <c r="G8" i="87" s="1"/>
  <c r="I797" i="52"/>
  <c r="J797" i="52"/>
  <c r="H8" i="87" s="1"/>
  <c r="K797" i="52"/>
  <c r="C798" i="52"/>
  <c r="B9" i="87" s="1"/>
  <c r="D798" i="52"/>
  <c r="D9" i="87" s="1"/>
  <c r="E798" i="52"/>
  <c r="E9" i="87" s="1"/>
  <c r="F798" i="52"/>
  <c r="F9" i="87" s="1"/>
  <c r="G798" i="52"/>
  <c r="H798" i="52"/>
  <c r="G9" i="87" s="1"/>
  <c r="I798" i="52"/>
  <c r="J798" i="52"/>
  <c r="H9" i="87" s="1"/>
  <c r="K798" i="52"/>
  <c r="C799" i="52"/>
  <c r="B10" i="87" s="1"/>
  <c r="D799" i="52"/>
  <c r="D10" i="87" s="1"/>
  <c r="E799" i="52"/>
  <c r="E10" i="87" s="1"/>
  <c r="F799" i="52"/>
  <c r="F10" i="87" s="1"/>
  <c r="G799" i="52"/>
  <c r="H799" i="52"/>
  <c r="G10" i="87" s="1"/>
  <c r="I799" i="52"/>
  <c r="J799" i="52"/>
  <c r="H10" i="87" s="1"/>
  <c r="K799" i="52"/>
  <c r="C800" i="52"/>
  <c r="B11" i="87" s="1"/>
  <c r="D800" i="52"/>
  <c r="D11" i="87" s="1"/>
  <c r="E800" i="52"/>
  <c r="E11" i="87" s="1"/>
  <c r="F800" i="52"/>
  <c r="F11" i="87" s="1"/>
  <c r="G800" i="52"/>
  <c r="H800" i="52"/>
  <c r="G11" i="87" s="1"/>
  <c r="I800" i="52"/>
  <c r="J800" i="52"/>
  <c r="H11" i="87" s="1"/>
  <c r="K800" i="52"/>
  <c r="C801" i="52"/>
  <c r="B12" i="87" s="1"/>
  <c r="D801" i="52"/>
  <c r="D12" i="87" s="1"/>
  <c r="E801" i="52"/>
  <c r="E12" i="87" s="1"/>
  <c r="F801" i="52"/>
  <c r="F12" i="87" s="1"/>
  <c r="G801" i="52"/>
  <c r="H801" i="52"/>
  <c r="G12" i="87" s="1"/>
  <c r="I801" i="52"/>
  <c r="J801" i="52"/>
  <c r="H12" i="87" s="1"/>
  <c r="K801" i="52"/>
  <c r="C802" i="52"/>
  <c r="B13" i="87" s="1"/>
  <c r="D802" i="52"/>
  <c r="D13" i="87" s="1"/>
  <c r="E802" i="52"/>
  <c r="E13" i="87" s="1"/>
  <c r="F802" i="52"/>
  <c r="F13" i="87" s="1"/>
  <c r="G802" i="52"/>
  <c r="H802" i="52"/>
  <c r="G13" i="87" s="1"/>
  <c r="I802" i="52"/>
  <c r="J802" i="52"/>
  <c r="H13" i="87" s="1"/>
  <c r="K802" i="52"/>
  <c r="C803" i="52"/>
  <c r="B14" i="87" s="1"/>
  <c r="D803" i="52"/>
  <c r="D14" i="87" s="1"/>
  <c r="E803" i="52"/>
  <c r="E14" i="87" s="1"/>
  <c r="F803" i="52"/>
  <c r="F14" i="87" s="1"/>
  <c r="G803" i="52"/>
  <c r="H803" i="52"/>
  <c r="G14" i="87" s="1"/>
  <c r="I803" i="52"/>
  <c r="J803" i="52"/>
  <c r="H14" i="87" s="1"/>
  <c r="K803" i="52"/>
  <c r="C804" i="52"/>
  <c r="B15" i="87" s="1"/>
  <c r="D804" i="52"/>
  <c r="D15" i="87" s="1"/>
  <c r="E804" i="52"/>
  <c r="E15" i="87" s="1"/>
  <c r="F804" i="52"/>
  <c r="F15" i="87" s="1"/>
  <c r="G804" i="52"/>
  <c r="H804" i="52"/>
  <c r="G15" i="87" s="1"/>
  <c r="I804" i="52"/>
  <c r="J804" i="52"/>
  <c r="H15" i="87" s="1"/>
  <c r="K804" i="52"/>
  <c r="C805" i="52"/>
  <c r="B16" i="87" s="1"/>
  <c r="D805" i="52"/>
  <c r="D16" i="87" s="1"/>
  <c r="E805" i="52"/>
  <c r="E16" i="87" s="1"/>
  <c r="F805" i="52"/>
  <c r="F16" i="87" s="1"/>
  <c r="G805" i="52"/>
  <c r="H805" i="52"/>
  <c r="G16" i="87" s="1"/>
  <c r="I805" i="52"/>
  <c r="J805" i="52"/>
  <c r="H16" i="87" s="1"/>
  <c r="K805" i="52"/>
  <c r="C806" i="52"/>
  <c r="B17" i="87" s="1"/>
  <c r="D806" i="52"/>
  <c r="D17" i="87" s="1"/>
  <c r="E806" i="52"/>
  <c r="E17" i="87" s="1"/>
  <c r="F806" i="52"/>
  <c r="F17" i="87" s="1"/>
  <c r="G806" i="52"/>
  <c r="H806" i="52"/>
  <c r="G17" i="87" s="1"/>
  <c r="I806" i="52"/>
  <c r="J806" i="52"/>
  <c r="H17" i="87" s="1"/>
  <c r="K806" i="52"/>
  <c r="C807" i="52"/>
  <c r="B18" i="87" s="1"/>
  <c r="D807" i="52"/>
  <c r="D18" i="87" s="1"/>
  <c r="E807" i="52"/>
  <c r="E18" i="87" s="1"/>
  <c r="F807" i="52"/>
  <c r="F18" i="87" s="1"/>
  <c r="G807" i="52"/>
  <c r="H807" i="52"/>
  <c r="G18" i="87" s="1"/>
  <c r="I807" i="52"/>
  <c r="J807" i="52"/>
  <c r="H18" i="87" s="1"/>
  <c r="K807" i="52"/>
  <c r="C808" i="52"/>
  <c r="B19" i="87" s="1"/>
  <c r="D808" i="52"/>
  <c r="D19" i="87" s="1"/>
  <c r="E808" i="52"/>
  <c r="E19" i="87" s="1"/>
  <c r="F808" i="52"/>
  <c r="F19" i="87" s="1"/>
  <c r="G808" i="52"/>
  <c r="H808" i="52"/>
  <c r="G19" i="87" s="1"/>
  <c r="I808" i="52"/>
  <c r="J808" i="52"/>
  <c r="H19" i="87" s="1"/>
  <c r="K808" i="52"/>
  <c r="C809" i="52"/>
  <c r="B2" i="88" s="1"/>
  <c r="D809" i="52"/>
  <c r="D2" i="88" s="1"/>
  <c r="E809" i="52"/>
  <c r="E2" i="88" s="1"/>
  <c r="F809" i="52"/>
  <c r="F2" i="88" s="1"/>
  <c r="G809" i="52"/>
  <c r="H809" i="52"/>
  <c r="G2" i="88" s="1"/>
  <c r="I809" i="52"/>
  <c r="J809" i="52"/>
  <c r="H2" i="88" s="1"/>
  <c r="K809" i="52"/>
  <c r="C810" i="52"/>
  <c r="B3" i="88" s="1"/>
  <c r="D810" i="52"/>
  <c r="D3" i="88" s="1"/>
  <c r="E810" i="52"/>
  <c r="E3" i="88" s="1"/>
  <c r="F810" i="52"/>
  <c r="F3" i="88" s="1"/>
  <c r="G810" i="52"/>
  <c r="H810" i="52"/>
  <c r="G3" i="88" s="1"/>
  <c r="I810" i="52"/>
  <c r="J810" i="52"/>
  <c r="H3" i="88" s="1"/>
  <c r="K810" i="52"/>
  <c r="C811" i="52"/>
  <c r="B4" i="88" s="1"/>
  <c r="D811" i="52"/>
  <c r="D4" i="88" s="1"/>
  <c r="E811" i="52"/>
  <c r="E4" i="88" s="1"/>
  <c r="F811" i="52"/>
  <c r="F4" i="88" s="1"/>
  <c r="G811" i="52"/>
  <c r="H811" i="52"/>
  <c r="G4" i="88" s="1"/>
  <c r="I811" i="52"/>
  <c r="J811" i="52"/>
  <c r="H4" i="88" s="1"/>
  <c r="K811" i="52"/>
  <c r="C812" i="52"/>
  <c r="B5" i="88" s="1"/>
  <c r="D812" i="52"/>
  <c r="D5" i="88" s="1"/>
  <c r="E812" i="52"/>
  <c r="E5" i="88" s="1"/>
  <c r="F812" i="52"/>
  <c r="F5" i="88" s="1"/>
  <c r="G812" i="52"/>
  <c r="H812" i="52"/>
  <c r="G5" i="88" s="1"/>
  <c r="I812" i="52"/>
  <c r="J812" i="52"/>
  <c r="H5" i="88" s="1"/>
  <c r="K812" i="52"/>
  <c r="C813" i="52"/>
  <c r="B6" i="88" s="1"/>
  <c r="D813" i="52"/>
  <c r="D6" i="88" s="1"/>
  <c r="E813" i="52"/>
  <c r="E6" i="88" s="1"/>
  <c r="F813" i="52"/>
  <c r="F6" i="88" s="1"/>
  <c r="G813" i="52"/>
  <c r="H813" i="52"/>
  <c r="G6" i="88" s="1"/>
  <c r="I813" i="52"/>
  <c r="J813" i="52"/>
  <c r="H6" i="88" s="1"/>
  <c r="K813" i="52"/>
  <c r="C814" i="52"/>
  <c r="B7" i="88" s="1"/>
  <c r="D814" i="52"/>
  <c r="D7" i="88" s="1"/>
  <c r="E814" i="52"/>
  <c r="E7" i="88" s="1"/>
  <c r="F814" i="52"/>
  <c r="F7" i="88" s="1"/>
  <c r="G814" i="52"/>
  <c r="H814" i="52"/>
  <c r="G7" i="88" s="1"/>
  <c r="I814" i="52"/>
  <c r="J814" i="52"/>
  <c r="H7" i="88" s="1"/>
  <c r="K814" i="52"/>
  <c r="C815" i="52"/>
  <c r="B8" i="88" s="1"/>
  <c r="D815" i="52"/>
  <c r="D8" i="88" s="1"/>
  <c r="E815" i="52"/>
  <c r="E8" i="88" s="1"/>
  <c r="F815" i="52"/>
  <c r="F8" i="88" s="1"/>
  <c r="G815" i="52"/>
  <c r="H815" i="52"/>
  <c r="G8" i="88" s="1"/>
  <c r="I815" i="52"/>
  <c r="J815" i="52"/>
  <c r="H8" i="88" s="1"/>
  <c r="K815" i="52"/>
  <c r="C816" i="52"/>
  <c r="B9" i="88" s="1"/>
  <c r="D816" i="52"/>
  <c r="D9" i="88" s="1"/>
  <c r="E816" i="52"/>
  <c r="E9" i="88" s="1"/>
  <c r="F816" i="52"/>
  <c r="F9" i="88" s="1"/>
  <c r="G816" i="52"/>
  <c r="H816" i="52"/>
  <c r="G9" i="88" s="1"/>
  <c r="I816" i="52"/>
  <c r="J816" i="52"/>
  <c r="H9" i="88" s="1"/>
  <c r="K816" i="52"/>
  <c r="C817" i="52"/>
  <c r="B10" i="88" s="1"/>
  <c r="D817" i="52"/>
  <c r="D10" i="88" s="1"/>
  <c r="E817" i="52"/>
  <c r="E10" i="88" s="1"/>
  <c r="F817" i="52"/>
  <c r="F10" i="88" s="1"/>
  <c r="G817" i="52"/>
  <c r="H817" i="52"/>
  <c r="G10" i="88" s="1"/>
  <c r="I817" i="52"/>
  <c r="J817" i="52"/>
  <c r="H10" i="88" s="1"/>
  <c r="K817" i="52"/>
  <c r="C818" i="52"/>
  <c r="B11" i="88" s="1"/>
  <c r="D818" i="52"/>
  <c r="D11" i="88" s="1"/>
  <c r="E818" i="52"/>
  <c r="E11" i="88" s="1"/>
  <c r="F818" i="52"/>
  <c r="F11" i="88" s="1"/>
  <c r="G818" i="52"/>
  <c r="H818" i="52"/>
  <c r="G11" i="88" s="1"/>
  <c r="I818" i="52"/>
  <c r="J818" i="52"/>
  <c r="H11" i="88" s="1"/>
  <c r="K818" i="52"/>
  <c r="C819" i="52"/>
  <c r="B12" i="88" s="1"/>
  <c r="D819" i="52"/>
  <c r="D12" i="88" s="1"/>
  <c r="E819" i="52"/>
  <c r="E12" i="88" s="1"/>
  <c r="F819" i="52"/>
  <c r="F12" i="88" s="1"/>
  <c r="G819" i="52"/>
  <c r="H819" i="52"/>
  <c r="G12" i="88" s="1"/>
  <c r="I819" i="52"/>
  <c r="J819" i="52"/>
  <c r="H12" i="88" s="1"/>
  <c r="K819" i="52"/>
  <c r="C820" i="52"/>
  <c r="B13" i="88" s="1"/>
  <c r="D820" i="52"/>
  <c r="D13" i="88" s="1"/>
  <c r="E820" i="52"/>
  <c r="E13" i="88" s="1"/>
  <c r="F820" i="52"/>
  <c r="F13" i="88" s="1"/>
  <c r="G820" i="52"/>
  <c r="H820" i="52"/>
  <c r="G13" i="88" s="1"/>
  <c r="I820" i="52"/>
  <c r="J820" i="52"/>
  <c r="H13" i="88" s="1"/>
  <c r="K820" i="52"/>
  <c r="C821" i="52"/>
  <c r="B14" i="88" s="1"/>
  <c r="D821" i="52"/>
  <c r="D14" i="88" s="1"/>
  <c r="E821" i="52"/>
  <c r="E14" i="88" s="1"/>
  <c r="F821" i="52"/>
  <c r="F14" i="88" s="1"/>
  <c r="G821" i="52"/>
  <c r="H821" i="52"/>
  <c r="G14" i="88" s="1"/>
  <c r="I821" i="52"/>
  <c r="J821" i="52"/>
  <c r="H14" i="88" s="1"/>
  <c r="K821" i="52"/>
  <c r="C822" i="52"/>
  <c r="B15" i="88" s="1"/>
  <c r="D822" i="52"/>
  <c r="D15" i="88" s="1"/>
  <c r="E822" i="52"/>
  <c r="E15" i="88" s="1"/>
  <c r="F822" i="52"/>
  <c r="F15" i="88" s="1"/>
  <c r="G822" i="52"/>
  <c r="H822" i="52"/>
  <c r="G15" i="88" s="1"/>
  <c r="I822" i="52"/>
  <c r="J822" i="52"/>
  <c r="H15" i="88" s="1"/>
  <c r="K822" i="52"/>
  <c r="C823" i="52"/>
  <c r="B2" i="89" s="1"/>
  <c r="D823" i="52"/>
  <c r="D2" i="89" s="1"/>
  <c r="E823" i="52"/>
  <c r="E2" i="89" s="1"/>
  <c r="F823" i="52"/>
  <c r="F2" i="89" s="1"/>
  <c r="G823" i="52"/>
  <c r="H823" i="52"/>
  <c r="G2" i="89" s="1"/>
  <c r="I823" i="52"/>
  <c r="J823" i="52"/>
  <c r="H2" i="89" s="1"/>
  <c r="K823" i="52"/>
  <c r="C824" i="52"/>
  <c r="B3" i="89" s="1"/>
  <c r="D824" i="52"/>
  <c r="D3" i="89" s="1"/>
  <c r="E824" i="52"/>
  <c r="E3" i="89" s="1"/>
  <c r="F824" i="52"/>
  <c r="F3" i="89" s="1"/>
  <c r="G824" i="52"/>
  <c r="H824" i="52"/>
  <c r="G3" i="89" s="1"/>
  <c r="I824" i="52"/>
  <c r="J824" i="52"/>
  <c r="H3" i="89" s="1"/>
  <c r="K824" i="52"/>
  <c r="C825" i="52"/>
  <c r="B4" i="89" s="1"/>
  <c r="D825" i="52"/>
  <c r="D4" i="89" s="1"/>
  <c r="E825" i="52"/>
  <c r="E4" i="89" s="1"/>
  <c r="F825" i="52"/>
  <c r="F4" i="89" s="1"/>
  <c r="G825" i="52"/>
  <c r="H825" i="52"/>
  <c r="G4" i="89" s="1"/>
  <c r="I825" i="52"/>
  <c r="J825" i="52"/>
  <c r="H4" i="89" s="1"/>
  <c r="K825" i="52"/>
  <c r="C826" i="52"/>
  <c r="B5" i="89" s="1"/>
  <c r="D826" i="52"/>
  <c r="D5" i="89" s="1"/>
  <c r="E826" i="52"/>
  <c r="E5" i="89" s="1"/>
  <c r="F826" i="52"/>
  <c r="F5" i="89" s="1"/>
  <c r="G826" i="52"/>
  <c r="H826" i="52"/>
  <c r="G5" i="89" s="1"/>
  <c r="I826" i="52"/>
  <c r="J826" i="52"/>
  <c r="H5" i="89" s="1"/>
  <c r="K826" i="52"/>
  <c r="C827" i="52"/>
  <c r="B6" i="89" s="1"/>
  <c r="D827" i="52"/>
  <c r="D6" i="89" s="1"/>
  <c r="E827" i="52"/>
  <c r="E6" i="89" s="1"/>
  <c r="F827" i="52"/>
  <c r="F6" i="89" s="1"/>
  <c r="G827" i="52"/>
  <c r="H827" i="52"/>
  <c r="G6" i="89" s="1"/>
  <c r="I827" i="52"/>
  <c r="J827" i="52"/>
  <c r="H6" i="89" s="1"/>
  <c r="K827" i="52"/>
  <c r="C828" i="52"/>
  <c r="B7" i="89" s="1"/>
  <c r="D828" i="52"/>
  <c r="D7" i="89" s="1"/>
  <c r="E828" i="52"/>
  <c r="E7" i="89" s="1"/>
  <c r="F828" i="52"/>
  <c r="F7" i="89" s="1"/>
  <c r="G828" i="52"/>
  <c r="H828" i="52"/>
  <c r="G7" i="89" s="1"/>
  <c r="I828" i="52"/>
  <c r="J828" i="52"/>
  <c r="H7" i="89" s="1"/>
  <c r="K828" i="52"/>
  <c r="C829" i="52"/>
  <c r="B8" i="89" s="1"/>
  <c r="D829" i="52"/>
  <c r="D8" i="89" s="1"/>
  <c r="E829" i="52"/>
  <c r="E8" i="89" s="1"/>
  <c r="F829" i="52"/>
  <c r="F8" i="89" s="1"/>
  <c r="G829" i="52"/>
  <c r="H829" i="52"/>
  <c r="G8" i="89" s="1"/>
  <c r="I829" i="52"/>
  <c r="J829" i="52"/>
  <c r="H8" i="89" s="1"/>
  <c r="K829" i="52"/>
  <c r="C830" i="52"/>
  <c r="B9" i="89" s="1"/>
  <c r="D830" i="52"/>
  <c r="D9" i="89" s="1"/>
  <c r="E830" i="52"/>
  <c r="E9" i="89" s="1"/>
  <c r="F830" i="52"/>
  <c r="F9" i="89" s="1"/>
  <c r="G830" i="52"/>
  <c r="H830" i="52"/>
  <c r="G9" i="89" s="1"/>
  <c r="I830" i="52"/>
  <c r="J830" i="52"/>
  <c r="H9" i="89" s="1"/>
  <c r="K830" i="52"/>
  <c r="C831" i="52"/>
  <c r="B10" i="89" s="1"/>
  <c r="D831" i="52"/>
  <c r="D10" i="89" s="1"/>
  <c r="E831" i="52"/>
  <c r="E10" i="89" s="1"/>
  <c r="F831" i="52"/>
  <c r="F10" i="89" s="1"/>
  <c r="G831" i="52"/>
  <c r="H831" i="52"/>
  <c r="G10" i="89" s="1"/>
  <c r="I831" i="52"/>
  <c r="J831" i="52"/>
  <c r="H10" i="89" s="1"/>
  <c r="K831" i="52"/>
  <c r="C832" i="52"/>
  <c r="B11" i="89" s="1"/>
  <c r="D832" i="52"/>
  <c r="D11" i="89" s="1"/>
  <c r="E832" i="52"/>
  <c r="E11" i="89" s="1"/>
  <c r="F832" i="52"/>
  <c r="F11" i="89" s="1"/>
  <c r="G832" i="52"/>
  <c r="H832" i="52"/>
  <c r="G11" i="89" s="1"/>
  <c r="I832" i="52"/>
  <c r="J832" i="52"/>
  <c r="H11" i="89" s="1"/>
  <c r="K832" i="52"/>
  <c r="C833" i="52"/>
  <c r="B12" i="89" s="1"/>
  <c r="D833" i="52"/>
  <c r="D12" i="89" s="1"/>
  <c r="E833" i="52"/>
  <c r="E12" i="89" s="1"/>
  <c r="F833" i="52"/>
  <c r="F12" i="89" s="1"/>
  <c r="G833" i="52"/>
  <c r="H833" i="52"/>
  <c r="G12" i="89" s="1"/>
  <c r="I833" i="52"/>
  <c r="J833" i="52"/>
  <c r="H12" i="89" s="1"/>
  <c r="K833" i="52"/>
  <c r="C834" i="52"/>
  <c r="B13" i="89" s="1"/>
  <c r="D834" i="52"/>
  <c r="D13" i="89" s="1"/>
  <c r="E834" i="52"/>
  <c r="E13" i="89" s="1"/>
  <c r="F834" i="52"/>
  <c r="F13" i="89" s="1"/>
  <c r="G834" i="52"/>
  <c r="H834" i="52"/>
  <c r="G13" i="89" s="1"/>
  <c r="I834" i="52"/>
  <c r="J834" i="52"/>
  <c r="H13" i="89" s="1"/>
  <c r="K834" i="52"/>
  <c r="C835" i="52"/>
  <c r="B14" i="89" s="1"/>
  <c r="D835" i="52"/>
  <c r="D14" i="89" s="1"/>
  <c r="E835" i="52"/>
  <c r="E14" i="89" s="1"/>
  <c r="F835" i="52"/>
  <c r="F14" i="89" s="1"/>
  <c r="G835" i="52"/>
  <c r="H835" i="52"/>
  <c r="G14" i="89" s="1"/>
  <c r="I835" i="52"/>
  <c r="J835" i="52"/>
  <c r="H14" i="89" s="1"/>
  <c r="K835" i="52"/>
  <c r="C836" i="52"/>
  <c r="B2" i="90" s="1"/>
  <c r="D836" i="52"/>
  <c r="D2" i="90" s="1"/>
  <c r="E836" i="52"/>
  <c r="E2" i="90" s="1"/>
  <c r="F836" i="52"/>
  <c r="F2" i="90" s="1"/>
  <c r="G836" i="52"/>
  <c r="H836" i="52"/>
  <c r="G2" i="90" s="1"/>
  <c r="I836" i="52"/>
  <c r="J836" i="52"/>
  <c r="H2" i="90" s="1"/>
  <c r="K836" i="52"/>
  <c r="C837" i="52"/>
  <c r="B3" i="90" s="1"/>
  <c r="D837" i="52"/>
  <c r="D3" i="90" s="1"/>
  <c r="E837" i="52"/>
  <c r="E3" i="90" s="1"/>
  <c r="F837" i="52"/>
  <c r="F3" i="90" s="1"/>
  <c r="G837" i="52"/>
  <c r="H837" i="52"/>
  <c r="G3" i="90" s="1"/>
  <c r="I837" i="52"/>
  <c r="J837" i="52"/>
  <c r="H3" i="90" s="1"/>
  <c r="K837" i="52"/>
  <c r="C838" i="52"/>
  <c r="B4" i="90" s="1"/>
  <c r="D838" i="52"/>
  <c r="D4" i="90" s="1"/>
  <c r="E838" i="52"/>
  <c r="E4" i="90" s="1"/>
  <c r="F838" i="52"/>
  <c r="F4" i="90" s="1"/>
  <c r="G838" i="52"/>
  <c r="H838" i="52"/>
  <c r="G4" i="90" s="1"/>
  <c r="I838" i="52"/>
  <c r="J838" i="52"/>
  <c r="H4" i="90" s="1"/>
  <c r="K838" i="52"/>
  <c r="C839" i="52"/>
  <c r="B5" i="90" s="1"/>
  <c r="D839" i="52"/>
  <c r="D5" i="90" s="1"/>
  <c r="E839" i="52"/>
  <c r="E5" i="90" s="1"/>
  <c r="F839" i="52"/>
  <c r="F5" i="90" s="1"/>
  <c r="G839" i="52"/>
  <c r="H839" i="52"/>
  <c r="G5" i="90" s="1"/>
  <c r="I839" i="52"/>
  <c r="J839" i="52"/>
  <c r="H5" i="90" s="1"/>
  <c r="K839" i="52"/>
  <c r="C840" i="52"/>
  <c r="B6" i="90" s="1"/>
  <c r="D840" i="52"/>
  <c r="D6" i="90" s="1"/>
  <c r="E840" i="52"/>
  <c r="E6" i="90" s="1"/>
  <c r="F840" i="52"/>
  <c r="F6" i="90" s="1"/>
  <c r="G840" i="52"/>
  <c r="H840" i="52"/>
  <c r="G6" i="90" s="1"/>
  <c r="I840" i="52"/>
  <c r="J840" i="52"/>
  <c r="H6" i="90" s="1"/>
  <c r="K840" i="52"/>
  <c r="C841" i="52"/>
  <c r="B7" i="90" s="1"/>
  <c r="D841" i="52"/>
  <c r="D7" i="90" s="1"/>
  <c r="E841" i="52"/>
  <c r="E7" i="90" s="1"/>
  <c r="F841" i="52"/>
  <c r="F7" i="90" s="1"/>
  <c r="G841" i="52"/>
  <c r="H841" i="52"/>
  <c r="G7" i="90" s="1"/>
  <c r="I841" i="52"/>
  <c r="J841" i="52"/>
  <c r="H7" i="90" s="1"/>
  <c r="K841" i="52"/>
  <c r="C842" i="52"/>
  <c r="B8" i="90" s="1"/>
  <c r="D842" i="52"/>
  <c r="D8" i="90" s="1"/>
  <c r="E842" i="52"/>
  <c r="E8" i="90" s="1"/>
  <c r="F842" i="52"/>
  <c r="F8" i="90" s="1"/>
  <c r="G842" i="52"/>
  <c r="H842" i="52"/>
  <c r="G8" i="90" s="1"/>
  <c r="I842" i="52"/>
  <c r="J842" i="52"/>
  <c r="H8" i="90" s="1"/>
  <c r="K842" i="52"/>
  <c r="C843" i="52"/>
  <c r="B9" i="90" s="1"/>
  <c r="D843" i="52"/>
  <c r="D9" i="90" s="1"/>
  <c r="E843" i="52"/>
  <c r="E9" i="90" s="1"/>
  <c r="F843" i="52"/>
  <c r="F9" i="90" s="1"/>
  <c r="G843" i="52"/>
  <c r="H843" i="52"/>
  <c r="G9" i="90" s="1"/>
  <c r="I843" i="52"/>
  <c r="J843" i="52"/>
  <c r="H9" i="90" s="1"/>
  <c r="K843" i="52"/>
  <c r="C844" i="52"/>
  <c r="B10" i="90" s="1"/>
  <c r="D844" i="52"/>
  <c r="D10" i="90" s="1"/>
  <c r="E844" i="52"/>
  <c r="E10" i="90" s="1"/>
  <c r="F844" i="52"/>
  <c r="F10" i="90" s="1"/>
  <c r="G844" i="52"/>
  <c r="H844" i="52"/>
  <c r="G10" i="90" s="1"/>
  <c r="I844" i="52"/>
  <c r="J844" i="52"/>
  <c r="H10" i="90" s="1"/>
  <c r="K844" i="52"/>
  <c r="C845" i="52"/>
  <c r="B11" i="90" s="1"/>
  <c r="D845" i="52"/>
  <c r="D11" i="90" s="1"/>
  <c r="E845" i="52"/>
  <c r="E11" i="90" s="1"/>
  <c r="F845" i="52"/>
  <c r="F11" i="90" s="1"/>
  <c r="G845" i="52"/>
  <c r="H845" i="52"/>
  <c r="G11" i="90" s="1"/>
  <c r="I845" i="52"/>
  <c r="J845" i="52"/>
  <c r="H11" i="90" s="1"/>
  <c r="K845" i="52"/>
  <c r="C846" i="52"/>
  <c r="B2" i="91" s="1"/>
  <c r="D846" i="52"/>
  <c r="D2" i="91" s="1"/>
  <c r="E846" i="52"/>
  <c r="E2" i="91" s="1"/>
  <c r="F846" i="52"/>
  <c r="F2" i="91" s="1"/>
  <c r="G846" i="52"/>
  <c r="H846" i="52"/>
  <c r="G2" i="91" s="1"/>
  <c r="I846" i="52"/>
  <c r="J846" i="52"/>
  <c r="H2" i="91" s="1"/>
  <c r="K846" i="52"/>
  <c r="C847" i="52"/>
  <c r="B3" i="91" s="1"/>
  <c r="D847" i="52"/>
  <c r="D3" i="91" s="1"/>
  <c r="E847" i="52"/>
  <c r="E3" i="91" s="1"/>
  <c r="F847" i="52"/>
  <c r="F3" i="91" s="1"/>
  <c r="G847" i="52"/>
  <c r="H847" i="52"/>
  <c r="G3" i="91" s="1"/>
  <c r="I847" i="52"/>
  <c r="J847" i="52"/>
  <c r="H3" i="91" s="1"/>
  <c r="K847" i="52"/>
  <c r="C848" i="52"/>
  <c r="B4" i="91" s="1"/>
  <c r="D848" i="52"/>
  <c r="D4" i="91" s="1"/>
  <c r="E848" i="52"/>
  <c r="E4" i="91" s="1"/>
  <c r="F848" i="52"/>
  <c r="F4" i="91" s="1"/>
  <c r="G848" i="52"/>
  <c r="H848" i="52"/>
  <c r="G4" i="91" s="1"/>
  <c r="I848" i="52"/>
  <c r="J848" i="52"/>
  <c r="H4" i="91" s="1"/>
  <c r="K848" i="52"/>
  <c r="C849" i="52"/>
  <c r="B5" i="91" s="1"/>
  <c r="D849" i="52"/>
  <c r="D5" i="91" s="1"/>
  <c r="E849" i="52"/>
  <c r="E5" i="91" s="1"/>
  <c r="F849" i="52"/>
  <c r="F5" i="91" s="1"/>
  <c r="G849" i="52"/>
  <c r="H849" i="52"/>
  <c r="G5" i="91" s="1"/>
  <c r="I849" i="52"/>
  <c r="J849" i="52"/>
  <c r="H5" i="91" s="1"/>
  <c r="K849" i="52"/>
  <c r="C850" i="52"/>
  <c r="B6" i="91" s="1"/>
  <c r="D850" i="52"/>
  <c r="D6" i="91" s="1"/>
  <c r="E850" i="52"/>
  <c r="E6" i="91" s="1"/>
  <c r="F850" i="52"/>
  <c r="F6" i="91" s="1"/>
  <c r="G850" i="52"/>
  <c r="H850" i="52"/>
  <c r="G6" i="91" s="1"/>
  <c r="I850" i="52"/>
  <c r="J850" i="52"/>
  <c r="H6" i="91" s="1"/>
  <c r="K850" i="52"/>
  <c r="C851" i="52"/>
  <c r="B7" i="91" s="1"/>
  <c r="D851" i="52"/>
  <c r="D7" i="91" s="1"/>
  <c r="E851" i="52"/>
  <c r="E7" i="91" s="1"/>
  <c r="F851" i="52"/>
  <c r="F7" i="91" s="1"/>
  <c r="G851" i="52"/>
  <c r="H851" i="52"/>
  <c r="G7" i="91" s="1"/>
  <c r="I851" i="52"/>
  <c r="J851" i="52"/>
  <c r="H7" i="91" s="1"/>
  <c r="K851" i="52"/>
  <c r="C852" i="52"/>
  <c r="B8" i="91" s="1"/>
  <c r="D852" i="52"/>
  <c r="D8" i="91" s="1"/>
  <c r="E852" i="52"/>
  <c r="E8" i="91" s="1"/>
  <c r="F852" i="52"/>
  <c r="F8" i="91" s="1"/>
  <c r="G852" i="52"/>
  <c r="H852" i="52"/>
  <c r="G8" i="91" s="1"/>
  <c r="I852" i="52"/>
  <c r="J852" i="52"/>
  <c r="H8" i="91" s="1"/>
  <c r="K852" i="52"/>
  <c r="C853" i="52"/>
  <c r="B9" i="91" s="1"/>
  <c r="D853" i="52"/>
  <c r="D9" i="91" s="1"/>
  <c r="E853" i="52"/>
  <c r="E9" i="91" s="1"/>
  <c r="F853" i="52"/>
  <c r="F9" i="91" s="1"/>
  <c r="G853" i="52"/>
  <c r="H853" i="52"/>
  <c r="G9" i="91" s="1"/>
  <c r="I853" i="52"/>
  <c r="J853" i="52"/>
  <c r="H9" i="91" s="1"/>
  <c r="K853" i="52"/>
  <c r="C854" i="52"/>
  <c r="B10" i="91" s="1"/>
  <c r="D854" i="52"/>
  <c r="D10" i="91" s="1"/>
  <c r="E854" i="52"/>
  <c r="E10" i="91" s="1"/>
  <c r="F854" i="52"/>
  <c r="F10" i="91" s="1"/>
  <c r="G854" i="52"/>
  <c r="H854" i="52"/>
  <c r="G10" i="91" s="1"/>
  <c r="I854" i="52"/>
  <c r="J854" i="52"/>
  <c r="H10" i="91" s="1"/>
  <c r="K854" i="52"/>
  <c r="C855" i="52"/>
  <c r="B11" i="91" s="1"/>
  <c r="D855" i="52"/>
  <c r="D11" i="91" s="1"/>
  <c r="E855" i="52"/>
  <c r="E11" i="91" s="1"/>
  <c r="F855" i="52"/>
  <c r="F11" i="91" s="1"/>
  <c r="G855" i="52"/>
  <c r="H855" i="52"/>
  <c r="G11" i="91" s="1"/>
  <c r="I855" i="52"/>
  <c r="J855" i="52"/>
  <c r="H11" i="91" s="1"/>
  <c r="K855" i="52"/>
  <c r="C856" i="52"/>
  <c r="B12" i="91" s="1"/>
  <c r="D856" i="52"/>
  <c r="D12" i="91" s="1"/>
  <c r="E856" i="52"/>
  <c r="E12" i="91" s="1"/>
  <c r="F856" i="52"/>
  <c r="F12" i="91" s="1"/>
  <c r="G856" i="52"/>
  <c r="H856" i="52"/>
  <c r="G12" i="91" s="1"/>
  <c r="I856" i="52"/>
  <c r="J856" i="52"/>
  <c r="H12" i="91" s="1"/>
  <c r="K856" i="52"/>
  <c r="C857" i="52"/>
  <c r="B13" i="91" s="1"/>
  <c r="D857" i="52"/>
  <c r="D13" i="91" s="1"/>
  <c r="E857" i="52"/>
  <c r="E13" i="91" s="1"/>
  <c r="F857" i="52"/>
  <c r="F13" i="91" s="1"/>
  <c r="G857" i="52"/>
  <c r="H857" i="52"/>
  <c r="G13" i="91" s="1"/>
  <c r="I857" i="52"/>
  <c r="J857" i="52"/>
  <c r="H13" i="91" s="1"/>
  <c r="K857" i="52"/>
  <c r="C858" i="52"/>
  <c r="B2" i="80" s="1"/>
  <c r="D858" i="52"/>
  <c r="D2" i="80" s="1"/>
  <c r="E858" i="52"/>
  <c r="E2" i="80" s="1"/>
  <c r="F858" i="52"/>
  <c r="F2" i="80" s="1"/>
  <c r="G858" i="52"/>
  <c r="H858" i="52"/>
  <c r="G2" i="80" s="1"/>
  <c r="I858" i="52"/>
  <c r="J858" i="52"/>
  <c r="H2" i="80" s="1"/>
  <c r="K858" i="52"/>
  <c r="C859" i="52"/>
  <c r="B3" i="80" s="1"/>
  <c r="D859" i="52"/>
  <c r="D3" i="80" s="1"/>
  <c r="E859" i="52"/>
  <c r="E3" i="80" s="1"/>
  <c r="F859" i="52"/>
  <c r="F3" i="80" s="1"/>
  <c r="G859" i="52"/>
  <c r="H859" i="52"/>
  <c r="G3" i="80" s="1"/>
  <c r="I859" i="52"/>
  <c r="J859" i="52"/>
  <c r="H3" i="80" s="1"/>
  <c r="K859" i="52"/>
  <c r="C860" i="52"/>
  <c r="B4" i="80" s="1"/>
  <c r="D860" i="52"/>
  <c r="D4" i="80" s="1"/>
  <c r="E860" i="52"/>
  <c r="E4" i="80" s="1"/>
  <c r="F860" i="52"/>
  <c r="F4" i="80" s="1"/>
  <c r="G860" i="52"/>
  <c r="H860" i="52"/>
  <c r="G4" i="80" s="1"/>
  <c r="I860" i="52"/>
  <c r="J860" i="52"/>
  <c r="H4" i="80" s="1"/>
  <c r="K860" i="52"/>
  <c r="C861" i="52"/>
  <c r="B5" i="80" s="1"/>
  <c r="D861" i="52"/>
  <c r="D5" i="80" s="1"/>
  <c r="E861" i="52"/>
  <c r="E5" i="80" s="1"/>
  <c r="F861" i="52"/>
  <c r="F5" i="80" s="1"/>
  <c r="G861" i="52"/>
  <c r="H861" i="52"/>
  <c r="G5" i="80" s="1"/>
  <c r="I861" i="52"/>
  <c r="J861" i="52"/>
  <c r="H5" i="80" s="1"/>
  <c r="K861" i="52"/>
  <c r="C862" i="52"/>
  <c r="B6" i="80" s="1"/>
  <c r="D862" i="52"/>
  <c r="D6" i="80" s="1"/>
  <c r="E862" i="52"/>
  <c r="E6" i="80" s="1"/>
  <c r="F862" i="52"/>
  <c r="F6" i="80" s="1"/>
  <c r="G862" i="52"/>
  <c r="H862" i="52"/>
  <c r="G6" i="80" s="1"/>
  <c r="I862" i="52"/>
  <c r="J862" i="52"/>
  <c r="H6" i="80" s="1"/>
  <c r="K862" i="52"/>
  <c r="C863" i="52"/>
  <c r="B7" i="80" s="1"/>
  <c r="D863" i="52"/>
  <c r="D7" i="80" s="1"/>
  <c r="E863" i="52"/>
  <c r="E7" i="80" s="1"/>
  <c r="F863" i="52"/>
  <c r="F7" i="80" s="1"/>
  <c r="G863" i="52"/>
  <c r="H863" i="52"/>
  <c r="G7" i="80" s="1"/>
  <c r="I863" i="52"/>
  <c r="J863" i="52"/>
  <c r="H7" i="80" s="1"/>
  <c r="K863" i="52"/>
  <c r="C864" i="52"/>
  <c r="B2" i="81" s="1"/>
  <c r="D864" i="52"/>
  <c r="D2" i="81" s="1"/>
  <c r="E864" i="52"/>
  <c r="E2" i="81" s="1"/>
  <c r="F864" i="52"/>
  <c r="F2" i="81" s="1"/>
  <c r="G864" i="52"/>
  <c r="H864" i="52"/>
  <c r="G2" i="81" s="1"/>
  <c r="I864" i="52"/>
  <c r="J864" i="52"/>
  <c r="H2" i="81" s="1"/>
  <c r="K864" i="52"/>
  <c r="C865" i="52"/>
  <c r="B3" i="81" s="1"/>
  <c r="D865" i="52"/>
  <c r="D3" i="81" s="1"/>
  <c r="E865" i="52"/>
  <c r="E3" i="81" s="1"/>
  <c r="F865" i="52"/>
  <c r="F3" i="81" s="1"/>
  <c r="G865" i="52"/>
  <c r="H865" i="52"/>
  <c r="G3" i="81" s="1"/>
  <c r="I865" i="52"/>
  <c r="J865" i="52"/>
  <c r="H3" i="81" s="1"/>
  <c r="K865" i="52"/>
  <c r="C866" i="52"/>
  <c r="B4" i="81" s="1"/>
  <c r="D866" i="52"/>
  <c r="D4" i="81" s="1"/>
  <c r="E866" i="52"/>
  <c r="E4" i="81" s="1"/>
  <c r="F866" i="52"/>
  <c r="F4" i="81" s="1"/>
  <c r="G866" i="52"/>
  <c r="H866" i="52"/>
  <c r="G4" i="81" s="1"/>
  <c r="I866" i="52"/>
  <c r="J866" i="52"/>
  <c r="H4" i="81" s="1"/>
  <c r="K866" i="52"/>
  <c r="C867" i="52"/>
  <c r="B5" i="81" s="1"/>
  <c r="D867" i="52"/>
  <c r="D5" i="81" s="1"/>
  <c r="E867" i="52"/>
  <c r="E5" i="81" s="1"/>
  <c r="F867" i="52"/>
  <c r="F5" i="81" s="1"/>
  <c r="G867" i="52"/>
  <c r="H867" i="52"/>
  <c r="G5" i="81" s="1"/>
  <c r="I867" i="52"/>
  <c r="J867" i="52"/>
  <c r="H5" i="81" s="1"/>
  <c r="K867" i="52"/>
  <c r="C868" i="52"/>
  <c r="B6" i="81" s="1"/>
  <c r="D868" i="52"/>
  <c r="D6" i="81" s="1"/>
  <c r="E868" i="52"/>
  <c r="E6" i="81" s="1"/>
  <c r="F868" i="52"/>
  <c r="F6" i="81" s="1"/>
  <c r="G868" i="52"/>
  <c r="H868" i="52"/>
  <c r="G6" i="81" s="1"/>
  <c r="I868" i="52"/>
  <c r="J868" i="52"/>
  <c r="H6" i="81" s="1"/>
  <c r="K868" i="52"/>
  <c r="C869" i="52"/>
  <c r="B7" i="81" s="1"/>
  <c r="D869" i="52"/>
  <c r="D7" i="81" s="1"/>
  <c r="E869" i="52"/>
  <c r="E7" i="81" s="1"/>
  <c r="F869" i="52"/>
  <c r="F7" i="81" s="1"/>
  <c r="G869" i="52"/>
  <c r="H869" i="52"/>
  <c r="G7" i="81" s="1"/>
  <c r="I869" i="52"/>
  <c r="J869" i="52"/>
  <c r="H7" i="81" s="1"/>
  <c r="K869" i="52"/>
  <c r="C870" i="52"/>
  <c r="B8" i="81" s="1"/>
  <c r="D870" i="52"/>
  <c r="D8" i="81" s="1"/>
  <c r="E870" i="52"/>
  <c r="E8" i="81" s="1"/>
  <c r="F870" i="52"/>
  <c r="F8" i="81" s="1"/>
  <c r="G870" i="52"/>
  <c r="H870" i="52"/>
  <c r="G8" i="81" s="1"/>
  <c r="I870" i="52"/>
  <c r="J870" i="52"/>
  <c r="H8" i="81" s="1"/>
  <c r="K870" i="52"/>
  <c r="C871" i="52"/>
  <c r="B9" i="81" s="1"/>
  <c r="D871" i="52"/>
  <c r="D9" i="81" s="1"/>
  <c r="E871" i="52"/>
  <c r="E9" i="81" s="1"/>
  <c r="F871" i="52"/>
  <c r="F9" i="81" s="1"/>
  <c r="G871" i="52"/>
  <c r="H871" i="52"/>
  <c r="G9" i="81" s="1"/>
  <c r="I871" i="52"/>
  <c r="J871" i="52"/>
  <c r="H9" i="81" s="1"/>
  <c r="K871" i="52"/>
  <c r="C872" i="52"/>
  <c r="B2" i="84" s="1"/>
  <c r="D872" i="52"/>
  <c r="D2" i="84" s="1"/>
  <c r="E872" i="52"/>
  <c r="E2" i="84" s="1"/>
  <c r="F872" i="52"/>
  <c r="F2" i="84" s="1"/>
  <c r="G872" i="52"/>
  <c r="H872" i="52"/>
  <c r="G2" i="84" s="1"/>
  <c r="I872" i="52"/>
  <c r="J872" i="52"/>
  <c r="H2" i="84" s="1"/>
  <c r="K872" i="52"/>
  <c r="C873" i="52"/>
  <c r="B3" i="84" s="1"/>
  <c r="D873" i="52"/>
  <c r="D3" i="84" s="1"/>
  <c r="E873" i="52"/>
  <c r="E3" i="84" s="1"/>
  <c r="F873" i="52"/>
  <c r="F3" i="84" s="1"/>
  <c r="G873" i="52"/>
  <c r="H873" i="52"/>
  <c r="G3" i="84" s="1"/>
  <c r="I873" i="52"/>
  <c r="J873" i="52"/>
  <c r="H3" i="84" s="1"/>
  <c r="K873" i="52"/>
  <c r="C874" i="52"/>
  <c r="B4" i="84" s="1"/>
  <c r="D874" i="52"/>
  <c r="D4" i="84" s="1"/>
  <c r="E874" i="52"/>
  <c r="E4" i="84" s="1"/>
  <c r="F874" i="52"/>
  <c r="F4" i="84" s="1"/>
  <c r="G874" i="52"/>
  <c r="H874" i="52"/>
  <c r="G4" i="84" s="1"/>
  <c r="I874" i="52"/>
  <c r="J874" i="52"/>
  <c r="H4" i="84" s="1"/>
  <c r="K874" i="52"/>
  <c r="C875" i="52"/>
  <c r="B5" i="84" s="1"/>
  <c r="D875" i="52"/>
  <c r="D5" i="84" s="1"/>
  <c r="E875" i="52"/>
  <c r="E5" i="84" s="1"/>
  <c r="F875" i="52"/>
  <c r="F5" i="84" s="1"/>
  <c r="G875" i="52"/>
  <c r="H875" i="52"/>
  <c r="G5" i="84" s="1"/>
  <c r="I875" i="52"/>
  <c r="J875" i="52"/>
  <c r="H5" i="84" s="1"/>
  <c r="K875" i="52"/>
  <c r="C876" i="52"/>
  <c r="B6" i="84" s="1"/>
  <c r="D876" i="52"/>
  <c r="D6" i="84" s="1"/>
  <c r="E876" i="52"/>
  <c r="E6" i="84" s="1"/>
  <c r="F876" i="52"/>
  <c r="F6" i="84" s="1"/>
  <c r="G876" i="52"/>
  <c r="H876" i="52"/>
  <c r="G6" i="84" s="1"/>
  <c r="I876" i="52"/>
  <c r="J876" i="52"/>
  <c r="H6" i="84" s="1"/>
  <c r="K876" i="52"/>
  <c r="C877" i="52"/>
  <c r="B7" i="84" s="1"/>
  <c r="D877" i="52"/>
  <c r="D7" i="84" s="1"/>
  <c r="E877" i="52"/>
  <c r="E7" i="84" s="1"/>
  <c r="F877" i="52"/>
  <c r="F7" i="84" s="1"/>
  <c r="G877" i="52"/>
  <c r="H877" i="52"/>
  <c r="G7" i="84" s="1"/>
  <c r="I877" i="52"/>
  <c r="J877" i="52"/>
  <c r="H7" i="84" s="1"/>
  <c r="K877" i="52"/>
  <c r="C878" i="52"/>
  <c r="B8" i="84" s="1"/>
  <c r="D878" i="52"/>
  <c r="D8" i="84" s="1"/>
  <c r="E878" i="52"/>
  <c r="E8" i="84" s="1"/>
  <c r="F878" i="52"/>
  <c r="F8" i="84" s="1"/>
  <c r="G878" i="52"/>
  <c r="H878" i="52"/>
  <c r="G8" i="84" s="1"/>
  <c r="I878" i="52"/>
  <c r="J878" i="52"/>
  <c r="H8" i="84" s="1"/>
  <c r="K878" i="52"/>
  <c r="C879" i="52"/>
  <c r="B9" i="84" s="1"/>
  <c r="D879" i="52"/>
  <c r="D9" i="84" s="1"/>
  <c r="E879" i="52"/>
  <c r="E9" i="84" s="1"/>
  <c r="F879" i="52"/>
  <c r="F9" i="84" s="1"/>
  <c r="G879" i="52"/>
  <c r="H879" i="52"/>
  <c r="G9" i="84" s="1"/>
  <c r="I879" i="52"/>
  <c r="J879" i="52"/>
  <c r="H9" i="84" s="1"/>
  <c r="K879" i="52"/>
  <c r="C880" i="52"/>
  <c r="B10" i="84" s="1"/>
  <c r="D880" i="52"/>
  <c r="D10" i="84" s="1"/>
  <c r="E880" i="52"/>
  <c r="E10" i="84" s="1"/>
  <c r="F880" i="52"/>
  <c r="F10" i="84" s="1"/>
  <c r="G880" i="52"/>
  <c r="H880" i="52"/>
  <c r="G10" i="84" s="1"/>
  <c r="I880" i="52"/>
  <c r="J880" i="52"/>
  <c r="H10" i="84" s="1"/>
  <c r="K880" i="52"/>
  <c r="C881" i="52"/>
  <c r="B11" i="84" s="1"/>
  <c r="D881" i="52"/>
  <c r="D11" i="84" s="1"/>
  <c r="E881" i="52"/>
  <c r="E11" i="84" s="1"/>
  <c r="F881" i="52"/>
  <c r="F11" i="84" s="1"/>
  <c r="G881" i="52"/>
  <c r="H881" i="52"/>
  <c r="G11" i="84" s="1"/>
  <c r="I881" i="52"/>
  <c r="J881" i="52"/>
  <c r="H11" i="84" s="1"/>
  <c r="K881" i="52"/>
  <c r="C882" i="52"/>
  <c r="B12" i="84" s="1"/>
  <c r="D882" i="52"/>
  <c r="D12" i="84" s="1"/>
  <c r="E882" i="52"/>
  <c r="E12" i="84" s="1"/>
  <c r="F882" i="52"/>
  <c r="F12" i="84" s="1"/>
  <c r="G882" i="52"/>
  <c r="H882" i="52"/>
  <c r="G12" i="84" s="1"/>
  <c r="I882" i="52"/>
  <c r="J882" i="52"/>
  <c r="H12" i="84" s="1"/>
  <c r="K882" i="52"/>
  <c r="C883" i="52"/>
  <c r="B13" i="84" s="1"/>
  <c r="D883" i="52"/>
  <c r="D13" i="84" s="1"/>
  <c r="E883" i="52"/>
  <c r="E13" i="84" s="1"/>
  <c r="F883" i="52"/>
  <c r="F13" i="84" s="1"/>
  <c r="G883" i="52"/>
  <c r="H883" i="52"/>
  <c r="G13" i="84" s="1"/>
  <c r="I883" i="52"/>
  <c r="J883" i="52"/>
  <c r="H13" i="84" s="1"/>
  <c r="K883" i="52"/>
  <c r="C884" i="52"/>
  <c r="B14" i="84" s="1"/>
  <c r="D884" i="52"/>
  <c r="D14" i="84" s="1"/>
  <c r="E884" i="52"/>
  <c r="E14" i="84" s="1"/>
  <c r="F884" i="52"/>
  <c r="F14" i="84" s="1"/>
  <c r="G884" i="52"/>
  <c r="H884" i="52"/>
  <c r="G14" i="84" s="1"/>
  <c r="I884" i="52"/>
  <c r="J884" i="52"/>
  <c r="H14" i="84" s="1"/>
  <c r="K884" i="52"/>
  <c r="C885" i="52"/>
  <c r="B15" i="84" s="1"/>
  <c r="D885" i="52"/>
  <c r="D15" i="84" s="1"/>
  <c r="E885" i="52"/>
  <c r="E15" i="84" s="1"/>
  <c r="F885" i="52"/>
  <c r="F15" i="84" s="1"/>
  <c r="G885" i="52"/>
  <c r="H885" i="52"/>
  <c r="G15" i="84" s="1"/>
  <c r="I885" i="52"/>
  <c r="J885" i="52"/>
  <c r="H15" i="84" s="1"/>
  <c r="K885" i="52"/>
  <c r="C886" i="52"/>
  <c r="B16" i="84" s="1"/>
  <c r="D886" i="52"/>
  <c r="D16" i="84" s="1"/>
  <c r="E886" i="52"/>
  <c r="E16" i="84" s="1"/>
  <c r="F886" i="52"/>
  <c r="F16" i="84" s="1"/>
  <c r="G886" i="52"/>
  <c r="H886" i="52"/>
  <c r="G16" i="84" s="1"/>
  <c r="I886" i="52"/>
  <c r="J886" i="52"/>
  <c r="H16" i="84" s="1"/>
  <c r="K886" i="52"/>
  <c r="C887" i="52"/>
  <c r="B17" i="84" s="1"/>
  <c r="D887" i="52"/>
  <c r="D17" i="84" s="1"/>
  <c r="E887" i="52"/>
  <c r="E17" i="84" s="1"/>
  <c r="F887" i="52"/>
  <c r="F17" i="84" s="1"/>
  <c r="G887" i="52"/>
  <c r="H887" i="52"/>
  <c r="G17" i="84" s="1"/>
  <c r="I887" i="52"/>
  <c r="J887" i="52"/>
  <c r="H17" i="84" s="1"/>
  <c r="K887" i="52"/>
  <c r="C888" i="52"/>
  <c r="B18" i="84" s="1"/>
  <c r="D888" i="52"/>
  <c r="D18" i="84" s="1"/>
  <c r="E888" i="52"/>
  <c r="E18" i="84" s="1"/>
  <c r="F888" i="52"/>
  <c r="F18" i="84" s="1"/>
  <c r="G888" i="52"/>
  <c r="H888" i="52"/>
  <c r="G18" i="84" s="1"/>
  <c r="I888" i="52"/>
  <c r="J888" i="52"/>
  <c r="H18" i="84" s="1"/>
  <c r="K888" i="52"/>
  <c r="C889" i="52"/>
  <c r="B19" i="84" s="1"/>
  <c r="D889" i="52"/>
  <c r="D19" i="84" s="1"/>
  <c r="E889" i="52"/>
  <c r="E19" i="84" s="1"/>
  <c r="F889" i="52"/>
  <c r="F19" i="84" s="1"/>
  <c r="G889" i="52"/>
  <c r="H889" i="52"/>
  <c r="G19" i="84" s="1"/>
  <c r="I889" i="52"/>
  <c r="J889" i="52"/>
  <c r="H19" i="84" s="1"/>
  <c r="K889" i="52"/>
  <c r="C890" i="52"/>
  <c r="B2" i="85" s="1"/>
  <c r="D890" i="52"/>
  <c r="D2" i="85" s="1"/>
  <c r="E890" i="52"/>
  <c r="E2" i="85" s="1"/>
  <c r="F890" i="52"/>
  <c r="F2" i="85" s="1"/>
  <c r="G890" i="52"/>
  <c r="H890" i="52"/>
  <c r="G2" i="85" s="1"/>
  <c r="I890" i="52"/>
  <c r="J890" i="52"/>
  <c r="H2" i="85" s="1"/>
  <c r="K890" i="52"/>
  <c r="C891" i="52"/>
  <c r="B3" i="85" s="1"/>
  <c r="D891" i="52"/>
  <c r="D3" i="85" s="1"/>
  <c r="E891" i="52"/>
  <c r="E3" i="85" s="1"/>
  <c r="F891" i="52"/>
  <c r="F3" i="85" s="1"/>
  <c r="G891" i="52"/>
  <c r="H891" i="52"/>
  <c r="G3" i="85" s="1"/>
  <c r="I891" i="52"/>
  <c r="J891" i="52"/>
  <c r="H3" i="85" s="1"/>
  <c r="K891" i="52"/>
  <c r="C892" i="52"/>
  <c r="B4" i="85" s="1"/>
  <c r="D892" i="52"/>
  <c r="D4" i="85" s="1"/>
  <c r="E892" i="52"/>
  <c r="E4" i="85" s="1"/>
  <c r="F892" i="52"/>
  <c r="F4" i="85" s="1"/>
  <c r="G892" i="52"/>
  <c r="H892" i="52"/>
  <c r="G4" i="85" s="1"/>
  <c r="I892" i="52"/>
  <c r="J892" i="52"/>
  <c r="H4" i="85" s="1"/>
  <c r="K892" i="52"/>
  <c r="C893" i="52"/>
  <c r="B5" i="85" s="1"/>
  <c r="D893" i="52"/>
  <c r="D5" i="85" s="1"/>
  <c r="E893" i="52"/>
  <c r="E5" i="85" s="1"/>
  <c r="F893" i="52"/>
  <c r="F5" i="85" s="1"/>
  <c r="G893" i="52"/>
  <c r="H893" i="52"/>
  <c r="G5" i="85" s="1"/>
  <c r="I893" i="52"/>
  <c r="J893" i="52"/>
  <c r="H5" i="85" s="1"/>
  <c r="K893" i="52"/>
  <c r="C894" i="52"/>
  <c r="B6" i="85" s="1"/>
  <c r="D894" i="52"/>
  <c r="D6" i="85" s="1"/>
  <c r="E894" i="52"/>
  <c r="E6" i="85" s="1"/>
  <c r="F894" i="52"/>
  <c r="F6" i="85" s="1"/>
  <c r="G894" i="52"/>
  <c r="H894" i="52"/>
  <c r="G6" i="85" s="1"/>
  <c r="I894" i="52"/>
  <c r="J894" i="52"/>
  <c r="H6" i="85" s="1"/>
  <c r="K894" i="52"/>
  <c r="C895" i="52"/>
  <c r="B7" i="85" s="1"/>
  <c r="D895" i="52"/>
  <c r="D7" i="85" s="1"/>
  <c r="E895" i="52"/>
  <c r="E7" i="85" s="1"/>
  <c r="F895" i="52"/>
  <c r="F7" i="85" s="1"/>
  <c r="G895" i="52"/>
  <c r="H895" i="52"/>
  <c r="G7" i="85" s="1"/>
  <c r="I895" i="52"/>
  <c r="J895" i="52"/>
  <c r="H7" i="85" s="1"/>
  <c r="K895" i="52"/>
  <c r="C896" i="52"/>
  <c r="B8" i="85" s="1"/>
  <c r="D896" i="52"/>
  <c r="D8" i="85" s="1"/>
  <c r="E896" i="52"/>
  <c r="E8" i="85" s="1"/>
  <c r="F896" i="52"/>
  <c r="F8" i="85" s="1"/>
  <c r="G896" i="52"/>
  <c r="H896" i="52"/>
  <c r="G8" i="85" s="1"/>
  <c r="I896" i="52"/>
  <c r="J896" i="52"/>
  <c r="H8" i="85" s="1"/>
  <c r="K896" i="52"/>
  <c r="C897" i="52"/>
  <c r="B9" i="85" s="1"/>
  <c r="D897" i="52"/>
  <c r="D9" i="85" s="1"/>
  <c r="E897" i="52"/>
  <c r="E9" i="85" s="1"/>
  <c r="F897" i="52"/>
  <c r="F9" i="85" s="1"/>
  <c r="G897" i="52"/>
  <c r="H897" i="52"/>
  <c r="G9" i="85" s="1"/>
  <c r="I897" i="52"/>
  <c r="J897" i="52"/>
  <c r="H9" i="85" s="1"/>
  <c r="K897" i="52"/>
  <c r="C898" i="52"/>
  <c r="B10" i="85" s="1"/>
  <c r="D898" i="52"/>
  <c r="D10" i="85" s="1"/>
  <c r="E898" i="52"/>
  <c r="E10" i="85" s="1"/>
  <c r="F898" i="52"/>
  <c r="F10" i="85" s="1"/>
  <c r="G898" i="52"/>
  <c r="H898" i="52"/>
  <c r="G10" i="85" s="1"/>
  <c r="I898" i="52"/>
  <c r="J898" i="52"/>
  <c r="H10" i="85" s="1"/>
  <c r="K898" i="52"/>
  <c r="C899" i="52"/>
  <c r="B11" i="85" s="1"/>
  <c r="D899" i="52"/>
  <c r="D11" i="85" s="1"/>
  <c r="E899" i="52"/>
  <c r="E11" i="85" s="1"/>
  <c r="F899" i="52"/>
  <c r="F11" i="85" s="1"/>
  <c r="G899" i="52"/>
  <c r="H899" i="52"/>
  <c r="G11" i="85" s="1"/>
  <c r="I899" i="52"/>
  <c r="J899" i="52"/>
  <c r="H11" i="85" s="1"/>
  <c r="K899" i="52"/>
  <c r="C900" i="52"/>
  <c r="B12" i="85" s="1"/>
  <c r="D900" i="52"/>
  <c r="D12" i="85" s="1"/>
  <c r="E900" i="52"/>
  <c r="E12" i="85" s="1"/>
  <c r="F900" i="52"/>
  <c r="F12" i="85" s="1"/>
  <c r="G900" i="52"/>
  <c r="H900" i="52"/>
  <c r="G12" i="85" s="1"/>
  <c r="I900" i="52"/>
  <c r="J900" i="52"/>
  <c r="H12" i="85" s="1"/>
  <c r="K900" i="52"/>
  <c r="C901" i="52"/>
  <c r="B13" i="85" s="1"/>
  <c r="D901" i="52"/>
  <c r="D13" i="85" s="1"/>
  <c r="E901" i="52"/>
  <c r="E13" i="85" s="1"/>
  <c r="F901" i="52"/>
  <c r="F13" i="85" s="1"/>
  <c r="G901" i="52"/>
  <c r="H901" i="52"/>
  <c r="G13" i="85" s="1"/>
  <c r="I901" i="52"/>
  <c r="J901" i="52"/>
  <c r="H13" i="85" s="1"/>
  <c r="K901" i="52"/>
  <c r="C902" i="52"/>
  <c r="B14" i="85" s="1"/>
  <c r="D902" i="52"/>
  <c r="D14" i="85" s="1"/>
  <c r="E902" i="52"/>
  <c r="E14" i="85" s="1"/>
  <c r="F902" i="52"/>
  <c r="F14" i="85" s="1"/>
  <c r="G902" i="52"/>
  <c r="H902" i="52"/>
  <c r="G14" i="85" s="1"/>
  <c r="I902" i="52"/>
  <c r="J902" i="52"/>
  <c r="H14" i="85" s="1"/>
  <c r="K902" i="52"/>
  <c r="C903" i="52"/>
  <c r="B15" i="85" s="1"/>
  <c r="D903" i="52"/>
  <c r="D15" i="85" s="1"/>
  <c r="E903" i="52"/>
  <c r="E15" i="85" s="1"/>
  <c r="F903" i="52"/>
  <c r="F15" i="85" s="1"/>
  <c r="G903" i="52"/>
  <c r="H903" i="52"/>
  <c r="G15" i="85" s="1"/>
  <c r="I903" i="52"/>
  <c r="J903" i="52"/>
  <c r="H15" i="85" s="1"/>
  <c r="K903" i="52"/>
  <c r="C904" i="52"/>
  <c r="B16" i="85" s="1"/>
  <c r="D904" i="52"/>
  <c r="D16" i="85" s="1"/>
  <c r="E904" i="52"/>
  <c r="E16" i="85" s="1"/>
  <c r="F904" i="52"/>
  <c r="F16" i="85" s="1"/>
  <c r="G904" i="52"/>
  <c r="H904" i="52"/>
  <c r="G16" i="85" s="1"/>
  <c r="I904" i="52"/>
  <c r="J904" i="52"/>
  <c r="H16" i="85" s="1"/>
  <c r="K904" i="52"/>
  <c r="C905" i="52"/>
  <c r="B17" i="85" s="1"/>
  <c r="D905" i="52"/>
  <c r="D17" i="85" s="1"/>
  <c r="E905" i="52"/>
  <c r="E17" i="85" s="1"/>
  <c r="F905" i="52"/>
  <c r="F17" i="85" s="1"/>
  <c r="G905" i="52"/>
  <c r="H905" i="52"/>
  <c r="G17" i="85" s="1"/>
  <c r="I905" i="52"/>
  <c r="J905" i="52"/>
  <c r="H17" i="85" s="1"/>
  <c r="K905" i="52"/>
  <c r="C906" i="52"/>
  <c r="B18" i="85" s="1"/>
  <c r="D906" i="52"/>
  <c r="D18" i="85" s="1"/>
  <c r="E906" i="52"/>
  <c r="E18" i="85" s="1"/>
  <c r="F906" i="52"/>
  <c r="F18" i="85" s="1"/>
  <c r="G906" i="52"/>
  <c r="H906" i="52"/>
  <c r="G18" i="85" s="1"/>
  <c r="I906" i="52"/>
  <c r="J906" i="52"/>
  <c r="H18" i="85" s="1"/>
  <c r="K906" i="52"/>
  <c r="C907" i="52"/>
  <c r="B2" i="94" s="1"/>
  <c r="D907" i="52"/>
  <c r="D2" i="94" s="1"/>
  <c r="E907" i="52"/>
  <c r="E2" i="94" s="1"/>
  <c r="F907" i="52"/>
  <c r="F2" i="94" s="1"/>
  <c r="G907" i="52"/>
  <c r="H907" i="52"/>
  <c r="G2" i="94" s="1"/>
  <c r="I907" i="52"/>
  <c r="J907" i="52"/>
  <c r="H2" i="94" s="1"/>
  <c r="K907" i="52"/>
  <c r="C908" i="52"/>
  <c r="B3" i="94" s="1"/>
  <c r="D908" i="52"/>
  <c r="D3" i="94" s="1"/>
  <c r="E908" i="52"/>
  <c r="E3" i="94" s="1"/>
  <c r="F908" i="52"/>
  <c r="F3" i="94" s="1"/>
  <c r="G908" i="52"/>
  <c r="H908" i="52"/>
  <c r="G3" i="94" s="1"/>
  <c r="I908" i="52"/>
  <c r="J908" i="52"/>
  <c r="H3" i="94" s="1"/>
  <c r="K908" i="52"/>
  <c r="C909" i="52"/>
  <c r="B4" i="94" s="1"/>
  <c r="D909" i="52"/>
  <c r="D4" i="94" s="1"/>
  <c r="E909" i="52"/>
  <c r="E4" i="94" s="1"/>
  <c r="F909" i="52"/>
  <c r="F4" i="94" s="1"/>
  <c r="G909" i="52"/>
  <c r="H909" i="52"/>
  <c r="G4" i="94" s="1"/>
  <c r="I909" i="52"/>
  <c r="J909" i="52"/>
  <c r="H4" i="94" s="1"/>
  <c r="K909" i="52"/>
  <c r="C910" i="52"/>
  <c r="B5" i="94" s="1"/>
  <c r="D910" i="52"/>
  <c r="D5" i="94" s="1"/>
  <c r="E910" i="52"/>
  <c r="E5" i="94" s="1"/>
  <c r="F910" i="52"/>
  <c r="F5" i="94" s="1"/>
  <c r="G910" i="52"/>
  <c r="H910" i="52"/>
  <c r="G5" i="94" s="1"/>
  <c r="I910" i="52"/>
  <c r="J910" i="52"/>
  <c r="H5" i="94" s="1"/>
  <c r="K910" i="52"/>
  <c r="C911" i="52"/>
  <c r="B6" i="94" s="1"/>
  <c r="D911" i="52"/>
  <c r="D6" i="94" s="1"/>
  <c r="E911" i="52"/>
  <c r="E6" i="94" s="1"/>
  <c r="F911" i="52"/>
  <c r="F6" i="94" s="1"/>
  <c r="G911" i="52"/>
  <c r="H911" i="52"/>
  <c r="G6" i="94" s="1"/>
  <c r="I911" i="52"/>
  <c r="J911" i="52"/>
  <c r="H6" i="94" s="1"/>
  <c r="K911" i="52"/>
  <c r="C912" i="52"/>
  <c r="B7" i="94" s="1"/>
  <c r="D912" i="52"/>
  <c r="D7" i="94" s="1"/>
  <c r="E912" i="52"/>
  <c r="E7" i="94" s="1"/>
  <c r="F912" i="52"/>
  <c r="F7" i="94" s="1"/>
  <c r="G912" i="52"/>
  <c r="H912" i="52"/>
  <c r="G7" i="94" s="1"/>
  <c r="I912" i="52"/>
  <c r="J912" i="52"/>
  <c r="H7" i="94" s="1"/>
  <c r="K912" i="52"/>
  <c r="C913" i="52"/>
  <c r="B8" i="94" s="1"/>
  <c r="D913" i="52"/>
  <c r="D8" i="94" s="1"/>
  <c r="E913" i="52"/>
  <c r="E8" i="94" s="1"/>
  <c r="F913" i="52"/>
  <c r="F8" i="94" s="1"/>
  <c r="G913" i="52"/>
  <c r="H913" i="52"/>
  <c r="G8" i="94" s="1"/>
  <c r="I913" i="52"/>
  <c r="J913" i="52"/>
  <c r="H8" i="94" s="1"/>
  <c r="K913" i="52"/>
  <c r="C914" i="52"/>
  <c r="B9" i="94" s="1"/>
  <c r="D914" i="52"/>
  <c r="D9" i="94" s="1"/>
  <c r="E914" i="52"/>
  <c r="E9" i="94" s="1"/>
  <c r="F914" i="52"/>
  <c r="F9" i="94" s="1"/>
  <c r="G914" i="52"/>
  <c r="H914" i="52"/>
  <c r="G9" i="94" s="1"/>
  <c r="I914" i="52"/>
  <c r="J914" i="52"/>
  <c r="H9" i="94" s="1"/>
  <c r="K914" i="52"/>
  <c r="C915" i="52"/>
  <c r="B10" i="94" s="1"/>
  <c r="D915" i="52"/>
  <c r="D10" i="94" s="1"/>
  <c r="E915" i="52"/>
  <c r="E10" i="94" s="1"/>
  <c r="F915" i="52"/>
  <c r="F10" i="94" s="1"/>
  <c r="G915" i="52"/>
  <c r="H915" i="52"/>
  <c r="G10" i="94" s="1"/>
  <c r="I915" i="52"/>
  <c r="J915" i="52"/>
  <c r="H10" i="94" s="1"/>
  <c r="K915" i="52"/>
  <c r="C916" i="52"/>
  <c r="B11" i="94" s="1"/>
  <c r="D916" i="52"/>
  <c r="D11" i="94" s="1"/>
  <c r="E916" i="52"/>
  <c r="E11" i="94" s="1"/>
  <c r="F916" i="52"/>
  <c r="F11" i="94" s="1"/>
  <c r="G916" i="52"/>
  <c r="H916" i="52"/>
  <c r="G11" i="94" s="1"/>
  <c r="I916" i="52"/>
  <c r="J916" i="52"/>
  <c r="H11" i="94" s="1"/>
  <c r="K916" i="52"/>
  <c r="C917" i="52"/>
  <c r="B12" i="94" s="1"/>
  <c r="D917" i="52"/>
  <c r="D12" i="94" s="1"/>
  <c r="E917" i="52"/>
  <c r="E12" i="94" s="1"/>
  <c r="F917" i="52"/>
  <c r="F12" i="94" s="1"/>
  <c r="G917" i="52"/>
  <c r="H917" i="52"/>
  <c r="G12" i="94" s="1"/>
  <c r="I917" i="52"/>
  <c r="J917" i="52"/>
  <c r="H12" i="94" s="1"/>
  <c r="K917" i="52"/>
  <c r="C918" i="52"/>
  <c r="B13" i="94" s="1"/>
  <c r="D918" i="52"/>
  <c r="D13" i="94" s="1"/>
  <c r="E918" i="52"/>
  <c r="E13" i="94" s="1"/>
  <c r="F918" i="52"/>
  <c r="F13" i="94" s="1"/>
  <c r="G918" i="52"/>
  <c r="H918" i="52"/>
  <c r="G13" i="94" s="1"/>
  <c r="I918" i="52"/>
  <c r="J918" i="52"/>
  <c r="H13" i="94" s="1"/>
  <c r="K918" i="52"/>
  <c r="C919" i="52"/>
  <c r="B14" i="94" s="1"/>
  <c r="D919" i="52"/>
  <c r="D14" i="94" s="1"/>
  <c r="E919" i="52"/>
  <c r="E14" i="94" s="1"/>
  <c r="F919" i="52"/>
  <c r="F14" i="94" s="1"/>
  <c r="G919" i="52"/>
  <c r="H919" i="52"/>
  <c r="G14" i="94" s="1"/>
  <c r="I919" i="52"/>
  <c r="J919" i="52"/>
  <c r="H14" i="94" s="1"/>
  <c r="K919" i="52"/>
  <c r="C920" i="52"/>
  <c r="B2" i="95" s="1"/>
  <c r="D920" i="52"/>
  <c r="D2" i="95" s="1"/>
  <c r="E920" i="52"/>
  <c r="E2" i="95" s="1"/>
  <c r="F920" i="52"/>
  <c r="F2" i="95" s="1"/>
  <c r="G920" i="52"/>
  <c r="H920" i="52"/>
  <c r="G2" i="95" s="1"/>
  <c r="I920" i="52"/>
  <c r="J920" i="52"/>
  <c r="H2" i="95" s="1"/>
  <c r="K920" i="52"/>
  <c r="C921" i="52"/>
  <c r="B3" i="95" s="1"/>
  <c r="D921" i="52"/>
  <c r="D3" i="95" s="1"/>
  <c r="E921" i="52"/>
  <c r="E3" i="95" s="1"/>
  <c r="F921" i="52"/>
  <c r="F3" i="95" s="1"/>
  <c r="G921" i="52"/>
  <c r="H921" i="52"/>
  <c r="G3" i="95" s="1"/>
  <c r="I921" i="52"/>
  <c r="J921" i="52"/>
  <c r="H3" i="95" s="1"/>
  <c r="K921" i="52"/>
  <c r="C922" i="52"/>
  <c r="B4" i="95" s="1"/>
  <c r="D922" i="52"/>
  <c r="D4" i="95" s="1"/>
  <c r="E922" i="52"/>
  <c r="E4" i="95" s="1"/>
  <c r="F922" i="52"/>
  <c r="F4" i="95" s="1"/>
  <c r="G922" i="52"/>
  <c r="H922" i="52"/>
  <c r="G4" i="95" s="1"/>
  <c r="I922" i="52"/>
  <c r="J922" i="52"/>
  <c r="H4" i="95" s="1"/>
  <c r="K922" i="52"/>
  <c r="C923" i="52"/>
  <c r="B5" i="95" s="1"/>
  <c r="D923" i="52"/>
  <c r="D5" i="95" s="1"/>
  <c r="E923" i="52"/>
  <c r="E5" i="95" s="1"/>
  <c r="F923" i="52"/>
  <c r="F5" i="95" s="1"/>
  <c r="G923" i="52"/>
  <c r="H923" i="52"/>
  <c r="G5" i="95" s="1"/>
  <c r="I923" i="52"/>
  <c r="J923" i="52"/>
  <c r="H5" i="95" s="1"/>
  <c r="K923" i="52"/>
  <c r="C924" i="52"/>
  <c r="B6" i="95" s="1"/>
  <c r="D924" i="52"/>
  <c r="D6" i="95" s="1"/>
  <c r="E924" i="52"/>
  <c r="E6" i="95" s="1"/>
  <c r="F924" i="52"/>
  <c r="F6" i="95" s="1"/>
  <c r="G924" i="52"/>
  <c r="H924" i="52"/>
  <c r="G6" i="95" s="1"/>
  <c r="I924" i="52"/>
  <c r="J924" i="52"/>
  <c r="H6" i="95" s="1"/>
  <c r="K924" i="52"/>
  <c r="C925" i="52"/>
  <c r="B7" i="95" s="1"/>
  <c r="D925" i="52"/>
  <c r="D7" i="95" s="1"/>
  <c r="E925" i="52"/>
  <c r="E7" i="95" s="1"/>
  <c r="F925" i="52"/>
  <c r="F7" i="95" s="1"/>
  <c r="G925" i="52"/>
  <c r="H925" i="52"/>
  <c r="G7" i="95" s="1"/>
  <c r="I925" i="52"/>
  <c r="J925" i="52"/>
  <c r="H7" i="95" s="1"/>
  <c r="K925" i="52"/>
  <c r="C926" i="52"/>
  <c r="B8" i="95" s="1"/>
  <c r="D926" i="52"/>
  <c r="D8" i="95" s="1"/>
  <c r="E926" i="52"/>
  <c r="E8" i="95" s="1"/>
  <c r="F926" i="52"/>
  <c r="F8" i="95" s="1"/>
  <c r="G926" i="52"/>
  <c r="H926" i="52"/>
  <c r="G8" i="95" s="1"/>
  <c r="I926" i="52"/>
  <c r="J926" i="52"/>
  <c r="H8" i="95" s="1"/>
  <c r="K926" i="52"/>
  <c r="C927" i="52"/>
  <c r="B9" i="95" s="1"/>
  <c r="D927" i="52"/>
  <c r="D9" i="95" s="1"/>
  <c r="E927" i="52"/>
  <c r="E9" i="95" s="1"/>
  <c r="F927" i="52"/>
  <c r="F9" i="95" s="1"/>
  <c r="G927" i="52"/>
  <c r="H927" i="52"/>
  <c r="G9" i="95" s="1"/>
  <c r="I927" i="52"/>
  <c r="J927" i="52"/>
  <c r="H9" i="95" s="1"/>
  <c r="K927" i="52"/>
  <c r="C928" i="52"/>
  <c r="B10" i="95" s="1"/>
  <c r="D928" i="52"/>
  <c r="D10" i="95" s="1"/>
  <c r="E928" i="52"/>
  <c r="E10" i="95" s="1"/>
  <c r="F928" i="52"/>
  <c r="F10" i="95" s="1"/>
  <c r="G928" i="52"/>
  <c r="H928" i="52"/>
  <c r="G10" i="95" s="1"/>
  <c r="I928" i="52"/>
  <c r="J928" i="52"/>
  <c r="H10" i="95" s="1"/>
  <c r="K928" i="52"/>
  <c r="C929" i="52"/>
  <c r="B11" i="95" s="1"/>
  <c r="D929" i="52"/>
  <c r="D11" i="95" s="1"/>
  <c r="E929" i="52"/>
  <c r="E11" i="95" s="1"/>
  <c r="F929" i="52"/>
  <c r="F11" i="95" s="1"/>
  <c r="G929" i="52"/>
  <c r="H929" i="52"/>
  <c r="G11" i="95" s="1"/>
  <c r="I929" i="52"/>
  <c r="J929" i="52"/>
  <c r="H11" i="95" s="1"/>
  <c r="K929" i="52"/>
  <c r="C930" i="52"/>
  <c r="B12" i="95" s="1"/>
  <c r="D930" i="52"/>
  <c r="D12" i="95" s="1"/>
  <c r="E930" i="52"/>
  <c r="E12" i="95" s="1"/>
  <c r="F930" i="52"/>
  <c r="F12" i="95" s="1"/>
  <c r="G930" i="52"/>
  <c r="H930" i="52"/>
  <c r="G12" i="95" s="1"/>
  <c r="I930" i="52"/>
  <c r="J930" i="52"/>
  <c r="H12" i="95" s="1"/>
  <c r="K930" i="52"/>
  <c r="C931" i="52"/>
  <c r="B13" i="95" s="1"/>
  <c r="D931" i="52"/>
  <c r="D13" i="95" s="1"/>
  <c r="E931" i="52"/>
  <c r="E13" i="95" s="1"/>
  <c r="F931" i="52"/>
  <c r="F13" i="95" s="1"/>
  <c r="G931" i="52"/>
  <c r="H931" i="52"/>
  <c r="G13" i="95" s="1"/>
  <c r="I931" i="52"/>
  <c r="J931" i="52"/>
  <c r="H13" i="95" s="1"/>
  <c r="K931" i="52"/>
  <c r="C932" i="52"/>
  <c r="B14" i="95" s="1"/>
  <c r="D932" i="52"/>
  <c r="D14" i="95" s="1"/>
  <c r="E932" i="52"/>
  <c r="E14" i="95" s="1"/>
  <c r="F932" i="52"/>
  <c r="F14" i="95" s="1"/>
  <c r="G932" i="52"/>
  <c r="H932" i="52"/>
  <c r="G14" i="95" s="1"/>
  <c r="I932" i="52"/>
  <c r="J932" i="52"/>
  <c r="H14" i="95" s="1"/>
  <c r="K932" i="52"/>
  <c r="C933" i="52"/>
  <c r="B15" i="95" s="1"/>
  <c r="D933" i="52"/>
  <c r="D15" i="95" s="1"/>
  <c r="E933" i="52"/>
  <c r="E15" i="95" s="1"/>
  <c r="F933" i="52"/>
  <c r="F15" i="95" s="1"/>
  <c r="G933" i="52"/>
  <c r="H933" i="52"/>
  <c r="G15" i="95" s="1"/>
  <c r="I933" i="52"/>
  <c r="J933" i="52"/>
  <c r="H15" i="95" s="1"/>
  <c r="K933" i="52"/>
  <c r="C934" i="52"/>
  <c r="B16" i="95" s="1"/>
  <c r="D934" i="52"/>
  <c r="D16" i="95" s="1"/>
  <c r="E934" i="52"/>
  <c r="E16" i="95" s="1"/>
  <c r="F934" i="52"/>
  <c r="F16" i="95" s="1"/>
  <c r="G934" i="52"/>
  <c r="H934" i="52"/>
  <c r="G16" i="95" s="1"/>
  <c r="I934" i="52"/>
  <c r="J934" i="52"/>
  <c r="H16" i="95" s="1"/>
  <c r="K934" i="52"/>
  <c r="C935" i="52"/>
  <c r="B17" i="95" s="1"/>
  <c r="D935" i="52"/>
  <c r="D17" i="95" s="1"/>
  <c r="E935" i="52"/>
  <c r="E17" i="95" s="1"/>
  <c r="F935" i="52"/>
  <c r="F17" i="95" s="1"/>
  <c r="G935" i="52"/>
  <c r="H935" i="52"/>
  <c r="G17" i="95" s="1"/>
  <c r="I935" i="52"/>
  <c r="J935" i="52"/>
  <c r="H17" i="95" s="1"/>
  <c r="K935" i="52"/>
  <c r="C936" i="52"/>
  <c r="B2" i="92" s="1"/>
  <c r="D936" i="52"/>
  <c r="D2" i="92" s="1"/>
  <c r="E936" i="52"/>
  <c r="E2" i="92" s="1"/>
  <c r="F936" i="52"/>
  <c r="F2" i="92" s="1"/>
  <c r="G936" i="52"/>
  <c r="H936" i="52"/>
  <c r="G2" i="92" s="1"/>
  <c r="I936" i="52"/>
  <c r="J936" i="52"/>
  <c r="H2" i="92" s="1"/>
  <c r="K936" i="52"/>
  <c r="C937" i="52"/>
  <c r="B3" i="92" s="1"/>
  <c r="D937" i="52"/>
  <c r="D3" i="92" s="1"/>
  <c r="E937" i="52"/>
  <c r="E3" i="92" s="1"/>
  <c r="F937" i="52"/>
  <c r="F3" i="92" s="1"/>
  <c r="G937" i="52"/>
  <c r="H937" i="52"/>
  <c r="G3" i="92" s="1"/>
  <c r="I937" i="52"/>
  <c r="J937" i="52"/>
  <c r="H3" i="92" s="1"/>
  <c r="K937" i="52"/>
  <c r="C938" i="52"/>
  <c r="B4" i="92" s="1"/>
  <c r="D938" i="52"/>
  <c r="D4" i="92" s="1"/>
  <c r="E938" i="52"/>
  <c r="E4" i="92" s="1"/>
  <c r="F938" i="52"/>
  <c r="F4" i="92" s="1"/>
  <c r="G938" i="52"/>
  <c r="H938" i="52"/>
  <c r="G4" i="92" s="1"/>
  <c r="I938" i="52"/>
  <c r="J938" i="52"/>
  <c r="H4" i="92" s="1"/>
  <c r="K938" i="52"/>
  <c r="C939" i="52"/>
  <c r="B5" i="92" s="1"/>
  <c r="D939" i="52"/>
  <c r="D5" i="92" s="1"/>
  <c r="E939" i="52"/>
  <c r="E5" i="92" s="1"/>
  <c r="F939" i="52"/>
  <c r="F5" i="92" s="1"/>
  <c r="G939" i="52"/>
  <c r="H939" i="52"/>
  <c r="G5" i="92" s="1"/>
  <c r="I939" i="52"/>
  <c r="J939" i="52"/>
  <c r="H5" i="92" s="1"/>
  <c r="K939" i="52"/>
  <c r="C940" i="52"/>
  <c r="B6" i="92" s="1"/>
  <c r="D940" i="52"/>
  <c r="D6" i="92" s="1"/>
  <c r="E940" i="52"/>
  <c r="E6" i="92" s="1"/>
  <c r="F940" i="52"/>
  <c r="F6" i="92" s="1"/>
  <c r="G940" i="52"/>
  <c r="H940" i="52"/>
  <c r="G6" i="92" s="1"/>
  <c r="I940" i="52"/>
  <c r="J940" i="52"/>
  <c r="H6" i="92" s="1"/>
  <c r="K940" i="52"/>
  <c r="C941" i="52"/>
  <c r="B7" i="92" s="1"/>
  <c r="D941" i="52"/>
  <c r="D7" i="92" s="1"/>
  <c r="E941" i="52"/>
  <c r="E7" i="92" s="1"/>
  <c r="F941" i="52"/>
  <c r="F7" i="92" s="1"/>
  <c r="G941" i="52"/>
  <c r="H941" i="52"/>
  <c r="G7" i="92" s="1"/>
  <c r="I941" i="52"/>
  <c r="J941" i="52"/>
  <c r="H7" i="92" s="1"/>
  <c r="K941" i="52"/>
  <c r="C942" i="52"/>
  <c r="B8" i="92" s="1"/>
  <c r="D942" i="52"/>
  <c r="D8" i="92" s="1"/>
  <c r="E942" i="52"/>
  <c r="E8" i="92" s="1"/>
  <c r="F942" i="52"/>
  <c r="F8" i="92" s="1"/>
  <c r="G942" i="52"/>
  <c r="H942" i="52"/>
  <c r="G8" i="92" s="1"/>
  <c r="I942" i="52"/>
  <c r="J942" i="52"/>
  <c r="H8" i="92" s="1"/>
  <c r="K942" i="52"/>
  <c r="C943" i="52"/>
  <c r="B9" i="92" s="1"/>
  <c r="D943" i="52"/>
  <c r="D9" i="92" s="1"/>
  <c r="E943" i="52"/>
  <c r="E9" i="92" s="1"/>
  <c r="F943" i="52"/>
  <c r="F9" i="92" s="1"/>
  <c r="G943" i="52"/>
  <c r="H943" i="52"/>
  <c r="G9" i="92" s="1"/>
  <c r="I943" i="52"/>
  <c r="J943" i="52"/>
  <c r="H9" i="92" s="1"/>
  <c r="K943" i="52"/>
  <c r="C944" i="52"/>
  <c r="B10" i="92" s="1"/>
  <c r="D944" i="52"/>
  <c r="D10" i="92" s="1"/>
  <c r="E944" i="52"/>
  <c r="E10" i="92" s="1"/>
  <c r="F944" i="52"/>
  <c r="F10" i="92" s="1"/>
  <c r="G944" i="52"/>
  <c r="H944" i="52"/>
  <c r="G10" i="92" s="1"/>
  <c r="I944" i="52"/>
  <c r="J944" i="52"/>
  <c r="H10" i="92" s="1"/>
  <c r="K944" i="52"/>
  <c r="C945" i="52"/>
  <c r="B11" i="92" s="1"/>
  <c r="D945" i="52"/>
  <c r="D11" i="92" s="1"/>
  <c r="E945" i="52"/>
  <c r="E11" i="92" s="1"/>
  <c r="F945" i="52"/>
  <c r="F11" i="92" s="1"/>
  <c r="G945" i="52"/>
  <c r="H945" i="52"/>
  <c r="G11" i="92" s="1"/>
  <c r="I945" i="52"/>
  <c r="J945" i="52"/>
  <c r="H11" i="92" s="1"/>
  <c r="K945" i="52"/>
  <c r="C946" i="52"/>
  <c r="B12" i="92" s="1"/>
  <c r="D946" i="52"/>
  <c r="D12" i="92" s="1"/>
  <c r="E946" i="52"/>
  <c r="E12" i="92" s="1"/>
  <c r="F946" i="52"/>
  <c r="F12" i="92" s="1"/>
  <c r="G946" i="52"/>
  <c r="H946" i="52"/>
  <c r="G12" i="92" s="1"/>
  <c r="I946" i="52"/>
  <c r="J946" i="52"/>
  <c r="H12" i="92" s="1"/>
  <c r="K946" i="52"/>
  <c r="C947" i="52"/>
  <c r="B13" i="92" s="1"/>
  <c r="D947" i="52"/>
  <c r="D13" i="92" s="1"/>
  <c r="E947" i="52"/>
  <c r="E13" i="92" s="1"/>
  <c r="F947" i="52"/>
  <c r="F13" i="92" s="1"/>
  <c r="G947" i="52"/>
  <c r="H947" i="52"/>
  <c r="G13" i="92" s="1"/>
  <c r="I947" i="52"/>
  <c r="J947" i="52"/>
  <c r="H13" i="92" s="1"/>
  <c r="K947" i="52"/>
  <c r="C948" i="52"/>
  <c r="B14" i="92" s="1"/>
  <c r="D948" i="52"/>
  <c r="D14" i="92" s="1"/>
  <c r="E948" i="52"/>
  <c r="E14" i="92" s="1"/>
  <c r="F948" i="52"/>
  <c r="F14" i="92" s="1"/>
  <c r="G948" i="52"/>
  <c r="H948" i="52"/>
  <c r="G14" i="92" s="1"/>
  <c r="I948" i="52"/>
  <c r="J948" i="52"/>
  <c r="H14" i="92" s="1"/>
  <c r="K948" i="52"/>
  <c r="C949" i="52"/>
  <c r="B15" i="92" s="1"/>
  <c r="D949" i="52"/>
  <c r="D15" i="92" s="1"/>
  <c r="E949" i="52"/>
  <c r="E15" i="92" s="1"/>
  <c r="F949" i="52"/>
  <c r="F15" i="92" s="1"/>
  <c r="G949" i="52"/>
  <c r="H949" i="52"/>
  <c r="G15" i="92" s="1"/>
  <c r="I949" i="52"/>
  <c r="J949" i="52"/>
  <c r="H15" i="92" s="1"/>
  <c r="K949" i="52"/>
  <c r="C950" i="52"/>
  <c r="B16" i="92" s="1"/>
  <c r="D950" i="52"/>
  <c r="D16" i="92" s="1"/>
  <c r="E950" i="52"/>
  <c r="E16" i="92" s="1"/>
  <c r="F950" i="52"/>
  <c r="F16" i="92" s="1"/>
  <c r="G950" i="52"/>
  <c r="H950" i="52"/>
  <c r="G16" i="92" s="1"/>
  <c r="I950" i="52"/>
  <c r="J950" i="52"/>
  <c r="H16" i="92" s="1"/>
  <c r="K950" i="52"/>
  <c r="C951" i="52"/>
  <c r="B17" i="92" s="1"/>
  <c r="D951" i="52"/>
  <c r="D17" i="92" s="1"/>
  <c r="E951" i="52"/>
  <c r="E17" i="92" s="1"/>
  <c r="F951" i="52"/>
  <c r="F17" i="92" s="1"/>
  <c r="G951" i="52"/>
  <c r="H951" i="52"/>
  <c r="G17" i="92" s="1"/>
  <c r="I951" i="52"/>
  <c r="J951" i="52"/>
  <c r="H17" i="92" s="1"/>
  <c r="K951" i="52"/>
  <c r="C952" i="52"/>
  <c r="B18" i="92" s="1"/>
  <c r="D952" i="52"/>
  <c r="D18" i="92" s="1"/>
  <c r="E952" i="52"/>
  <c r="E18" i="92" s="1"/>
  <c r="F952" i="52"/>
  <c r="F18" i="92" s="1"/>
  <c r="G952" i="52"/>
  <c r="H952" i="52"/>
  <c r="G18" i="92" s="1"/>
  <c r="I952" i="52"/>
  <c r="J952" i="52"/>
  <c r="H18" i="92" s="1"/>
  <c r="K952" i="52"/>
  <c r="C953" i="52"/>
  <c r="B19" i="92" s="1"/>
  <c r="D953" i="52"/>
  <c r="D19" i="92" s="1"/>
  <c r="E953" i="52"/>
  <c r="E19" i="92" s="1"/>
  <c r="F953" i="52"/>
  <c r="F19" i="92" s="1"/>
  <c r="G953" i="52"/>
  <c r="H953" i="52"/>
  <c r="G19" i="92" s="1"/>
  <c r="I953" i="52"/>
  <c r="J953" i="52"/>
  <c r="H19" i="92" s="1"/>
  <c r="K953" i="52"/>
  <c r="C954" i="52"/>
  <c r="B20" i="92" s="1"/>
  <c r="D954" i="52"/>
  <c r="D20" i="92" s="1"/>
  <c r="E954" i="52"/>
  <c r="E20" i="92" s="1"/>
  <c r="F954" i="52"/>
  <c r="F20" i="92" s="1"/>
  <c r="G954" i="52"/>
  <c r="H954" i="52"/>
  <c r="G20" i="92" s="1"/>
  <c r="I954" i="52"/>
  <c r="J954" i="52"/>
  <c r="H20" i="92" s="1"/>
  <c r="K954" i="52"/>
  <c r="C955" i="52"/>
  <c r="B21" i="92" s="1"/>
  <c r="D955" i="52"/>
  <c r="D21" i="92" s="1"/>
  <c r="E955" i="52"/>
  <c r="E21" i="92" s="1"/>
  <c r="F955" i="52"/>
  <c r="F21" i="92" s="1"/>
  <c r="G955" i="52"/>
  <c r="H955" i="52"/>
  <c r="G21" i="92" s="1"/>
  <c r="I955" i="52"/>
  <c r="J955" i="52"/>
  <c r="H21" i="92" s="1"/>
  <c r="K955" i="52"/>
  <c r="C956" i="52"/>
  <c r="B22" i="92" s="1"/>
  <c r="D956" i="52"/>
  <c r="D22" i="92" s="1"/>
  <c r="E956" i="52"/>
  <c r="E22" i="92" s="1"/>
  <c r="F956" i="52"/>
  <c r="F22" i="92" s="1"/>
  <c r="G956" i="52"/>
  <c r="H956" i="52"/>
  <c r="G22" i="92" s="1"/>
  <c r="I956" i="52"/>
  <c r="J956" i="52"/>
  <c r="H22" i="92" s="1"/>
  <c r="K956" i="52"/>
  <c r="C957" i="52"/>
  <c r="B23" i="92" s="1"/>
  <c r="D957" i="52"/>
  <c r="D23" i="92" s="1"/>
  <c r="E957" i="52"/>
  <c r="E23" i="92" s="1"/>
  <c r="F957" i="52"/>
  <c r="F23" i="92" s="1"/>
  <c r="G957" i="52"/>
  <c r="H957" i="52"/>
  <c r="G23" i="92" s="1"/>
  <c r="I957" i="52"/>
  <c r="J957" i="52"/>
  <c r="H23" i="92" s="1"/>
  <c r="K957" i="52"/>
  <c r="C958" i="52"/>
  <c r="B24" i="92" s="1"/>
  <c r="D958" i="52"/>
  <c r="D24" i="92" s="1"/>
  <c r="E958" i="52"/>
  <c r="E24" i="92" s="1"/>
  <c r="F958" i="52"/>
  <c r="F24" i="92" s="1"/>
  <c r="G958" i="52"/>
  <c r="H958" i="52"/>
  <c r="G24" i="92" s="1"/>
  <c r="I958" i="52"/>
  <c r="J958" i="52"/>
  <c r="H24" i="92" s="1"/>
  <c r="K958" i="52"/>
  <c r="C959" i="52"/>
  <c r="B25" i="92" s="1"/>
  <c r="D959" i="52"/>
  <c r="D25" i="92" s="1"/>
  <c r="E959" i="52"/>
  <c r="E25" i="92" s="1"/>
  <c r="F959" i="52"/>
  <c r="F25" i="92" s="1"/>
  <c r="G959" i="52"/>
  <c r="H959" i="52"/>
  <c r="G25" i="92" s="1"/>
  <c r="I959" i="52"/>
  <c r="J959" i="52"/>
  <c r="H25" i="92" s="1"/>
  <c r="K959" i="52"/>
  <c r="C960" i="52"/>
  <c r="B2" i="93" s="1"/>
  <c r="D960" i="52"/>
  <c r="D2" i="93" s="1"/>
  <c r="E960" i="52"/>
  <c r="E2" i="93" s="1"/>
  <c r="F960" i="52"/>
  <c r="F2" i="93" s="1"/>
  <c r="G960" i="52"/>
  <c r="H960" i="52"/>
  <c r="G2" i="93" s="1"/>
  <c r="I960" i="52"/>
  <c r="J960" i="52"/>
  <c r="H2" i="93" s="1"/>
  <c r="K960" i="52"/>
  <c r="C961" i="52"/>
  <c r="B3" i="93" s="1"/>
  <c r="D961" i="52"/>
  <c r="D3" i="93" s="1"/>
  <c r="E961" i="52"/>
  <c r="E3" i="93" s="1"/>
  <c r="F961" i="52"/>
  <c r="F3" i="93" s="1"/>
  <c r="G961" i="52"/>
  <c r="H961" i="52"/>
  <c r="G3" i="93" s="1"/>
  <c r="I961" i="52"/>
  <c r="J961" i="52"/>
  <c r="H3" i="93" s="1"/>
  <c r="K961" i="52"/>
  <c r="C962" i="52"/>
  <c r="B4" i="93" s="1"/>
  <c r="D962" i="52"/>
  <c r="D4" i="93" s="1"/>
  <c r="E962" i="52"/>
  <c r="E4" i="93" s="1"/>
  <c r="F962" i="52"/>
  <c r="F4" i="93" s="1"/>
  <c r="G962" i="52"/>
  <c r="H962" i="52"/>
  <c r="G4" i="93" s="1"/>
  <c r="I962" i="52"/>
  <c r="J962" i="52"/>
  <c r="H4" i="93" s="1"/>
  <c r="K962" i="52"/>
  <c r="C963" i="52"/>
  <c r="B5" i="93" s="1"/>
  <c r="D963" i="52"/>
  <c r="D5" i="93" s="1"/>
  <c r="E963" i="52"/>
  <c r="E5" i="93" s="1"/>
  <c r="F963" i="52"/>
  <c r="F5" i="93" s="1"/>
  <c r="G963" i="52"/>
  <c r="H963" i="52"/>
  <c r="G5" i="93" s="1"/>
  <c r="I963" i="52"/>
  <c r="J963" i="52"/>
  <c r="H5" i="93" s="1"/>
  <c r="K963" i="52"/>
  <c r="C964" i="52"/>
  <c r="B6" i="93" s="1"/>
  <c r="D964" i="52"/>
  <c r="D6" i="93" s="1"/>
  <c r="E964" i="52"/>
  <c r="E6" i="93" s="1"/>
  <c r="F964" i="52"/>
  <c r="F6" i="93" s="1"/>
  <c r="G964" i="52"/>
  <c r="H964" i="52"/>
  <c r="G6" i="93" s="1"/>
  <c r="I964" i="52"/>
  <c r="J964" i="52"/>
  <c r="H6" i="93" s="1"/>
  <c r="K964" i="52"/>
  <c r="C965" i="52"/>
  <c r="B7" i="93" s="1"/>
  <c r="D965" i="52"/>
  <c r="D7" i="93" s="1"/>
  <c r="E965" i="52"/>
  <c r="E7" i="93" s="1"/>
  <c r="F965" i="52"/>
  <c r="F7" i="93" s="1"/>
  <c r="G965" i="52"/>
  <c r="H965" i="52"/>
  <c r="G7" i="93" s="1"/>
  <c r="I965" i="52"/>
  <c r="J965" i="52"/>
  <c r="H7" i="93" s="1"/>
  <c r="K965" i="52"/>
  <c r="C966" i="52"/>
  <c r="B8" i="93" s="1"/>
  <c r="D966" i="52"/>
  <c r="D8" i="93" s="1"/>
  <c r="E966" i="52"/>
  <c r="E8" i="93" s="1"/>
  <c r="F966" i="52"/>
  <c r="F8" i="93" s="1"/>
  <c r="G966" i="52"/>
  <c r="H966" i="52"/>
  <c r="G8" i="93" s="1"/>
  <c r="I966" i="52"/>
  <c r="J966" i="52"/>
  <c r="H8" i="93" s="1"/>
  <c r="K966" i="52"/>
  <c r="C967" i="52"/>
  <c r="B9" i="93" s="1"/>
  <c r="D967" i="52"/>
  <c r="D9" i="93" s="1"/>
  <c r="E967" i="52"/>
  <c r="E9" i="93" s="1"/>
  <c r="F967" i="52"/>
  <c r="F9" i="93" s="1"/>
  <c r="G967" i="52"/>
  <c r="H967" i="52"/>
  <c r="G9" i="93" s="1"/>
  <c r="I967" i="52"/>
  <c r="J967" i="52"/>
  <c r="H9" i="93" s="1"/>
  <c r="K967" i="52"/>
  <c r="C968" i="52"/>
  <c r="B10" i="93" s="1"/>
  <c r="D968" i="52"/>
  <c r="D10" i="93" s="1"/>
  <c r="E968" i="52"/>
  <c r="E10" i="93" s="1"/>
  <c r="F968" i="52"/>
  <c r="F10" i="93" s="1"/>
  <c r="G968" i="52"/>
  <c r="H968" i="52"/>
  <c r="G10" i="93" s="1"/>
  <c r="I968" i="52"/>
  <c r="J968" i="52"/>
  <c r="H10" i="93" s="1"/>
  <c r="K968" i="52"/>
  <c r="C969" i="52"/>
  <c r="B11" i="93" s="1"/>
  <c r="D969" i="52"/>
  <c r="D11" i="93" s="1"/>
  <c r="E969" i="52"/>
  <c r="E11" i="93" s="1"/>
  <c r="F969" i="52"/>
  <c r="F11" i="93" s="1"/>
  <c r="G969" i="52"/>
  <c r="H969" i="52"/>
  <c r="G11" i="93" s="1"/>
  <c r="I969" i="52"/>
  <c r="J969" i="52"/>
  <c r="H11" i="93" s="1"/>
  <c r="K969" i="52"/>
  <c r="C970" i="52"/>
  <c r="B12" i="93" s="1"/>
  <c r="D970" i="52"/>
  <c r="D12" i="93" s="1"/>
  <c r="E970" i="52"/>
  <c r="E12" i="93" s="1"/>
  <c r="F970" i="52"/>
  <c r="F12" i="93" s="1"/>
  <c r="G970" i="52"/>
  <c r="H970" i="52"/>
  <c r="G12" i="93" s="1"/>
  <c r="I970" i="52"/>
  <c r="J970" i="52"/>
  <c r="H12" i="93" s="1"/>
  <c r="K970" i="52"/>
  <c r="C971" i="52"/>
  <c r="B13" i="93" s="1"/>
  <c r="D971" i="52"/>
  <c r="D13" i="93" s="1"/>
  <c r="E971" i="52"/>
  <c r="E13" i="93" s="1"/>
  <c r="F971" i="52"/>
  <c r="F13" i="93" s="1"/>
  <c r="G971" i="52"/>
  <c r="H971" i="52"/>
  <c r="G13" i="93" s="1"/>
  <c r="I971" i="52"/>
  <c r="J971" i="52"/>
  <c r="H13" i="93" s="1"/>
  <c r="K971" i="52"/>
  <c r="C972" i="52"/>
  <c r="B14" i="93" s="1"/>
  <c r="D972" i="52"/>
  <c r="D14" i="93" s="1"/>
  <c r="E972" i="52"/>
  <c r="E14" i="93" s="1"/>
  <c r="F972" i="52"/>
  <c r="F14" i="93" s="1"/>
  <c r="G972" i="52"/>
  <c r="H972" i="52"/>
  <c r="G14" i="93" s="1"/>
  <c r="I972" i="52"/>
  <c r="J972" i="52"/>
  <c r="H14" i="93" s="1"/>
  <c r="K972" i="52"/>
  <c r="C973" i="52"/>
  <c r="B15" i="93" s="1"/>
  <c r="D973" i="52"/>
  <c r="D15" i="93" s="1"/>
  <c r="E973" i="52"/>
  <c r="E15" i="93" s="1"/>
  <c r="F973" i="52"/>
  <c r="F15" i="93" s="1"/>
  <c r="G973" i="52"/>
  <c r="H973" i="52"/>
  <c r="G15" i="93" s="1"/>
  <c r="I973" i="52"/>
  <c r="J973" i="52"/>
  <c r="H15" i="93" s="1"/>
  <c r="K973" i="52"/>
  <c r="C974" i="52"/>
  <c r="B16" i="93" s="1"/>
  <c r="D974" i="52"/>
  <c r="D16" i="93" s="1"/>
  <c r="E974" i="52"/>
  <c r="E16" i="93" s="1"/>
  <c r="F974" i="52"/>
  <c r="F16" i="93" s="1"/>
  <c r="G974" i="52"/>
  <c r="H974" i="52"/>
  <c r="G16" i="93" s="1"/>
  <c r="I974" i="52"/>
  <c r="J974" i="52"/>
  <c r="H16" i="93" s="1"/>
  <c r="K974" i="52"/>
  <c r="C975" i="52"/>
  <c r="B17" i="93" s="1"/>
  <c r="D975" i="52"/>
  <c r="D17" i="93" s="1"/>
  <c r="E975" i="52"/>
  <c r="E17" i="93" s="1"/>
  <c r="F975" i="52"/>
  <c r="F17" i="93" s="1"/>
  <c r="G975" i="52"/>
  <c r="H975" i="52"/>
  <c r="G17" i="93" s="1"/>
  <c r="I975" i="52"/>
  <c r="J975" i="52"/>
  <c r="H17" i="93" s="1"/>
  <c r="K975" i="52"/>
  <c r="C976" i="52"/>
  <c r="B18" i="93" s="1"/>
  <c r="D976" i="52"/>
  <c r="D18" i="93" s="1"/>
  <c r="E976" i="52"/>
  <c r="E18" i="93" s="1"/>
  <c r="F976" i="52"/>
  <c r="F18" i="93" s="1"/>
  <c r="G976" i="52"/>
  <c r="H976" i="52"/>
  <c r="G18" i="93" s="1"/>
  <c r="I976" i="52"/>
  <c r="J976" i="52"/>
  <c r="H18" i="93" s="1"/>
  <c r="K976" i="52"/>
  <c r="C977" i="52"/>
  <c r="B19" i="93" s="1"/>
  <c r="D977" i="52"/>
  <c r="D19" i="93" s="1"/>
  <c r="E977" i="52"/>
  <c r="E19" i="93" s="1"/>
  <c r="F977" i="52"/>
  <c r="F19" i="93" s="1"/>
  <c r="G977" i="52"/>
  <c r="H977" i="52"/>
  <c r="G19" i="93" s="1"/>
  <c r="I977" i="52"/>
  <c r="J977" i="52"/>
  <c r="H19" i="93" s="1"/>
  <c r="K977" i="52"/>
  <c r="C978" i="52"/>
  <c r="B20" i="93" s="1"/>
  <c r="D978" i="52"/>
  <c r="D20" i="93" s="1"/>
  <c r="E978" i="52"/>
  <c r="E20" i="93" s="1"/>
  <c r="F978" i="52"/>
  <c r="F20" i="93" s="1"/>
  <c r="G978" i="52"/>
  <c r="H978" i="52"/>
  <c r="G20" i="93" s="1"/>
  <c r="I978" i="52"/>
  <c r="J978" i="52"/>
  <c r="H20" i="93" s="1"/>
  <c r="K978" i="52"/>
  <c r="C979" i="52"/>
  <c r="B21" i="93" s="1"/>
  <c r="D979" i="52"/>
  <c r="D21" i="93" s="1"/>
  <c r="E979" i="52"/>
  <c r="E21" i="93" s="1"/>
  <c r="F979" i="52"/>
  <c r="F21" i="93" s="1"/>
  <c r="G979" i="52"/>
  <c r="H979" i="52"/>
  <c r="G21" i="93" s="1"/>
  <c r="I979" i="52"/>
  <c r="J979" i="52"/>
  <c r="H21" i="93" s="1"/>
  <c r="K979" i="52"/>
  <c r="C980" i="52"/>
  <c r="B22" i="93" s="1"/>
  <c r="D980" i="52"/>
  <c r="D22" i="93" s="1"/>
  <c r="E980" i="52"/>
  <c r="E22" i="93" s="1"/>
  <c r="F980" i="52"/>
  <c r="F22" i="93" s="1"/>
  <c r="G980" i="52"/>
  <c r="H980" i="52"/>
  <c r="G22" i="93" s="1"/>
  <c r="I980" i="52"/>
  <c r="J980" i="52"/>
  <c r="H22" i="93" s="1"/>
  <c r="K980" i="52"/>
  <c r="C981" i="52"/>
  <c r="B23" i="93" s="1"/>
  <c r="D981" i="52"/>
  <c r="D23" i="93" s="1"/>
  <c r="E981" i="52"/>
  <c r="E23" i="93" s="1"/>
  <c r="F981" i="52"/>
  <c r="F23" i="93" s="1"/>
  <c r="G981" i="52"/>
  <c r="H981" i="52"/>
  <c r="G23" i="93" s="1"/>
  <c r="I981" i="52"/>
  <c r="J981" i="52"/>
  <c r="H23" i="93" s="1"/>
  <c r="K981" i="52"/>
  <c r="C982" i="52"/>
  <c r="B24" i="93" s="1"/>
  <c r="D982" i="52"/>
  <c r="D24" i="93" s="1"/>
  <c r="E982" i="52"/>
  <c r="E24" i="93" s="1"/>
  <c r="F982" i="52"/>
  <c r="F24" i="93" s="1"/>
  <c r="G982" i="52"/>
  <c r="H982" i="52"/>
  <c r="G24" i="93" s="1"/>
  <c r="I982" i="52"/>
  <c r="J982" i="52"/>
  <c r="H24" i="93" s="1"/>
  <c r="K982" i="52"/>
  <c r="C983" i="52"/>
  <c r="B25" i="93" s="1"/>
  <c r="D983" i="52"/>
  <c r="D25" i="93" s="1"/>
  <c r="E983" i="52"/>
  <c r="E25" i="93" s="1"/>
  <c r="F983" i="52"/>
  <c r="F25" i="93" s="1"/>
  <c r="G983" i="52"/>
  <c r="H983" i="52"/>
  <c r="G25" i="93" s="1"/>
  <c r="I983" i="52"/>
  <c r="J983" i="52"/>
  <c r="H25" i="93" s="1"/>
  <c r="K983" i="52"/>
  <c r="C984" i="52"/>
  <c r="B26" i="93" s="1"/>
  <c r="D984" i="52"/>
  <c r="D26" i="93" s="1"/>
  <c r="E984" i="52"/>
  <c r="E26" i="93" s="1"/>
  <c r="F984" i="52"/>
  <c r="F26" i="93" s="1"/>
  <c r="G984" i="52"/>
  <c r="H984" i="52"/>
  <c r="G26" i="93" s="1"/>
  <c r="I984" i="52"/>
  <c r="J984" i="52"/>
  <c r="H26" i="93" s="1"/>
  <c r="K984" i="52"/>
  <c r="C985" i="52"/>
  <c r="B27" i="93" s="1"/>
  <c r="D985" i="52"/>
  <c r="D27" i="93" s="1"/>
  <c r="E985" i="52"/>
  <c r="E27" i="93" s="1"/>
  <c r="F985" i="52"/>
  <c r="F27" i="93" s="1"/>
  <c r="G985" i="52"/>
  <c r="H985" i="52"/>
  <c r="G27" i="93" s="1"/>
  <c r="I985" i="52"/>
  <c r="J985" i="52"/>
  <c r="H27" i="93" s="1"/>
  <c r="K985" i="52"/>
  <c r="C986" i="52"/>
  <c r="B28" i="93" s="1"/>
  <c r="D986" i="52"/>
  <c r="D28" i="93" s="1"/>
  <c r="E986" i="52"/>
  <c r="E28" i="93" s="1"/>
  <c r="F986" i="52"/>
  <c r="F28" i="93" s="1"/>
  <c r="G986" i="52"/>
  <c r="H986" i="52"/>
  <c r="G28" i="93" s="1"/>
  <c r="I986" i="52"/>
  <c r="J986" i="52"/>
  <c r="H28" i="93" s="1"/>
  <c r="K986" i="52"/>
  <c r="C987" i="52"/>
  <c r="B29" i="93" s="1"/>
  <c r="D987" i="52"/>
  <c r="D29" i="93" s="1"/>
  <c r="E987" i="52"/>
  <c r="E29" i="93" s="1"/>
  <c r="F987" i="52"/>
  <c r="F29" i="93" s="1"/>
  <c r="G987" i="52"/>
  <c r="H987" i="52"/>
  <c r="G29" i="93" s="1"/>
  <c r="I987" i="52"/>
  <c r="J987" i="52"/>
  <c r="H29" i="93" s="1"/>
  <c r="K987" i="52"/>
  <c r="C988" i="52"/>
  <c r="B30" i="93" s="1"/>
  <c r="D988" i="52"/>
  <c r="D30" i="93" s="1"/>
  <c r="E988" i="52"/>
  <c r="E30" i="93" s="1"/>
  <c r="F988" i="52"/>
  <c r="F30" i="93" s="1"/>
  <c r="G988" i="52"/>
  <c r="H988" i="52"/>
  <c r="G30" i="93" s="1"/>
  <c r="I988" i="52"/>
  <c r="J988" i="52"/>
  <c r="H30" i="93" s="1"/>
  <c r="K988" i="52"/>
  <c r="C989" i="52"/>
  <c r="B31" i="93" s="1"/>
  <c r="D989" i="52"/>
  <c r="D31" i="93" s="1"/>
  <c r="E989" i="52"/>
  <c r="E31" i="93" s="1"/>
  <c r="F989" i="52"/>
  <c r="F31" i="93" s="1"/>
  <c r="G989" i="52"/>
  <c r="H989" i="52"/>
  <c r="G31" i="93" s="1"/>
  <c r="I989" i="52"/>
  <c r="J989" i="52"/>
  <c r="H31" i="93" s="1"/>
  <c r="K989" i="52"/>
  <c r="H1652" i="46" l="1"/>
  <c r="H1653" i="46"/>
  <c r="H1654" i="46"/>
  <c r="H1655" i="46"/>
  <c r="H1656" i="46"/>
  <c r="G1652" i="46"/>
  <c r="G1653" i="46"/>
  <c r="G1654" i="46"/>
  <c r="G1655" i="46"/>
  <c r="G1656" i="46"/>
  <c r="F1652" i="46"/>
  <c r="F1653" i="46"/>
  <c r="F1654" i="46"/>
  <c r="F1655" i="46"/>
  <c r="F1656" i="46"/>
  <c r="E1652" i="46"/>
  <c r="E1653" i="46"/>
  <c r="E1654" i="46"/>
  <c r="E1655" i="46"/>
  <c r="E1656" i="46"/>
  <c r="D1652" i="46"/>
  <c r="D1653" i="46"/>
  <c r="D1654" i="46"/>
  <c r="D1655" i="46"/>
  <c r="D1656" i="46"/>
  <c r="C1652" i="46"/>
  <c r="C1653" i="46"/>
  <c r="C1654" i="46"/>
  <c r="C1655" i="46"/>
  <c r="C1656" i="46"/>
  <c r="C1650" i="46"/>
  <c r="C1651" i="46"/>
  <c r="C1649" i="46"/>
  <c r="H1649" i="46"/>
  <c r="H1650" i="46"/>
  <c r="H1651" i="46"/>
  <c r="G1649" i="46"/>
  <c r="G1650" i="46"/>
  <c r="G1651" i="46"/>
  <c r="F1649" i="46"/>
  <c r="F1650" i="46"/>
  <c r="F1651" i="46"/>
  <c r="E1649" i="46"/>
  <c r="E1650" i="46"/>
  <c r="E1651" i="46"/>
  <c r="D1649" i="46"/>
  <c r="D1650" i="46"/>
  <c r="D1651" i="46"/>
  <c r="C2" i="46" l="1"/>
  <c r="K2" i="52"/>
  <c r="J2" i="52"/>
  <c r="H2" i="96" s="1"/>
  <c r="I2" i="52"/>
  <c r="H2" i="52"/>
  <c r="G2" i="52"/>
  <c r="F2" i="52"/>
  <c r="F2" i="96" s="1"/>
  <c r="E2" i="52"/>
  <c r="E2" i="96" s="1"/>
  <c r="D2" i="52"/>
  <c r="D2" i="96" s="1"/>
  <c r="C2" i="52"/>
  <c r="B2" i="96" s="1"/>
  <c r="G2" i="96" l="1"/>
  <c r="H1648" i="46"/>
  <c r="G1648" i="46"/>
  <c r="F1648" i="46"/>
  <c r="E1648" i="46"/>
  <c r="D1648" i="46"/>
  <c r="C1648" i="46"/>
  <c r="H1647" i="46"/>
  <c r="G1647" i="46"/>
  <c r="F1647" i="46"/>
  <c r="E1647" i="46"/>
  <c r="D1647" i="46"/>
  <c r="C1647" i="46"/>
  <c r="H1646" i="46"/>
  <c r="G1646" i="46"/>
  <c r="F1646" i="46"/>
  <c r="E1646" i="46"/>
  <c r="D1646" i="46"/>
  <c r="C1646" i="46"/>
  <c r="H1645" i="46"/>
  <c r="G1645" i="46"/>
  <c r="F1645" i="46"/>
  <c r="E1645" i="46"/>
  <c r="D1645" i="46"/>
  <c r="C1645" i="46"/>
  <c r="H1644" i="46"/>
  <c r="G1644" i="46"/>
  <c r="F1644" i="46"/>
  <c r="E1644" i="46"/>
  <c r="D1644" i="46"/>
  <c r="C1644" i="46"/>
  <c r="H1643" i="46"/>
  <c r="G1643" i="46"/>
  <c r="F1643" i="46"/>
  <c r="E1643" i="46"/>
  <c r="D1643" i="46"/>
  <c r="C1643" i="46"/>
  <c r="H1642" i="46"/>
  <c r="G1642" i="46"/>
  <c r="F1642" i="46"/>
  <c r="E1642" i="46"/>
  <c r="D1642" i="46"/>
  <c r="C1642" i="46"/>
  <c r="H1641" i="46"/>
  <c r="G1641" i="46"/>
  <c r="F1641" i="46"/>
  <c r="E1641" i="46"/>
  <c r="D1641" i="46"/>
  <c r="C1641" i="46"/>
  <c r="H1640" i="46"/>
  <c r="G1640" i="46"/>
  <c r="F1640" i="46"/>
  <c r="E1640" i="46"/>
  <c r="D1640" i="46"/>
  <c r="C1640" i="46"/>
  <c r="H1639" i="46"/>
  <c r="G1639" i="46"/>
  <c r="F1639" i="46"/>
  <c r="E1639" i="46"/>
  <c r="D1639" i="46"/>
  <c r="C1639" i="46"/>
  <c r="H1638" i="46"/>
  <c r="G1638" i="46"/>
  <c r="F1638" i="46"/>
  <c r="E1638" i="46"/>
  <c r="D1638" i="46"/>
  <c r="C1638" i="46"/>
  <c r="H1637" i="46"/>
  <c r="G1637" i="46"/>
  <c r="F1637" i="46"/>
  <c r="E1637" i="46"/>
  <c r="D1637" i="46"/>
  <c r="C1637" i="46"/>
  <c r="H1636" i="46"/>
  <c r="G1636" i="46"/>
  <c r="F1636" i="46"/>
  <c r="E1636" i="46"/>
  <c r="D1636" i="46"/>
  <c r="C1636" i="46"/>
  <c r="H1635" i="46"/>
  <c r="G1635" i="46"/>
  <c r="F1635" i="46"/>
  <c r="E1635" i="46"/>
  <c r="D1635" i="46"/>
  <c r="C1635" i="46"/>
  <c r="H1634" i="46"/>
  <c r="G1634" i="46"/>
  <c r="F1634" i="46"/>
  <c r="E1634" i="46"/>
  <c r="D1634" i="46"/>
  <c r="C1634" i="46"/>
  <c r="H1633" i="46"/>
  <c r="G1633" i="46"/>
  <c r="F1633" i="46"/>
  <c r="E1633" i="46"/>
  <c r="D1633" i="46"/>
  <c r="C1633" i="46"/>
  <c r="H1632" i="46"/>
  <c r="G1632" i="46"/>
  <c r="F1632" i="46"/>
  <c r="E1632" i="46"/>
  <c r="D1632" i="46"/>
  <c r="C1632" i="46"/>
  <c r="H1631" i="46"/>
  <c r="G1631" i="46"/>
  <c r="F1631" i="46"/>
  <c r="E1631" i="46"/>
  <c r="D1631" i="46"/>
  <c r="C1631" i="46"/>
  <c r="H1630" i="46"/>
  <c r="G1630" i="46"/>
  <c r="F1630" i="46"/>
  <c r="E1630" i="46"/>
  <c r="D1630" i="46"/>
  <c r="C1630" i="46"/>
  <c r="H1629" i="46"/>
  <c r="G1629" i="46"/>
  <c r="F1629" i="46"/>
  <c r="E1629" i="46"/>
  <c r="D1629" i="46"/>
  <c r="C1629" i="46"/>
  <c r="H1628" i="46"/>
  <c r="G1628" i="46"/>
  <c r="F1628" i="46"/>
  <c r="E1628" i="46"/>
  <c r="D1628" i="46"/>
  <c r="C1628" i="46"/>
  <c r="H1627" i="46"/>
  <c r="G1627" i="46"/>
  <c r="F1627" i="46"/>
  <c r="E1627" i="46"/>
  <c r="D1627" i="46"/>
  <c r="C1627" i="46"/>
  <c r="H1626" i="46"/>
  <c r="G1626" i="46"/>
  <c r="F1626" i="46"/>
  <c r="E1626" i="46"/>
  <c r="D1626" i="46"/>
  <c r="C1626" i="46"/>
  <c r="H1625" i="46"/>
  <c r="G1625" i="46"/>
  <c r="F1625" i="46"/>
  <c r="E1625" i="46"/>
  <c r="D1625" i="46"/>
  <c r="C1625" i="46"/>
  <c r="H1624" i="46"/>
  <c r="G1624" i="46"/>
  <c r="F1624" i="46"/>
  <c r="E1624" i="46"/>
  <c r="D1624" i="46"/>
  <c r="C1624" i="46"/>
  <c r="H1623" i="46"/>
  <c r="G1623" i="46"/>
  <c r="F1623" i="46"/>
  <c r="E1623" i="46"/>
  <c r="D1623" i="46"/>
  <c r="C1623" i="46"/>
  <c r="H1622" i="46"/>
  <c r="G1622" i="46"/>
  <c r="F1622" i="46"/>
  <c r="E1622" i="46"/>
  <c r="D1622" i="46"/>
  <c r="C1622" i="46"/>
  <c r="H1621" i="46"/>
  <c r="G1621" i="46"/>
  <c r="F1621" i="46"/>
  <c r="E1621" i="46"/>
  <c r="D1621" i="46"/>
  <c r="C1621" i="46"/>
  <c r="H1620" i="46"/>
  <c r="G1620" i="46"/>
  <c r="F1620" i="46"/>
  <c r="E1620" i="46"/>
  <c r="D1620" i="46"/>
  <c r="C1620" i="46"/>
  <c r="H1619" i="46"/>
  <c r="G1619" i="46"/>
  <c r="F1619" i="46"/>
  <c r="E1619" i="46"/>
  <c r="D1619" i="46"/>
  <c r="C1619" i="46"/>
  <c r="H1618" i="46"/>
  <c r="G1618" i="46"/>
  <c r="F1618" i="46"/>
  <c r="E1618" i="46"/>
  <c r="D1618" i="46"/>
  <c r="C1618" i="46"/>
  <c r="H1617" i="46"/>
  <c r="G1617" i="46"/>
  <c r="F1617" i="46"/>
  <c r="E1617" i="46"/>
  <c r="D1617" i="46"/>
  <c r="C1617" i="46"/>
  <c r="H1616" i="46"/>
  <c r="G1616" i="46"/>
  <c r="F1616" i="46"/>
  <c r="E1616" i="46"/>
  <c r="D1616" i="46"/>
  <c r="C1616" i="46"/>
  <c r="H1615" i="46"/>
  <c r="G1615" i="46"/>
  <c r="F1615" i="46"/>
  <c r="E1615" i="46"/>
  <c r="D1615" i="46"/>
  <c r="C1615" i="46"/>
  <c r="H1614" i="46"/>
  <c r="G1614" i="46"/>
  <c r="F1614" i="46"/>
  <c r="E1614" i="46"/>
  <c r="D1614" i="46"/>
  <c r="C1614" i="46"/>
  <c r="H1613" i="46"/>
  <c r="G1613" i="46"/>
  <c r="F1613" i="46"/>
  <c r="E1613" i="46"/>
  <c r="D1613" i="46"/>
  <c r="C1613" i="46"/>
  <c r="H1612" i="46"/>
  <c r="G1612" i="46"/>
  <c r="F1612" i="46"/>
  <c r="E1612" i="46"/>
  <c r="D1612" i="46"/>
  <c r="C1612" i="46"/>
  <c r="H1611" i="46"/>
  <c r="G1611" i="46"/>
  <c r="F1611" i="46"/>
  <c r="E1611" i="46"/>
  <c r="D1611" i="46"/>
  <c r="C1611" i="46"/>
  <c r="H1610" i="46"/>
  <c r="G1610" i="46"/>
  <c r="F1610" i="46"/>
  <c r="E1610" i="46"/>
  <c r="D1610" i="46"/>
  <c r="C1610" i="46"/>
  <c r="H1609" i="46"/>
  <c r="G1609" i="46"/>
  <c r="F1609" i="46"/>
  <c r="E1609" i="46"/>
  <c r="D1609" i="46"/>
  <c r="C1609" i="46"/>
  <c r="H1608" i="46"/>
  <c r="G1608" i="46"/>
  <c r="F1608" i="46"/>
  <c r="E1608" i="46"/>
  <c r="D1608" i="46"/>
  <c r="C1608" i="46"/>
  <c r="H1607" i="46"/>
  <c r="G1607" i="46"/>
  <c r="F1607" i="46"/>
  <c r="E1607" i="46"/>
  <c r="D1607" i="46"/>
  <c r="C1607" i="46"/>
  <c r="H1606" i="46"/>
  <c r="G1606" i="46"/>
  <c r="F1606" i="46"/>
  <c r="E1606" i="46"/>
  <c r="D1606" i="46"/>
  <c r="C1606" i="46"/>
  <c r="H1605" i="46"/>
  <c r="G1605" i="46"/>
  <c r="F1605" i="46"/>
  <c r="E1605" i="46"/>
  <c r="D1605" i="46"/>
  <c r="C1605" i="46"/>
  <c r="H1604" i="46"/>
  <c r="G1604" i="46"/>
  <c r="F1604" i="46"/>
  <c r="E1604" i="46"/>
  <c r="D1604" i="46"/>
  <c r="C1604" i="46"/>
  <c r="H1603" i="46"/>
  <c r="G1603" i="46"/>
  <c r="F1603" i="46"/>
  <c r="E1603" i="46"/>
  <c r="D1603" i="46"/>
  <c r="C1603" i="46"/>
  <c r="H1602" i="46"/>
  <c r="G1602" i="46"/>
  <c r="F1602" i="46"/>
  <c r="E1602" i="46"/>
  <c r="D1602" i="46"/>
  <c r="C1602" i="46"/>
  <c r="H1601" i="46"/>
  <c r="G1601" i="46"/>
  <c r="F1601" i="46"/>
  <c r="E1601" i="46"/>
  <c r="D1601" i="46"/>
  <c r="C1601" i="46"/>
  <c r="H1600" i="46"/>
  <c r="G1600" i="46"/>
  <c r="F1600" i="46"/>
  <c r="E1600" i="46"/>
  <c r="D1600" i="46"/>
  <c r="C1600" i="46"/>
  <c r="H1599" i="46"/>
  <c r="G1599" i="46"/>
  <c r="F1599" i="46"/>
  <c r="E1599" i="46"/>
  <c r="D1599" i="46"/>
  <c r="C1599" i="46"/>
  <c r="H1598" i="46"/>
  <c r="G1598" i="46"/>
  <c r="F1598" i="46"/>
  <c r="E1598" i="46"/>
  <c r="D1598" i="46"/>
  <c r="C1598" i="46"/>
  <c r="H1597" i="46"/>
  <c r="G1597" i="46"/>
  <c r="F1597" i="46"/>
  <c r="E1597" i="46"/>
  <c r="D1597" i="46"/>
  <c r="C1597" i="46"/>
  <c r="H1596" i="46"/>
  <c r="G1596" i="46"/>
  <c r="F1596" i="46"/>
  <c r="E1596" i="46"/>
  <c r="D1596" i="46"/>
  <c r="C1596" i="46"/>
  <c r="H1595" i="46"/>
  <c r="G1595" i="46"/>
  <c r="F1595" i="46"/>
  <c r="E1595" i="46"/>
  <c r="D1595" i="46"/>
  <c r="C1595" i="46"/>
  <c r="H1594" i="46"/>
  <c r="G1594" i="46"/>
  <c r="F1594" i="46"/>
  <c r="E1594" i="46"/>
  <c r="D1594" i="46"/>
  <c r="C1594" i="46"/>
  <c r="H1593" i="46"/>
  <c r="G1593" i="46"/>
  <c r="F1593" i="46"/>
  <c r="E1593" i="46"/>
  <c r="D1593" i="46"/>
  <c r="C1593" i="46"/>
  <c r="H1592" i="46"/>
  <c r="G1592" i="46"/>
  <c r="F1592" i="46"/>
  <c r="E1592" i="46"/>
  <c r="D1592" i="46"/>
  <c r="C1592" i="46"/>
  <c r="H1591" i="46"/>
  <c r="G1591" i="46"/>
  <c r="F1591" i="46"/>
  <c r="E1591" i="46"/>
  <c r="D1591" i="46"/>
  <c r="C1591" i="46"/>
  <c r="H1590" i="46"/>
  <c r="G1590" i="46"/>
  <c r="F1590" i="46"/>
  <c r="E1590" i="46"/>
  <c r="D1590" i="46"/>
  <c r="C1590" i="46"/>
  <c r="H1589" i="46"/>
  <c r="G1589" i="46"/>
  <c r="F1589" i="46"/>
  <c r="E1589" i="46"/>
  <c r="D1589" i="46"/>
  <c r="C1589" i="46"/>
  <c r="H1588" i="46"/>
  <c r="G1588" i="46"/>
  <c r="F1588" i="46"/>
  <c r="E1588" i="46"/>
  <c r="D1588" i="46"/>
  <c r="C1588" i="46"/>
  <c r="H1587" i="46"/>
  <c r="G1587" i="46"/>
  <c r="F1587" i="46"/>
  <c r="E1587" i="46"/>
  <c r="D1587" i="46"/>
  <c r="C1587" i="46"/>
  <c r="H1586" i="46"/>
  <c r="G1586" i="46"/>
  <c r="F1586" i="46"/>
  <c r="E1586" i="46"/>
  <c r="D1586" i="46"/>
  <c r="C1586" i="46"/>
  <c r="H1585" i="46"/>
  <c r="G1585" i="46"/>
  <c r="F1585" i="46"/>
  <c r="E1585" i="46"/>
  <c r="D1585" i="46"/>
  <c r="C1585" i="46"/>
  <c r="H1584" i="46"/>
  <c r="G1584" i="46"/>
  <c r="F1584" i="46"/>
  <c r="E1584" i="46"/>
  <c r="D1584" i="46"/>
  <c r="C1584" i="46"/>
  <c r="H1583" i="46"/>
  <c r="G1583" i="46"/>
  <c r="F1583" i="46"/>
  <c r="E1583" i="46"/>
  <c r="D1583" i="46"/>
  <c r="C1583" i="46"/>
  <c r="H1582" i="46"/>
  <c r="G1582" i="46"/>
  <c r="F1582" i="46"/>
  <c r="E1582" i="46"/>
  <c r="D1582" i="46"/>
  <c r="C1582" i="46"/>
  <c r="H1581" i="46"/>
  <c r="G1581" i="46"/>
  <c r="F1581" i="46"/>
  <c r="E1581" i="46"/>
  <c r="D1581" i="46"/>
  <c r="C1581" i="46"/>
  <c r="H1580" i="46"/>
  <c r="G1580" i="46"/>
  <c r="F1580" i="46"/>
  <c r="E1580" i="46"/>
  <c r="D1580" i="46"/>
  <c r="C1580" i="46"/>
  <c r="H1579" i="46"/>
  <c r="G1579" i="46"/>
  <c r="F1579" i="46"/>
  <c r="E1579" i="46"/>
  <c r="D1579" i="46"/>
  <c r="C1579" i="46"/>
  <c r="H1578" i="46"/>
  <c r="G1578" i="46"/>
  <c r="F1578" i="46"/>
  <c r="E1578" i="46"/>
  <c r="D1578" i="46"/>
  <c r="C1578" i="46"/>
  <c r="H1577" i="46"/>
  <c r="G1577" i="46"/>
  <c r="F1577" i="46"/>
  <c r="E1577" i="46"/>
  <c r="D1577" i="46"/>
  <c r="C1577" i="46"/>
  <c r="H1576" i="46"/>
  <c r="G1576" i="46"/>
  <c r="F1576" i="46"/>
  <c r="E1576" i="46"/>
  <c r="D1576" i="46"/>
  <c r="C1576" i="46"/>
  <c r="H1575" i="46"/>
  <c r="G1575" i="46"/>
  <c r="F1575" i="46"/>
  <c r="E1575" i="46"/>
  <c r="D1575" i="46"/>
  <c r="C1575" i="46"/>
  <c r="H1574" i="46"/>
  <c r="G1574" i="46"/>
  <c r="F1574" i="46"/>
  <c r="E1574" i="46"/>
  <c r="D1574" i="46"/>
  <c r="C1574" i="46"/>
  <c r="H1573" i="46"/>
  <c r="G1573" i="46"/>
  <c r="F1573" i="46"/>
  <c r="E1573" i="46"/>
  <c r="D1573" i="46"/>
  <c r="C1573" i="46"/>
  <c r="H1572" i="46"/>
  <c r="G1572" i="46"/>
  <c r="F1572" i="46"/>
  <c r="E1572" i="46"/>
  <c r="D1572" i="46"/>
  <c r="C1572" i="46"/>
  <c r="H1571" i="46"/>
  <c r="G1571" i="46"/>
  <c r="F1571" i="46"/>
  <c r="E1571" i="46"/>
  <c r="D1571" i="46"/>
  <c r="C1571" i="46"/>
  <c r="H1570" i="46"/>
  <c r="G1570" i="46"/>
  <c r="F1570" i="46"/>
  <c r="E1570" i="46"/>
  <c r="D1570" i="46"/>
  <c r="C1570" i="46"/>
  <c r="H1569" i="46"/>
  <c r="G1569" i="46"/>
  <c r="F1569" i="46"/>
  <c r="E1569" i="46"/>
  <c r="D1569" i="46"/>
  <c r="C1569" i="46"/>
  <c r="H1568" i="46"/>
  <c r="G1568" i="46"/>
  <c r="F1568" i="46"/>
  <c r="E1568" i="46"/>
  <c r="D1568" i="46"/>
  <c r="C1568" i="46"/>
  <c r="H1567" i="46"/>
  <c r="G1567" i="46"/>
  <c r="F1567" i="46"/>
  <c r="E1567" i="46"/>
  <c r="D1567" i="46"/>
  <c r="C1567" i="46"/>
  <c r="H1566" i="46"/>
  <c r="G1566" i="46"/>
  <c r="F1566" i="46"/>
  <c r="E1566" i="46"/>
  <c r="D1566" i="46"/>
  <c r="C1566" i="46"/>
  <c r="H1565" i="46"/>
  <c r="G1565" i="46"/>
  <c r="F1565" i="46"/>
  <c r="E1565" i="46"/>
  <c r="D1565" i="46"/>
  <c r="C1565" i="46"/>
  <c r="H1564" i="46"/>
  <c r="G1564" i="46"/>
  <c r="F1564" i="46"/>
  <c r="E1564" i="46"/>
  <c r="D1564" i="46"/>
  <c r="C1564" i="46"/>
  <c r="H1563" i="46"/>
  <c r="G1563" i="46"/>
  <c r="F1563" i="46"/>
  <c r="E1563" i="46"/>
  <c r="D1563" i="46"/>
  <c r="C1563" i="46"/>
  <c r="H1562" i="46"/>
  <c r="G1562" i="46"/>
  <c r="F1562" i="46"/>
  <c r="E1562" i="46"/>
  <c r="D1562" i="46"/>
  <c r="C1562" i="46"/>
  <c r="H1561" i="46"/>
  <c r="G1561" i="46"/>
  <c r="F1561" i="46"/>
  <c r="E1561" i="46"/>
  <c r="D1561" i="46"/>
  <c r="C1561" i="46"/>
  <c r="H1560" i="46"/>
  <c r="G1560" i="46"/>
  <c r="F1560" i="46"/>
  <c r="E1560" i="46"/>
  <c r="D1560" i="46"/>
  <c r="C1560" i="46"/>
  <c r="H1559" i="46"/>
  <c r="G1559" i="46"/>
  <c r="F1559" i="46"/>
  <c r="E1559" i="46"/>
  <c r="D1559" i="46"/>
  <c r="C1559" i="46"/>
  <c r="H1558" i="46"/>
  <c r="G1558" i="46"/>
  <c r="F1558" i="46"/>
  <c r="E1558" i="46"/>
  <c r="D1558" i="46"/>
  <c r="C1558" i="46"/>
  <c r="H1557" i="46"/>
  <c r="G1557" i="46"/>
  <c r="F1557" i="46"/>
  <c r="E1557" i="46"/>
  <c r="D1557" i="46"/>
  <c r="C1557" i="46"/>
  <c r="H1556" i="46"/>
  <c r="G1556" i="46"/>
  <c r="F1556" i="46"/>
  <c r="E1556" i="46"/>
  <c r="D1556" i="46"/>
  <c r="C1556" i="46"/>
  <c r="H1555" i="46"/>
  <c r="G1555" i="46"/>
  <c r="F1555" i="46"/>
  <c r="E1555" i="46"/>
  <c r="D1555" i="46"/>
  <c r="C1555" i="46"/>
  <c r="H1554" i="46"/>
  <c r="G1554" i="46"/>
  <c r="F1554" i="46"/>
  <c r="E1554" i="46"/>
  <c r="D1554" i="46"/>
  <c r="C1554" i="46"/>
  <c r="H1553" i="46"/>
  <c r="G1553" i="46"/>
  <c r="F1553" i="46"/>
  <c r="E1553" i="46"/>
  <c r="D1553" i="46"/>
  <c r="C1553" i="46"/>
  <c r="H1552" i="46"/>
  <c r="G1552" i="46"/>
  <c r="F1552" i="46"/>
  <c r="E1552" i="46"/>
  <c r="D1552" i="46"/>
  <c r="C1552" i="46"/>
  <c r="H1551" i="46"/>
  <c r="G1551" i="46"/>
  <c r="F1551" i="46"/>
  <c r="E1551" i="46"/>
  <c r="D1551" i="46"/>
  <c r="C1551" i="46"/>
  <c r="H1550" i="46"/>
  <c r="G1550" i="46"/>
  <c r="F1550" i="46"/>
  <c r="E1550" i="46"/>
  <c r="D1550" i="46"/>
  <c r="C1550" i="46"/>
  <c r="H1549" i="46"/>
  <c r="G1549" i="46"/>
  <c r="F1549" i="46"/>
  <c r="E1549" i="46"/>
  <c r="D1549" i="46"/>
  <c r="C1549" i="46"/>
  <c r="H1548" i="46"/>
  <c r="G1548" i="46"/>
  <c r="F1548" i="46"/>
  <c r="E1548" i="46"/>
  <c r="D1548" i="46"/>
  <c r="C1548" i="46"/>
  <c r="H1547" i="46"/>
  <c r="G1547" i="46"/>
  <c r="F1547" i="46"/>
  <c r="E1547" i="46"/>
  <c r="D1547" i="46"/>
  <c r="C1547" i="46"/>
  <c r="H1546" i="46"/>
  <c r="G1546" i="46"/>
  <c r="F1546" i="46"/>
  <c r="E1546" i="46"/>
  <c r="D1546" i="46"/>
  <c r="C1546" i="46"/>
  <c r="H1545" i="46"/>
  <c r="G1545" i="46"/>
  <c r="F1545" i="46"/>
  <c r="E1545" i="46"/>
  <c r="D1545" i="46"/>
  <c r="C1545" i="46"/>
  <c r="H1544" i="46"/>
  <c r="G1544" i="46"/>
  <c r="F1544" i="46"/>
  <c r="E1544" i="46"/>
  <c r="D1544" i="46"/>
  <c r="C1544" i="46"/>
  <c r="H1543" i="46"/>
  <c r="G1543" i="46"/>
  <c r="F1543" i="46"/>
  <c r="E1543" i="46"/>
  <c r="D1543" i="46"/>
  <c r="C1543" i="46"/>
  <c r="H1542" i="46"/>
  <c r="G1542" i="46"/>
  <c r="F1542" i="46"/>
  <c r="E1542" i="46"/>
  <c r="D1542" i="46"/>
  <c r="C1542" i="46"/>
  <c r="H1541" i="46"/>
  <c r="G1541" i="46"/>
  <c r="F1541" i="46"/>
  <c r="E1541" i="46"/>
  <c r="D1541" i="46"/>
  <c r="C1541" i="46"/>
  <c r="H1540" i="46"/>
  <c r="G1540" i="46"/>
  <c r="F1540" i="46"/>
  <c r="E1540" i="46"/>
  <c r="D1540" i="46"/>
  <c r="C1540" i="46"/>
  <c r="H1539" i="46"/>
  <c r="G1539" i="46"/>
  <c r="F1539" i="46"/>
  <c r="E1539" i="46"/>
  <c r="D1539" i="46"/>
  <c r="C1539" i="46"/>
  <c r="H1538" i="46"/>
  <c r="G1538" i="46"/>
  <c r="F1538" i="46"/>
  <c r="E1538" i="46"/>
  <c r="D1538" i="46"/>
  <c r="C1538" i="46"/>
  <c r="H1537" i="46"/>
  <c r="G1537" i="46"/>
  <c r="F1537" i="46"/>
  <c r="E1537" i="46"/>
  <c r="D1537" i="46"/>
  <c r="C1537" i="46"/>
  <c r="H1536" i="46"/>
  <c r="G1536" i="46"/>
  <c r="F1536" i="46"/>
  <c r="E1536" i="46"/>
  <c r="D1536" i="46"/>
  <c r="C1536" i="46"/>
  <c r="H1535" i="46"/>
  <c r="G1535" i="46"/>
  <c r="F1535" i="46"/>
  <c r="E1535" i="46"/>
  <c r="D1535" i="46"/>
  <c r="C1535" i="46"/>
  <c r="H1534" i="46"/>
  <c r="G1534" i="46"/>
  <c r="F1534" i="46"/>
  <c r="E1534" i="46"/>
  <c r="D1534" i="46"/>
  <c r="C1534" i="46"/>
  <c r="H1533" i="46"/>
  <c r="G1533" i="46"/>
  <c r="F1533" i="46"/>
  <c r="E1533" i="46"/>
  <c r="D1533" i="46"/>
  <c r="C1533" i="46"/>
  <c r="H1532" i="46"/>
  <c r="G1532" i="46"/>
  <c r="F1532" i="46"/>
  <c r="E1532" i="46"/>
  <c r="D1532" i="46"/>
  <c r="C1532" i="46"/>
  <c r="H1531" i="46"/>
  <c r="G1531" i="46"/>
  <c r="F1531" i="46"/>
  <c r="E1531" i="46"/>
  <c r="D1531" i="46"/>
  <c r="C1531" i="46"/>
  <c r="H1530" i="46"/>
  <c r="G1530" i="46"/>
  <c r="F1530" i="46"/>
  <c r="E1530" i="46"/>
  <c r="D1530" i="46"/>
  <c r="C1530" i="46"/>
  <c r="H1529" i="46"/>
  <c r="G1529" i="46"/>
  <c r="F1529" i="46"/>
  <c r="E1529" i="46"/>
  <c r="D1529" i="46"/>
  <c r="C1529" i="46"/>
  <c r="H1528" i="46"/>
  <c r="G1528" i="46"/>
  <c r="F1528" i="46"/>
  <c r="E1528" i="46"/>
  <c r="D1528" i="46"/>
  <c r="C1528" i="46"/>
  <c r="H1527" i="46"/>
  <c r="G1527" i="46"/>
  <c r="F1527" i="46"/>
  <c r="E1527" i="46"/>
  <c r="D1527" i="46"/>
  <c r="C1527" i="46"/>
  <c r="H1526" i="46"/>
  <c r="G1526" i="46"/>
  <c r="F1526" i="46"/>
  <c r="E1526" i="46"/>
  <c r="D1526" i="46"/>
  <c r="C1526" i="46"/>
  <c r="H1525" i="46"/>
  <c r="G1525" i="46"/>
  <c r="F1525" i="46"/>
  <c r="E1525" i="46"/>
  <c r="D1525" i="46"/>
  <c r="C1525" i="46"/>
  <c r="H1524" i="46"/>
  <c r="G1524" i="46"/>
  <c r="F1524" i="46"/>
  <c r="E1524" i="46"/>
  <c r="D1524" i="46"/>
  <c r="C1524" i="46"/>
  <c r="H1523" i="46"/>
  <c r="G1523" i="46"/>
  <c r="F1523" i="46"/>
  <c r="E1523" i="46"/>
  <c r="D1523" i="46"/>
  <c r="C1523" i="46"/>
  <c r="H1522" i="46"/>
  <c r="G1522" i="46"/>
  <c r="F1522" i="46"/>
  <c r="E1522" i="46"/>
  <c r="D1522" i="46"/>
  <c r="C1522" i="46"/>
  <c r="H1521" i="46"/>
  <c r="G1521" i="46"/>
  <c r="F1521" i="46"/>
  <c r="E1521" i="46"/>
  <c r="D1521" i="46"/>
  <c r="C1521" i="46"/>
  <c r="H1520" i="46"/>
  <c r="G1520" i="46"/>
  <c r="F1520" i="46"/>
  <c r="E1520" i="46"/>
  <c r="D1520" i="46"/>
  <c r="C1520" i="46"/>
  <c r="H1519" i="46"/>
  <c r="G1519" i="46"/>
  <c r="F1519" i="46"/>
  <c r="E1519" i="46"/>
  <c r="D1519" i="46"/>
  <c r="C1519" i="46"/>
  <c r="H1518" i="46"/>
  <c r="G1518" i="46"/>
  <c r="F1518" i="46"/>
  <c r="E1518" i="46"/>
  <c r="D1518" i="46"/>
  <c r="C1518" i="46"/>
  <c r="H1517" i="46"/>
  <c r="G1517" i="46"/>
  <c r="F1517" i="46"/>
  <c r="E1517" i="46"/>
  <c r="D1517" i="46"/>
  <c r="C1517" i="46"/>
  <c r="H1516" i="46"/>
  <c r="G1516" i="46"/>
  <c r="F1516" i="46"/>
  <c r="E1516" i="46"/>
  <c r="D1516" i="46"/>
  <c r="C1516" i="46"/>
  <c r="H1515" i="46"/>
  <c r="G1515" i="46"/>
  <c r="F1515" i="46"/>
  <c r="E1515" i="46"/>
  <c r="D1515" i="46"/>
  <c r="C1515" i="46"/>
  <c r="H1514" i="46"/>
  <c r="G1514" i="46"/>
  <c r="F1514" i="46"/>
  <c r="E1514" i="46"/>
  <c r="D1514" i="46"/>
  <c r="C1514" i="46"/>
  <c r="H1513" i="46"/>
  <c r="G1513" i="46"/>
  <c r="F1513" i="46"/>
  <c r="E1513" i="46"/>
  <c r="D1513" i="46"/>
  <c r="C1513" i="46"/>
  <c r="H1512" i="46"/>
  <c r="G1512" i="46"/>
  <c r="F1512" i="46"/>
  <c r="E1512" i="46"/>
  <c r="D1512" i="46"/>
  <c r="C1512" i="46"/>
  <c r="H1511" i="46"/>
  <c r="G1511" i="46"/>
  <c r="F1511" i="46"/>
  <c r="E1511" i="46"/>
  <c r="D1511" i="46"/>
  <c r="C1511" i="46"/>
  <c r="H1510" i="46"/>
  <c r="G1510" i="46"/>
  <c r="F1510" i="46"/>
  <c r="E1510" i="46"/>
  <c r="D1510" i="46"/>
  <c r="C1510" i="46"/>
  <c r="H1509" i="46"/>
  <c r="G1509" i="46"/>
  <c r="F1509" i="46"/>
  <c r="E1509" i="46"/>
  <c r="D1509" i="46"/>
  <c r="C1509" i="46"/>
  <c r="H1508" i="46"/>
  <c r="G1508" i="46"/>
  <c r="F1508" i="46"/>
  <c r="E1508" i="46"/>
  <c r="D1508" i="46"/>
  <c r="C1508" i="46"/>
  <c r="H1507" i="46"/>
  <c r="G1507" i="46"/>
  <c r="F1507" i="46"/>
  <c r="E1507" i="46"/>
  <c r="D1507" i="46"/>
  <c r="C1507" i="46"/>
  <c r="H1506" i="46"/>
  <c r="G1506" i="46"/>
  <c r="F1506" i="46"/>
  <c r="E1506" i="46"/>
  <c r="D1506" i="46"/>
  <c r="C1506" i="46"/>
  <c r="H1505" i="46"/>
  <c r="G1505" i="46"/>
  <c r="F1505" i="46"/>
  <c r="E1505" i="46"/>
  <c r="D1505" i="46"/>
  <c r="C1505" i="46"/>
  <c r="H1504" i="46"/>
  <c r="G1504" i="46"/>
  <c r="F1504" i="46"/>
  <c r="E1504" i="46"/>
  <c r="D1504" i="46"/>
  <c r="C1504" i="46"/>
  <c r="H1503" i="46"/>
  <c r="G1503" i="46"/>
  <c r="F1503" i="46"/>
  <c r="E1503" i="46"/>
  <c r="D1503" i="46"/>
  <c r="C1503" i="46"/>
  <c r="H1502" i="46"/>
  <c r="G1502" i="46"/>
  <c r="F1502" i="46"/>
  <c r="E1502" i="46"/>
  <c r="D1502" i="46"/>
  <c r="C1502" i="46"/>
  <c r="H1501" i="46"/>
  <c r="G1501" i="46"/>
  <c r="F1501" i="46"/>
  <c r="E1501" i="46"/>
  <c r="D1501" i="46"/>
  <c r="C1501" i="46"/>
  <c r="H1500" i="46"/>
  <c r="G1500" i="46"/>
  <c r="F1500" i="46"/>
  <c r="E1500" i="46"/>
  <c r="D1500" i="46"/>
  <c r="C1500" i="46"/>
  <c r="H1499" i="46"/>
  <c r="G1499" i="46"/>
  <c r="F1499" i="46"/>
  <c r="E1499" i="46"/>
  <c r="D1499" i="46"/>
  <c r="C1499" i="46"/>
  <c r="H1498" i="46"/>
  <c r="G1498" i="46"/>
  <c r="F1498" i="46"/>
  <c r="E1498" i="46"/>
  <c r="D1498" i="46"/>
  <c r="C1498" i="46"/>
  <c r="H1497" i="46"/>
  <c r="G1497" i="46"/>
  <c r="F1497" i="46"/>
  <c r="E1497" i="46"/>
  <c r="D1497" i="46"/>
  <c r="C1497" i="46"/>
  <c r="H1496" i="46"/>
  <c r="G1496" i="46"/>
  <c r="F1496" i="46"/>
  <c r="E1496" i="46"/>
  <c r="D1496" i="46"/>
  <c r="C1496" i="46"/>
  <c r="H1495" i="46"/>
  <c r="G1495" i="46"/>
  <c r="F1495" i="46"/>
  <c r="E1495" i="46"/>
  <c r="D1495" i="46"/>
  <c r="C1495" i="46"/>
  <c r="H1494" i="46"/>
  <c r="G1494" i="46"/>
  <c r="F1494" i="46"/>
  <c r="E1494" i="46"/>
  <c r="D1494" i="46"/>
  <c r="C1494" i="46"/>
  <c r="H1493" i="46"/>
  <c r="G1493" i="46"/>
  <c r="F1493" i="46"/>
  <c r="E1493" i="46"/>
  <c r="D1493" i="46"/>
  <c r="C1493" i="46"/>
  <c r="H1492" i="46"/>
  <c r="G1492" i="46"/>
  <c r="F1492" i="46"/>
  <c r="E1492" i="46"/>
  <c r="D1492" i="46"/>
  <c r="C1492" i="46"/>
  <c r="H1491" i="46"/>
  <c r="G1491" i="46"/>
  <c r="F1491" i="46"/>
  <c r="E1491" i="46"/>
  <c r="D1491" i="46"/>
  <c r="C1491" i="46"/>
  <c r="H1490" i="46"/>
  <c r="G1490" i="46"/>
  <c r="F1490" i="46"/>
  <c r="E1490" i="46"/>
  <c r="D1490" i="46"/>
  <c r="C1490" i="46"/>
  <c r="H1489" i="46"/>
  <c r="G1489" i="46"/>
  <c r="F1489" i="46"/>
  <c r="E1489" i="46"/>
  <c r="D1489" i="46"/>
  <c r="C1489" i="46"/>
  <c r="H1488" i="46"/>
  <c r="G1488" i="46"/>
  <c r="F1488" i="46"/>
  <c r="E1488" i="46"/>
  <c r="D1488" i="46"/>
  <c r="C1488" i="46"/>
  <c r="H1487" i="46"/>
  <c r="G1487" i="46"/>
  <c r="F1487" i="46"/>
  <c r="E1487" i="46"/>
  <c r="D1487" i="46"/>
  <c r="C1487" i="46"/>
  <c r="H1486" i="46"/>
  <c r="G1486" i="46"/>
  <c r="F1486" i="46"/>
  <c r="E1486" i="46"/>
  <c r="D1486" i="46"/>
  <c r="C1486" i="46"/>
  <c r="H1485" i="46"/>
  <c r="G1485" i="46"/>
  <c r="F1485" i="46"/>
  <c r="E1485" i="46"/>
  <c r="D1485" i="46"/>
  <c r="C1485" i="46"/>
  <c r="H1484" i="46"/>
  <c r="G1484" i="46"/>
  <c r="F1484" i="46"/>
  <c r="E1484" i="46"/>
  <c r="D1484" i="46"/>
  <c r="C1484" i="46"/>
  <c r="H1483" i="46"/>
  <c r="G1483" i="46"/>
  <c r="F1483" i="46"/>
  <c r="E1483" i="46"/>
  <c r="D1483" i="46"/>
  <c r="C1483" i="46"/>
  <c r="H1482" i="46"/>
  <c r="G1482" i="46"/>
  <c r="F1482" i="46"/>
  <c r="E1482" i="46"/>
  <c r="D1482" i="46"/>
  <c r="C1482" i="46"/>
  <c r="H1481" i="46"/>
  <c r="G1481" i="46"/>
  <c r="F1481" i="46"/>
  <c r="E1481" i="46"/>
  <c r="D1481" i="46"/>
  <c r="C1481" i="46"/>
  <c r="H1480" i="46"/>
  <c r="G1480" i="46"/>
  <c r="F1480" i="46"/>
  <c r="E1480" i="46"/>
  <c r="D1480" i="46"/>
  <c r="C1480" i="46"/>
  <c r="H1479" i="46"/>
  <c r="G1479" i="46"/>
  <c r="F1479" i="46"/>
  <c r="E1479" i="46"/>
  <c r="D1479" i="46"/>
  <c r="C1479" i="46"/>
  <c r="H1478" i="46"/>
  <c r="G1478" i="46"/>
  <c r="F1478" i="46"/>
  <c r="E1478" i="46"/>
  <c r="D1478" i="46"/>
  <c r="C1478" i="46"/>
  <c r="H1477" i="46"/>
  <c r="G1477" i="46"/>
  <c r="F1477" i="46"/>
  <c r="E1477" i="46"/>
  <c r="D1477" i="46"/>
  <c r="C1477" i="46"/>
  <c r="H1476" i="46"/>
  <c r="G1476" i="46"/>
  <c r="F1476" i="46"/>
  <c r="E1476" i="46"/>
  <c r="D1476" i="46"/>
  <c r="C1476" i="46"/>
  <c r="H1475" i="46"/>
  <c r="G1475" i="46"/>
  <c r="F1475" i="46"/>
  <c r="E1475" i="46"/>
  <c r="D1475" i="46"/>
  <c r="C1475" i="46"/>
  <c r="H1474" i="46"/>
  <c r="G1474" i="46"/>
  <c r="F1474" i="46"/>
  <c r="E1474" i="46"/>
  <c r="D1474" i="46"/>
  <c r="C1474" i="46"/>
  <c r="H1473" i="46"/>
  <c r="G1473" i="46"/>
  <c r="F1473" i="46"/>
  <c r="E1473" i="46"/>
  <c r="D1473" i="46"/>
  <c r="C1473" i="46"/>
  <c r="H1472" i="46"/>
  <c r="G1472" i="46"/>
  <c r="F1472" i="46"/>
  <c r="E1472" i="46"/>
  <c r="D1472" i="46"/>
  <c r="C1472" i="46"/>
  <c r="H1471" i="46"/>
  <c r="G1471" i="46"/>
  <c r="F1471" i="46"/>
  <c r="E1471" i="46"/>
  <c r="D1471" i="46"/>
  <c r="C1471" i="46"/>
  <c r="H1470" i="46"/>
  <c r="G1470" i="46"/>
  <c r="F1470" i="46"/>
  <c r="E1470" i="46"/>
  <c r="D1470" i="46"/>
  <c r="C1470" i="46"/>
  <c r="H1469" i="46"/>
  <c r="G1469" i="46"/>
  <c r="F1469" i="46"/>
  <c r="E1469" i="46"/>
  <c r="D1469" i="46"/>
  <c r="C1469" i="46"/>
  <c r="H1468" i="46"/>
  <c r="G1468" i="46"/>
  <c r="F1468" i="46"/>
  <c r="E1468" i="46"/>
  <c r="D1468" i="46"/>
  <c r="C1468" i="46"/>
  <c r="H1467" i="46"/>
  <c r="G1467" i="46"/>
  <c r="F1467" i="46"/>
  <c r="E1467" i="46"/>
  <c r="D1467" i="46"/>
  <c r="C1467" i="46"/>
  <c r="H1466" i="46"/>
  <c r="G1466" i="46"/>
  <c r="F1466" i="46"/>
  <c r="E1466" i="46"/>
  <c r="D1466" i="46"/>
  <c r="C1466" i="46"/>
  <c r="H1465" i="46"/>
  <c r="G1465" i="46"/>
  <c r="F1465" i="46"/>
  <c r="E1465" i="46"/>
  <c r="D1465" i="46"/>
  <c r="C1465" i="46"/>
  <c r="H1464" i="46"/>
  <c r="G1464" i="46"/>
  <c r="F1464" i="46"/>
  <c r="E1464" i="46"/>
  <c r="D1464" i="46"/>
  <c r="C1464" i="46"/>
  <c r="H1463" i="46"/>
  <c r="G1463" i="46"/>
  <c r="F1463" i="46"/>
  <c r="E1463" i="46"/>
  <c r="D1463" i="46"/>
  <c r="C1463" i="46"/>
  <c r="H1462" i="46"/>
  <c r="G1462" i="46"/>
  <c r="F1462" i="46"/>
  <c r="E1462" i="46"/>
  <c r="D1462" i="46"/>
  <c r="C1462" i="46"/>
  <c r="H1461" i="46"/>
  <c r="G1461" i="46"/>
  <c r="F1461" i="46"/>
  <c r="E1461" i="46"/>
  <c r="D1461" i="46"/>
  <c r="C1461" i="46"/>
  <c r="H1460" i="46"/>
  <c r="G1460" i="46"/>
  <c r="F1460" i="46"/>
  <c r="E1460" i="46"/>
  <c r="D1460" i="46"/>
  <c r="C1460" i="46"/>
  <c r="H1459" i="46"/>
  <c r="G1459" i="46"/>
  <c r="F1459" i="46"/>
  <c r="E1459" i="46"/>
  <c r="D1459" i="46"/>
  <c r="C1459" i="46"/>
  <c r="H1458" i="46"/>
  <c r="G1458" i="46"/>
  <c r="F1458" i="46"/>
  <c r="E1458" i="46"/>
  <c r="D1458" i="46"/>
  <c r="C1458" i="46"/>
  <c r="H1457" i="46"/>
  <c r="G1457" i="46"/>
  <c r="F1457" i="46"/>
  <c r="E1457" i="46"/>
  <c r="D1457" i="46"/>
  <c r="C1457" i="46"/>
  <c r="H1456" i="46"/>
  <c r="G1456" i="46"/>
  <c r="F1456" i="46"/>
  <c r="E1456" i="46"/>
  <c r="D1456" i="46"/>
  <c r="C1456" i="46"/>
  <c r="H1455" i="46"/>
  <c r="G1455" i="46"/>
  <c r="F1455" i="46"/>
  <c r="E1455" i="46"/>
  <c r="D1455" i="46"/>
  <c r="C1455" i="46"/>
  <c r="H1454" i="46"/>
  <c r="G1454" i="46"/>
  <c r="F1454" i="46"/>
  <c r="E1454" i="46"/>
  <c r="D1454" i="46"/>
  <c r="C1454" i="46"/>
  <c r="H1453" i="46"/>
  <c r="G1453" i="46"/>
  <c r="F1453" i="46"/>
  <c r="E1453" i="46"/>
  <c r="D1453" i="46"/>
  <c r="C1453" i="46"/>
  <c r="H1452" i="46"/>
  <c r="G1452" i="46"/>
  <c r="F1452" i="46"/>
  <c r="E1452" i="46"/>
  <c r="D1452" i="46"/>
  <c r="C1452" i="46"/>
  <c r="H1451" i="46"/>
  <c r="G1451" i="46"/>
  <c r="F1451" i="46"/>
  <c r="E1451" i="46"/>
  <c r="D1451" i="46"/>
  <c r="C1451" i="46"/>
  <c r="H1450" i="46"/>
  <c r="G1450" i="46"/>
  <c r="F1450" i="46"/>
  <c r="E1450" i="46"/>
  <c r="D1450" i="46"/>
  <c r="C1450" i="46"/>
  <c r="H1449" i="46"/>
  <c r="G1449" i="46"/>
  <c r="F1449" i="46"/>
  <c r="E1449" i="46"/>
  <c r="D1449" i="46"/>
  <c r="C1449" i="46"/>
  <c r="H1448" i="46"/>
  <c r="G1448" i="46"/>
  <c r="F1448" i="46"/>
  <c r="E1448" i="46"/>
  <c r="D1448" i="46"/>
  <c r="C1448" i="46"/>
  <c r="H1447" i="46"/>
  <c r="G1447" i="46"/>
  <c r="F1447" i="46"/>
  <c r="E1447" i="46"/>
  <c r="D1447" i="46"/>
  <c r="C1447" i="46"/>
  <c r="H1446" i="46"/>
  <c r="G1446" i="46"/>
  <c r="F1446" i="46"/>
  <c r="E1446" i="46"/>
  <c r="D1446" i="46"/>
  <c r="C1446" i="46"/>
  <c r="H1445" i="46"/>
  <c r="G1445" i="46"/>
  <c r="F1445" i="46"/>
  <c r="E1445" i="46"/>
  <c r="D1445" i="46"/>
  <c r="C1445" i="46"/>
  <c r="H1444" i="46"/>
  <c r="G1444" i="46"/>
  <c r="F1444" i="46"/>
  <c r="E1444" i="46"/>
  <c r="D1444" i="46"/>
  <c r="C1444" i="46"/>
  <c r="H1443" i="46"/>
  <c r="G1443" i="46"/>
  <c r="F1443" i="46"/>
  <c r="E1443" i="46"/>
  <c r="D1443" i="46"/>
  <c r="C1443" i="46"/>
  <c r="H1442" i="46"/>
  <c r="G1442" i="46"/>
  <c r="F1442" i="46"/>
  <c r="E1442" i="46"/>
  <c r="D1442" i="46"/>
  <c r="C1442" i="46"/>
  <c r="H1441" i="46"/>
  <c r="G1441" i="46"/>
  <c r="F1441" i="46"/>
  <c r="E1441" i="46"/>
  <c r="D1441" i="46"/>
  <c r="C1441" i="46"/>
  <c r="H1440" i="46"/>
  <c r="G1440" i="46"/>
  <c r="F1440" i="46"/>
  <c r="E1440" i="46"/>
  <c r="D1440" i="46"/>
  <c r="C1440" i="46"/>
  <c r="H1439" i="46"/>
  <c r="G1439" i="46"/>
  <c r="F1439" i="46"/>
  <c r="E1439" i="46"/>
  <c r="D1439" i="46"/>
  <c r="C1439" i="46"/>
  <c r="H1438" i="46"/>
  <c r="G1438" i="46"/>
  <c r="F1438" i="46"/>
  <c r="E1438" i="46"/>
  <c r="D1438" i="46"/>
  <c r="C1438" i="46"/>
  <c r="H1437" i="46"/>
  <c r="G1437" i="46"/>
  <c r="F1437" i="46"/>
  <c r="E1437" i="46"/>
  <c r="D1437" i="46"/>
  <c r="C1437" i="46"/>
  <c r="H1436" i="46"/>
  <c r="G1436" i="46"/>
  <c r="F1436" i="46"/>
  <c r="E1436" i="46"/>
  <c r="D1436" i="46"/>
  <c r="C1436" i="46"/>
  <c r="H1435" i="46"/>
  <c r="G1435" i="46"/>
  <c r="F1435" i="46"/>
  <c r="E1435" i="46"/>
  <c r="D1435" i="46"/>
  <c r="C1435" i="46"/>
  <c r="H1434" i="46"/>
  <c r="G1434" i="46"/>
  <c r="F1434" i="46"/>
  <c r="E1434" i="46"/>
  <c r="D1434" i="46"/>
  <c r="C1434" i="46"/>
  <c r="H1433" i="46"/>
  <c r="G1433" i="46"/>
  <c r="F1433" i="46"/>
  <c r="E1433" i="46"/>
  <c r="D1433" i="46"/>
  <c r="C1433" i="46"/>
  <c r="H1432" i="46"/>
  <c r="G1432" i="46"/>
  <c r="F1432" i="46"/>
  <c r="E1432" i="46"/>
  <c r="D1432" i="46"/>
  <c r="C1432" i="46"/>
  <c r="H1431" i="46"/>
  <c r="G1431" i="46"/>
  <c r="F1431" i="46"/>
  <c r="E1431" i="46"/>
  <c r="D1431" i="46"/>
  <c r="C1431" i="46"/>
  <c r="H1430" i="46"/>
  <c r="G1430" i="46"/>
  <c r="F1430" i="46"/>
  <c r="E1430" i="46"/>
  <c r="D1430" i="46"/>
  <c r="C1430" i="46"/>
  <c r="H1429" i="46"/>
  <c r="G1429" i="46"/>
  <c r="F1429" i="46"/>
  <c r="E1429" i="46"/>
  <c r="D1429" i="46"/>
  <c r="C1429" i="46"/>
  <c r="H1428" i="46"/>
  <c r="G1428" i="46"/>
  <c r="F1428" i="46"/>
  <c r="E1428" i="46"/>
  <c r="D1428" i="46"/>
  <c r="C1428" i="46"/>
  <c r="H1427" i="46"/>
  <c r="G1427" i="46"/>
  <c r="F1427" i="46"/>
  <c r="E1427" i="46"/>
  <c r="D1427" i="46"/>
  <c r="C1427" i="46"/>
  <c r="H1426" i="46"/>
  <c r="G1426" i="46"/>
  <c r="F1426" i="46"/>
  <c r="E1426" i="46"/>
  <c r="D1426" i="46"/>
  <c r="C1426" i="46"/>
  <c r="H1425" i="46"/>
  <c r="G1425" i="46"/>
  <c r="F1425" i="46"/>
  <c r="E1425" i="46"/>
  <c r="D1425" i="46"/>
  <c r="C1425" i="46"/>
  <c r="H1424" i="46"/>
  <c r="G1424" i="46"/>
  <c r="F1424" i="46"/>
  <c r="E1424" i="46"/>
  <c r="D1424" i="46"/>
  <c r="C1424" i="46"/>
  <c r="H1423" i="46"/>
  <c r="G1423" i="46"/>
  <c r="F1423" i="46"/>
  <c r="E1423" i="46"/>
  <c r="D1423" i="46"/>
  <c r="C1423" i="46"/>
  <c r="H1422" i="46"/>
  <c r="G1422" i="46"/>
  <c r="F1422" i="46"/>
  <c r="E1422" i="46"/>
  <c r="D1422" i="46"/>
  <c r="C1422" i="46"/>
  <c r="H1421" i="46"/>
  <c r="G1421" i="46"/>
  <c r="F1421" i="46"/>
  <c r="E1421" i="46"/>
  <c r="D1421" i="46"/>
  <c r="C1421" i="46"/>
  <c r="H1420" i="46"/>
  <c r="G1420" i="46"/>
  <c r="F1420" i="46"/>
  <c r="E1420" i="46"/>
  <c r="D1420" i="46"/>
  <c r="C1420" i="46"/>
  <c r="H1419" i="46"/>
  <c r="G1419" i="46"/>
  <c r="F1419" i="46"/>
  <c r="E1419" i="46"/>
  <c r="D1419" i="46"/>
  <c r="C1419" i="46"/>
  <c r="H1418" i="46"/>
  <c r="G1418" i="46"/>
  <c r="F1418" i="46"/>
  <c r="E1418" i="46"/>
  <c r="D1418" i="46"/>
  <c r="C1418" i="46"/>
  <c r="H1417" i="46"/>
  <c r="G1417" i="46"/>
  <c r="F1417" i="46"/>
  <c r="E1417" i="46"/>
  <c r="D1417" i="46"/>
  <c r="C1417" i="46"/>
  <c r="H1416" i="46"/>
  <c r="G1416" i="46"/>
  <c r="F1416" i="46"/>
  <c r="E1416" i="46"/>
  <c r="D1416" i="46"/>
  <c r="C1416" i="46"/>
  <c r="H1415" i="46"/>
  <c r="G1415" i="46"/>
  <c r="F1415" i="46"/>
  <c r="E1415" i="46"/>
  <c r="D1415" i="46"/>
  <c r="C1415" i="46"/>
  <c r="H1414" i="46"/>
  <c r="G1414" i="46"/>
  <c r="F1414" i="46"/>
  <c r="E1414" i="46"/>
  <c r="D1414" i="46"/>
  <c r="C1414" i="46"/>
  <c r="H1413" i="46"/>
  <c r="G1413" i="46"/>
  <c r="F1413" i="46"/>
  <c r="E1413" i="46"/>
  <c r="D1413" i="46"/>
  <c r="C1413" i="46"/>
  <c r="H1412" i="46"/>
  <c r="G1412" i="46"/>
  <c r="F1412" i="46"/>
  <c r="E1412" i="46"/>
  <c r="D1412" i="46"/>
  <c r="C1412" i="46"/>
  <c r="H1411" i="46"/>
  <c r="G1411" i="46"/>
  <c r="F1411" i="46"/>
  <c r="E1411" i="46"/>
  <c r="D1411" i="46"/>
  <c r="C1411" i="46"/>
  <c r="H1410" i="46"/>
  <c r="G1410" i="46"/>
  <c r="F1410" i="46"/>
  <c r="E1410" i="46"/>
  <c r="D1410" i="46"/>
  <c r="C1410" i="46"/>
  <c r="H1409" i="46"/>
  <c r="G1409" i="46"/>
  <c r="F1409" i="46"/>
  <c r="E1409" i="46"/>
  <c r="D1409" i="46"/>
  <c r="C1409" i="46"/>
  <c r="H1408" i="46"/>
  <c r="G1408" i="46"/>
  <c r="F1408" i="46"/>
  <c r="E1408" i="46"/>
  <c r="D1408" i="46"/>
  <c r="C1408" i="46"/>
  <c r="H1407" i="46"/>
  <c r="G1407" i="46"/>
  <c r="F1407" i="46"/>
  <c r="E1407" i="46"/>
  <c r="D1407" i="46"/>
  <c r="C1407" i="46"/>
  <c r="H1406" i="46"/>
  <c r="G1406" i="46"/>
  <c r="F1406" i="46"/>
  <c r="E1406" i="46"/>
  <c r="D1406" i="46"/>
  <c r="C1406" i="46"/>
  <c r="H1405" i="46"/>
  <c r="G1405" i="46"/>
  <c r="F1405" i="46"/>
  <c r="E1405" i="46"/>
  <c r="D1405" i="46"/>
  <c r="C1405" i="46"/>
  <c r="H1404" i="46"/>
  <c r="G1404" i="46"/>
  <c r="F1404" i="46"/>
  <c r="E1404" i="46"/>
  <c r="D1404" i="46"/>
  <c r="C1404" i="46"/>
  <c r="H1403" i="46"/>
  <c r="G1403" i="46"/>
  <c r="F1403" i="46"/>
  <c r="E1403" i="46"/>
  <c r="D1403" i="46"/>
  <c r="C1403" i="46"/>
  <c r="H1402" i="46"/>
  <c r="G1402" i="46"/>
  <c r="F1402" i="46"/>
  <c r="E1402" i="46"/>
  <c r="D1402" i="46"/>
  <c r="C1402" i="46"/>
  <c r="H1401" i="46"/>
  <c r="G1401" i="46"/>
  <c r="F1401" i="46"/>
  <c r="E1401" i="46"/>
  <c r="D1401" i="46"/>
  <c r="C1401" i="46"/>
  <c r="H1400" i="46"/>
  <c r="G1400" i="46"/>
  <c r="F1400" i="46"/>
  <c r="E1400" i="46"/>
  <c r="D1400" i="46"/>
  <c r="C1400" i="46"/>
  <c r="H1399" i="46"/>
  <c r="G1399" i="46"/>
  <c r="F1399" i="46"/>
  <c r="E1399" i="46"/>
  <c r="D1399" i="46"/>
  <c r="C1399" i="46"/>
  <c r="H1398" i="46"/>
  <c r="G1398" i="46"/>
  <c r="F1398" i="46"/>
  <c r="E1398" i="46"/>
  <c r="D1398" i="46"/>
  <c r="C1398" i="46"/>
  <c r="H1397" i="46"/>
  <c r="G1397" i="46"/>
  <c r="F1397" i="46"/>
  <c r="E1397" i="46"/>
  <c r="D1397" i="46"/>
  <c r="C1397" i="46"/>
  <c r="H1396" i="46"/>
  <c r="G1396" i="46"/>
  <c r="F1396" i="46"/>
  <c r="E1396" i="46"/>
  <c r="D1396" i="46"/>
  <c r="C1396" i="46"/>
  <c r="H1395" i="46"/>
  <c r="G1395" i="46"/>
  <c r="F1395" i="46"/>
  <c r="E1395" i="46"/>
  <c r="D1395" i="46"/>
  <c r="C1395" i="46"/>
  <c r="H1394" i="46"/>
  <c r="G1394" i="46"/>
  <c r="F1394" i="46"/>
  <c r="E1394" i="46"/>
  <c r="D1394" i="46"/>
  <c r="C1394" i="46"/>
  <c r="H1393" i="46"/>
  <c r="G1393" i="46"/>
  <c r="F1393" i="46"/>
  <c r="E1393" i="46"/>
  <c r="D1393" i="46"/>
  <c r="C1393" i="46"/>
  <c r="H1392" i="46"/>
  <c r="G1392" i="46"/>
  <c r="F1392" i="46"/>
  <c r="E1392" i="46"/>
  <c r="D1392" i="46"/>
  <c r="C1392" i="46"/>
  <c r="H1391" i="46"/>
  <c r="G1391" i="46"/>
  <c r="F1391" i="46"/>
  <c r="E1391" i="46"/>
  <c r="D1391" i="46"/>
  <c r="C1391" i="46"/>
  <c r="H1390" i="46"/>
  <c r="G1390" i="46"/>
  <c r="F1390" i="46"/>
  <c r="E1390" i="46"/>
  <c r="D1390" i="46"/>
  <c r="C1390" i="46"/>
  <c r="H1389" i="46"/>
  <c r="G1389" i="46"/>
  <c r="F1389" i="46"/>
  <c r="E1389" i="46"/>
  <c r="D1389" i="46"/>
  <c r="C1389" i="46"/>
  <c r="H1388" i="46"/>
  <c r="G1388" i="46"/>
  <c r="F1388" i="46"/>
  <c r="E1388" i="46"/>
  <c r="D1388" i="46"/>
  <c r="C1388" i="46"/>
  <c r="H1387" i="46"/>
  <c r="G1387" i="46"/>
  <c r="F1387" i="46"/>
  <c r="E1387" i="46"/>
  <c r="D1387" i="46"/>
  <c r="C1387" i="46"/>
  <c r="H1386" i="46"/>
  <c r="G1386" i="46"/>
  <c r="F1386" i="46"/>
  <c r="E1386" i="46"/>
  <c r="D1386" i="46"/>
  <c r="C1386" i="46"/>
  <c r="H1385" i="46"/>
  <c r="G1385" i="46"/>
  <c r="F1385" i="46"/>
  <c r="E1385" i="46"/>
  <c r="D1385" i="46"/>
  <c r="C1385" i="46"/>
  <c r="H1384" i="46"/>
  <c r="G1384" i="46"/>
  <c r="F1384" i="46"/>
  <c r="E1384" i="46"/>
  <c r="D1384" i="46"/>
  <c r="C1384" i="46"/>
  <c r="H1383" i="46"/>
  <c r="G1383" i="46"/>
  <c r="F1383" i="46"/>
  <c r="E1383" i="46"/>
  <c r="D1383" i="46"/>
  <c r="C1383" i="46"/>
  <c r="H1382" i="46"/>
  <c r="G1382" i="46"/>
  <c r="F1382" i="46"/>
  <c r="E1382" i="46"/>
  <c r="D1382" i="46"/>
  <c r="C1382" i="46"/>
  <c r="H1381" i="46"/>
  <c r="G1381" i="46"/>
  <c r="F1381" i="46"/>
  <c r="E1381" i="46"/>
  <c r="D1381" i="46"/>
  <c r="C1381" i="46"/>
  <c r="H1380" i="46"/>
  <c r="G1380" i="46"/>
  <c r="F1380" i="46"/>
  <c r="E1380" i="46"/>
  <c r="D1380" i="46"/>
  <c r="C1380" i="46"/>
  <c r="H1379" i="46"/>
  <c r="G1379" i="46"/>
  <c r="F1379" i="46"/>
  <c r="E1379" i="46"/>
  <c r="D1379" i="46"/>
  <c r="C1379" i="46"/>
  <c r="H1378" i="46"/>
  <c r="G1378" i="46"/>
  <c r="F1378" i="46"/>
  <c r="E1378" i="46"/>
  <c r="D1378" i="46"/>
  <c r="C1378" i="46"/>
  <c r="H1377" i="46"/>
  <c r="G1377" i="46"/>
  <c r="F1377" i="46"/>
  <c r="E1377" i="46"/>
  <c r="D1377" i="46"/>
  <c r="C1377" i="46"/>
  <c r="H1376" i="46"/>
  <c r="G1376" i="46"/>
  <c r="F1376" i="46"/>
  <c r="E1376" i="46"/>
  <c r="D1376" i="46"/>
  <c r="C1376" i="46"/>
  <c r="H1375" i="46"/>
  <c r="G1375" i="46"/>
  <c r="F1375" i="46"/>
  <c r="E1375" i="46"/>
  <c r="D1375" i="46"/>
  <c r="C1375" i="46"/>
  <c r="H1374" i="46"/>
  <c r="G1374" i="46"/>
  <c r="F1374" i="46"/>
  <c r="E1374" i="46"/>
  <c r="D1374" i="46"/>
  <c r="C1374" i="46"/>
  <c r="H1373" i="46"/>
  <c r="G1373" i="46"/>
  <c r="F1373" i="46"/>
  <c r="E1373" i="46"/>
  <c r="D1373" i="46"/>
  <c r="C1373" i="46"/>
  <c r="H1372" i="46"/>
  <c r="G1372" i="46"/>
  <c r="F1372" i="46"/>
  <c r="E1372" i="46"/>
  <c r="D1372" i="46"/>
  <c r="C1372" i="46"/>
  <c r="H1371" i="46"/>
  <c r="G1371" i="46"/>
  <c r="F1371" i="46"/>
  <c r="E1371" i="46"/>
  <c r="D1371" i="46"/>
  <c r="C1371" i="46"/>
  <c r="H1370" i="46"/>
  <c r="G1370" i="46"/>
  <c r="F1370" i="46"/>
  <c r="E1370" i="46"/>
  <c r="D1370" i="46"/>
  <c r="C1370" i="46"/>
  <c r="H1369" i="46"/>
  <c r="G1369" i="46"/>
  <c r="F1369" i="46"/>
  <c r="E1369" i="46"/>
  <c r="D1369" i="46"/>
  <c r="C1369" i="46"/>
  <c r="H1368" i="46"/>
  <c r="G1368" i="46"/>
  <c r="F1368" i="46"/>
  <c r="E1368" i="46"/>
  <c r="D1368" i="46"/>
  <c r="C1368" i="46"/>
  <c r="H1367" i="46"/>
  <c r="G1367" i="46"/>
  <c r="F1367" i="46"/>
  <c r="E1367" i="46"/>
  <c r="D1367" i="46"/>
  <c r="C1367" i="46"/>
  <c r="H1366" i="46"/>
  <c r="G1366" i="46"/>
  <c r="F1366" i="46"/>
  <c r="E1366" i="46"/>
  <c r="D1366" i="46"/>
  <c r="C1366" i="46"/>
  <c r="H1365" i="46"/>
  <c r="G1365" i="46"/>
  <c r="F1365" i="46"/>
  <c r="E1365" i="46"/>
  <c r="D1365" i="46"/>
  <c r="C1365" i="46"/>
  <c r="H1364" i="46"/>
  <c r="G1364" i="46"/>
  <c r="F1364" i="46"/>
  <c r="E1364" i="46"/>
  <c r="D1364" i="46"/>
  <c r="C1364" i="46"/>
  <c r="H1363" i="46"/>
  <c r="G1363" i="46"/>
  <c r="F1363" i="46"/>
  <c r="E1363" i="46"/>
  <c r="D1363" i="46"/>
  <c r="C1363" i="46"/>
  <c r="H1362" i="46"/>
  <c r="G1362" i="46"/>
  <c r="F1362" i="46"/>
  <c r="E1362" i="46"/>
  <c r="D1362" i="46"/>
  <c r="C1362" i="46"/>
  <c r="H1361" i="46"/>
  <c r="G1361" i="46"/>
  <c r="F1361" i="46"/>
  <c r="E1361" i="46"/>
  <c r="D1361" i="46"/>
  <c r="C1361" i="46"/>
  <c r="H1360" i="46"/>
  <c r="G1360" i="46"/>
  <c r="F1360" i="46"/>
  <c r="E1360" i="46"/>
  <c r="D1360" i="46"/>
  <c r="C1360" i="46"/>
  <c r="H1359" i="46"/>
  <c r="G1359" i="46"/>
  <c r="F1359" i="46"/>
  <c r="E1359" i="46"/>
  <c r="D1359" i="46"/>
  <c r="C1359" i="46"/>
  <c r="H1358" i="46"/>
  <c r="G1358" i="46"/>
  <c r="F1358" i="46"/>
  <c r="E1358" i="46"/>
  <c r="D1358" i="46"/>
  <c r="C1358" i="46"/>
  <c r="H1357" i="46"/>
  <c r="G1357" i="46"/>
  <c r="F1357" i="46"/>
  <c r="E1357" i="46"/>
  <c r="D1357" i="46"/>
  <c r="C1357" i="46"/>
  <c r="H1356" i="46"/>
  <c r="G1356" i="46"/>
  <c r="F1356" i="46"/>
  <c r="E1356" i="46"/>
  <c r="D1356" i="46"/>
  <c r="C1356" i="46"/>
  <c r="H1355" i="46"/>
  <c r="G1355" i="46"/>
  <c r="F1355" i="46"/>
  <c r="E1355" i="46"/>
  <c r="D1355" i="46"/>
  <c r="C1355" i="46"/>
  <c r="H1354" i="46"/>
  <c r="G1354" i="46"/>
  <c r="F1354" i="46"/>
  <c r="E1354" i="46"/>
  <c r="D1354" i="46"/>
  <c r="C1354" i="46"/>
  <c r="H1353" i="46"/>
  <c r="G1353" i="46"/>
  <c r="F1353" i="46"/>
  <c r="E1353" i="46"/>
  <c r="D1353" i="46"/>
  <c r="C1353" i="46"/>
  <c r="H1352" i="46"/>
  <c r="G1352" i="46"/>
  <c r="F1352" i="46"/>
  <c r="E1352" i="46"/>
  <c r="D1352" i="46"/>
  <c r="C1352" i="46"/>
  <c r="H1351" i="46"/>
  <c r="G1351" i="46"/>
  <c r="F1351" i="46"/>
  <c r="E1351" i="46"/>
  <c r="D1351" i="46"/>
  <c r="C1351" i="46"/>
  <c r="H1350" i="46"/>
  <c r="G1350" i="46"/>
  <c r="F1350" i="46"/>
  <c r="E1350" i="46"/>
  <c r="D1350" i="46"/>
  <c r="C1350" i="46"/>
  <c r="H1349" i="46"/>
  <c r="G1349" i="46"/>
  <c r="F1349" i="46"/>
  <c r="E1349" i="46"/>
  <c r="D1349" i="46"/>
  <c r="C1349" i="46"/>
  <c r="H1348" i="46"/>
  <c r="G1348" i="46"/>
  <c r="F1348" i="46"/>
  <c r="E1348" i="46"/>
  <c r="D1348" i="46"/>
  <c r="C1348" i="46"/>
  <c r="H1347" i="46"/>
  <c r="G1347" i="46"/>
  <c r="F1347" i="46"/>
  <c r="E1347" i="46"/>
  <c r="D1347" i="46"/>
  <c r="C1347" i="46"/>
  <c r="H1346" i="46"/>
  <c r="G1346" i="46"/>
  <c r="F1346" i="46"/>
  <c r="E1346" i="46"/>
  <c r="D1346" i="46"/>
  <c r="C1346" i="46"/>
  <c r="H1345" i="46"/>
  <c r="G1345" i="46"/>
  <c r="F1345" i="46"/>
  <c r="E1345" i="46"/>
  <c r="D1345" i="46"/>
  <c r="C1345" i="46"/>
  <c r="H1344" i="46"/>
  <c r="G1344" i="46"/>
  <c r="F1344" i="46"/>
  <c r="E1344" i="46"/>
  <c r="D1344" i="46"/>
  <c r="C1344" i="46"/>
  <c r="H1343" i="46"/>
  <c r="G1343" i="46"/>
  <c r="F1343" i="46"/>
  <c r="E1343" i="46"/>
  <c r="D1343" i="46"/>
  <c r="C1343" i="46"/>
  <c r="H1342" i="46"/>
  <c r="G1342" i="46"/>
  <c r="F1342" i="46"/>
  <c r="E1342" i="46"/>
  <c r="D1342" i="46"/>
  <c r="C1342" i="46"/>
  <c r="H1341" i="46"/>
  <c r="G1341" i="46"/>
  <c r="F1341" i="46"/>
  <c r="E1341" i="46"/>
  <c r="D1341" i="46"/>
  <c r="C1341" i="46"/>
  <c r="H1340" i="46"/>
  <c r="G1340" i="46"/>
  <c r="F1340" i="46"/>
  <c r="E1340" i="46"/>
  <c r="D1340" i="46"/>
  <c r="C1340" i="46"/>
  <c r="H1339" i="46"/>
  <c r="G1339" i="46"/>
  <c r="F1339" i="46"/>
  <c r="E1339" i="46"/>
  <c r="D1339" i="46"/>
  <c r="C1339" i="46"/>
  <c r="H1338" i="46"/>
  <c r="G1338" i="46"/>
  <c r="F1338" i="46"/>
  <c r="E1338" i="46"/>
  <c r="D1338" i="46"/>
  <c r="C1338" i="46"/>
  <c r="H1337" i="46"/>
  <c r="G1337" i="46"/>
  <c r="F1337" i="46"/>
  <c r="E1337" i="46"/>
  <c r="D1337" i="46"/>
  <c r="C1337" i="46"/>
  <c r="H1336" i="46"/>
  <c r="G1336" i="46"/>
  <c r="F1336" i="46"/>
  <c r="E1336" i="46"/>
  <c r="D1336" i="46"/>
  <c r="C1336" i="46"/>
  <c r="H1335" i="46"/>
  <c r="G1335" i="46"/>
  <c r="F1335" i="46"/>
  <c r="E1335" i="46"/>
  <c r="D1335" i="46"/>
  <c r="C1335" i="46"/>
  <c r="H1334" i="46"/>
  <c r="G1334" i="46"/>
  <c r="F1334" i="46"/>
  <c r="E1334" i="46"/>
  <c r="D1334" i="46"/>
  <c r="C1334" i="46"/>
  <c r="H1333" i="46"/>
  <c r="G1333" i="46"/>
  <c r="F1333" i="46"/>
  <c r="E1333" i="46"/>
  <c r="D1333" i="46"/>
  <c r="C1333" i="46"/>
  <c r="H1332" i="46"/>
  <c r="G1332" i="46"/>
  <c r="F1332" i="46"/>
  <c r="E1332" i="46"/>
  <c r="D1332" i="46"/>
  <c r="C1332" i="46"/>
  <c r="H1331" i="46"/>
  <c r="G1331" i="46"/>
  <c r="F1331" i="46"/>
  <c r="E1331" i="46"/>
  <c r="D1331" i="46"/>
  <c r="C1331" i="46"/>
  <c r="H1330" i="46"/>
  <c r="G1330" i="46"/>
  <c r="F1330" i="46"/>
  <c r="E1330" i="46"/>
  <c r="D1330" i="46"/>
  <c r="C1330" i="46"/>
  <c r="H1329" i="46"/>
  <c r="G1329" i="46"/>
  <c r="F1329" i="46"/>
  <c r="E1329" i="46"/>
  <c r="D1329" i="46"/>
  <c r="C1329" i="46"/>
  <c r="H1328" i="46"/>
  <c r="G1328" i="46"/>
  <c r="F1328" i="46"/>
  <c r="E1328" i="46"/>
  <c r="D1328" i="46"/>
  <c r="C1328" i="46"/>
  <c r="H1327" i="46"/>
  <c r="G1327" i="46"/>
  <c r="F1327" i="46"/>
  <c r="E1327" i="46"/>
  <c r="D1327" i="46"/>
  <c r="C1327" i="46"/>
  <c r="H1326" i="46"/>
  <c r="G1326" i="46"/>
  <c r="F1326" i="46"/>
  <c r="E1326" i="46"/>
  <c r="D1326" i="46"/>
  <c r="C1326" i="46"/>
  <c r="H1325" i="46"/>
  <c r="G1325" i="46"/>
  <c r="F1325" i="46"/>
  <c r="E1325" i="46"/>
  <c r="D1325" i="46"/>
  <c r="C1325" i="46"/>
  <c r="H1324" i="46"/>
  <c r="G1324" i="46"/>
  <c r="F1324" i="46"/>
  <c r="E1324" i="46"/>
  <c r="D1324" i="46"/>
  <c r="C1324" i="46"/>
  <c r="H1323" i="46"/>
  <c r="G1323" i="46"/>
  <c r="F1323" i="46"/>
  <c r="E1323" i="46"/>
  <c r="D1323" i="46"/>
  <c r="C1323" i="46"/>
  <c r="H1322" i="46"/>
  <c r="G1322" i="46"/>
  <c r="F1322" i="46"/>
  <c r="E1322" i="46"/>
  <c r="D1322" i="46"/>
  <c r="C1322" i="46"/>
  <c r="H1321" i="46"/>
  <c r="G1321" i="46"/>
  <c r="F1321" i="46"/>
  <c r="E1321" i="46"/>
  <c r="D1321" i="46"/>
  <c r="C1321" i="46"/>
  <c r="H1320" i="46"/>
  <c r="G1320" i="46"/>
  <c r="F1320" i="46"/>
  <c r="E1320" i="46"/>
  <c r="D1320" i="46"/>
  <c r="C1320" i="46"/>
  <c r="H1319" i="46"/>
  <c r="G1319" i="46"/>
  <c r="F1319" i="46"/>
  <c r="E1319" i="46"/>
  <c r="D1319" i="46"/>
  <c r="C1319" i="46"/>
  <c r="H1318" i="46"/>
  <c r="G1318" i="46"/>
  <c r="F1318" i="46"/>
  <c r="E1318" i="46"/>
  <c r="D1318" i="46"/>
  <c r="C1318" i="46"/>
  <c r="H1317" i="46"/>
  <c r="G1317" i="46"/>
  <c r="F1317" i="46"/>
  <c r="E1317" i="46"/>
  <c r="D1317" i="46"/>
  <c r="C1317" i="46"/>
  <c r="H1316" i="46"/>
  <c r="G1316" i="46"/>
  <c r="F1316" i="46"/>
  <c r="E1316" i="46"/>
  <c r="D1316" i="46"/>
  <c r="C1316" i="46"/>
  <c r="H1315" i="46"/>
  <c r="G1315" i="46"/>
  <c r="F1315" i="46"/>
  <c r="E1315" i="46"/>
  <c r="D1315" i="46"/>
  <c r="C1315" i="46"/>
  <c r="H1314" i="46"/>
  <c r="G1314" i="46"/>
  <c r="F1314" i="46"/>
  <c r="E1314" i="46"/>
  <c r="D1314" i="46"/>
  <c r="C1314" i="46"/>
  <c r="H1313" i="46"/>
  <c r="G1313" i="46"/>
  <c r="F1313" i="46"/>
  <c r="E1313" i="46"/>
  <c r="D1313" i="46"/>
  <c r="C1313" i="46"/>
  <c r="H1312" i="46"/>
  <c r="G1312" i="46"/>
  <c r="F1312" i="46"/>
  <c r="E1312" i="46"/>
  <c r="D1312" i="46"/>
  <c r="C1312" i="46"/>
  <c r="H1311" i="46"/>
  <c r="G1311" i="46"/>
  <c r="F1311" i="46"/>
  <c r="E1311" i="46"/>
  <c r="D1311" i="46"/>
  <c r="C1311" i="46"/>
  <c r="H1310" i="46"/>
  <c r="G1310" i="46"/>
  <c r="F1310" i="46"/>
  <c r="E1310" i="46"/>
  <c r="D1310" i="46"/>
  <c r="C1310" i="46"/>
  <c r="H1309" i="46"/>
  <c r="G1309" i="46"/>
  <c r="F1309" i="46"/>
  <c r="E1309" i="46"/>
  <c r="D1309" i="46"/>
  <c r="C1309" i="46"/>
  <c r="H1308" i="46"/>
  <c r="G1308" i="46"/>
  <c r="F1308" i="46"/>
  <c r="E1308" i="46"/>
  <c r="D1308" i="46"/>
  <c r="C1308" i="46"/>
  <c r="H1307" i="46"/>
  <c r="G1307" i="46"/>
  <c r="F1307" i="46"/>
  <c r="E1307" i="46"/>
  <c r="D1307" i="46"/>
  <c r="C1307" i="46"/>
  <c r="H1306" i="46"/>
  <c r="G1306" i="46"/>
  <c r="F1306" i="46"/>
  <c r="E1306" i="46"/>
  <c r="D1306" i="46"/>
  <c r="C1306" i="46"/>
  <c r="H1305" i="46"/>
  <c r="G1305" i="46"/>
  <c r="F1305" i="46"/>
  <c r="E1305" i="46"/>
  <c r="D1305" i="46"/>
  <c r="C1305" i="46"/>
  <c r="H1304" i="46"/>
  <c r="G1304" i="46"/>
  <c r="F1304" i="46"/>
  <c r="E1304" i="46"/>
  <c r="D1304" i="46"/>
  <c r="C1304" i="46"/>
  <c r="H1303" i="46"/>
  <c r="G1303" i="46"/>
  <c r="F1303" i="46"/>
  <c r="E1303" i="46"/>
  <c r="D1303" i="46"/>
  <c r="C1303" i="46"/>
  <c r="H1302" i="46"/>
  <c r="G1302" i="46"/>
  <c r="F1302" i="46"/>
  <c r="E1302" i="46"/>
  <c r="D1302" i="46"/>
  <c r="C1302" i="46"/>
  <c r="H1301" i="46"/>
  <c r="G1301" i="46"/>
  <c r="F1301" i="46"/>
  <c r="E1301" i="46"/>
  <c r="D1301" i="46"/>
  <c r="C1301" i="46"/>
  <c r="H1300" i="46"/>
  <c r="G1300" i="46"/>
  <c r="F1300" i="46"/>
  <c r="E1300" i="46"/>
  <c r="D1300" i="46"/>
  <c r="C1300" i="46"/>
  <c r="H1299" i="46"/>
  <c r="G1299" i="46"/>
  <c r="F1299" i="46"/>
  <c r="E1299" i="46"/>
  <c r="D1299" i="46"/>
  <c r="C1299" i="46"/>
  <c r="H1298" i="46"/>
  <c r="G1298" i="46"/>
  <c r="F1298" i="46"/>
  <c r="E1298" i="46"/>
  <c r="D1298" i="46"/>
  <c r="C1298" i="46"/>
  <c r="H1297" i="46"/>
  <c r="G1297" i="46"/>
  <c r="F1297" i="46"/>
  <c r="E1297" i="46"/>
  <c r="D1297" i="46"/>
  <c r="C1297" i="46"/>
  <c r="H1296" i="46"/>
  <c r="G1296" i="46"/>
  <c r="F1296" i="46"/>
  <c r="E1296" i="46"/>
  <c r="D1296" i="46"/>
  <c r="C1296" i="46"/>
  <c r="H1295" i="46"/>
  <c r="G1295" i="46"/>
  <c r="F1295" i="46"/>
  <c r="E1295" i="46"/>
  <c r="D1295" i="46"/>
  <c r="C1295" i="46"/>
  <c r="H1294" i="46"/>
  <c r="G1294" i="46"/>
  <c r="F1294" i="46"/>
  <c r="E1294" i="46"/>
  <c r="D1294" i="46"/>
  <c r="C1294" i="46"/>
  <c r="H1293" i="46"/>
  <c r="G1293" i="46"/>
  <c r="F1293" i="46"/>
  <c r="E1293" i="46"/>
  <c r="D1293" i="46"/>
  <c r="C1293" i="46"/>
  <c r="H1292" i="46"/>
  <c r="G1292" i="46"/>
  <c r="F1292" i="46"/>
  <c r="E1292" i="46"/>
  <c r="D1292" i="46"/>
  <c r="C1292" i="46"/>
  <c r="H1291" i="46"/>
  <c r="G1291" i="46"/>
  <c r="F1291" i="46"/>
  <c r="E1291" i="46"/>
  <c r="D1291" i="46"/>
  <c r="C1291" i="46"/>
  <c r="H1290" i="46"/>
  <c r="G1290" i="46"/>
  <c r="F1290" i="46"/>
  <c r="E1290" i="46"/>
  <c r="D1290" i="46"/>
  <c r="C1290" i="46"/>
  <c r="H1289" i="46"/>
  <c r="G1289" i="46"/>
  <c r="F1289" i="46"/>
  <c r="E1289" i="46"/>
  <c r="D1289" i="46"/>
  <c r="C1289" i="46"/>
  <c r="H1288" i="46"/>
  <c r="G1288" i="46"/>
  <c r="F1288" i="46"/>
  <c r="E1288" i="46"/>
  <c r="D1288" i="46"/>
  <c r="C1288" i="46"/>
  <c r="H1287" i="46"/>
  <c r="G1287" i="46"/>
  <c r="F1287" i="46"/>
  <c r="E1287" i="46"/>
  <c r="D1287" i="46"/>
  <c r="C1287" i="46"/>
  <c r="H1286" i="46"/>
  <c r="G1286" i="46"/>
  <c r="F1286" i="46"/>
  <c r="E1286" i="46"/>
  <c r="D1286" i="46"/>
  <c r="C1286" i="46"/>
  <c r="H1285" i="46"/>
  <c r="G1285" i="46"/>
  <c r="F1285" i="46"/>
  <c r="E1285" i="46"/>
  <c r="D1285" i="46"/>
  <c r="C1285" i="46"/>
  <c r="H1284" i="46"/>
  <c r="G1284" i="46"/>
  <c r="F1284" i="46"/>
  <c r="E1284" i="46"/>
  <c r="D1284" i="46"/>
  <c r="C1284" i="46"/>
  <c r="H1283" i="46"/>
  <c r="G1283" i="46"/>
  <c r="F1283" i="46"/>
  <c r="E1283" i="46"/>
  <c r="D1283" i="46"/>
  <c r="C1283" i="46"/>
  <c r="H1282" i="46"/>
  <c r="G1282" i="46"/>
  <c r="F1282" i="46"/>
  <c r="E1282" i="46"/>
  <c r="D1282" i="46"/>
  <c r="C1282" i="46"/>
  <c r="H1281" i="46"/>
  <c r="G1281" i="46"/>
  <c r="F1281" i="46"/>
  <c r="E1281" i="46"/>
  <c r="D1281" i="46"/>
  <c r="C1281" i="46"/>
  <c r="H1280" i="46"/>
  <c r="G1280" i="46"/>
  <c r="F1280" i="46"/>
  <c r="E1280" i="46"/>
  <c r="D1280" i="46"/>
  <c r="C1280" i="46"/>
  <c r="H1279" i="46"/>
  <c r="G1279" i="46"/>
  <c r="F1279" i="46"/>
  <c r="E1279" i="46"/>
  <c r="D1279" i="46"/>
  <c r="C1279" i="46"/>
  <c r="H1278" i="46"/>
  <c r="G1278" i="46"/>
  <c r="F1278" i="46"/>
  <c r="E1278" i="46"/>
  <c r="D1278" i="46"/>
  <c r="C1278" i="46"/>
  <c r="H1277" i="46"/>
  <c r="G1277" i="46"/>
  <c r="F1277" i="46"/>
  <c r="E1277" i="46"/>
  <c r="D1277" i="46"/>
  <c r="C1277" i="46"/>
  <c r="H1276" i="46"/>
  <c r="G1276" i="46"/>
  <c r="F1276" i="46"/>
  <c r="E1276" i="46"/>
  <c r="D1276" i="46"/>
  <c r="C1276" i="46"/>
  <c r="H1275" i="46"/>
  <c r="G1275" i="46"/>
  <c r="F1275" i="46"/>
  <c r="E1275" i="46"/>
  <c r="D1275" i="46"/>
  <c r="C1275" i="46"/>
  <c r="H1274" i="46"/>
  <c r="G1274" i="46"/>
  <c r="F1274" i="46"/>
  <c r="E1274" i="46"/>
  <c r="D1274" i="46"/>
  <c r="C1274" i="46"/>
  <c r="H1273" i="46"/>
  <c r="G1273" i="46"/>
  <c r="F1273" i="46"/>
  <c r="E1273" i="46"/>
  <c r="D1273" i="46"/>
  <c r="C1273" i="46"/>
  <c r="H1272" i="46"/>
  <c r="G1272" i="46"/>
  <c r="F1272" i="46"/>
  <c r="E1272" i="46"/>
  <c r="D1272" i="46"/>
  <c r="C1272" i="46"/>
  <c r="H1271" i="46"/>
  <c r="G1271" i="46"/>
  <c r="F1271" i="46"/>
  <c r="E1271" i="46"/>
  <c r="D1271" i="46"/>
  <c r="C1271" i="46"/>
  <c r="H1270" i="46"/>
  <c r="G1270" i="46"/>
  <c r="F1270" i="46"/>
  <c r="E1270" i="46"/>
  <c r="D1270" i="46"/>
  <c r="C1270" i="46"/>
  <c r="H1269" i="46"/>
  <c r="G1269" i="46"/>
  <c r="F1269" i="46"/>
  <c r="E1269" i="46"/>
  <c r="D1269" i="46"/>
  <c r="C1269" i="46"/>
  <c r="H1268" i="46"/>
  <c r="G1268" i="46"/>
  <c r="F1268" i="46"/>
  <c r="E1268" i="46"/>
  <c r="D1268" i="46"/>
  <c r="C1268" i="46"/>
  <c r="H1267" i="46"/>
  <c r="G1267" i="46"/>
  <c r="F1267" i="46"/>
  <c r="E1267" i="46"/>
  <c r="D1267" i="46"/>
  <c r="C1267" i="46"/>
  <c r="H1266" i="46"/>
  <c r="G1266" i="46"/>
  <c r="F1266" i="46"/>
  <c r="E1266" i="46"/>
  <c r="D1266" i="46"/>
  <c r="C1266" i="46"/>
  <c r="H1265" i="46"/>
  <c r="G1265" i="46"/>
  <c r="F1265" i="46"/>
  <c r="E1265" i="46"/>
  <c r="D1265" i="46"/>
  <c r="C1265" i="46"/>
  <c r="H1264" i="46"/>
  <c r="G1264" i="46"/>
  <c r="F1264" i="46"/>
  <c r="E1264" i="46"/>
  <c r="D1264" i="46"/>
  <c r="C1264" i="46"/>
  <c r="H1263" i="46"/>
  <c r="G1263" i="46"/>
  <c r="F1263" i="46"/>
  <c r="E1263" i="46"/>
  <c r="D1263" i="46"/>
  <c r="C1263" i="46"/>
  <c r="H1262" i="46"/>
  <c r="G1262" i="46"/>
  <c r="F1262" i="46"/>
  <c r="E1262" i="46"/>
  <c r="D1262" i="46"/>
  <c r="C1262" i="46"/>
  <c r="H1261" i="46"/>
  <c r="G1261" i="46"/>
  <c r="F1261" i="46"/>
  <c r="E1261" i="46"/>
  <c r="D1261" i="46"/>
  <c r="C1261" i="46"/>
  <c r="H1260" i="46"/>
  <c r="G1260" i="46"/>
  <c r="F1260" i="46"/>
  <c r="E1260" i="46"/>
  <c r="D1260" i="46"/>
  <c r="C1260" i="46"/>
  <c r="H1259" i="46"/>
  <c r="G1259" i="46"/>
  <c r="F1259" i="46"/>
  <c r="E1259" i="46"/>
  <c r="D1259" i="46"/>
  <c r="C1259" i="46"/>
  <c r="H1258" i="46"/>
  <c r="G1258" i="46"/>
  <c r="F1258" i="46"/>
  <c r="E1258" i="46"/>
  <c r="D1258" i="46"/>
  <c r="C1258" i="46"/>
  <c r="H1257" i="46"/>
  <c r="G1257" i="46"/>
  <c r="F1257" i="46"/>
  <c r="E1257" i="46"/>
  <c r="D1257" i="46"/>
  <c r="C1257" i="46"/>
  <c r="H1256" i="46"/>
  <c r="G1256" i="46"/>
  <c r="F1256" i="46"/>
  <c r="E1256" i="46"/>
  <c r="D1256" i="46"/>
  <c r="C1256" i="46"/>
  <c r="H1255" i="46"/>
  <c r="G1255" i="46"/>
  <c r="F1255" i="46"/>
  <c r="E1255" i="46"/>
  <c r="D1255" i="46"/>
  <c r="C1255" i="46"/>
  <c r="H1254" i="46"/>
  <c r="G1254" i="46"/>
  <c r="F1254" i="46"/>
  <c r="E1254" i="46"/>
  <c r="D1254" i="46"/>
  <c r="C1254" i="46"/>
  <c r="H1253" i="46"/>
  <c r="G1253" i="46"/>
  <c r="F1253" i="46"/>
  <c r="E1253" i="46"/>
  <c r="D1253" i="46"/>
  <c r="C1253" i="46"/>
  <c r="H1252" i="46"/>
  <c r="G1252" i="46"/>
  <c r="F1252" i="46"/>
  <c r="E1252" i="46"/>
  <c r="D1252" i="46"/>
  <c r="C1252" i="46"/>
  <c r="H1251" i="46"/>
  <c r="G1251" i="46"/>
  <c r="F1251" i="46"/>
  <c r="E1251" i="46"/>
  <c r="D1251" i="46"/>
  <c r="C1251" i="46"/>
  <c r="H1250" i="46"/>
  <c r="G1250" i="46"/>
  <c r="F1250" i="46"/>
  <c r="E1250" i="46"/>
  <c r="D1250" i="46"/>
  <c r="C1250" i="46"/>
  <c r="H1249" i="46"/>
  <c r="G1249" i="46"/>
  <c r="F1249" i="46"/>
  <c r="E1249" i="46"/>
  <c r="D1249" i="46"/>
  <c r="C1249" i="46"/>
  <c r="H1248" i="46"/>
  <c r="G1248" i="46"/>
  <c r="F1248" i="46"/>
  <c r="E1248" i="46"/>
  <c r="D1248" i="46"/>
  <c r="C1248" i="46"/>
  <c r="H1247" i="46"/>
  <c r="G1247" i="46"/>
  <c r="F1247" i="46"/>
  <c r="E1247" i="46"/>
  <c r="D1247" i="46"/>
  <c r="C1247" i="46"/>
  <c r="H1246" i="46"/>
  <c r="G1246" i="46"/>
  <c r="F1246" i="46"/>
  <c r="E1246" i="46"/>
  <c r="D1246" i="46"/>
  <c r="C1246" i="46"/>
  <c r="H1245" i="46"/>
  <c r="G1245" i="46"/>
  <c r="F1245" i="46"/>
  <c r="E1245" i="46"/>
  <c r="D1245" i="46"/>
  <c r="C1245" i="46"/>
  <c r="H1244" i="46"/>
  <c r="G1244" i="46"/>
  <c r="F1244" i="46"/>
  <c r="E1244" i="46"/>
  <c r="D1244" i="46"/>
  <c r="C1244" i="46"/>
  <c r="H1243" i="46"/>
  <c r="G1243" i="46"/>
  <c r="F1243" i="46"/>
  <c r="E1243" i="46"/>
  <c r="D1243" i="46"/>
  <c r="C1243" i="46"/>
  <c r="H1242" i="46"/>
  <c r="G1242" i="46"/>
  <c r="F1242" i="46"/>
  <c r="E1242" i="46"/>
  <c r="D1242" i="46"/>
  <c r="C1242" i="46"/>
  <c r="H1241" i="46"/>
  <c r="G1241" i="46"/>
  <c r="F1241" i="46"/>
  <c r="E1241" i="46"/>
  <c r="D1241" i="46"/>
  <c r="C1241" i="46"/>
  <c r="H1240" i="46"/>
  <c r="G1240" i="46"/>
  <c r="F1240" i="46"/>
  <c r="E1240" i="46"/>
  <c r="D1240" i="46"/>
  <c r="C1240" i="46"/>
  <c r="H1239" i="46"/>
  <c r="G1239" i="46"/>
  <c r="F1239" i="46"/>
  <c r="E1239" i="46"/>
  <c r="D1239" i="46"/>
  <c r="C1239" i="46"/>
  <c r="H1238" i="46"/>
  <c r="G1238" i="46"/>
  <c r="F1238" i="46"/>
  <c r="E1238" i="46"/>
  <c r="D1238" i="46"/>
  <c r="C1238" i="46"/>
  <c r="H1237" i="46"/>
  <c r="G1237" i="46"/>
  <c r="F1237" i="46"/>
  <c r="E1237" i="46"/>
  <c r="D1237" i="46"/>
  <c r="C1237" i="46"/>
  <c r="H1236" i="46"/>
  <c r="G1236" i="46"/>
  <c r="F1236" i="46"/>
  <c r="E1236" i="46"/>
  <c r="D1236" i="46"/>
  <c r="C1236" i="46"/>
  <c r="H1235" i="46"/>
  <c r="G1235" i="46"/>
  <c r="F1235" i="46"/>
  <c r="E1235" i="46"/>
  <c r="D1235" i="46"/>
  <c r="C1235" i="46"/>
  <c r="H1234" i="46"/>
  <c r="G1234" i="46"/>
  <c r="F1234" i="46"/>
  <c r="E1234" i="46"/>
  <c r="D1234" i="46"/>
  <c r="C1234" i="46"/>
  <c r="H1233" i="46"/>
  <c r="G1233" i="46"/>
  <c r="F1233" i="46"/>
  <c r="E1233" i="46"/>
  <c r="D1233" i="46"/>
  <c r="C1233" i="46"/>
  <c r="H1232" i="46"/>
  <c r="G1232" i="46"/>
  <c r="F1232" i="46"/>
  <c r="E1232" i="46"/>
  <c r="D1232" i="46"/>
  <c r="C1232" i="46"/>
  <c r="H1231" i="46"/>
  <c r="G1231" i="46"/>
  <c r="F1231" i="46"/>
  <c r="E1231" i="46"/>
  <c r="D1231" i="46"/>
  <c r="C1231" i="46"/>
  <c r="H1230" i="46"/>
  <c r="G1230" i="46"/>
  <c r="F1230" i="46"/>
  <c r="E1230" i="46"/>
  <c r="D1230" i="46"/>
  <c r="C1230" i="46"/>
  <c r="H1229" i="46"/>
  <c r="G1229" i="46"/>
  <c r="F1229" i="46"/>
  <c r="E1229" i="46"/>
  <c r="D1229" i="46"/>
  <c r="C1229" i="46"/>
  <c r="H1228" i="46"/>
  <c r="G1228" i="46"/>
  <c r="F1228" i="46"/>
  <c r="E1228" i="46"/>
  <c r="D1228" i="46"/>
  <c r="C1228" i="46"/>
  <c r="H1227" i="46"/>
  <c r="G1227" i="46"/>
  <c r="F1227" i="46"/>
  <c r="E1227" i="46"/>
  <c r="D1227" i="46"/>
  <c r="C1227" i="46"/>
  <c r="H1226" i="46"/>
  <c r="G1226" i="46"/>
  <c r="F1226" i="46"/>
  <c r="E1226" i="46"/>
  <c r="D1226" i="46"/>
  <c r="C1226" i="46"/>
  <c r="H1225" i="46"/>
  <c r="G1225" i="46"/>
  <c r="F1225" i="46"/>
  <c r="E1225" i="46"/>
  <c r="D1225" i="46"/>
  <c r="C1225" i="46"/>
  <c r="H1224" i="46"/>
  <c r="G1224" i="46"/>
  <c r="F1224" i="46"/>
  <c r="E1224" i="46"/>
  <c r="D1224" i="46"/>
  <c r="C1224" i="46"/>
  <c r="H1223" i="46"/>
  <c r="G1223" i="46"/>
  <c r="F1223" i="46"/>
  <c r="E1223" i="46"/>
  <c r="D1223" i="46"/>
  <c r="C1223" i="46"/>
  <c r="H1222" i="46"/>
  <c r="G1222" i="46"/>
  <c r="F1222" i="46"/>
  <c r="E1222" i="46"/>
  <c r="D1222" i="46"/>
  <c r="C1222" i="46"/>
  <c r="H1221" i="46"/>
  <c r="G1221" i="46"/>
  <c r="F1221" i="46"/>
  <c r="E1221" i="46"/>
  <c r="D1221" i="46"/>
  <c r="C1221" i="46"/>
  <c r="H1220" i="46"/>
  <c r="G1220" i="46"/>
  <c r="F1220" i="46"/>
  <c r="E1220" i="46"/>
  <c r="D1220" i="46"/>
  <c r="C1220" i="46"/>
  <c r="H1219" i="46"/>
  <c r="G1219" i="46"/>
  <c r="F1219" i="46"/>
  <c r="E1219" i="46"/>
  <c r="D1219" i="46"/>
  <c r="C1219" i="46"/>
  <c r="H1218" i="46"/>
  <c r="G1218" i="46"/>
  <c r="F1218" i="46"/>
  <c r="E1218" i="46"/>
  <c r="D1218" i="46"/>
  <c r="C1218" i="46"/>
  <c r="H1217" i="46"/>
  <c r="G1217" i="46"/>
  <c r="F1217" i="46"/>
  <c r="E1217" i="46"/>
  <c r="D1217" i="46"/>
  <c r="C1217" i="46"/>
  <c r="H1216" i="46"/>
  <c r="G1216" i="46"/>
  <c r="F1216" i="46"/>
  <c r="E1216" i="46"/>
  <c r="D1216" i="46"/>
  <c r="C1216" i="46"/>
  <c r="H1215" i="46"/>
  <c r="G1215" i="46"/>
  <c r="F1215" i="46"/>
  <c r="E1215" i="46"/>
  <c r="D1215" i="46"/>
  <c r="C1215" i="46"/>
  <c r="H1214" i="46"/>
  <c r="G1214" i="46"/>
  <c r="F1214" i="46"/>
  <c r="E1214" i="46"/>
  <c r="D1214" i="46"/>
  <c r="C1214" i="46"/>
  <c r="H1213" i="46"/>
  <c r="G1213" i="46"/>
  <c r="F1213" i="46"/>
  <c r="E1213" i="46"/>
  <c r="D1213" i="46"/>
  <c r="C1213" i="46"/>
  <c r="H1212" i="46"/>
  <c r="G1212" i="46"/>
  <c r="F1212" i="46"/>
  <c r="E1212" i="46"/>
  <c r="D1212" i="46"/>
  <c r="C1212" i="46"/>
  <c r="H1211" i="46"/>
  <c r="G1211" i="46"/>
  <c r="F1211" i="46"/>
  <c r="E1211" i="46"/>
  <c r="D1211" i="46"/>
  <c r="C1211" i="46"/>
  <c r="H1210" i="46"/>
  <c r="G1210" i="46"/>
  <c r="F1210" i="46"/>
  <c r="E1210" i="46"/>
  <c r="D1210" i="46"/>
  <c r="C1210" i="46"/>
  <c r="H1209" i="46"/>
  <c r="G1209" i="46"/>
  <c r="F1209" i="46"/>
  <c r="E1209" i="46"/>
  <c r="D1209" i="46"/>
  <c r="C1209" i="46"/>
  <c r="H1208" i="46"/>
  <c r="G1208" i="46"/>
  <c r="F1208" i="46"/>
  <c r="E1208" i="46"/>
  <c r="D1208" i="46"/>
  <c r="C1208" i="46"/>
  <c r="H1207" i="46"/>
  <c r="G1207" i="46"/>
  <c r="F1207" i="46"/>
  <c r="E1207" i="46"/>
  <c r="D1207" i="46"/>
  <c r="C1207" i="46"/>
  <c r="H1206" i="46"/>
  <c r="G1206" i="46"/>
  <c r="F1206" i="46"/>
  <c r="E1206" i="46"/>
  <c r="D1206" i="46"/>
  <c r="C1206" i="46"/>
  <c r="H1205" i="46"/>
  <c r="G1205" i="46"/>
  <c r="F1205" i="46"/>
  <c r="E1205" i="46"/>
  <c r="D1205" i="46"/>
  <c r="C1205" i="46"/>
  <c r="H1204" i="46"/>
  <c r="G1204" i="46"/>
  <c r="F1204" i="46"/>
  <c r="E1204" i="46"/>
  <c r="D1204" i="46"/>
  <c r="C1204" i="46"/>
  <c r="H1203" i="46"/>
  <c r="G1203" i="46"/>
  <c r="F1203" i="46"/>
  <c r="E1203" i="46"/>
  <c r="D1203" i="46"/>
  <c r="C1203" i="46"/>
  <c r="H1202" i="46"/>
  <c r="G1202" i="46"/>
  <c r="F1202" i="46"/>
  <c r="E1202" i="46"/>
  <c r="D1202" i="46"/>
  <c r="C1202" i="46"/>
  <c r="H1201" i="46"/>
  <c r="G1201" i="46"/>
  <c r="F1201" i="46"/>
  <c r="E1201" i="46"/>
  <c r="D1201" i="46"/>
  <c r="C1201" i="46"/>
  <c r="H1200" i="46"/>
  <c r="G1200" i="46"/>
  <c r="F1200" i="46"/>
  <c r="E1200" i="46"/>
  <c r="D1200" i="46"/>
  <c r="C1200" i="46"/>
  <c r="H1199" i="46"/>
  <c r="G1199" i="46"/>
  <c r="F1199" i="46"/>
  <c r="E1199" i="46"/>
  <c r="D1199" i="46"/>
  <c r="C1199" i="46"/>
  <c r="H1198" i="46"/>
  <c r="G1198" i="46"/>
  <c r="F1198" i="46"/>
  <c r="E1198" i="46"/>
  <c r="D1198" i="46"/>
  <c r="C1198" i="46"/>
  <c r="H1197" i="46"/>
  <c r="G1197" i="46"/>
  <c r="F1197" i="46"/>
  <c r="E1197" i="46"/>
  <c r="D1197" i="46"/>
  <c r="C1197" i="46"/>
  <c r="H1196" i="46"/>
  <c r="G1196" i="46"/>
  <c r="F1196" i="46"/>
  <c r="E1196" i="46"/>
  <c r="D1196" i="46"/>
  <c r="C1196" i="46"/>
  <c r="H1195" i="46"/>
  <c r="G1195" i="46"/>
  <c r="F1195" i="46"/>
  <c r="E1195" i="46"/>
  <c r="D1195" i="46"/>
  <c r="C1195" i="46"/>
  <c r="H1194" i="46"/>
  <c r="G1194" i="46"/>
  <c r="F1194" i="46"/>
  <c r="E1194" i="46"/>
  <c r="D1194" i="46"/>
  <c r="C1194" i="46"/>
  <c r="H1193" i="46"/>
  <c r="G1193" i="46"/>
  <c r="F1193" i="46"/>
  <c r="E1193" i="46"/>
  <c r="D1193" i="46"/>
  <c r="C1193" i="46"/>
  <c r="H1192" i="46"/>
  <c r="G1192" i="46"/>
  <c r="F1192" i="46"/>
  <c r="E1192" i="46"/>
  <c r="D1192" i="46"/>
  <c r="C1192" i="46"/>
  <c r="H1191" i="46"/>
  <c r="G1191" i="46"/>
  <c r="F1191" i="46"/>
  <c r="E1191" i="46"/>
  <c r="D1191" i="46"/>
  <c r="C1191" i="46"/>
  <c r="H1190" i="46"/>
  <c r="G1190" i="46"/>
  <c r="F1190" i="46"/>
  <c r="E1190" i="46"/>
  <c r="D1190" i="46"/>
  <c r="C1190" i="46"/>
  <c r="H1189" i="46"/>
  <c r="G1189" i="46"/>
  <c r="F1189" i="46"/>
  <c r="E1189" i="46"/>
  <c r="D1189" i="46"/>
  <c r="C1189" i="46"/>
  <c r="H1188" i="46"/>
  <c r="G1188" i="46"/>
  <c r="F1188" i="46"/>
  <c r="E1188" i="46"/>
  <c r="D1188" i="46"/>
  <c r="C1188" i="46"/>
  <c r="H1187" i="46"/>
  <c r="G1187" i="46"/>
  <c r="F1187" i="46"/>
  <c r="E1187" i="46"/>
  <c r="D1187" i="46"/>
  <c r="C1187" i="46"/>
  <c r="H1186" i="46"/>
  <c r="G1186" i="46"/>
  <c r="F1186" i="46"/>
  <c r="E1186" i="46"/>
  <c r="D1186" i="46"/>
  <c r="C1186" i="46"/>
  <c r="H1185" i="46"/>
  <c r="G1185" i="46"/>
  <c r="F1185" i="46"/>
  <c r="E1185" i="46"/>
  <c r="D1185" i="46"/>
  <c r="C1185" i="46"/>
  <c r="H1184" i="46"/>
  <c r="G1184" i="46"/>
  <c r="F1184" i="46"/>
  <c r="E1184" i="46"/>
  <c r="D1184" i="46"/>
  <c r="C1184" i="46"/>
  <c r="H1183" i="46"/>
  <c r="G1183" i="46"/>
  <c r="F1183" i="46"/>
  <c r="E1183" i="46"/>
  <c r="D1183" i="46"/>
  <c r="C1183" i="46"/>
  <c r="H1182" i="46"/>
  <c r="G1182" i="46"/>
  <c r="F1182" i="46"/>
  <c r="E1182" i="46"/>
  <c r="D1182" i="46"/>
  <c r="C1182" i="46"/>
  <c r="H1181" i="46"/>
  <c r="G1181" i="46"/>
  <c r="F1181" i="46"/>
  <c r="E1181" i="46"/>
  <c r="D1181" i="46"/>
  <c r="C1181" i="46"/>
  <c r="H1180" i="46"/>
  <c r="G1180" i="46"/>
  <c r="F1180" i="46"/>
  <c r="E1180" i="46"/>
  <c r="D1180" i="46"/>
  <c r="C1180" i="46"/>
  <c r="H1179" i="46"/>
  <c r="G1179" i="46"/>
  <c r="F1179" i="46"/>
  <c r="E1179" i="46"/>
  <c r="D1179" i="46"/>
  <c r="C1179" i="46"/>
  <c r="H1178" i="46"/>
  <c r="G1178" i="46"/>
  <c r="F1178" i="46"/>
  <c r="E1178" i="46"/>
  <c r="D1178" i="46"/>
  <c r="C1178" i="46"/>
  <c r="H1177" i="46"/>
  <c r="G1177" i="46"/>
  <c r="F1177" i="46"/>
  <c r="E1177" i="46"/>
  <c r="D1177" i="46"/>
  <c r="C1177" i="46"/>
  <c r="H1176" i="46"/>
  <c r="G1176" i="46"/>
  <c r="F1176" i="46"/>
  <c r="E1176" i="46"/>
  <c r="D1176" i="46"/>
  <c r="C1176" i="46"/>
  <c r="H1175" i="46"/>
  <c r="G1175" i="46"/>
  <c r="F1175" i="46"/>
  <c r="E1175" i="46"/>
  <c r="D1175" i="46"/>
  <c r="C1175" i="46"/>
  <c r="H1174" i="46"/>
  <c r="G1174" i="46"/>
  <c r="F1174" i="46"/>
  <c r="E1174" i="46"/>
  <c r="D1174" i="46"/>
  <c r="C1174" i="46"/>
  <c r="H1173" i="46"/>
  <c r="G1173" i="46"/>
  <c r="F1173" i="46"/>
  <c r="E1173" i="46"/>
  <c r="D1173" i="46"/>
  <c r="C1173" i="46"/>
  <c r="H1172" i="46"/>
  <c r="G1172" i="46"/>
  <c r="F1172" i="46"/>
  <c r="E1172" i="46"/>
  <c r="D1172" i="46"/>
  <c r="C1172" i="46"/>
  <c r="H1171" i="46"/>
  <c r="G1171" i="46"/>
  <c r="F1171" i="46"/>
  <c r="E1171" i="46"/>
  <c r="D1171" i="46"/>
  <c r="C1171" i="46"/>
  <c r="H1170" i="46"/>
  <c r="G1170" i="46"/>
  <c r="F1170" i="46"/>
  <c r="E1170" i="46"/>
  <c r="D1170" i="46"/>
  <c r="C1170" i="46"/>
  <c r="H1169" i="46"/>
  <c r="G1169" i="46"/>
  <c r="F1169" i="46"/>
  <c r="E1169" i="46"/>
  <c r="D1169" i="46"/>
  <c r="C1169" i="46"/>
  <c r="H1168" i="46"/>
  <c r="G1168" i="46"/>
  <c r="F1168" i="46"/>
  <c r="E1168" i="46"/>
  <c r="D1168" i="46"/>
  <c r="C1168" i="46"/>
  <c r="H1167" i="46"/>
  <c r="G1167" i="46"/>
  <c r="F1167" i="46"/>
  <c r="E1167" i="46"/>
  <c r="D1167" i="46"/>
  <c r="C1167" i="46"/>
  <c r="H1166" i="46"/>
  <c r="G1166" i="46"/>
  <c r="F1166" i="46"/>
  <c r="E1166" i="46"/>
  <c r="D1166" i="46"/>
  <c r="C1166" i="46"/>
  <c r="H1165" i="46"/>
  <c r="G1165" i="46"/>
  <c r="F1165" i="46"/>
  <c r="E1165" i="46"/>
  <c r="D1165" i="46"/>
  <c r="C1165" i="46"/>
  <c r="H1164" i="46"/>
  <c r="G1164" i="46"/>
  <c r="F1164" i="46"/>
  <c r="E1164" i="46"/>
  <c r="D1164" i="46"/>
  <c r="C1164" i="46"/>
  <c r="H1163" i="46"/>
  <c r="G1163" i="46"/>
  <c r="F1163" i="46"/>
  <c r="E1163" i="46"/>
  <c r="D1163" i="46"/>
  <c r="C1163" i="46"/>
  <c r="H1162" i="46"/>
  <c r="G1162" i="46"/>
  <c r="F1162" i="46"/>
  <c r="E1162" i="46"/>
  <c r="D1162" i="46"/>
  <c r="C1162" i="46"/>
  <c r="H1161" i="46"/>
  <c r="G1161" i="46"/>
  <c r="F1161" i="46"/>
  <c r="E1161" i="46"/>
  <c r="D1161" i="46"/>
  <c r="C1161" i="46"/>
  <c r="H1160" i="46"/>
  <c r="G1160" i="46"/>
  <c r="F1160" i="46"/>
  <c r="E1160" i="46"/>
  <c r="D1160" i="46"/>
  <c r="C1160" i="46"/>
  <c r="H1159" i="46"/>
  <c r="G1159" i="46"/>
  <c r="F1159" i="46"/>
  <c r="E1159" i="46"/>
  <c r="D1159" i="46"/>
  <c r="C1159" i="46"/>
  <c r="H1158" i="46"/>
  <c r="G1158" i="46"/>
  <c r="F1158" i="46"/>
  <c r="E1158" i="46"/>
  <c r="D1158" i="46"/>
  <c r="C1158" i="46"/>
  <c r="H1157" i="46"/>
  <c r="G1157" i="46"/>
  <c r="F1157" i="46"/>
  <c r="E1157" i="46"/>
  <c r="D1157" i="46"/>
  <c r="C1157" i="46"/>
  <c r="H1156" i="46"/>
  <c r="G1156" i="46"/>
  <c r="F1156" i="46"/>
  <c r="E1156" i="46"/>
  <c r="D1156" i="46"/>
  <c r="C1156" i="46"/>
  <c r="H1155" i="46"/>
  <c r="G1155" i="46"/>
  <c r="F1155" i="46"/>
  <c r="E1155" i="46"/>
  <c r="D1155" i="46"/>
  <c r="C1155" i="46"/>
  <c r="H1154" i="46"/>
  <c r="G1154" i="46"/>
  <c r="F1154" i="46"/>
  <c r="E1154" i="46"/>
  <c r="D1154" i="46"/>
  <c r="C1154" i="46"/>
  <c r="H1153" i="46"/>
  <c r="G1153" i="46"/>
  <c r="F1153" i="46"/>
  <c r="E1153" i="46"/>
  <c r="D1153" i="46"/>
  <c r="C1153" i="46"/>
  <c r="H1152" i="46"/>
  <c r="G1152" i="46"/>
  <c r="F1152" i="46"/>
  <c r="E1152" i="46"/>
  <c r="D1152" i="46"/>
  <c r="C1152" i="46"/>
  <c r="H1151" i="46"/>
  <c r="G1151" i="46"/>
  <c r="F1151" i="46"/>
  <c r="E1151" i="46"/>
  <c r="D1151" i="46"/>
  <c r="C1151" i="46"/>
  <c r="H1150" i="46"/>
  <c r="G1150" i="46"/>
  <c r="F1150" i="46"/>
  <c r="E1150" i="46"/>
  <c r="D1150" i="46"/>
  <c r="C1150" i="46"/>
  <c r="H1149" i="46"/>
  <c r="G1149" i="46"/>
  <c r="F1149" i="46"/>
  <c r="E1149" i="46"/>
  <c r="D1149" i="46"/>
  <c r="C1149" i="46"/>
  <c r="H1148" i="46"/>
  <c r="G1148" i="46"/>
  <c r="F1148" i="46"/>
  <c r="E1148" i="46"/>
  <c r="D1148" i="46"/>
  <c r="C1148" i="46"/>
  <c r="H1147" i="46"/>
  <c r="G1147" i="46"/>
  <c r="F1147" i="46"/>
  <c r="E1147" i="46"/>
  <c r="D1147" i="46"/>
  <c r="C1147" i="46"/>
  <c r="H1146" i="46"/>
  <c r="G1146" i="46"/>
  <c r="F1146" i="46"/>
  <c r="E1146" i="46"/>
  <c r="D1146" i="46"/>
  <c r="C1146" i="46"/>
  <c r="H1145" i="46"/>
  <c r="G1145" i="46"/>
  <c r="F1145" i="46"/>
  <c r="E1145" i="46"/>
  <c r="D1145" i="46"/>
  <c r="C1145" i="46"/>
  <c r="H1144" i="46"/>
  <c r="G1144" i="46"/>
  <c r="F1144" i="46"/>
  <c r="E1144" i="46"/>
  <c r="D1144" i="46"/>
  <c r="C1144" i="46"/>
  <c r="H1143" i="46"/>
  <c r="G1143" i="46"/>
  <c r="F1143" i="46"/>
  <c r="E1143" i="46"/>
  <c r="D1143" i="46"/>
  <c r="C1143" i="46"/>
  <c r="H1142" i="46"/>
  <c r="G1142" i="46"/>
  <c r="F1142" i="46"/>
  <c r="E1142" i="46"/>
  <c r="D1142" i="46"/>
  <c r="C1142" i="46"/>
  <c r="H1141" i="46"/>
  <c r="G1141" i="46"/>
  <c r="F1141" i="46"/>
  <c r="E1141" i="46"/>
  <c r="D1141" i="46"/>
  <c r="C1141" i="46"/>
  <c r="H1140" i="46"/>
  <c r="G1140" i="46"/>
  <c r="F1140" i="46"/>
  <c r="E1140" i="46"/>
  <c r="D1140" i="46"/>
  <c r="C1140" i="46"/>
  <c r="H1139" i="46"/>
  <c r="G1139" i="46"/>
  <c r="F1139" i="46"/>
  <c r="E1139" i="46"/>
  <c r="D1139" i="46"/>
  <c r="C1139" i="46"/>
  <c r="H1138" i="46"/>
  <c r="G1138" i="46"/>
  <c r="F1138" i="46"/>
  <c r="E1138" i="46"/>
  <c r="D1138" i="46"/>
  <c r="C1138" i="46"/>
  <c r="H1137" i="46"/>
  <c r="G1137" i="46"/>
  <c r="F1137" i="46"/>
  <c r="E1137" i="46"/>
  <c r="D1137" i="46"/>
  <c r="C1137" i="46"/>
  <c r="H1136" i="46"/>
  <c r="G1136" i="46"/>
  <c r="F1136" i="46"/>
  <c r="E1136" i="46"/>
  <c r="D1136" i="46"/>
  <c r="C1136" i="46"/>
  <c r="H1135" i="46"/>
  <c r="G1135" i="46"/>
  <c r="F1135" i="46"/>
  <c r="E1135" i="46"/>
  <c r="D1135" i="46"/>
  <c r="C1135" i="46"/>
  <c r="H1134" i="46"/>
  <c r="G1134" i="46"/>
  <c r="F1134" i="46"/>
  <c r="E1134" i="46"/>
  <c r="D1134" i="46"/>
  <c r="C1134" i="46"/>
  <c r="H1133" i="46"/>
  <c r="G1133" i="46"/>
  <c r="F1133" i="46"/>
  <c r="E1133" i="46"/>
  <c r="D1133" i="46"/>
  <c r="C1133" i="46"/>
  <c r="H1132" i="46"/>
  <c r="G1132" i="46"/>
  <c r="F1132" i="46"/>
  <c r="E1132" i="46"/>
  <c r="D1132" i="46"/>
  <c r="C1132" i="46"/>
  <c r="H1131" i="46"/>
  <c r="G1131" i="46"/>
  <c r="F1131" i="46"/>
  <c r="E1131" i="46"/>
  <c r="D1131" i="46"/>
  <c r="C1131" i="46"/>
  <c r="H1130" i="46"/>
  <c r="G1130" i="46"/>
  <c r="F1130" i="46"/>
  <c r="E1130" i="46"/>
  <c r="D1130" i="46"/>
  <c r="C1130" i="46"/>
  <c r="H1129" i="46"/>
  <c r="G1129" i="46"/>
  <c r="F1129" i="46"/>
  <c r="E1129" i="46"/>
  <c r="D1129" i="46"/>
  <c r="C1129" i="46"/>
  <c r="H1128" i="46"/>
  <c r="G1128" i="46"/>
  <c r="F1128" i="46"/>
  <c r="E1128" i="46"/>
  <c r="D1128" i="46"/>
  <c r="C1128" i="46"/>
  <c r="H1127" i="46"/>
  <c r="G1127" i="46"/>
  <c r="F1127" i="46"/>
  <c r="E1127" i="46"/>
  <c r="D1127" i="46"/>
  <c r="C1127" i="46"/>
  <c r="H1126" i="46"/>
  <c r="G1126" i="46"/>
  <c r="F1126" i="46"/>
  <c r="E1126" i="46"/>
  <c r="D1126" i="46"/>
  <c r="C1126" i="46"/>
  <c r="H1125" i="46"/>
  <c r="G1125" i="46"/>
  <c r="F1125" i="46"/>
  <c r="E1125" i="46"/>
  <c r="D1125" i="46"/>
  <c r="C1125" i="46"/>
  <c r="H1124" i="46"/>
  <c r="G1124" i="46"/>
  <c r="F1124" i="46"/>
  <c r="E1124" i="46"/>
  <c r="D1124" i="46"/>
  <c r="C1124" i="46"/>
  <c r="H1123" i="46"/>
  <c r="G1123" i="46"/>
  <c r="F1123" i="46"/>
  <c r="E1123" i="46"/>
  <c r="D1123" i="46"/>
  <c r="C1123" i="46"/>
  <c r="H1122" i="46"/>
  <c r="G1122" i="46"/>
  <c r="F1122" i="46"/>
  <c r="E1122" i="46"/>
  <c r="D1122" i="46"/>
  <c r="C1122" i="46"/>
  <c r="H1121" i="46"/>
  <c r="G1121" i="46"/>
  <c r="F1121" i="46"/>
  <c r="E1121" i="46"/>
  <c r="D1121" i="46"/>
  <c r="C1121" i="46"/>
  <c r="H1120" i="46"/>
  <c r="G1120" i="46"/>
  <c r="F1120" i="46"/>
  <c r="E1120" i="46"/>
  <c r="D1120" i="46"/>
  <c r="C1120" i="46"/>
  <c r="H1119" i="46"/>
  <c r="G1119" i="46"/>
  <c r="F1119" i="46"/>
  <c r="E1119" i="46"/>
  <c r="D1119" i="46"/>
  <c r="C1119" i="46"/>
  <c r="H1118" i="46"/>
  <c r="G1118" i="46"/>
  <c r="F1118" i="46"/>
  <c r="E1118" i="46"/>
  <c r="D1118" i="46"/>
  <c r="C1118" i="46"/>
  <c r="H1117" i="46"/>
  <c r="G1117" i="46"/>
  <c r="F1117" i="46"/>
  <c r="E1117" i="46"/>
  <c r="D1117" i="46"/>
  <c r="C1117" i="46"/>
  <c r="H1116" i="46"/>
  <c r="G1116" i="46"/>
  <c r="F1116" i="46"/>
  <c r="E1116" i="46"/>
  <c r="D1116" i="46"/>
  <c r="C1116" i="46"/>
  <c r="H1115" i="46"/>
  <c r="G1115" i="46"/>
  <c r="F1115" i="46"/>
  <c r="E1115" i="46"/>
  <c r="D1115" i="46"/>
  <c r="C1115" i="46"/>
  <c r="H1114" i="46"/>
  <c r="G1114" i="46"/>
  <c r="F1114" i="46"/>
  <c r="E1114" i="46"/>
  <c r="D1114" i="46"/>
  <c r="C1114" i="46"/>
  <c r="H1113" i="46"/>
  <c r="G1113" i="46"/>
  <c r="F1113" i="46"/>
  <c r="E1113" i="46"/>
  <c r="D1113" i="46"/>
  <c r="C1113" i="46"/>
  <c r="H1112" i="46"/>
  <c r="G1112" i="46"/>
  <c r="F1112" i="46"/>
  <c r="E1112" i="46"/>
  <c r="D1112" i="46"/>
  <c r="C1112" i="46"/>
  <c r="H1111" i="46"/>
  <c r="G1111" i="46"/>
  <c r="F1111" i="46"/>
  <c r="E1111" i="46"/>
  <c r="D1111" i="46"/>
  <c r="C1111" i="46"/>
  <c r="H1110" i="46"/>
  <c r="G1110" i="46"/>
  <c r="F1110" i="46"/>
  <c r="E1110" i="46"/>
  <c r="D1110" i="46"/>
  <c r="C1110" i="46"/>
  <c r="H1109" i="46"/>
  <c r="G1109" i="46"/>
  <c r="F1109" i="46"/>
  <c r="E1109" i="46"/>
  <c r="D1109" i="46"/>
  <c r="C1109" i="46"/>
  <c r="H1108" i="46"/>
  <c r="G1108" i="46"/>
  <c r="F1108" i="46"/>
  <c r="E1108" i="46"/>
  <c r="D1108" i="46"/>
  <c r="C1108" i="46"/>
  <c r="H1107" i="46"/>
  <c r="G1107" i="46"/>
  <c r="F1107" i="46"/>
  <c r="E1107" i="46"/>
  <c r="D1107" i="46"/>
  <c r="C1107" i="46"/>
  <c r="H1106" i="46"/>
  <c r="G1106" i="46"/>
  <c r="F1106" i="46"/>
  <c r="E1106" i="46"/>
  <c r="D1106" i="46"/>
  <c r="C1106" i="46"/>
  <c r="H1105" i="46"/>
  <c r="G1105" i="46"/>
  <c r="F1105" i="46"/>
  <c r="E1105" i="46"/>
  <c r="D1105" i="46"/>
  <c r="C1105" i="46"/>
  <c r="H1104" i="46"/>
  <c r="G1104" i="46"/>
  <c r="F1104" i="46"/>
  <c r="E1104" i="46"/>
  <c r="D1104" i="46"/>
  <c r="C1104" i="46"/>
  <c r="H1103" i="46"/>
  <c r="G1103" i="46"/>
  <c r="F1103" i="46"/>
  <c r="E1103" i="46"/>
  <c r="D1103" i="46"/>
  <c r="C1103" i="46"/>
  <c r="H1102" i="46"/>
  <c r="G1102" i="46"/>
  <c r="F1102" i="46"/>
  <c r="E1102" i="46"/>
  <c r="D1102" i="46"/>
  <c r="C1102" i="46"/>
  <c r="H1101" i="46"/>
  <c r="G1101" i="46"/>
  <c r="F1101" i="46"/>
  <c r="E1101" i="46"/>
  <c r="D1101" i="46"/>
  <c r="C1101" i="46"/>
  <c r="H1100" i="46"/>
  <c r="G1100" i="46"/>
  <c r="F1100" i="46"/>
  <c r="E1100" i="46"/>
  <c r="D1100" i="46"/>
  <c r="C1100" i="46"/>
  <c r="H1099" i="46"/>
  <c r="G1099" i="46"/>
  <c r="F1099" i="46"/>
  <c r="E1099" i="46"/>
  <c r="D1099" i="46"/>
  <c r="C1099" i="46"/>
  <c r="H1098" i="46"/>
  <c r="G1098" i="46"/>
  <c r="F1098" i="46"/>
  <c r="E1098" i="46"/>
  <c r="D1098" i="46"/>
  <c r="C1098" i="46"/>
  <c r="H1097" i="46"/>
  <c r="G1097" i="46"/>
  <c r="F1097" i="46"/>
  <c r="E1097" i="46"/>
  <c r="D1097" i="46"/>
  <c r="C1097" i="46"/>
  <c r="H1096" i="46"/>
  <c r="G1096" i="46"/>
  <c r="F1096" i="46"/>
  <c r="E1096" i="46"/>
  <c r="D1096" i="46"/>
  <c r="C1096" i="46"/>
  <c r="H1095" i="46"/>
  <c r="G1095" i="46"/>
  <c r="F1095" i="46"/>
  <c r="E1095" i="46"/>
  <c r="D1095" i="46"/>
  <c r="C1095" i="46"/>
  <c r="H1094" i="46"/>
  <c r="G1094" i="46"/>
  <c r="F1094" i="46"/>
  <c r="E1094" i="46"/>
  <c r="D1094" i="46"/>
  <c r="C1094" i="46"/>
  <c r="H1093" i="46"/>
  <c r="G1093" i="46"/>
  <c r="F1093" i="46"/>
  <c r="E1093" i="46"/>
  <c r="D1093" i="46"/>
  <c r="C1093" i="46"/>
  <c r="H1092" i="46"/>
  <c r="G1092" i="46"/>
  <c r="F1092" i="46"/>
  <c r="E1092" i="46"/>
  <c r="D1092" i="46"/>
  <c r="C1092" i="46"/>
  <c r="H1091" i="46"/>
  <c r="G1091" i="46"/>
  <c r="F1091" i="46"/>
  <c r="E1091" i="46"/>
  <c r="D1091" i="46"/>
  <c r="C1091" i="46"/>
  <c r="H1090" i="46"/>
  <c r="G1090" i="46"/>
  <c r="F1090" i="46"/>
  <c r="E1090" i="46"/>
  <c r="D1090" i="46"/>
  <c r="C1090" i="46"/>
  <c r="H1089" i="46"/>
  <c r="G1089" i="46"/>
  <c r="F1089" i="46"/>
  <c r="E1089" i="46"/>
  <c r="D1089" i="46"/>
  <c r="C1089" i="46"/>
  <c r="H1088" i="46"/>
  <c r="G1088" i="46"/>
  <c r="F1088" i="46"/>
  <c r="E1088" i="46"/>
  <c r="D1088" i="46"/>
  <c r="C1088" i="46"/>
  <c r="H1087" i="46"/>
  <c r="G1087" i="46"/>
  <c r="F1087" i="46"/>
  <c r="E1087" i="46"/>
  <c r="D1087" i="46"/>
  <c r="C1087" i="46"/>
  <c r="H1086" i="46"/>
  <c r="G1086" i="46"/>
  <c r="F1086" i="46"/>
  <c r="E1086" i="46"/>
  <c r="D1086" i="46"/>
  <c r="C1086" i="46"/>
  <c r="H1085" i="46"/>
  <c r="G1085" i="46"/>
  <c r="F1085" i="46"/>
  <c r="E1085" i="46"/>
  <c r="D1085" i="46"/>
  <c r="C1085" i="46"/>
  <c r="H1084" i="46"/>
  <c r="G1084" i="46"/>
  <c r="F1084" i="46"/>
  <c r="E1084" i="46"/>
  <c r="D1084" i="46"/>
  <c r="C1084" i="46"/>
  <c r="H1083" i="46"/>
  <c r="G1083" i="46"/>
  <c r="F1083" i="46"/>
  <c r="E1083" i="46"/>
  <c r="D1083" i="46"/>
  <c r="C1083" i="46"/>
  <c r="H1082" i="46"/>
  <c r="G1082" i="46"/>
  <c r="F1082" i="46"/>
  <c r="E1082" i="46"/>
  <c r="D1082" i="46"/>
  <c r="C1082" i="46"/>
  <c r="H1081" i="46"/>
  <c r="G1081" i="46"/>
  <c r="F1081" i="46"/>
  <c r="E1081" i="46"/>
  <c r="D1081" i="46"/>
  <c r="C1081" i="46"/>
  <c r="H1080" i="46"/>
  <c r="G1080" i="46"/>
  <c r="F1080" i="46"/>
  <c r="E1080" i="46"/>
  <c r="D1080" i="46"/>
  <c r="C1080" i="46"/>
  <c r="H1079" i="46"/>
  <c r="G1079" i="46"/>
  <c r="F1079" i="46"/>
  <c r="E1079" i="46"/>
  <c r="D1079" i="46"/>
  <c r="C1079" i="46"/>
  <c r="H1078" i="46"/>
  <c r="G1078" i="46"/>
  <c r="F1078" i="46"/>
  <c r="E1078" i="46"/>
  <c r="D1078" i="46"/>
  <c r="C1078" i="46"/>
  <c r="H1077" i="46"/>
  <c r="G1077" i="46"/>
  <c r="F1077" i="46"/>
  <c r="E1077" i="46"/>
  <c r="D1077" i="46"/>
  <c r="C1077" i="46"/>
  <c r="H1076" i="46"/>
  <c r="G1076" i="46"/>
  <c r="F1076" i="46"/>
  <c r="E1076" i="46"/>
  <c r="D1076" i="46"/>
  <c r="C1076" i="46"/>
  <c r="H1075" i="46"/>
  <c r="G1075" i="46"/>
  <c r="F1075" i="46"/>
  <c r="E1075" i="46"/>
  <c r="D1075" i="46"/>
  <c r="C1075" i="46"/>
  <c r="H1074" i="46"/>
  <c r="G1074" i="46"/>
  <c r="F1074" i="46"/>
  <c r="E1074" i="46"/>
  <c r="D1074" i="46"/>
  <c r="C1074" i="46"/>
  <c r="H1073" i="46"/>
  <c r="G1073" i="46"/>
  <c r="F1073" i="46"/>
  <c r="E1073" i="46"/>
  <c r="D1073" i="46"/>
  <c r="C1073" i="46"/>
  <c r="H1072" i="46"/>
  <c r="G1072" i="46"/>
  <c r="F1072" i="46"/>
  <c r="E1072" i="46"/>
  <c r="D1072" i="46"/>
  <c r="C1072" i="46"/>
  <c r="H1071" i="46"/>
  <c r="G1071" i="46"/>
  <c r="F1071" i="46"/>
  <c r="E1071" i="46"/>
  <c r="D1071" i="46"/>
  <c r="C1071" i="46"/>
  <c r="H1070" i="46"/>
  <c r="G1070" i="46"/>
  <c r="F1070" i="46"/>
  <c r="E1070" i="46"/>
  <c r="D1070" i="46"/>
  <c r="C1070" i="46"/>
  <c r="H1069" i="46"/>
  <c r="G1069" i="46"/>
  <c r="F1069" i="46"/>
  <c r="E1069" i="46"/>
  <c r="D1069" i="46"/>
  <c r="C1069" i="46"/>
  <c r="H1068" i="46"/>
  <c r="G1068" i="46"/>
  <c r="F1068" i="46"/>
  <c r="E1068" i="46"/>
  <c r="D1068" i="46"/>
  <c r="C1068" i="46"/>
  <c r="H1067" i="46"/>
  <c r="G1067" i="46"/>
  <c r="F1067" i="46"/>
  <c r="E1067" i="46"/>
  <c r="D1067" i="46"/>
  <c r="C1067" i="46"/>
  <c r="H1066" i="46"/>
  <c r="G1066" i="46"/>
  <c r="F1066" i="46"/>
  <c r="E1066" i="46"/>
  <c r="D1066" i="46"/>
  <c r="C1066" i="46"/>
  <c r="H1065" i="46"/>
  <c r="G1065" i="46"/>
  <c r="F1065" i="46"/>
  <c r="E1065" i="46"/>
  <c r="D1065" i="46"/>
  <c r="C1065" i="46"/>
  <c r="H1064" i="46"/>
  <c r="G1064" i="46"/>
  <c r="F1064" i="46"/>
  <c r="E1064" i="46"/>
  <c r="D1064" i="46"/>
  <c r="C1064" i="46"/>
  <c r="H1063" i="46"/>
  <c r="G1063" i="46"/>
  <c r="F1063" i="46"/>
  <c r="E1063" i="46"/>
  <c r="D1063" i="46"/>
  <c r="C1063" i="46"/>
  <c r="H1062" i="46"/>
  <c r="G1062" i="46"/>
  <c r="F1062" i="46"/>
  <c r="E1062" i="46"/>
  <c r="D1062" i="46"/>
  <c r="C1062" i="46"/>
  <c r="H1061" i="46"/>
  <c r="G1061" i="46"/>
  <c r="F1061" i="46"/>
  <c r="E1061" i="46"/>
  <c r="D1061" i="46"/>
  <c r="C1061" i="46"/>
  <c r="H1060" i="46"/>
  <c r="G1060" i="46"/>
  <c r="F1060" i="46"/>
  <c r="E1060" i="46"/>
  <c r="D1060" i="46"/>
  <c r="C1060" i="46"/>
  <c r="H1059" i="46"/>
  <c r="G1059" i="46"/>
  <c r="F1059" i="46"/>
  <c r="E1059" i="46"/>
  <c r="D1059" i="46"/>
  <c r="C1059" i="46"/>
  <c r="H1058" i="46"/>
  <c r="G1058" i="46"/>
  <c r="F1058" i="46"/>
  <c r="E1058" i="46"/>
  <c r="D1058" i="46"/>
  <c r="C1058" i="46"/>
  <c r="H1057" i="46"/>
  <c r="G1057" i="46"/>
  <c r="F1057" i="46"/>
  <c r="E1057" i="46"/>
  <c r="D1057" i="46"/>
  <c r="C1057" i="46"/>
  <c r="H1056" i="46"/>
  <c r="G1056" i="46"/>
  <c r="F1056" i="46"/>
  <c r="E1056" i="46"/>
  <c r="D1056" i="46"/>
  <c r="C1056" i="46"/>
  <c r="H1055" i="46"/>
  <c r="G1055" i="46"/>
  <c r="F1055" i="46"/>
  <c r="E1055" i="46"/>
  <c r="D1055" i="46"/>
  <c r="C1055" i="46"/>
  <c r="H1054" i="46"/>
  <c r="G1054" i="46"/>
  <c r="F1054" i="46"/>
  <c r="E1054" i="46"/>
  <c r="D1054" i="46"/>
  <c r="C1054" i="46"/>
  <c r="H1053" i="46"/>
  <c r="G1053" i="46"/>
  <c r="F1053" i="46"/>
  <c r="E1053" i="46"/>
  <c r="D1053" i="46"/>
  <c r="C1053" i="46"/>
  <c r="H1052" i="46"/>
  <c r="G1052" i="46"/>
  <c r="F1052" i="46"/>
  <c r="E1052" i="46"/>
  <c r="D1052" i="46"/>
  <c r="C1052" i="46"/>
  <c r="H1051" i="46"/>
  <c r="G1051" i="46"/>
  <c r="F1051" i="46"/>
  <c r="E1051" i="46"/>
  <c r="D1051" i="46"/>
  <c r="C1051" i="46"/>
  <c r="H1050" i="46"/>
  <c r="G1050" i="46"/>
  <c r="F1050" i="46"/>
  <c r="E1050" i="46"/>
  <c r="D1050" i="46"/>
  <c r="C1050" i="46"/>
  <c r="H1049" i="46"/>
  <c r="G1049" i="46"/>
  <c r="F1049" i="46"/>
  <c r="E1049" i="46"/>
  <c r="D1049" i="46"/>
  <c r="C1049" i="46"/>
  <c r="H1048" i="46"/>
  <c r="G1048" i="46"/>
  <c r="F1048" i="46"/>
  <c r="E1048" i="46"/>
  <c r="D1048" i="46"/>
  <c r="C1048" i="46"/>
  <c r="H1047" i="46"/>
  <c r="G1047" i="46"/>
  <c r="F1047" i="46"/>
  <c r="E1047" i="46"/>
  <c r="D1047" i="46"/>
  <c r="C1047" i="46"/>
  <c r="H1046" i="46"/>
  <c r="G1046" i="46"/>
  <c r="F1046" i="46"/>
  <c r="E1046" i="46"/>
  <c r="D1046" i="46"/>
  <c r="C1046" i="46"/>
  <c r="H1045" i="46"/>
  <c r="G1045" i="46"/>
  <c r="F1045" i="46"/>
  <c r="E1045" i="46"/>
  <c r="D1045" i="46"/>
  <c r="C1045" i="46"/>
  <c r="H1044" i="46"/>
  <c r="G1044" i="46"/>
  <c r="F1044" i="46"/>
  <c r="E1044" i="46"/>
  <c r="D1044" i="46"/>
  <c r="C1044" i="46"/>
  <c r="H1043" i="46"/>
  <c r="G1043" i="46"/>
  <c r="F1043" i="46"/>
  <c r="E1043" i="46"/>
  <c r="D1043" i="46"/>
  <c r="C1043" i="46"/>
  <c r="H1042" i="46"/>
  <c r="G1042" i="46"/>
  <c r="F1042" i="46"/>
  <c r="E1042" i="46"/>
  <c r="D1042" i="46"/>
  <c r="C1042" i="46"/>
  <c r="H1041" i="46"/>
  <c r="G1041" i="46"/>
  <c r="F1041" i="46"/>
  <c r="E1041" i="46"/>
  <c r="D1041" i="46"/>
  <c r="C1041" i="46"/>
  <c r="H1040" i="46"/>
  <c r="G1040" i="46"/>
  <c r="F1040" i="46"/>
  <c r="E1040" i="46"/>
  <c r="D1040" i="46"/>
  <c r="C1040" i="46"/>
  <c r="H1039" i="46"/>
  <c r="G1039" i="46"/>
  <c r="F1039" i="46"/>
  <c r="E1039" i="46"/>
  <c r="D1039" i="46"/>
  <c r="C1039" i="46"/>
  <c r="H1038" i="46"/>
  <c r="G1038" i="46"/>
  <c r="F1038" i="46"/>
  <c r="E1038" i="46"/>
  <c r="D1038" i="46"/>
  <c r="C1038" i="46"/>
  <c r="H1037" i="46"/>
  <c r="G1037" i="46"/>
  <c r="F1037" i="46"/>
  <c r="E1037" i="46"/>
  <c r="D1037" i="46"/>
  <c r="C1037" i="46"/>
  <c r="H1036" i="46"/>
  <c r="G1036" i="46"/>
  <c r="F1036" i="46"/>
  <c r="E1036" i="46"/>
  <c r="D1036" i="46"/>
  <c r="C1036" i="46"/>
  <c r="H1035" i="46"/>
  <c r="G1035" i="46"/>
  <c r="F1035" i="46"/>
  <c r="E1035" i="46"/>
  <c r="D1035" i="46"/>
  <c r="C1035" i="46"/>
  <c r="H1034" i="46"/>
  <c r="G1034" i="46"/>
  <c r="F1034" i="46"/>
  <c r="E1034" i="46"/>
  <c r="D1034" i="46"/>
  <c r="C1034" i="46"/>
  <c r="H1033" i="46"/>
  <c r="G1033" i="46"/>
  <c r="F1033" i="46"/>
  <c r="E1033" i="46"/>
  <c r="D1033" i="46"/>
  <c r="C1033" i="46"/>
  <c r="H1032" i="46"/>
  <c r="G1032" i="46"/>
  <c r="F1032" i="46"/>
  <c r="E1032" i="46"/>
  <c r="D1032" i="46"/>
  <c r="C1032" i="46"/>
  <c r="H1031" i="46"/>
  <c r="G1031" i="46"/>
  <c r="F1031" i="46"/>
  <c r="E1031" i="46"/>
  <c r="D1031" i="46"/>
  <c r="C1031" i="46"/>
  <c r="H1030" i="46"/>
  <c r="G1030" i="46"/>
  <c r="F1030" i="46"/>
  <c r="E1030" i="46"/>
  <c r="D1030" i="46"/>
  <c r="C1030" i="46"/>
  <c r="H1029" i="46"/>
  <c r="G1029" i="46"/>
  <c r="F1029" i="46"/>
  <c r="E1029" i="46"/>
  <c r="D1029" i="46"/>
  <c r="C1029" i="46"/>
  <c r="H1028" i="46"/>
  <c r="G1028" i="46"/>
  <c r="F1028" i="46"/>
  <c r="E1028" i="46"/>
  <c r="D1028" i="46"/>
  <c r="C1028" i="46"/>
  <c r="H1027" i="46"/>
  <c r="G1027" i="46"/>
  <c r="F1027" i="46"/>
  <c r="E1027" i="46"/>
  <c r="D1027" i="46"/>
  <c r="C1027" i="46"/>
  <c r="H1026" i="46"/>
  <c r="G1026" i="46"/>
  <c r="F1026" i="46"/>
  <c r="E1026" i="46"/>
  <c r="D1026" i="46"/>
  <c r="C1026" i="46"/>
  <c r="H1025" i="46"/>
  <c r="G1025" i="46"/>
  <c r="F1025" i="46"/>
  <c r="E1025" i="46"/>
  <c r="D1025" i="46"/>
  <c r="C1025" i="46"/>
  <c r="H1024" i="46"/>
  <c r="G1024" i="46"/>
  <c r="F1024" i="46"/>
  <c r="E1024" i="46"/>
  <c r="D1024" i="46"/>
  <c r="C1024" i="46"/>
  <c r="H1023" i="46"/>
  <c r="G1023" i="46"/>
  <c r="F1023" i="46"/>
  <c r="E1023" i="46"/>
  <c r="D1023" i="46"/>
  <c r="C1023" i="46"/>
  <c r="H1022" i="46"/>
  <c r="G1022" i="46"/>
  <c r="F1022" i="46"/>
  <c r="E1022" i="46"/>
  <c r="D1022" i="46"/>
  <c r="C1022" i="46"/>
  <c r="H1021" i="46"/>
  <c r="G1021" i="46"/>
  <c r="F1021" i="46"/>
  <c r="E1021" i="46"/>
  <c r="D1021" i="46"/>
  <c r="C1021" i="46"/>
  <c r="H1020" i="46"/>
  <c r="G1020" i="46"/>
  <c r="F1020" i="46"/>
  <c r="E1020" i="46"/>
  <c r="D1020" i="46"/>
  <c r="C1020" i="46"/>
  <c r="H1019" i="46"/>
  <c r="G1019" i="46"/>
  <c r="F1019" i="46"/>
  <c r="E1019" i="46"/>
  <c r="D1019" i="46"/>
  <c r="C1019" i="46"/>
  <c r="H1018" i="46"/>
  <c r="G1018" i="46"/>
  <c r="F1018" i="46"/>
  <c r="E1018" i="46"/>
  <c r="D1018" i="46"/>
  <c r="C1018" i="46"/>
  <c r="H1017" i="46"/>
  <c r="G1017" i="46"/>
  <c r="F1017" i="46"/>
  <c r="E1017" i="46"/>
  <c r="D1017" i="46"/>
  <c r="C1017" i="46"/>
  <c r="H1016" i="46"/>
  <c r="G1016" i="46"/>
  <c r="F1016" i="46"/>
  <c r="E1016" i="46"/>
  <c r="D1016" i="46"/>
  <c r="C1016" i="46"/>
  <c r="H1015" i="46"/>
  <c r="G1015" i="46"/>
  <c r="F1015" i="46"/>
  <c r="E1015" i="46"/>
  <c r="D1015" i="46"/>
  <c r="C1015" i="46"/>
  <c r="H1014" i="46"/>
  <c r="G1014" i="46"/>
  <c r="F1014" i="46"/>
  <c r="E1014" i="46"/>
  <c r="D1014" i="46"/>
  <c r="C1014" i="46"/>
  <c r="H1013" i="46"/>
  <c r="G1013" i="46"/>
  <c r="F1013" i="46"/>
  <c r="E1013" i="46"/>
  <c r="D1013" i="46"/>
  <c r="C1013" i="46"/>
  <c r="H1012" i="46"/>
  <c r="G1012" i="46"/>
  <c r="F1012" i="46"/>
  <c r="E1012" i="46"/>
  <c r="D1012" i="46"/>
  <c r="C1012" i="46"/>
  <c r="H1011" i="46"/>
  <c r="G1011" i="46"/>
  <c r="F1011" i="46"/>
  <c r="E1011" i="46"/>
  <c r="D1011" i="46"/>
  <c r="C1011" i="46"/>
  <c r="H1010" i="46"/>
  <c r="G1010" i="46"/>
  <c r="F1010" i="46"/>
  <c r="E1010" i="46"/>
  <c r="D1010" i="46"/>
  <c r="C1010" i="46"/>
  <c r="H1009" i="46"/>
  <c r="G1009" i="46"/>
  <c r="F1009" i="46"/>
  <c r="E1009" i="46"/>
  <c r="D1009" i="46"/>
  <c r="C1009" i="46"/>
  <c r="H1008" i="46"/>
  <c r="G1008" i="46"/>
  <c r="F1008" i="46"/>
  <c r="E1008" i="46"/>
  <c r="D1008" i="46"/>
  <c r="C1008" i="46"/>
  <c r="H1007" i="46"/>
  <c r="G1007" i="46"/>
  <c r="F1007" i="46"/>
  <c r="E1007" i="46"/>
  <c r="D1007" i="46"/>
  <c r="C1007" i="46"/>
  <c r="H1006" i="46"/>
  <c r="G1006" i="46"/>
  <c r="F1006" i="46"/>
  <c r="E1006" i="46"/>
  <c r="D1006" i="46"/>
  <c r="C1006" i="46"/>
  <c r="H1005" i="46"/>
  <c r="G1005" i="46"/>
  <c r="F1005" i="46"/>
  <c r="E1005" i="46"/>
  <c r="D1005" i="46"/>
  <c r="C1005" i="46"/>
  <c r="H1004" i="46"/>
  <c r="G1004" i="46"/>
  <c r="F1004" i="46"/>
  <c r="E1004" i="46"/>
  <c r="D1004" i="46"/>
  <c r="C1004" i="46"/>
  <c r="H1003" i="46"/>
  <c r="G1003" i="46"/>
  <c r="F1003" i="46"/>
  <c r="E1003" i="46"/>
  <c r="D1003" i="46"/>
  <c r="C1003" i="46"/>
  <c r="H1002" i="46"/>
  <c r="G1002" i="46"/>
  <c r="F1002" i="46"/>
  <c r="E1002" i="46"/>
  <c r="D1002" i="46"/>
  <c r="C1002" i="46"/>
  <c r="H1001" i="46"/>
  <c r="G1001" i="46"/>
  <c r="F1001" i="46"/>
  <c r="E1001" i="46"/>
  <c r="D1001" i="46"/>
  <c r="C1001" i="46"/>
  <c r="H1000" i="46"/>
  <c r="G1000" i="46"/>
  <c r="F1000" i="46"/>
  <c r="E1000" i="46"/>
  <c r="D1000" i="46"/>
  <c r="C1000" i="46"/>
  <c r="H999" i="46"/>
  <c r="G999" i="46"/>
  <c r="F999" i="46"/>
  <c r="E999" i="46"/>
  <c r="D999" i="46"/>
  <c r="C999" i="46"/>
  <c r="H998" i="46"/>
  <c r="G998" i="46"/>
  <c r="F998" i="46"/>
  <c r="E998" i="46"/>
  <c r="D998" i="46"/>
  <c r="C998" i="46"/>
  <c r="H997" i="46"/>
  <c r="G997" i="46"/>
  <c r="F997" i="46"/>
  <c r="E997" i="46"/>
  <c r="D997" i="46"/>
  <c r="C997" i="46"/>
  <c r="H996" i="46"/>
  <c r="G996" i="46"/>
  <c r="F996" i="46"/>
  <c r="E996" i="46"/>
  <c r="D996" i="46"/>
  <c r="C996" i="46"/>
  <c r="H995" i="46"/>
  <c r="G995" i="46"/>
  <c r="F995" i="46"/>
  <c r="E995" i="46"/>
  <c r="D995" i="46"/>
  <c r="C995" i="46"/>
  <c r="H994" i="46"/>
  <c r="G994" i="46"/>
  <c r="F994" i="46"/>
  <c r="E994" i="46"/>
  <c r="D994" i="46"/>
  <c r="C994" i="46"/>
  <c r="H993" i="46"/>
  <c r="G993" i="46"/>
  <c r="F993" i="46"/>
  <c r="E993" i="46"/>
  <c r="D993" i="46"/>
  <c r="C993" i="46"/>
  <c r="H992" i="46"/>
  <c r="G992" i="46"/>
  <c r="F992" i="46"/>
  <c r="E992" i="46"/>
  <c r="D992" i="46"/>
  <c r="C992" i="46"/>
  <c r="H991" i="46"/>
  <c r="G991" i="46"/>
  <c r="F991" i="46"/>
  <c r="E991" i="46"/>
  <c r="D991" i="46"/>
  <c r="C991" i="46"/>
  <c r="H990" i="46"/>
  <c r="G990" i="46"/>
  <c r="F990" i="46"/>
  <c r="E990" i="46"/>
  <c r="D990" i="46"/>
  <c r="C990" i="46"/>
  <c r="H989" i="46"/>
  <c r="G989" i="46"/>
  <c r="F989" i="46"/>
  <c r="E989" i="46"/>
  <c r="D989" i="46"/>
  <c r="C989" i="46"/>
  <c r="H988" i="46"/>
  <c r="G988" i="46"/>
  <c r="F988" i="46"/>
  <c r="E988" i="46"/>
  <c r="D988" i="46"/>
  <c r="C988" i="46"/>
  <c r="H987" i="46"/>
  <c r="G987" i="46"/>
  <c r="F987" i="46"/>
  <c r="E987" i="46"/>
  <c r="D987" i="46"/>
  <c r="C987" i="46"/>
  <c r="H986" i="46"/>
  <c r="G986" i="46"/>
  <c r="F986" i="46"/>
  <c r="E986" i="46"/>
  <c r="D986" i="46"/>
  <c r="C986" i="46"/>
  <c r="H985" i="46"/>
  <c r="G985" i="46"/>
  <c r="F985" i="46"/>
  <c r="E985" i="46"/>
  <c r="D985" i="46"/>
  <c r="C985" i="46"/>
  <c r="H984" i="46"/>
  <c r="G984" i="46"/>
  <c r="F984" i="46"/>
  <c r="E984" i="46"/>
  <c r="D984" i="46"/>
  <c r="C984" i="46"/>
  <c r="H983" i="46"/>
  <c r="G983" i="46"/>
  <c r="F983" i="46"/>
  <c r="E983" i="46"/>
  <c r="D983" i="46"/>
  <c r="C983" i="46"/>
  <c r="H982" i="46"/>
  <c r="G982" i="46"/>
  <c r="F982" i="46"/>
  <c r="E982" i="46"/>
  <c r="D982" i="46"/>
  <c r="C982" i="46"/>
  <c r="H981" i="46"/>
  <c r="G981" i="46"/>
  <c r="F981" i="46"/>
  <c r="E981" i="46"/>
  <c r="D981" i="46"/>
  <c r="C981" i="46"/>
  <c r="H980" i="46"/>
  <c r="G980" i="46"/>
  <c r="F980" i="46"/>
  <c r="E980" i="46"/>
  <c r="D980" i="46"/>
  <c r="C980" i="46"/>
  <c r="H979" i="46"/>
  <c r="G979" i="46"/>
  <c r="F979" i="46"/>
  <c r="E979" i="46"/>
  <c r="D979" i="46"/>
  <c r="C979" i="46"/>
  <c r="H978" i="46"/>
  <c r="G978" i="46"/>
  <c r="F978" i="46"/>
  <c r="E978" i="46"/>
  <c r="D978" i="46"/>
  <c r="C978" i="46"/>
  <c r="H977" i="46"/>
  <c r="G977" i="46"/>
  <c r="F977" i="46"/>
  <c r="E977" i="46"/>
  <c r="D977" i="46"/>
  <c r="C977" i="46"/>
  <c r="H976" i="46"/>
  <c r="G976" i="46"/>
  <c r="F976" i="46"/>
  <c r="E976" i="46"/>
  <c r="D976" i="46"/>
  <c r="C976" i="46"/>
  <c r="H975" i="46"/>
  <c r="G975" i="46"/>
  <c r="F975" i="46"/>
  <c r="E975" i="46"/>
  <c r="D975" i="46"/>
  <c r="C975" i="46"/>
  <c r="H974" i="46"/>
  <c r="G974" i="46"/>
  <c r="F974" i="46"/>
  <c r="E974" i="46"/>
  <c r="D974" i="46"/>
  <c r="C974" i="46"/>
  <c r="H973" i="46"/>
  <c r="G973" i="46"/>
  <c r="F973" i="46"/>
  <c r="E973" i="46"/>
  <c r="D973" i="46"/>
  <c r="C973" i="46"/>
  <c r="H972" i="46"/>
  <c r="G972" i="46"/>
  <c r="F972" i="46"/>
  <c r="E972" i="46"/>
  <c r="D972" i="46"/>
  <c r="C972" i="46"/>
  <c r="H971" i="46"/>
  <c r="G971" i="46"/>
  <c r="F971" i="46"/>
  <c r="E971" i="46"/>
  <c r="D971" i="46"/>
  <c r="C971" i="46"/>
  <c r="H970" i="46"/>
  <c r="G970" i="46"/>
  <c r="F970" i="46"/>
  <c r="E970" i="46"/>
  <c r="D970" i="46"/>
  <c r="C970" i="46"/>
  <c r="H969" i="46"/>
  <c r="G969" i="46"/>
  <c r="F969" i="46"/>
  <c r="E969" i="46"/>
  <c r="D969" i="46"/>
  <c r="C969" i="46"/>
  <c r="H968" i="46"/>
  <c r="G968" i="46"/>
  <c r="F968" i="46"/>
  <c r="E968" i="46"/>
  <c r="D968" i="46"/>
  <c r="C968" i="46"/>
  <c r="H967" i="46"/>
  <c r="G967" i="46"/>
  <c r="F967" i="46"/>
  <c r="E967" i="46"/>
  <c r="D967" i="46"/>
  <c r="C967" i="46"/>
  <c r="H966" i="46"/>
  <c r="G966" i="46"/>
  <c r="F966" i="46"/>
  <c r="E966" i="46"/>
  <c r="D966" i="46"/>
  <c r="C966" i="46"/>
  <c r="H965" i="46"/>
  <c r="G965" i="46"/>
  <c r="F965" i="46"/>
  <c r="E965" i="46"/>
  <c r="D965" i="46"/>
  <c r="C965" i="46"/>
  <c r="H964" i="46"/>
  <c r="G964" i="46"/>
  <c r="F964" i="46"/>
  <c r="E964" i="46"/>
  <c r="D964" i="46"/>
  <c r="C964" i="46"/>
  <c r="H963" i="46"/>
  <c r="G963" i="46"/>
  <c r="F963" i="46"/>
  <c r="E963" i="46"/>
  <c r="D963" i="46"/>
  <c r="C963" i="46"/>
  <c r="H962" i="46"/>
  <c r="G962" i="46"/>
  <c r="F962" i="46"/>
  <c r="E962" i="46"/>
  <c r="D962" i="46"/>
  <c r="C962" i="46"/>
  <c r="H961" i="46"/>
  <c r="G961" i="46"/>
  <c r="F961" i="46"/>
  <c r="E961" i="46"/>
  <c r="D961" i="46"/>
  <c r="C961" i="46"/>
  <c r="H960" i="46"/>
  <c r="G960" i="46"/>
  <c r="F960" i="46"/>
  <c r="E960" i="46"/>
  <c r="D960" i="46"/>
  <c r="C960" i="46"/>
  <c r="H959" i="46"/>
  <c r="G959" i="46"/>
  <c r="F959" i="46"/>
  <c r="E959" i="46"/>
  <c r="D959" i="46"/>
  <c r="C959" i="46"/>
  <c r="H958" i="46"/>
  <c r="G958" i="46"/>
  <c r="F958" i="46"/>
  <c r="E958" i="46"/>
  <c r="D958" i="46"/>
  <c r="C958" i="46"/>
  <c r="H957" i="46"/>
  <c r="G957" i="46"/>
  <c r="F957" i="46"/>
  <c r="E957" i="46"/>
  <c r="D957" i="46"/>
  <c r="C957" i="46"/>
  <c r="H956" i="46"/>
  <c r="G956" i="46"/>
  <c r="F956" i="46"/>
  <c r="E956" i="46"/>
  <c r="D956" i="46"/>
  <c r="C956" i="46"/>
  <c r="H955" i="46"/>
  <c r="G955" i="46"/>
  <c r="F955" i="46"/>
  <c r="E955" i="46"/>
  <c r="D955" i="46"/>
  <c r="C955" i="46"/>
  <c r="H954" i="46"/>
  <c r="G954" i="46"/>
  <c r="F954" i="46"/>
  <c r="E954" i="46"/>
  <c r="D954" i="46"/>
  <c r="C954" i="46"/>
  <c r="H953" i="46"/>
  <c r="G953" i="46"/>
  <c r="F953" i="46"/>
  <c r="E953" i="46"/>
  <c r="D953" i="46"/>
  <c r="C953" i="46"/>
  <c r="H952" i="46"/>
  <c r="G952" i="46"/>
  <c r="F952" i="46"/>
  <c r="E952" i="46"/>
  <c r="D952" i="46"/>
  <c r="C952" i="46"/>
  <c r="H951" i="46"/>
  <c r="G951" i="46"/>
  <c r="F951" i="46"/>
  <c r="E951" i="46"/>
  <c r="D951" i="46"/>
  <c r="C951" i="46"/>
  <c r="H950" i="46"/>
  <c r="G950" i="46"/>
  <c r="F950" i="46"/>
  <c r="E950" i="46"/>
  <c r="D950" i="46"/>
  <c r="C950" i="46"/>
  <c r="H949" i="46"/>
  <c r="G949" i="46"/>
  <c r="F949" i="46"/>
  <c r="E949" i="46"/>
  <c r="D949" i="46"/>
  <c r="C949" i="46"/>
  <c r="H948" i="46"/>
  <c r="G948" i="46"/>
  <c r="F948" i="46"/>
  <c r="E948" i="46"/>
  <c r="D948" i="46"/>
  <c r="C948" i="46"/>
  <c r="H947" i="46"/>
  <c r="G947" i="46"/>
  <c r="F947" i="46"/>
  <c r="E947" i="46"/>
  <c r="D947" i="46"/>
  <c r="C947" i="46"/>
  <c r="H946" i="46"/>
  <c r="G946" i="46"/>
  <c r="F946" i="46"/>
  <c r="E946" i="46"/>
  <c r="D946" i="46"/>
  <c r="C946" i="46"/>
  <c r="H945" i="46"/>
  <c r="G945" i="46"/>
  <c r="F945" i="46"/>
  <c r="E945" i="46"/>
  <c r="D945" i="46"/>
  <c r="C945" i="46"/>
  <c r="H944" i="46"/>
  <c r="G944" i="46"/>
  <c r="F944" i="46"/>
  <c r="E944" i="46"/>
  <c r="D944" i="46"/>
  <c r="C944" i="46"/>
  <c r="H943" i="46"/>
  <c r="G943" i="46"/>
  <c r="F943" i="46"/>
  <c r="E943" i="46"/>
  <c r="D943" i="46"/>
  <c r="C943" i="46"/>
  <c r="H942" i="46"/>
  <c r="G942" i="46"/>
  <c r="F942" i="46"/>
  <c r="E942" i="46"/>
  <c r="D942" i="46"/>
  <c r="C942" i="46"/>
  <c r="H941" i="46"/>
  <c r="G941" i="46"/>
  <c r="F941" i="46"/>
  <c r="E941" i="46"/>
  <c r="D941" i="46"/>
  <c r="C941" i="46"/>
  <c r="H940" i="46"/>
  <c r="G940" i="46"/>
  <c r="F940" i="46"/>
  <c r="E940" i="46"/>
  <c r="D940" i="46"/>
  <c r="C940" i="46"/>
  <c r="H939" i="46"/>
  <c r="G939" i="46"/>
  <c r="F939" i="46"/>
  <c r="E939" i="46"/>
  <c r="D939" i="46"/>
  <c r="C939" i="46"/>
  <c r="H938" i="46"/>
  <c r="G938" i="46"/>
  <c r="F938" i="46"/>
  <c r="E938" i="46"/>
  <c r="D938" i="46"/>
  <c r="C938" i="46"/>
  <c r="H937" i="46"/>
  <c r="G937" i="46"/>
  <c r="F937" i="46"/>
  <c r="E937" i="46"/>
  <c r="D937" i="46"/>
  <c r="C937" i="46"/>
  <c r="H936" i="46"/>
  <c r="G936" i="46"/>
  <c r="F936" i="46"/>
  <c r="E936" i="46"/>
  <c r="D936" i="46"/>
  <c r="C936" i="46"/>
  <c r="H935" i="46"/>
  <c r="G935" i="46"/>
  <c r="F935" i="46"/>
  <c r="E935" i="46"/>
  <c r="D935" i="46"/>
  <c r="C935" i="46"/>
  <c r="H934" i="46"/>
  <c r="G934" i="46"/>
  <c r="F934" i="46"/>
  <c r="E934" i="46"/>
  <c r="D934" i="46"/>
  <c r="C934" i="46"/>
  <c r="H933" i="46"/>
  <c r="G933" i="46"/>
  <c r="F933" i="46"/>
  <c r="E933" i="46"/>
  <c r="D933" i="46"/>
  <c r="C933" i="46"/>
  <c r="H932" i="46"/>
  <c r="G932" i="46"/>
  <c r="F932" i="46"/>
  <c r="E932" i="46"/>
  <c r="D932" i="46"/>
  <c r="C932" i="46"/>
  <c r="H931" i="46"/>
  <c r="G931" i="46"/>
  <c r="F931" i="46"/>
  <c r="E931" i="46"/>
  <c r="D931" i="46"/>
  <c r="C931" i="46"/>
  <c r="H930" i="46"/>
  <c r="G930" i="46"/>
  <c r="F930" i="46"/>
  <c r="E930" i="46"/>
  <c r="D930" i="46"/>
  <c r="C930" i="46"/>
  <c r="H929" i="46"/>
  <c r="G929" i="46"/>
  <c r="F929" i="46"/>
  <c r="E929" i="46"/>
  <c r="D929" i="46"/>
  <c r="C929" i="46"/>
  <c r="H928" i="46"/>
  <c r="G928" i="46"/>
  <c r="F928" i="46"/>
  <c r="E928" i="46"/>
  <c r="D928" i="46"/>
  <c r="C928" i="46"/>
  <c r="H927" i="46"/>
  <c r="G927" i="46"/>
  <c r="F927" i="46"/>
  <c r="E927" i="46"/>
  <c r="D927" i="46"/>
  <c r="C927" i="46"/>
  <c r="H926" i="46"/>
  <c r="G926" i="46"/>
  <c r="F926" i="46"/>
  <c r="E926" i="46"/>
  <c r="D926" i="46"/>
  <c r="C926" i="46"/>
  <c r="H925" i="46"/>
  <c r="G925" i="46"/>
  <c r="F925" i="46"/>
  <c r="E925" i="46"/>
  <c r="D925" i="46"/>
  <c r="C925" i="46"/>
  <c r="H924" i="46"/>
  <c r="G924" i="46"/>
  <c r="F924" i="46"/>
  <c r="E924" i="46"/>
  <c r="D924" i="46"/>
  <c r="C924" i="46"/>
  <c r="H923" i="46"/>
  <c r="G923" i="46"/>
  <c r="F923" i="46"/>
  <c r="E923" i="46"/>
  <c r="D923" i="46"/>
  <c r="C923" i="46"/>
  <c r="H922" i="46"/>
  <c r="G922" i="46"/>
  <c r="F922" i="46"/>
  <c r="E922" i="46"/>
  <c r="D922" i="46"/>
  <c r="C922" i="46"/>
  <c r="H921" i="46"/>
  <c r="G921" i="46"/>
  <c r="F921" i="46"/>
  <c r="E921" i="46"/>
  <c r="D921" i="46"/>
  <c r="C921" i="46"/>
  <c r="H920" i="46"/>
  <c r="G920" i="46"/>
  <c r="F920" i="46"/>
  <c r="E920" i="46"/>
  <c r="D920" i="46"/>
  <c r="C920" i="46"/>
  <c r="H919" i="46"/>
  <c r="G919" i="46"/>
  <c r="F919" i="46"/>
  <c r="E919" i="46"/>
  <c r="D919" i="46"/>
  <c r="C919" i="46"/>
  <c r="H918" i="46"/>
  <c r="G918" i="46"/>
  <c r="F918" i="46"/>
  <c r="E918" i="46"/>
  <c r="D918" i="46"/>
  <c r="C918" i="46"/>
  <c r="H917" i="46"/>
  <c r="G917" i="46"/>
  <c r="F917" i="46"/>
  <c r="E917" i="46"/>
  <c r="D917" i="46"/>
  <c r="C917" i="46"/>
  <c r="H916" i="46"/>
  <c r="G916" i="46"/>
  <c r="F916" i="46"/>
  <c r="E916" i="46"/>
  <c r="D916" i="46"/>
  <c r="C916" i="46"/>
  <c r="H915" i="46"/>
  <c r="G915" i="46"/>
  <c r="F915" i="46"/>
  <c r="E915" i="46"/>
  <c r="D915" i="46"/>
  <c r="C915" i="46"/>
  <c r="H914" i="46"/>
  <c r="G914" i="46"/>
  <c r="F914" i="46"/>
  <c r="E914" i="46"/>
  <c r="D914" i="46"/>
  <c r="C914" i="46"/>
  <c r="H913" i="46"/>
  <c r="G913" i="46"/>
  <c r="F913" i="46"/>
  <c r="E913" i="46"/>
  <c r="D913" i="46"/>
  <c r="C913" i="46"/>
  <c r="H912" i="46"/>
  <c r="G912" i="46"/>
  <c r="F912" i="46"/>
  <c r="E912" i="46"/>
  <c r="D912" i="46"/>
  <c r="C912" i="46"/>
  <c r="H911" i="46"/>
  <c r="G911" i="46"/>
  <c r="F911" i="46"/>
  <c r="E911" i="46"/>
  <c r="D911" i="46"/>
  <c r="C911" i="46"/>
  <c r="H910" i="46"/>
  <c r="G910" i="46"/>
  <c r="F910" i="46"/>
  <c r="E910" i="46"/>
  <c r="D910" i="46"/>
  <c r="C910" i="46"/>
  <c r="H909" i="46"/>
  <c r="G909" i="46"/>
  <c r="F909" i="46"/>
  <c r="E909" i="46"/>
  <c r="D909" i="46"/>
  <c r="C909" i="46"/>
  <c r="H908" i="46"/>
  <c r="G908" i="46"/>
  <c r="F908" i="46"/>
  <c r="E908" i="46"/>
  <c r="D908" i="46"/>
  <c r="C908" i="46"/>
  <c r="H907" i="46"/>
  <c r="G907" i="46"/>
  <c r="F907" i="46"/>
  <c r="E907" i="46"/>
  <c r="D907" i="46"/>
  <c r="C907" i="46"/>
  <c r="H906" i="46"/>
  <c r="G906" i="46"/>
  <c r="F906" i="46"/>
  <c r="E906" i="46"/>
  <c r="D906" i="46"/>
  <c r="C906" i="46"/>
  <c r="H905" i="46"/>
  <c r="G905" i="46"/>
  <c r="F905" i="46"/>
  <c r="E905" i="46"/>
  <c r="D905" i="46"/>
  <c r="C905" i="46"/>
  <c r="H904" i="46"/>
  <c r="G904" i="46"/>
  <c r="F904" i="46"/>
  <c r="E904" i="46"/>
  <c r="D904" i="46"/>
  <c r="C904" i="46"/>
  <c r="H903" i="46"/>
  <c r="G903" i="46"/>
  <c r="F903" i="46"/>
  <c r="E903" i="46"/>
  <c r="D903" i="46"/>
  <c r="C903" i="46"/>
  <c r="H902" i="46"/>
  <c r="G902" i="46"/>
  <c r="F902" i="46"/>
  <c r="E902" i="46"/>
  <c r="D902" i="46"/>
  <c r="C902" i="46"/>
  <c r="H901" i="46"/>
  <c r="G901" i="46"/>
  <c r="F901" i="46"/>
  <c r="E901" i="46"/>
  <c r="D901" i="46"/>
  <c r="C901" i="46"/>
  <c r="H900" i="46"/>
  <c r="G900" i="46"/>
  <c r="F900" i="46"/>
  <c r="E900" i="46"/>
  <c r="D900" i="46"/>
  <c r="C900" i="46"/>
  <c r="H899" i="46"/>
  <c r="G899" i="46"/>
  <c r="F899" i="46"/>
  <c r="E899" i="46"/>
  <c r="D899" i="46"/>
  <c r="C899" i="46"/>
  <c r="H898" i="46"/>
  <c r="G898" i="46"/>
  <c r="F898" i="46"/>
  <c r="E898" i="46"/>
  <c r="D898" i="46"/>
  <c r="C898" i="46"/>
  <c r="H897" i="46"/>
  <c r="G897" i="46"/>
  <c r="F897" i="46"/>
  <c r="E897" i="46"/>
  <c r="D897" i="46"/>
  <c r="C897" i="46"/>
  <c r="H896" i="46"/>
  <c r="G896" i="46"/>
  <c r="F896" i="46"/>
  <c r="E896" i="46"/>
  <c r="D896" i="46"/>
  <c r="C896" i="46"/>
  <c r="H895" i="46"/>
  <c r="G895" i="46"/>
  <c r="F895" i="46"/>
  <c r="E895" i="46"/>
  <c r="D895" i="46"/>
  <c r="C895" i="46"/>
  <c r="H894" i="46"/>
  <c r="G894" i="46"/>
  <c r="F894" i="46"/>
  <c r="E894" i="46"/>
  <c r="D894" i="46"/>
  <c r="C894" i="46"/>
  <c r="H893" i="46"/>
  <c r="G893" i="46"/>
  <c r="F893" i="46"/>
  <c r="E893" i="46"/>
  <c r="D893" i="46"/>
  <c r="C893" i="46"/>
  <c r="H892" i="46"/>
  <c r="G892" i="46"/>
  <c r="F892" i="46"/>
  <c r="E892" i="46"/>
  <c r="D892" i="46"/>
  <c r="C892" i="46"/>
  <c r="H891" i="46"/>
  <c r="G891" i="46"/>
  <c r="F891" i="46"/>
  <c r="E891" i="46"/>
  <c r="D891" i="46"/>
  <c r="C891" i="46"/>
  <c r="H890" i="46"/>
  <c r="G890" i="46"/>
  <c r="F890" i="46"/>
  <c r="E890" i="46"/>
  <c r="D890" i="46"/>
  <c r="C890" i="46"/>
  <c r="H889" i="46"/>
  <c r="G889" i="46"/>
  <c r="F889" i="46"/>
  <c r="E889" i="46"/>
  <c r="D889" i="46"/>
  <c r="C889" i="46"/>
  <c r="H888" i="46"/>
  <c r="G888" i="46"/>
  <c r="F888" i="46"/>
  <c r="E888" i="46"/>
  <c r="D888" i="46"/>
  <c r="C888" i="46"/>
  <c r="H887" i="46"/>
  <c r="G887" i="46"/>
  <c r="F887" i="46"/>
  <c r="E887" i="46"/>
  <c r="D887" i="46"/>
  <c r="C887" i="46"/>
  <c r="H886" i="46"/>
  <c r="G886" i="46"/>
  <c r="F886" i="46"/>
  <c r="E886" i="46"/>
  <c r="D886" i="46"/>
  <c r="C886" i="46"/>
  <c r="H885" i="46"/>
  <c r="G885" i="46"/>
  <c r="F885" i="46"/>
  <c r="E885" i="46"/>
  <c r="D885" i="46"/>
  <c r="C885" i="46"/>
  <c r="H884" i="46"/>
  <c r="G884" i="46"/>
  <c r="F884" i="46"/>
  <c r="E884" i="46"/>
  <c r="D884" i="46"/>
  <c r="C884" i="46"/>
  <c r="H883" i="46"/>
  <c r="G883" i="46"/>
  <c r="F883" i="46"/>
  <c r="E883" i="46"/>
  <c r="D883" i="46"/>
  <c r="C883" i="46"/>
  <c r="H882" i="46"/>
  <c r="G882" i="46"/>
  <c r="F882" i="46"/>
  <c r="E882" i="46"/>
  <c r="D882" i="46"/>
  <c r="C882" i="46"/>
  <c r="H881" i="46"/>
  <c r="G881" i="46"/>
  <c r="F881" i="46"/>
  <c r="E881" i="46"/>
  <c r="D881" i="46"/>
  <c r="C881" i="46"/>
  <c r="H880" i="46"/>
  <c r="G880" i="46"/>
  <c r="F880" i="46"/>
  <c r="E880" i="46"/>
  <c r="D880" i="46"/>
  <c r="C880" i="46"/>
  <c r="H879" i="46"/>
  <c r="G879" i="46"/>
  <c r="F879" i="46"/>
  <c r="E879" i="46"/>
  <c r="D879" i="46"/>
  <c r="C879" i="46"/>
  <c r="H878" i="46"/>
  <c r="G878" i="46"/>
  <c r="F878" i="46"/>
  <c r="E878" i="46"/>
  <c r="D878" i="46"/>
  <c r="C878" i="46"/>
  <c r="H877" i="46"/>
  <c r="G877" i="46"/>
  <c r="F877" i="46"/>
  <c r="E877" i="46"/>
  <c r="D877" i="46"/>
  <c r="C877" i="46"/>
  <c r="H876" i="46"/>
  <c r="G876" i="46"/>
  <c r="F876" i="46"/>
  <c r="E876" i="46"/>
  <c r="D876" i="46"/>
  <c r="C876" i="46"/>
  <c r="H875" i="46"/>
  <c r="G875" i="46"/>
  <c r="F875" i="46"/>
  <c r="E875" i="46"/>
  <c r="D875" i="46"/>
  <c r="C875" i="46"/>
  <c r="H874" i="46"/>
  <c r="G874" i="46"/>
  <c r="F874" i="46"/>
  <c r="E874" i="46"/>
  <c r="D874" i="46"/>
  <c r="C874" i="46"/>
  <c r="H873" i="46"/>
  <c r="G873" i="46"/>
  <c r="F873" i="46"/>
  <c r="E873" i="46"/>
  <c r="D873" i="46"/>
  <c r="C873" i="46"/>
  <c r="H872" i="46"/>
  <c r="G872" i="46"/>
  <c r="F872" i="46"/>
  <c r="E872" i="46"/>
  <c r="D872" i="46"/>
  <c r="C872" i="46"/>
  <c r="H871" i="46"/>
  <c r="G871" i="46"/>
  <c r="F871" i="46"/>
  <c r="E871" i="46"/>
  <c r="D871" i="46"/>
  <c r="C871" i="46"/>
  <c r="H870" i="46"/>
  <c r="G870" i="46"/>
  <c r="F870" i="46"/>
  <c r="E870" i="46"/>
  <c r="D870" i="46"/>
  <c r="C870" i="46"/>
  <c r="H869" i="46"/>
  <c r="G869" i="46"/>
  <c r="F869" i="46"/>
  <c r="E869" i="46"/>
  <c r="D869" i="46"/>
  <c r="C869" i="46"/>
  <c r="H868" i="46"/>
  <c r="G868" i="46"/>
  <c r="F868" i="46"/>
  <c r="E868" i="46"/>
  <c r="D868" i="46"/>
  <c r="C868" i="46"/>
  <c r="H867" i="46"/>
  <c r="G867" i="46"/>
  <c r="F867" i="46"/>
  <c r="E867" i="46"/>
  <c r="D867" i="46"/>
  <c r="C867" i="46"/>
  <c r="H866" i="46"/>
  <c r="G866" i="46"/>
  <c r="F866" i="46"/>
  <c r="E866" i="46"/>
  <c r="D866" i="46"/>
  <c r="C866" i="46"/>
  <c r="H865" i="46"/>
  <c r="G865" i="46"/>
  <c r="F865" i="46"/>
  <c r="E865" i="46"/>
  <c r="D865" i="46"/>
  <c r="C865" i="46"/>
  <c r="H864" i="46"/>
  <c r="G864" i="46"/>
  <c r="F864" i="46"/>
  <c r="E864" i="46"/>
  <c r="D864" i="46"/>
  <c r="C864" i="46"/>
  <c r="H863" i="46"/>
  <c r="G863" i="46"/>
  <c r="F863" i="46"/>
  <c r="E863" i="46"/>
  <c r="D863" i="46"/>
  <c r="C863" i="46"/>
  <c r="H862" i="46"/>
  <c r="G862" i="46"/>
  <c r="F862" i="46"/>
  <c r="E862" i="46"/>
  <c r="D862" i="46"/>
  <c r="C862" i="46"/>
  <c r="H861" i="46"/>
  <c r="G861" i="46"/>
  <c r="F861" i="46"/>
  <c r="E861" i="46"/>
  <c r="D861" i="46"/>
  <c r="C861" i="46"/>
  <c r="H860" i="46"/>
  <c r="G860" i="46"/>
  <c r="F860" i="46"/>
  <c r="E860" i="46"/>
  <c r="D860" i="46"/>
  <c r="C860" i="46"/>
  <c r="H859" i="46"/>
  <c r="G859" i="46"/>
  <c r="F859" i="46"/>
  <c r="E859" i="46"/>
  <c r="D859" i="46"/>
  <c r="C859" i="46"/>
  <c r="H858" i="46"/>
  <c r="G858" i="46"/>
  <c r="F858" i="46"/>
  <c r="E858" i="46"/>
  <c r="D858" i="46"/>
  <c r="C858" i="46"/>
  <c r="H857" i="46"/>
  <c r="G857" i="46"/>
  <c r="F857" i="46"/>
  <c r="E857" i="46"/>
  <c r="D857" i="46"/>
  <c r="C857" i="46"/>
  <c r="H856" i="46"/>
  <c r="G856" i="46"/>
  <c r="F856" i="46"/>
  <c r="E856" i="46"/>
  <c r="D856" i="46"/>
  <c r="C856" i="46"/>
  <c r="H855" i="46"/>
  <c r="G855" i="46"/>
  <c r="F855" i="46"/>
  <c r="E855" i="46"/>
  <c r="D855" i="46"/>
  <c r="C855" i="46"/>
  <c r="H854" i="46"/>
  <c r="G854" i="46"/>
  <c r="F854" i="46"/>
  <c r="E854" i="46"/>
  <c r="D854" i="46"/>
  <c r="C854" i="46"/>
  <c r="H853" i="46"/>
  <c r="G853" i="46"/>
  <c r="F853" i="46"/>
  <c r="E853" i="46"/>
  <c r="D853" i="46"/>
  <c r="C853" i="46"/>
  <c r="H852" i="46"/>
  <c r="G852" i="46"/>
  <c r="F852" i="46"/>
  <c r="E852" i="46"/>
  <c r="D852" i="46"/>
  <c r="C852" i="46"/>
  <c r="H851" i="46"/>
  <c r="G851" i="46"/>
  <c r="F851" i="46"/>
  <c r="E851" i="46"/>
  <c r="D851" i="46"/>
  <c r="C851" i="46"/>
  <c r="H850" i="46"/>
  <c r="G850" i="46"/>
  <c r="F850" i="46"/>
  <c r="E850" i="46"/>
  <c r="D850" i="46"/>
  <c r="C850" i="46"/>
  <c r="H849" i="46"/>
  <c r="G849" i="46"/>
  <c r="F849" i="46"/>
  <c r="E849" i="46"/>
  <c r="D849" i="46"/>
  <c r="C849" i="46"/>
  <c r="H848" i="46"/>
  <c r="G848" i="46"/>
  <c r="F848" i="46"/>
  <c r="E848" i="46"/>
  <c r="D848" i="46"/>
  <c r="C848" i="46"/>
  <c r="H847" i="46"/>
  <c r="G847" i="46"/>
  <c r="F847" i="46"/>
  <c r="E847" i="46"/>
  <c r="D847" i="46"/>
  <c r="C847" i="46"/>
  <c r="H846" i="46"/>
  <c r="G846" i="46"/>
  <c r="F846" i="46"/>
  <c r="E846" i="46"/>
  <c r="D846" i="46"/>
  <c r="C846" i="46"/>
  <c r="H845" i="46"/>
  <c r="G845" i="46"/>
  <c r="F845" i="46"/>
  <c r="E845" i="46"/>
  <c r="D845" i="46"/>
  <c r="C845" i="46"/>
  <c r="H844" i="46"/>
  <c r="G844" i="46"/>
  <c r="F844" i="46"/>
  <c r="E844" i="46"/>
  <c r="D844" i="46"/>
  <c r="C844" i="46"/>
  <c r="H843" i="46"/>
  <c r="G843" i="46"/>
  <c r="F843" i="46"/>
  <c r="E843" i="46"/>
  <c r="D843" i="46"/>
  <c r="C843" i="46"/>
  <c r="H842" i="46"/>
  <c r="G842" i="46"/>
  <c r="F842" i="46"/>
  <c r="E842" i="46"/>
  <c r="D842" i="46"/>
  <c r="C842" i="46"/>
  <c r="H841" i="46"/>
  <c r="G841" i="46"/>
  <c r="F841" i="46"/>
  <c r="E841" i="46"/>
  <c r="D841" i="46"/>
  <c r="C841" i="46"/>
  <c r="H840" i="46"/>
  <c r="G840" i="46"/>
  <c r="F840" i="46"/>
  <c r="E840" i="46"/>
  <c r="D840" i="46"/>
  <c r="C840" i="46"/>
  <c r="H839" i="46"/>
  <c r="G839" i="46"/>
  <c r="F839" i="46"/>
  <c r="E839" i="46"/>
  <c r="D839" i="46"/>
  <c r="C839" i="46"/>
  <c r="H838" i="46"/>
  <c r="G838" i="46"/>
  <c r="F838" i="46"/>
  <c r="E838" i="46"/>
  <c r="D838" i="46"/>
  <c r="C838" i="46"/>
  <c r="H837" i="46"/>
  <c r="G837" i="46"/>
  <c r="F837" i="46"/>
  <c r="E837" i="46"/>
  <c r="D837" i="46"/>
  <c r="C837" i="46"/>
  <c r="H836" i="46"/>
  <c r="G836" i="46"/>
  <c r="F836" i="46"/>
  <c r="E836" i="46"/>
  <c r="D836" i="46"/>
  <c r="C836" i="46"/>
  <c r="H835" i="46"/>
  <c r="G835" i="46"/>
  <c r="F835" i="46"/>
  <c r="E835" i="46"/>
  <c r="D835" i="46"/>
  <c r="C835" i="46"/>
  <c r="H834" i="46"/>
  <c r="G834" i="46"/>
  <c r="F834" i="46"/>
  <c r="E834" i="46"/>
  <c r="D834" i="46"/>
  <c r="C834" i="46"/>
  <c r="H833" i="46"/>
  <c r="G833" i="46"/>
  <c r="F833" i="46"/>
  <c r="E833" i="46"/>
  <c r="D833" i="46"/>
  <c r="C833" i="46"/>
  <c r="H832" i="46"/>
  <c r="G832" i="46"/>
  <c r="F832" i="46"/>
  <c r="E832" i="46"/>
  <c r="D832" i="46"/>
  <c r="C832" i="46"/>
  <c r="H831" i="46"/>
  <c r="G831" i="46"/>
  <c r="F831" i="46"/>
  <c r="E831" i="46"/>
  <c r="D831" i="46"/>
  <c r="C831" i="46"/>
  <c r="H830" i="46"/>
  <c r="G830" i="46"/>
  <c r="F830" i="46"/>
  <c r="E830" i="46"/>
  <c r="D830" i="46"/>
  <c r="C830" i="46"/>
  <c r="H829" i="46"/>
  <c r="G829" i="46"/>
  <c r="F829" i="46"/>
  <c r="E829" i="46"/>
  <c r="D829" i="46"/>
  <c r="C829" i="46"/>
  <c r="H828" i="46"/>
  <c r="G828" i="46"/>
  <c r="F828" i="46"/>
  <c r="E828" i="46"/>
  <c r="D828" i="46"/>
  <c r="C828" i="46"/>
  <c r="H827" i="46"/>
  <c r="G827" i="46"/>
  <c r="F827" i="46"/>
  <c r="E827" i="46"/>
  <c r="D827" i="46"/>
  <c r="C827" i="46"/>
  <c r="H826" i="46"/>
  <c r="G826" i="46"/>
  <c r="F826" i="46"/>
  <c r="E826" i="46"/>
  <c r="D826" i="46"/>
  <c r="C826" i="46"/>
  <c r="H825" i="46"/>
  <c r="G825" i="46"/>
  <c r="F825" i="46"/>
  <c r="E825" i="46"/>
  <c r="D825" i="46"/>
  <c r="C825" i="46"/>
  <c r="H824" i="46"/>
  <c r="G824" i="46"/>
  <c r="F824" i="46"/>
  <c r="E824" i="46"/>
  <c r="D824" i="46"/>
  <c r="C824" i="46"/>
  <c r="H823" i="46"/>
  <c r="G823" i="46"/>
  <c r="F823" i="46"/>
  <c r="E823" i="46"/>
  <c r="D823" i="46"/>
  <c r="C823" i="46"/>
  <c r="H822" i="46"/>
  <c r="G822" i="46"/>
  <c r="F822" i="46"/>
  <c r="E822" i="46"/>
  <c r="D822" i="46"/>
  <c r="C822" i="46"/>
  <c r="H821" i="46"/>
  <c r="G821" i="46"/>
  <c r="F821" i="46"/>
  <c r="E821" i="46"/>
  <c r="D821" i="46"/>
  <c r="C821" i="46"/>
  <c r="H820" i="46"/>
  <c r="G820" i="46"/>
  <c r="F820" i="46"/>
  <c r="E820" i="46"/>
  <c r="D820" i="46"/>
  <c r="C820" i="46"/>
  <c r="H819" i="46"/>
  <c r="G819" i="46"/>
  <c r="F819" i="46"/>
  <c r="E819" i="46"/>
  <c r="D819" i="46"/>
  <c r="C819" i="46"/>
  <c r="H818" i="46"/>
  <c r="G818" i="46"/>
  <c r="F818" i="46"/>
  <c r="E818" i="46"/>
  <c r="D818" i="46"/>
  <c r="C818" i="46"/>
  <c r="H817" i="46"/>
  <c r="G817" i="46"/>
  <c r="F817" i="46"/>
  <c r="E817" i="46"/>
  <c r="D817" i="46"/>
  <c r="C817" i="46"/>
  <c r="H816" i="46"/>
  <c r="G816" i="46"/>
  <c r="F816" i="46"/>
  <c r="E816" i="46"/>
  <c r="D816" i="46"/>
  <c r="C816" i="46"/>
  <c r="H815" i="46"/>
  <c r="G815" i="46"/>
  <c r="F815" i="46"/>
  <c r="E815" i="46"/>
  <c r="D815" i="46"/>
  <c r="C815" i="46"/>
  <c r="H814" i="46"/>
  <c r="G814" i="46"/>
  <c r="F814" i="46"/>
  <c r="E814" i="46"/>
  <c r="D814" i="46"/>
  <c r="C814" i="46"/>
  <c r="H813" i="46"/>
  <c r="G813" i="46"/>
  <c r="F813" i="46"/>
  <c r="E813" i="46"/>
  <c r="D813" i="46"/>
  <c r="C813" i="46"/>
  <c r="H812" i="46"/>
  <c r="G812" i="46"/>
  <c r="F812" i="46"/>
  <c r="E812" i="46"/>
  <c r="D812" i="46"/>
  <c r="C812" i="46"/>
  <c r="H811" i="46"/>
  <c r="G811" i="46"/>
  <c r="F811" i="46"/>
  <c r="E811" i="46"/>
  <c r="D811" i="46"/>
  <c r="C811" i="46"/>
  <c r="H810" i="46"/>
  <c r="G810" i="46"/>
  <c r="F810" i="46"/>
  <c r="E810" i="46"/>
  <c r="D810" i="46"/>
  <c r="C810" i="46"/>
  <c r="H809" i="46"/>
  <c r="G809" i="46"/>
  <c r="F809" i="46"/>
  <c r="E809" i="46"/>
  <c r="D809" i="46"/>
  <c r="C809" i="46"/>
  <c r="H808" i="46"/>
  <c r="G808" i="46"/>
  <c r="F808" i="46"/>
  <c r="E808" i="46"/>
  <c r="D808" i="46"/>
  <c r="C808" i="46"/>
  <c r="H807" i="46"/>
  <c r="G807" i="46"/>
  <c r="F807" i="46"/>
  <c r="E807" i="46"/>
  <c r="D807" i="46"/>
  <c r="C807" i="46"/>
  <c r="H806" i="46"/>
  <c r="G806" i="46"/>
  <c r="F806" i="46"/>
  <c r="E806" i="46"/>
  <c r="D806" i="46"/>
  <c r="C806" i="46"/>
  <c r="H805" i="46"/>
  <c r="G805" i="46"/>
  <c r="F805" i="46"/>
  <c r="E805" i="46"/>
  <c r="D805" i="46"/>
  <c r="C805" i="46"/>
  <c r="H804" i="46"/>
  <c r="G804" i="46"/>
  <c r="F804" i="46"/>
  <c r="E804" i="46"/>
  <c r="D804" i="46"/>
  <c r="C804" i="46"/>
  <c r="H803" i="46"/>
  <c r="G803" i="46"/>
  <c r="F803" i="46"/>
  <c r="E803" i="46"/>
  <c r="D803" i="46"/>
  <c r="C803" i="46"/>
  <c r="H802" i="46"/>
  <c r="G802" i="46"/>
  <c r="F802" i="46"/>
  <c r="E802" i="46"/>
  <c r="D802" i="46"/>
  <c r="C802" i="46"/>
  <c r="H801" i="46"/>
  <c r="G801" i="46"/>
  <c r="F801" i="46"/>
  <c r="E801" i="46"/>
  <c r="D801" i="46"/>
  <c r="C801" i="46"/>
  <c r="H800" i="46"/>
  <c r="G800" i="46"/>
  <c r="F800" i="46"/>
  <c r="E800" i="46"/>
  <c r="D800" i="46"/>
  <c r="C800" i="46"/>
  <c r="H799" i="46"/>
  <c r="G799" i="46"/>
  <c r="F799" i="46"/>
  <c r="E799" i="46"/>
  <c r="D799" i="46"/>
  <c r="C799" i="46"/>
  <c r="H798" i="46"/>
  <c r="G798" i="46"/>
  <c r="F798" i="46"/>
  <c r="E798" i="46"/>
  <c r="D798" i="46"/>
  <c r="C798" i="46"/>
  <c r="H797" i="46"/>
  <c r="G797" i="46"/>
  <c r="F797" i="46"/>
  <c r="E797" i="46"/>
  <c r="D797" i="46"/>
  <c r="C797" i="46"/>
  <c r="H796" i="46"/>
  <c r="G796" i="46"/>
  <c r="F796" i="46"/>
  <c r="E796" i="46"/>
  <c r="D796" i="46"/>
  <c r="C796" i="46"/>
  <c r="H795" i="46"/>
  <c r="G795" i="46"/>
  <c r="F795" i="46"/>
  <c r="E795" i="46"/>
  <c r="D795" i="46"/>
  <c r="C795" i="46"/>
  <c r="H794" i="46"/>
  <c r="G794" i="46"/>
  <c r="F794" i="46"/>
  <c r="E794" i="46"/>
  <c r="D794" i="46"/>
  <c r="C794" i="46"/>
  <c r="H793" i="46"/>
  <c r="G793" i="46"/>
  <c r="F793" i="46"/>
  <c r="E793" i="46"/>
  <c r="D793" i="46"/>
  <c r="C793" i="46"/>
  <c r="H792" i="46"/>
  <c r="G792" i="46"/>
  <c r="F792" i="46"/>
  <c r="E792" i="46"/>
  <c r="D792" i="46"/>
  <c r="C792" i="46"/>
  <c r="H791" i="46"/>
  <c r="G791" i="46"/>
  <c r="F791" i="46"/>
  <c r="E791" i="46"/>
  <c r="D791" i="46"/>
  <c r="C791" i="46"/>
  <c r="H790" i="46"/>
  <c r="G790" i="46"/>
  <c r="F790" i="46"/>
  <c r="E790" i="46"/>
  <c r="D790" i="46"/>
  <c r="C790" i="46"/>
  <c r="H789" i="46"/>
  <c r="G789" i="46"/>
  <c r="F789" i="46"/>
  <c r="E789" i="46"/>
  <c r="D789" i="46"/>
  <c r="C789" i="46"/>
  <c r="H788" i="46"/>
  <c r="G788" i="46"/>
  <c r="F788" i="46"/>
  <c r="E788" i="46"/>
  <c r="D788" i="46"/>
  <c r="C788" i="46"/>
  <c r="H787" i="46"/>
  <c r="G787" i="46"/>
  <c r="F787" i="46"/>
  <c r="E787" i="46"/>
  <c r="D787" i="46"/>
  <c r="C787" i="46"/>
  <c r="H786" i="46"/>
  <c r="G786" i="46"/>
  <c r="F786" i="46"/>
  <c r="E786" i="46"/>
  <c r="D786" i="46"/>
  <c r="C786" i="46"/>
  <c r="H785" i="46"/>
  <c r="G785" i="46"/>
  <c r="F785" i="46"/>
  <c r="E785" i="46"/>
  <c r="D785" i="46"/>
  <c r="C785" i="46"/>
  <c r="H784" i="46"/>
  <c r="G784" i="46"/>
  <c r="F784" i="46"/>
  <c r="E784" i="46"/>
  <c r="D784" i="46"/>
  <c r="C784" i="46"/>
  <c r="H783" i="46"/>
  <c r="G783" i="46"/>
  <c r="F783" i="46"/>
  <c r="E783" i="46"/>
  <c r="D783" i="46"/>
  <c r="C783" i="46"/>
  <c r="H782" i="46"/>
  <c r="G782" i="46"/>
  <c r="F782" i="46"/>
  <c r="E782" i="46"/>
  <c r="D782" i="46"/>
  <c r="C782" i="46"/>
  <c r="H781" i="46"/>
  <c r="G781" i="46"/>
  <c r="F781" i="46"/>
  <c r="E781" i="46"/>
  <c r="D781" i="46"/>
  <c r="C781" i="46"/>
  <c r="H780" i="46"/>
  <c r="G780" i="46"/>
  <c r="F780" i="46"/>
  <c r="E780" i="46"/>
  <c r="D780" i="46"/>
  <c r="C780" i="46"/>
  <c r="H779" i="46"/>
  <c r="G779" i="46"/>
  <c r="F779" i="46"/>
  <c r="E779" i="46"/>
  <c r="D779" i="46"/>
  <c r="C779" i="46"/>
  <c r="H778" i="46"/>
  <c r="G778" i="46"/>
  <c r="F778" i="46"/>
  <c r="E778" i="46"/>
  <c r="D778" i="46"/>
  <c r="C778" i="46"/>
  <c r="H777" i="46"/>
  <c r="G777" i="46"/>
  <c r="F777" i="46"/>
  <c r="E777" i="46"/>
  <c r="D777" i="46"/>
  <c r="C777" i="46"/>
  <c r="H776" i="46"/>
  <c r="G776" i="46"/>
  <c r="F776" i="46"/>
  <c r="E776" i="46"/>
  <c r="D776" i="46"/>
  <c r="C776" i="46"/>
  <c r="H775" i="46"/>
  <c r="G775" i="46"/>
  <c r="F775" i="46"/>
  <c r="E775" i="46"/>
  <c r="D775" i="46"/>
  <c r="C775" i="46"/>
  <c r="H774" i="46"/>
  <c r="G774" i="46"/>
  <c r="F774" i="46"/>
  <c r="E774" i="46"/>
  <c r="D774" i="46"/>
  <c r="C774" i="46"/>
  <c r="H773" i="46"/>
  <c r="G773" i="46"/>
  <c r="F773" i="46"/>
  <c r="E773" i="46"/>
  <c r="D773" i="46"/>
  <c r="C773" i="46"/>
  <c r="H772" i="46"/>
  <c r="G772" i="46"/>
  <c r="F772" i="46"/>
  <c r="E772" i="46"/>
  <c r="D772" i="46"/>
  <c r="C772" i="46"/>
  <c r="H771" i="46"/>
  <c r="G771" i="46"/>
  <c r="F771" i="46"/>
  <c r="E771" i="46"/>
  <c r="D771" i="46"/>
  <c r="C771" i="46"/>
  <c r="H770" i="46"/>
  <c r="G770" i="46"/>
  <c r="F770" i="46"/>
  <c r="E770" i="46"/>
  <c r="D770" i="46"/>
  <c r="C770" i="46"/>
  <c r="H769" i="46"/>
  <c r="G769" i="46"/>
  <c r="F769" i="46"/>
  <c r="E769" i="46"/>
  <c r="D769" i="46"/>
  <c r="C769" i="46"/>
  <c r="H768" i="46"/>
  <c r="G768" i="46"/>
  <c r="F768" i="46"/>
  <c r="E768" i="46"/>
  <c r="D768" i="46"/>
  <c r="C768" i="46"/>
  <c r="H767" i="46"/>
  <c r="G767" i="46"/>
  <c r="F767" i="46"/>
  <c r="E767" i="46"/>
  <c r="D767" i="46"/>
  <c r="C767" i="46"/>
  <c r="H766" i="46"/>
  <c r="G766" i="46"/>
  <c r="F766" i="46"/>
  <c r="E766" i="46"/>
  <c r="D766" i="46"/>
  <c r="C766" i="46"/>
  <c r="H765" i="46"/>
  <c r="G765" i="46"/>
  <c r="F765" i="46"/>
  <c r="E765" i="46"/>
  <c r="D765" i="46"/>
  <c r="C765" i="46"/>
  <c r="H764" i="46"/>
  <c r="G764" i="46"/>
  <c r="F764" i="46"/>
  <c r="E764" i="46"/>
  <c r="D764" i="46"/>
  <c r="C764" i="46"/>
  <c r="H763" i="46"/>
  <c r="G763" i="46"/>
  <c r="F763" i="46"/>
  <c r="E763" i="46"/>
  <c r="D763" i="46"/>
  <c r="C763" i="46"/>
  <c r="H762" i="46"/>
  <c r="G762" i="46"/>
  <c r="F762" i="46"/>
  <c r="E762" i="46"/>
  <c r="D762" i="46"/>
  <c r="C762" i="46"/>
  <c r="H761" i="46"/>
  <c r="G761" i="46"/>
  <c r="F761" i="46"/>
  <c r="E761" i="46"/>
  <c r="D761" i="46"/>
  <c r="C761" i="46"/>
  <c r="H760" i="46"/>
  <c r="G760" i="46"/>
  <c r="F760" i="46"/>
  <c r="E760" i="46"/>
  <c r="D760" i="46"/>
  <c r="C760" i="46"/>
  <c r="H759" i="46"/>
  <c r="G759" i="46"/>
  <c r="F759" i="46"/>
  <c r="E759" i="46"/>
  <c r="D759" i="46"/>
  <c r="C759" i="46"/>
  <c r="H758" i="46"/>
  <c r="G758" i="46"/>
  <c r="F758" i="46"/>
  <c r="E758" i="46"/>
  <c r="D758" i="46"/>
  <c r="C758" i="46"/>
  <c r="H757" i="46"/>
  <c r="G757" i="46"/>
  <c r="F757" i="46"/>
  <c r="E757" i="46"/>
  <c r="D757" i="46"/>
  <c r="C757" i="46"/>
  <c r="H756" i="46"/>
  <c r="G756" i="46"/>
  <c r="F756" i="46"/>
  <c r="E756" i="46"/>
  <c r="D756" i="46"/>
  <c r="C756" i="46"/>
  <c r="H755" i="46"/>
  <c r="G755" i="46"/>
  <c r="F755" i="46"/>
  <c r="E755" i="46"/>
  <c r="D755" i="46"/>
  <c r="C755" i="46"/>
  <c r="H754" i="46"/>
  <c r="G754" i="46"/>
  <c r="F754" i="46"/>
  <c r="E754" i="46"/>
  <c r="D754" i="46"/>
  <c r="C754" i="46"/>
  <c r="H753" i="46"/>
  <c r="G753" i="46"/>
  <c r="F753" i="46"/>
  <c r="E753" i="46"/>
  <c r="D753" i="46"/>
  <c r="C753" i="46"/>
  <c r="H752" i="46"/>
  <c r="G752" i="46"/>
  <c r="F752" i="46"/>
  <c r="E752" i="46"/>
  <c r="D752" i="46"/>
  <c r="C752" i="46"/>
  <c r="H751" i="46"/>
  <c r="G751" i="46"/>
  <c r="F751" i="46"/>
  <c r="E751" i="46"/>
  <c r="D751" i="46"/>
  <c r="C751" i="46"/>
  <c r="H750" i="46"/>
  <c r="G750" i="46"/>
  <c r="F750" i="46"/>
  <c r="E750" i="46"/>
  <c r="D750" i="46"/>
  <c r="C750" i="46"/>
  <c r="H749" i="46"/>
  <c r="G749" i="46"/>
  <c r="F749" i="46"/>
  <c r="E749" i="46"/>
  <c r="D749" i="46"/>
  <c r="C749" i="46"/>
  <c r="H748" i="46"/>
  <c r="G748" i="46"/>
  <c r="F748" i="46"/>
  <c r="E748" i="46"/>
  <c r="D748" i="46"/>
  <c r="C748" i="46"/>
  <c r="H747" i="46"/>
  <c r="G747" i="46"/>
  <c r="F747" i="46"/>
  <c r="E747" i="46"/>
  <c r="D747" i="46"/>
  <c r="C747" i="46"/>
  <c r="H746" i="46"/>
  <c r="G746" i="46"/>
  <c r="F746" i="46"/>
  <c r="E746" i="46"/>
  <c r="D746" i="46"/>
  <c r="C746" i="46"/>
  <c r="H745" i="46"/>
  <c r="G745" i="46"/>
  <c r="F745" i="46"/>
  <c r="E745" i="46"/>
  <c r="D745" i="46"/>
  <c r="C745" i="46"/>
  <c r="H744" i="46"/>
  <c r="G744" i="46"/>
  <c r="F744" i="46"/>
  <c r="E744" i="46"/>
  <c r="D744" i="46"/>
  <c r="C744" i="46"/>
  <c r="H743" i="46"/>
  <c r="G743" i="46"/>
  <c r="F743" i="46"/>
  <c r="E743" i="46"/>
  <c r="D743" i="46"/>
  <c r="C743" i="46"/>
  <c r="H742" i="46"/>
  <c r="G742" i="46"/>
  <c r="F742" i="46"/>
  <c r="E742" i="46"/>
  <c r="D742" i="46"/>
  <c r="C742" i="46"/>
  <c r="H741" i="46"/>
  <c r="G741" i="46"/>
  <c r="F741" i="46"/>
  <c r="E741" i="46"/>
  <c r="D741" i="46"/>
  <c r="C741" i="46"/>
  <c r="H740" i="46"/>
  <c r="G740" i="46"/>
  <c r="F740" i="46"/>
  <c r="E740" i="46"/>
  <c r="D740" i="46"/>
  <c r="C740" i="46"/>
  <c r="H739" i="46"/>
  <c r="G739" i="46"/>
  <c r="F739" i="46"/>
  <c r="E739" i="46"/>
  <c r="D739" i="46"/>
  <c r="C739" i="46"/>
  <c r="H738" i="46"/>
  <c r="G738" i="46"/>
  <c r="F738" i="46"/>
  <c r="E738" i="46"/>
  <c r="D738" i="46"/>
  <c r="C738" i="46"/>
  <c r="H737" i="46"/>
  <c r="G737" i="46"/>
  <c r="F737" i="46"/>
  <c r="E737" i="46"/>
  <c r="D737" i="46"/>
  <c r="C737" i="46"/>
  <c r="H736" i="46"/>
  <c r="G736" i="46"/>
  <c r="F736" i="46"/>
  <c r="E736" i="46"/>
  <c r="D736" i="46"/>
  <c r="C736" i="46"/>
  <c r="H735" i="46"/>
  <c r="G735" i="46"/>
  <c r="F735" i="46"/>
  <c r="E735" i="46"/>
  <c r="D735" i="46"/>
  <c r="C735" i="46"/>
  <c r="H734" i="46"/>
  <c r="G734" i="46"/>
  <c r="F734" i="46"/>
  <c r="E734" i="46"/>
  <c r="D734" i="46"/>
  <c r="C734" i="46"/>
  <c r="H733" i="46"/>
  <c r="G733" i="46"/>
  <c r="F733" i="46"/>
  <c r="E733" i="46"/>
  <c r="D733" i="46"/>
  <c r="C733" i="46"/>
  <c r="H732" i="46"/>
  <c r="G732" i="46"/>
  <c r="F732" i="46"/>
  <c r="E732" i="46"/>
  <c r="D732" i="46"/>
  <c r="C732" i="46"/>
  <c r="H731" i="46"/>
  <c r="G731" i="46"/>
  <c r="F731" i="46"/>
  <c r="E731" i="46"/>
  <c r="D731" i="46"/>
  <c r="C731" i="46"/>
  <c r="H730" i="46"/>
  <c r="G730" i="46"/>
  <c r="F730" i="46"/>
  <c r="E730" i="46"/>
  <c r="D730" i="46"/>
  <c r="C730" i="46"/>
  <c r="H729" i="46"/>
  <c r="G729" i="46"/>
  <c r="F729" i="46"/>
  <c r="E729" i="46"/>
  <c r="D729" i="46"/>
  <c r="C729" i="46"/>
  <c r="H728" i="46"/>
  <c r="G728" i="46"/>
  <c r="F728" i="46"/>
  <c r="E728" i="46"/>
  <c r="D728" i="46"/>
  <c r="C728" i="46"/>
  <c r="H727" i="46"/>
  <c r="G727" i="46"/>
  <c r="F727" i="46"/>
  <c r="E727" i="46"/>
  <c r="D727" i="46"/>
  <c r="C727" i="46"/>
  <c r="H726" i="46"/>
  <c r="G726" i="46"/>
  <c r="F726" i="46"/>
  <c r="E726" i="46"/>
  <c r="D726" i="46"/>
  <c r="C726" i="46"/>
  <c r="H725" i="46"/>
  <c r="G725" i="46"/>
  <c r="F725" i="46"/>
  <c r="E725" i="46"/>
  <c r="D725" i="46"/>
  <c r="C725" i="46"/>
  <c r="H724" i="46"/>
  <c r="G724" i="46"/>
  <c r="F724" i="46"/>
  <c r="E724" i="46"/>
  <c r="D724" i="46"/>
  <c r="C724" i="46"/>
  <c r="H723" i="46"/>
  <c r="G723" i="46"/>
  <c r="F723" i="46"/>
  <c r="E723" i="46"/>
  <c r="D723" i="46"/>
  <c r="C723" i="46"/>
  <c r="H722" i="46"/>
  <c r="G722" i="46"/>
  <c r="F722" i="46"/>
  <c r="E722" i="46"/>
  <c r="D722" i="46"/>
  <c r="C722" i="46"/>
  <c r="H721" i="46"/>
  <c r="G721" i="46"/>
  <c r="F721" i="46"/>
  <c r="E721" i="46"/>
  <c r="D721" i="46"/>
  <c r="C721" i="46"/>
  <c r="H720" i="46"/>
  <c r="G720" i="46"/>
  <c r="F720" i="46"/>
  <c r="E720" i="46"/>
  <c r="D720" i="46"/>
  <c r="C720" i="46"/>
  <c r="H719" i="46"/>
  <c r="G719" i="46"/>
  <c r="F719" i="46"/>
  <c r="E719" i="46"/>
  <c r="D719" i="46"/>
  <c r="C719" i="46"/>
  <c r="H718" i="46"/>
  <c r="G718" i="46"/>
  <c r="F718" i="46"/>
  <c r="E718" i="46"/>
  <c r="D718" i="46"/>
  <c r="C718" i="46"/>
  <c r="H717" i="46"/>
  <c r="G717" i="46"/>
  <c r="F717" i="46"/>
  <c r="E717" i="46"/>
  <c r="D717" i="46"/>
  <c r="C717" i="46"/>
  <c r="H716" i="46"/>
  <c r="G716" i="46"/>
  <c r="F716" i="46"/>
  <c r="E716" i="46"/>
  <c r="D716" i="46"/>
  <c r="C716" i="46"/>
  <c r="H715" i="46"/>
  <c r="G715" i="46"/>
  <c r="F715" i="46"/>
  <c r="E715" i="46"/>
  <c r="D715" i="46"/>
  <c r="C715" i="46"/>
  <c r="H714" i="46"/>
  <c r="G714" i="46"/>
  <c r="F714" i="46"/>
  <c r="E714" i="46"/>
  <c r="D714" i="46"/>
  <c r="C714" i="46"/>
  <c r="H713" i="46"/>
  <c r="G713" i="46"/>
  <c r="F713" i="46"/>
  <c r="E713" i="46"/>
  <c r="D713" i="46"/>
  <c r="C713" i="46"/>
  <c r="H712" i="46"/>
  <c r="G712" i="46"/>
  <c r="F712" i="46"/>
  <c r="E712" i="46"/>
  <c r="D712" i="46"/>
  <c r="C712" i="46"/>
  <c r="H711" i="46"/>
  <c r="G711" i="46"/>
  <c r="F711" i="46"/>
  <c r="E711" i="46"/>
  <c r="D711" i="46"/>
  <c r="C711" i="46"/>
  <c r="H710" i="46"/>
  <c r="G710" i="46"/>
  <c r="F710" i="46"/>
  <c r="E710" i="46"/>
  <c r="D710" i="46"/>
  <c r="C710" i="46"/>
  <c r="H709" i="46"/>
  <c r="G709" i="46"/>
  <c r="F709" i="46"/>
  <c r="E709" i="46"/>
  <c r="D709" i="46"/>
  <c r="C709" i="46"/>
  <c r="H708" i="46"/>
  <c r="G708" i="46"/>
  <c r="F708" i="46"/>
  <c r="E708" i="46"/>
  <c r="D708" i="46"/>
  <c r="C708" i="46"/>
  <c r="H707" i="46"/>
  <c r="G707" i="46"/>
  <c r="F707" i="46"/>
  <c r="E707" i="46"/>
  <c r="D707" i="46"/>
  <c r="C707" i="46"/>
  <c r="H706" i="46"/>
  <c r="G706" i="46"/>
  <c r="F706" i="46"/>
  <c r="E706" i="46"/>
  <c r="D706" i="46"/>
  <c r="C706" i="46"/>
  <c r="H705" i="46"/>
  <c r="G705" i="46"/>
  <c r="F705" i="46"/>
  <c r="E705" i="46"/>
  <c r="D705" i="46"/>
  <c r="C705" i="46"/>
  <c r="H704" i="46"/>
  <c r="G704" i="46"/>
  <c r="F704" i="46"/>
  <c r="E704" i="46"/>
  <c r="D704" i="46"/>
  <c r="C704" i="46"/>
  <c r="H703" i="46"/>
  <c r="G703" i="46"/>
  <c r="F703" i="46"/>
  <c r="E703" i="46"/>
  <c r="D703" i="46"/>
  <c r="C703" i="46"/>
  <c r="H702" i="46"/>
  <c r="G702" i="46"/>
  <c r="F702" i="46"/>
  <c r="E702" i="46"/>
  <c r="D702" i="46"/>
  <c r="C702" i="46"/>
  <c r="H701" i="46"/>
  <c r="G701" i="46"/>
  <c r="F701" i="46"/>
  <c r="E701" i="46"/>
  <c r="D701" i="46"/>
  <c r="C701" i="46"/>
  <c r="H700" i="46"/>
  <c r="G700" i="46"/>
  <c r="F700" i="46"/>
  <c r="E700" i="46"/>
  <c r="D700" i="46"/>
  <c r="C700" i="46"/>
  <c r="H699" i="46"/>
  <c r="G699" i="46"/>
  <c r="F699" i="46"/>
  <c r="E699" i="46"/>
  <c r="D699" i="46"/>
  <c r="C699" i="46"/>
  <c r="H698" i="46"/>
  <c r="G698" i="46"/>
  <c r="F698" i="46"/>
  <c r="E698" i="46"/>
  <c r="D698" i="46"/>
  <c r="C698" i="46"/>
  <c r="H697" i="46"/>
  <c r="G697" i="46"/>
  <c r="F697" i="46"/>
  <c r="E697" i="46"/>
  <c r="D697" i="46"/>
  <c r="C697" i="46"/>
  <c r="H696" i="46"/>
  <c r="G696" i="46"/>
  <c r="F696" i="46"/>
  <c r="E696" i="46"/>
  <c r="D696" i="46"/>
  <c r="C696" i="46"/>
  <c r="H695" i="46"/>
  <c r="G695" i="46"/>
  <c r="F695" i="46"/>
  <c r="E695" i="46"/>
  <c r="D695" i="46"/>
  <c r="C695" i="46"/>
  <c r="H694" i="46"/>
  <c r="G694" i="46"/>
  <c r="F694" i="46"/>
  <c r="E694" i="46"/>
  <c r="D694" i="46"/>
  <c r="C694" i="46"/>
  <c r="H693" i="46"/>
  <c r="G693" i="46"/>
  <c r="F693" i="46"/>
  <c r="E693" i="46"/>
  <c r="D693" i="46"/>
  <c r="C693" i="46"/>
  <c r="H692" i="46"/>
  <c r="G692" i="46"/>
  <c r="F692" i="46"/>
  <c r="E692" i="46"/>
  <c r="D692" i="46"/>
  <c r="C692" i="46"/>
  <c r="H691" i="46"/>
  <c r="G691" i="46"/>
  <c r="F691" i="46"/>
  <c r="E691" i="46"/>
  <c r="D691" i="46"/>
  <c r="C691" i="46"/>
  <c r="H690" i="46"/>
  <c r="G690" i="46"/>
  <c r="F690" i="46"/>
  <c r="E690" i="46"/>
  <c r="D690" i="46"/>
  <c r="C690" i="46"/>
  <c r="H689" i="46"/>
  <c r="G689" i="46"/>
  <c r="F689" i="46"/>
  <c r="E689" i="46"/>
  <c r="D689" i="46"/>
  <c r="C689" i="46"/>
  <c r="H688" i="46"/>
  <c r="G688" i="46"/>
  <c r="F688" i="46"/>
  <c r="E688" i="46"/>
  <c r="D688" i="46"/>
  <c r="C688" i="46"/>
  <c r="H687" i="46"/>
  <c r="G687" i="46"/>
  <c r="F687" i="46"/>
  <c r="E687" i="46"/>
  <c r="D687" i="46"/>
  <c r="C687" i="46"/>
  <c r="H686" i="46"/>
  <c r="G686" i="46"/>
  <c r="F686" i="46"/>
  <c r="E686" i="46"/>
  <c r="D686" i="46"/>
  <c r="C686" i="46"/>
  <c r="H685" i="46"/>
  <c r="G685" i="46"/>
  <c r="F685" i="46"/>
  <c r="E685" i="46"/>
  <c r="D685" i="46"/>
  <c r="C685" i="46"/>
  <c r="H684" i="46"/>
  <c r="G684" i="46"/>
  <c r="F684" i="46"/>
  <c r="E684" i="46"/>
  <c r="D684" i="46"/>
  <c r="C684" i="46"/>
  <c r="H683" i="46"/>
  <c r="G683" i="46"/>
  <c r="F683" i="46"/>
  <c r="E683" i="46"/>
  <c r="D683" i="46"/>
  <c r="C683" i="46"/>
  <c r="H682" i="46"/>
  <c r="G682" i="46"/>
  <c r="F682" i="46"/>
  <c r="E682" i="46"/>
  <c r="D682" i="46"/>
  <c r="C682" i="46"/>
  <c r="H681" i="46"/>
  <c r="G681" i="46"/>
  <c r="F681" i="46"/>
  <c r="E681" i="46"/>
  <c r="D681" i="46"/>
  <c r="C681" i="46"/>
  <c r="H680" i="46"/>
  <c r="G680" i="46"/>
  <c r="F680" i="46"/>
  <c r="E680" i="46"/>
  <c r="D680" i="46"/>
  <c r="C680" i="46"/>
  <c r="H679" i="46"/>
  <c r="G679" i="46"/>
  <c r="F679" i="46"/>
  <c r="E679" i="46"/>
  <c r="D679" i="46"/>
  <c r="C679" i="46"/>
  <c r="H678" i="46"/>
  <c r="G678" i="46"/>
  <c r="F678" i="46"/>
  <c r="E678" i="46"/>
  <c r="D678" i="46"/>
  <c r="C678" i="46"/>
  <c r="H677" i="46"/>
  <c r="G677" i="46"/>
  <c r="F677" i="46"/>
  <c r="E677" i="46"/>
  <c r="D677" i="46"/>
  <c r="C677" i="46"/>
  <c r="H676" i="46"/>
  <c r="G676" i="46"/>
  <c r="F676" i="46"/>
  <c r="E676" i="46"/>
  <c r="D676" i="46"/>
  <c r="C676" i="46"/>
  <c r="H675" i="46"/>
  <c r="G675" i="46"/>
  <c r="F675" i="46"/>
  <c r="E675" i="46"/>
  <c r="D675" i="46"/>
  <c r="C675" i="46"/>
  <c r="H674" i="46"/>
  <c r="G674" i="46"/>
  <c r="F674" i="46"/>
  <c r="E674" i="46"/>
  <c r="D674" i="46"/>
  <c r="C674" i="46"/>
  <c r="H673" i="46"/>
  <c r="G673" i="46"/>
  <c r="F673" i="46"/>
  <c r="E673" i="46"/>
  <c r="D673" i="46"/>
  <c r="C673" i="46"/>
  <c r="H672" i="46"/>
  <c r="G672" i="46"/>
  <c r="F672" i="46"/>
  <c r="E672" i="46"/>
  <c r="D672" i="46"/>
  <c r="C672" i="46"/>
  <c r="H671" i="46"/>
  <c r="G671" i="46"/>
  <c r="F671" i="46"/>
  <c r="E671" i="46"/>
  <c r="D671" i="46"/>
  <c r="C671" i="46"/>
  <c r="H670" i="46"/>
  <c r="G670" i="46"/>
  <c r="F670" i="46"/>
  <c r="E670" i="46"/>
  <c r="D670" i="46"/>
  <c r="C670" i="46"/>
  <c r="H669" i="46"/>
  <c r="G669" i="46"/>
  <c r="F669" i="46"/>
  <c r="E669" i="46"/>
  <c r="D669" i="46"/>
  <c r="C669" i="46"/>
  <c r="H668" i="46"/>
  <c r="G668" i="46"/>
  <c r="F668" i="46"/>
  <c r="E668" i="46"/>
  <c r="D668" i="46"/>
  <c r="C668" i="46"/>
  <c r="H667" i="46"/>
  <c r="G667" i="46"/>
  <c r="F667" i="46"/>
  <c r="E667" i="46"/>
  <c r="D667" i="46"/>
  <c r="C667" i="46"/>
  <c r="H666" i="46"/>
  <c r="G666" i="46"/>
  <c r="F666" i="46"/>
  <c r="E666" i="46"/>
  <c r="D666" i="46"/>
  <c r="C666" i="46"/>
  <c r="H665" i="46"/>
  <c r="G665" i="46"/>
  <c r="F665" i="46"/>
  <c r="E665" i="46"/>
  <c r="D665" i="46"/>
  <c r="C665" i="46"/>
  <c r="H664" i="46"/>
  <c r="G664" i="46"/>
  <c r="F664" i="46"/>
  <c r="E664" i="46"/>
  <c r="D664" i="46"/>
  <c r="C664" i="46"/>
  <c r="H663" i="46"/>
  <c r="G663" i="46"/>
  <c r="F663" i="46"/>
  <c r="E663" i="46"/>
  <c r="D663" i="46"/>
  <c r="C663" i="46"/>
  <c r="H662" i="46"/>
  <c r="G662" i="46"/>
  <c r="F662" i="46"/>
  <c r="E662" i="46"/>
  <c r="D662" i="46"/>
  <c r="C662" i="46"/>
  <c r="H661" i="46"/>
  <c r="G661" i="46"/>
  <c r="F661" i="46"/>
  <c r="E661" i="46"/>
  <c r="D661" i="46"/>
  <c r="C661" i="46"/>
  <c r="H660" i="46"/>
  <c r="G660" i="46"/>
  <c r="F660" i="46"/>
  <c r="E660" i="46"/>
  <c r="D660" i="46"/>
  <c r="C660" i="46"/>
  <c r="H659" i="46"/>
  <c r="G659" i="46"/>
  <c r="F659" i="46"/>
  <c r="E659" i="46"/>
  <c r="D659" i="46"/>
  <c r="C659" i="46"/>
  <c r="H658" i="46"/>
  <c r="G658" i="46"/>
  <c r="F658" i="46"/>
  <c r="E658" i="46"/>
  <c r="D658" i="46"/>
  <c r="C658" i="46"/>
  <c r="H657" i="46"/>
  <c r="G657" i="46"/>
  <c r="F657" i="46"/>
  <c r="E657" i="46"/>
  <c r="D657" i="46"/>
  <c r="C657" i="46"/>
  <c r="H656" i="46"/>
  <c r="G656" i="46"/>
  <c r="F656" i="46"/>
  <c r="E656" i="46"/>
  <c r="D656" i="46"/>
  <c r="C656" i="46"/>
  <c r="H655" i="46"/>
  <c r="G655" i="46"/>
  <c r="F655" i="46"/>
  <c r="E655" i="46"/>
  <c r="D655" i="46"/>
  <c r="C655" i="46"/>
  <c r="H654" i="46"/>
  <c r="G654" i="46"/>
  <c r="F654" i="46"/>
  <c r="E654" i="46"/>
  <c r="D654" i="46"/>
  <c r="C654" i="46"/>
  <c r="H653" i="46"/>
  <c r="G653" i="46"/>
  <c r="F653" i="46"/>
  <c r="E653" i="46"/>
  <c r="D653" i="46"/>
  <c r="C653" i="46"/>
  <c r="H652" i="46"/>
  <c r="G652" i="46"/>
  <c r="F652" i="46"/>
  <c r="E652" i="46"/>
  <c r="D652" i="46"/>
  <c r="C652" i="46"/>
  <c r="H651" i="46"/>
  <c r="G651" i="46"/>
  <c r="F651" i="46"/>
  <c r="E651" i="46"/>
  <c r="D651" i="46"/>
  <c r="C651" i="46"/>
  <c r="H650" i="46"/>
  <c r="G650" i="46"/>
  <c r="F650" i="46"/>
  <c r="E650" i="46"/>
  <c r="D650" i="46"/>
  <c r="C650" i="46"/>
  <c r="H649" i="46"/>
  <c r="G649" i="46"/>
  <c r="F649" i="46"/>
  <c r="E649" i="46"/>
  <c r="D649" i="46"/>
  <c r="C649" i="46"/>
  <c r="H648" i="46"/>
  <c r="G648" i="46"/>
  <c r="F648" i="46"/>
  <c r="E648" i="46"/>
  <c r="D648" i="46"/>
  <c r="C648" i="46"/>
  <c r="H647" i="46"/>
  <c r="G647" i="46"/>
  <c r="F647" i="46"/>
  <c r="E647" i="46"/>
  <c r="D647" i="46"/>
  <c r="C647" i="46"/>
  <c r="H646" i="46"/>
  <c r="G646" i="46"/>
  <c r="F646" i="46"/>
  <c r="E646" i="46"/>
  <c r="D646" i="46"/>
  <c r="C646" i="46"/>
  <c r="H645" i="46"/>
  <c r="G645" i="46"/>
  <c r="F645" i="46"/>
  <c r="E645" i="46"/>
  <c r="D645" i="46"/>
  <c r="C645" i="46"/>
  <c r="H644" i="46"/>
  <c r="G644" i="46"/>
  <c r="F644" i="46"/>
  <c r="E644" i="46"/>
  <c r="D644" i="46"/>
  <c r="C644" i="46"/>
  <c r="H643" i="46"/>
  <c r="G643" i="46"/>
  <c r="F643" i="46"/>
  <c r="E643" i="46"/>
  <c r="D643" i="46"/>
  <c r="C643" i="46"/>
  <c r="H642" i="46"/>
  <c r="G642" i="46"/>
  <c r="F642" i="46"/>
  <c r="E642" i="46"/>
  <c r="D642" i="46"/>
  <c r="C642" i="46"/>
  <c r="H641" i="46"/>
  <c r="G641" i="46"/>
  <c r="F641" i="46"/>
  <c r="E641" i="46"/>
  <c r="D641" i="46"/>
  <c r="C641" i="46"/>
  <c r="H640" i="46"/>
  <c r="G640" i="46"/>
  <c r="F640" i="46"/>
  <c r="E640" i="46"/>
  <c r="D640" i="46"/>
  <c r="C640" i="46"/>
  <c r="H639" i="46"/>
  <c r="G639" i="46"/>
  <c r="F639" i="46"/>
  <c r="E639" i="46"/>
  <c r="D639" i="46"/>
  <c r="C639" i="46"/>
  <c r="H638" i="46"/>
  <c r="G638" i="46"/>
  <c r="F638" i="46"/>
  <c r="E638" i="46"/>
  <c r="D638" i="46"/>
  <c r="C638" i="46"/>
  <c r="H637" i="46"/>
  <c r="G637" i="46"/>
  <c r="F637" i="46"/>
  <c r="E637" i="46"/>
  <c r="D637" i="46"/>
  <c r="C637" i="46"/>
  <c r="H636" i="46"/>
  <c r="G636" i="46"/>
  <c r="F636" i="46"/>
  <c r="E636" i="46"/>
  <c r="D636" i="46"/>
  <c r="C636" i="46"/>
  <c r="H635" i="46"/>
  <c r="G635" i="46"/>
  <c r="F635" i="46"/>
  <c r="E635" i="46"/>
  <c r="D635" i="46"/>
  <c r="C635" i="46"/>
  <c r="H634" i="46"/>
  <c r="G634" i="46"/>
  <c r="F634" i="46"/>
  <c r="E634" i="46"/>
  <c r="D634" i="46"/>
  <c r="C634" i="46"/>
  <c r="H633" i="46"/>
  <c r="G633" i="46"/>
  <c r="F633" i="46"/>
  <c r="E633" i="46"/>
  <c r="D633" i="46"/>
  <c r="C633" i="46"/>
  <c r="H632" i="46"/>
  <c r="G632" i="46"/>
  <c r="F632" i="46"/>
  <c r="E632" i="46"/>
  <c r="D632" i="46"/>
  <c r="C632" i="46"/>
  <c r="H631" i="46"/>
  <c r="G631" i="46"/>
  <c r="F631" i="46"/>
  <c r="E631" i="46"/>
  <c r="D631" i="46"/>
  <c r="C631" i="46"/>
  <c r="H630" i="46"/>
  <c r="G630" i="46"/>
  <c r="F630" i="46"/>
  <c r="E630" i="46"/>
  <c r="D630" i="46"/>
  <c r="C630" i="46"/>
  <c r="H629" i="46"/>
  <c r="G629" i="46"/>
  <c r="F629" i="46"/>
  <c r="E629" i="46"/>
  <c r="D629" i="46"/>
  <c r="C629" i="46"/>
  <c r="H628" i="46"/>
  <c r="G628" i="46"/>
  <c r="F628" i="46"/>
  <c r="E628" i="46"/>
  <c r="D628" i="46"/>
  <c r="C628" i="46"/>
  <c r="H627" i="46"/>
  <c r="G627" i="46"/>
  <c r="F627" i="46"/>
  <c r="E627" i="46"/>
  <c r="D627" i="46"/>
  <c r="C627" i="46"/>
  <c r="H626" i="46"/>
  <c r="G626" i="46"/>
  <c r="F626" i="46"/>
  <c r="E626" i="46"/>
  <c r="D626" i="46"/>
  <c r="C626" i="46"/>
  <c r="H625" i="46"/>
  <c r="G625" i="46"/>
  <c r="F625" i="46"/>
  <c r="E625" i="46"/>
  <c r="D625" i="46"/>
  <c r="C625" i="46"/>
  <c r="H624" i="46"/>
  <c r="G624" i="46"/>
  <c r="F624" i="46"/>
  <c r="E624" i="46"/>
  <c r="D624" i="46"/>
  <c r="C624" i="46"/>
  <c r="H623" i="46"/>
  <c r="G623" i="46"/>
  <c r="F623" i="46"/>
  <c r="E623" i="46"/>
  <c r="D623" i="46"/>
  <c r="C623" i="46"/>
  <c r="H622" i="46"/>
  <c r="G622" i="46"/>
  <c r="F622" i="46"/>
  <c r="E622" i="46"/>
  <c r="D622" i="46"/>
  <c r="C622" i="46"/>
  <c r="H621" i="46"/>
  <c r="G621" i="46"/>
  <c r="F621" i="46"/>
  <c r="E621" i="46"/>
  <c r="D621" i="46"/>
  <c r="C621" i="46"/>
  <c r="H620" i="46"/>
  <c r="G620" i="46"/>
  <c r="F620" i="46"/>
  <c r="E620" i="46"/>
  <c r="D620" i="46"/>
  <c r="C620" i="46"/>
  <c r="H619" i="46"/>
  <c r="G619" i="46"/>
  <c r="F619" i="46"/>
  <c r="E619" i="46"/>
  <c r="D619" i="46"/>
  <c r="C619" i="46"/>
  <c r="H618" i="46"/>
  <c r="G618" i="46"/>
  <c r="F618" i="46"/>
  <c r="E618" i="46"/>
  <c r="D618" i="46"/>
  <c r="C618" i="46"/>
  <c r="H617" i="46"/>
  <c r="G617" i="46"/>
  <c r="F617" i="46"/>
  <c r="E617" i="46"/>
  <c r="D617" i="46"/>
  <c r="C617" i="46"/>
  <c r="H616" i="46"/>
  <c r="G616" i="46"/>
  <c r="F616" i="46"/>
  <c r="E616" i="46"/>
  <c r="D616" i="46"/>
  <c r="C616" i="46"/>
  <c r="H615" i="46"/>
  <c r="G615" i="46"/>
  <c r="F615" i="46"/>
  <c r="E615" i="46"/>
  <c r="D615" i="46"/>
  <c r="C615" i="46"/>
  <c r="H614" i="46"/>
  <c r="G614" i="46"/>
  <c r="F614" i="46"/>
  <c r="E614" i="46"/>
  <c r="D614" i="46"/>
  <c r="C614" i="46"/>
  <c r="H613" i="46"/>
  <c r="G613" i="46"/>
  <c r="F613" i="46"/>
  <c r="E613" i="46"/>
  <c r="D613" i="46"/>
  <c r="C613" i="46"/>
  <c r="H612" i="46"/>
  <c r="G612" i="46"/>
  <c r="F612" i="46"/>
  <c r="E612" i="46"/>
  <c r="D612" i="46"/>
  <c r="C612" i="46"/>
  <c r="H611" i="46"/>
  <c r="G611" i="46"/>
  <c r="F611" i="46"/>
  <c r="E611" i="46"/>
  <c r="D611" i="46"/>
  <c r="C611" i="46"/>
  <c r="H610" i="46"/>
  <c r="G610" i="46"/>
  <c r="F610" i="46"/>
  <c r="E610" i="46"/>
  <c r="D610" i="46"/>
  <c r="C610" i="46"/>
  <c r="H609" i="46"/>
  <c r="G609" i="46"/>
  <c r="F609" i="46"/>
  <c r="E609" i="46"/>
  <c r="D609" i="46"/>
  <c r="C609" i="46"/>
  <c r="H608" i="46"/>
  <c r="G608" i="46"/>
  <c r="F608" i="46"/>
  <c r="E608" i="46"/>
  <c r="D608" i="46"/>
  <c r="C608" i="46"/>
  <c r="H607" i="46"/>
  <c r="G607" i="46"/>
  <c r="F607" i="46"/>
  <c r="E607" i="46"/>
  <c r="D607" i="46"/>
  <c r="C607" i="46"/>
  <c r="H606" i="46"/>
  <c r="G606" i="46"/>
  <c r="F606" i="46"/>
  <c r="E606" i="46"/>
  <c r="D606" i="46"/>
  <c r="C606" i="46"/>
  <c r="H605" i="46"/>
  <c r="G605" i="46"/>
  <c r="F605" i="46"/>
  <c r="E605" i="46"/>
  <c r="D605" i="46"/>
  <c r="C605" i="46"/>
  <c r="H604" i="46"/>
  <c r="G604" i="46"/>
  <c r="F604" i="46"/>
  <c r="E604" i="46"/>
  <c r="D604" i="46"/>
  <c r="C604" i="46"/>
  <c r="H603" i="46"/>
  <c r="G603" i="46"/>
  <c r="F603" i="46"/>
  <c r="E603" i="46"/>
  <c r="D603" i="46"/>
  <c r="C603" i="46"/>
  <c r="H602" i="46"/>
  <c r="G602" i="46"/>
  <c r="F602" i="46"/>
  <c r="E602" i="46"/>
  <c r="D602" i="46"/>
  <c r="C602" i="46"/>
  <c r="H601" i="46"/>
  <c r="G601" i="46"/>
  <c r="F601" i="46"/>
  <c r="E601" i="46"/>
  <c r="D601" i="46"/>
  <c r="C601" i="46"/>
  <c r="H600" i="46"/>
  <c r="G600" i="46"/>
  <c r="F600" i="46"/>
  <c r="E600" i="46"/>
  <c r="D600" i="46"/>
  <c r="C600" i="46"/>
  <c r="H599" i="46"/>
  <c r="G599" i="46"/>
  <c r="F599" i="46"/>
  <c r="E599" i="46"/>
  <c r="D599" i="46"/>
  <c r="C599" i="46"/>
  <c r="H598" i="46"/>
  <c r="G598" i="46"/>
  <c r="F598" i="46"/>
  <c r="E598" i="46"/>
  <c r="D598" i="46"/>
  <c r="C598" i="46"/>
  <c r="H597" i="46"/>
  <c r="G597" i="46"/>
  <c r="F597" i="46"/>
  <c r="E597" i="46"/>
  <c r="D597" i="46"/>
  <c r="C597" i="46"/>
  <c r="H596" i="46"/>
  <c r="G596" i="46"/>
  <c r="F596" i="46"/>
  <c r="E596" i="46"/>
  <c r="D596" i="46"/>
  <c r="C596" i="46"/>
  <c r="H595" i="46"/>
  <c r="G595" i="46"/>
  <c r="F595" i="46"/>
  <c r="E595" i="46"/>
  <c r="D595" i="46"/>
  <c r="C595" i="46"/>
  <c r="H594" i="46"/>
  <c r="G594" i="46"/>
  <c r="F594" i="46"/>
  <c r="E594" i="46"/>
  <c r="D594" i="46"/>
  <c r="C594" i="46"/>
  <c r="H593" i="46"/>
  <c r="G593" i="46"/>
  <c r="F593" i="46"/>
  <c r="E593" i="46"/>
  <c r="D593" i="46"/>
  <c r="C593" i="46"/>
  <c r="H592" i="46"/>
  <c r="G592" i="46"/>
  <c r="F592" i="46"/>
  <c r="E592" i="46"/>
  <c r="D592" i="46"/>
  <c r="C592" i="46"/>
  <c r="H591" i="46"/>
  <c r="G591" i="46"/>
  <c r="F591" i="46"/>
  <c r="E591" i="46"/>
  <c r="D591" i="46"/>
  <c r="C591" i="46"/>
  <c r="H590" i="46"/>
  <c r="G590" i="46"/>
  <c r="F590" i="46"/>
  <c r="E590" i="46"/>
  <c r="D590" i="46"/>
  <c r="C590" i="46"/>
  <c r="H589" i="46"/>
  <c r="G589" i="46"/>
  <c r="F589" i="46"/>
  <c r="E589" i="46"/>
  <c r="D589" i="46"/>
  <c r="C589" i="46"/>
  <c r="H588" i="46"/>
  <c r="G588" i="46"/>
  <c r="F588" i="46"/>
  <c r="E588" i="46"/>
  <c r="D588" i="46"/>
  <c r="C588" i="46"/>
  <c r="H587" i="46"/>
  <c r="G587" i="46"/>
  <c r="F587" i="46"/>
  <c r="E587" i="46"/>
  <c r="D587" i="46"/>
  <c r="C587" i="46"/>
  <c r="H586" i="46"/>
  <c r="G586" i="46"/>
  <c r="F586" i="46"/>
  <c r="E586" i="46"/>
  <c r="D586" i="46"/>
  <c r="C586" i="46"/>
  <c r="H585" i="46"/>
  <c r="G585" i="46"/>
  <c r="F585" i="46"/>
  <c r="E585" i="46"/>
  <c r="D585" i="46"/>
  <c r="C585" i="46"/>
  <c r="H584" i="46"/>
  <c r="G584" i="46"/>
  <c r="F584" i="46"/>
  <c r="E584" i="46"/>
  <c r="D584" i="46"/>
  <c r="C584" i="46"/>
  <c r="H583" i="46"/>
  <c r="G583" i="46"/>
  <c r="F583" i="46"/>
  <c r="E583" i="46"/>
  <c r="D583" i="46"/>
  <c r="C583" i="46"/>
  <c r="H582" i="46"/>
  <c r="G582" i="46"/>
  <c r="F582" i="46"/>
  <c r="E582" i="46"/>
  <c r="D582" i="46"/>
  <c r="C582" i="46"/>
  <c r="H581" i="46"/>
  <c r="G581" i="46"/>
  <c r="F581" i="46"/>
  <c r="E581" i="46"/>
  <c r="D581" i="46"/>
  <c r="C581" i="46"/>
  <c r="H580" i="46"/>
  <c r="G580" i="46"/>
  <c r="F580" i="46"/>
  <c r="E580" i="46"/>
  <c r="D580" i="46"/>
  <c r="C580" i="46"/>
  <c r="H579" i="46"/>
  <c r="G579" i="46"/>
  <c r="F579" i="46"/>
  <c r="E579" i="46"/>
  <c r="D579" i="46"/>
  <c r="C579" i="46"/>
  <c r="H578" i="46"/>
  <c r="G578" i="46"/>
  <c r="F578" i="46"/>
  <c r="E578" i="46"/>
  <c r="D578" i="46"/>
  <c r="C578" i="46"/>
  <c r="H577" i="46"/>
  <c r="G577" i="46"/>
  <c r="F577" i="46"/>
  <c r="E577" i="46"/>
  <c r="D577" i="46"/>
  <c r="C577" i="46"/>
  <c r="H576" i="46"/>
  <c r="G576" i="46"/>
  <c r="F576" i="46"/>
  <c r="E576" i="46"/>
  <c r="D576" i="46"/>
  <c r="C576" i="46"/>
  <c r="H575" i="46"/>
  <c r="G575" i="46"/>
  <c r="F575" i="46"/>
  <c r="E575" i="46"/>
  <c r="D575" i="46"/>
  <c r="C575" i="46"/>
  <c r="H574" i="46"/>
  <c r="G574" i="46"/>
  <c r="F574" i="46"/>
  <c r="E574" i="46"/>
  <c r="D574" i="46"/>
  <c r="C574" i="46"/>
  <c r="H573" i="46"/>
  <c r="G573" i="46"/>
  <c r="F573" i="46"/>
  <c r="E573" i="46"/>
  <c r="D573" i="46"/>
  <c r="C573" i="46"/>
  <c r="H572" i="46"/>
  <c r="G572" i="46"/>
  <c r="F572" i="46"/>
  <c r="E572" i="46"/>
  <c r="D572" i="46"/>
  <c r="C572" i="46"/>
  <c r="H571" i="46"/>
  <c r="G571" i="46"/>
  <c r="F571" i="46"/>
  <c r="E571" i="46"/>
  <c r="D571" i="46"/>
  <c r="C571" i="46"/>
  <c r="H570" i="46"/>
  <c r="G570" i="46"/>
  <c r="F570" i="46"/>
  <c r="E570" i="46"/>
  <c r="D570" i="46"/>
  <c r="C570" i="46"/>
  <c r="H569" i="46"/>
  <c r="G569" i="46"/>
  <c r="F569" i="46"/>
  <c r="E569" i="46"/>
  <c r="D569" i="46"/>
  <c r="C569" i="46"/>
  <c r="H568" i="46"/>
  <c r="G568" i="46"/>
  <c r="F568" i="46"/>
  <c r="E568" i="46"/>
  <c r="D568" i="46"/>
  <c r="C568" i="46"/>
  <c r="H567" i="46"/>
  <c r="G567" i="46"/>
  <c r="F567" i="46"/>
  <c r="E567" i="46"/>
  <c r="D567" i="46"/>
  <c r="C567" i="46"/>
  <c r="H566" i="46"/>
  <c r="G566" i="46"/>
  <c r="F566" i="46"/>
  <c r="E566" i="46"/>
  <c r="D566" i="46"/>
  <c r="C566" i="46"/>
  <c r="H565" i="46"/>
  <c r="G565" i="46"/>
  <c r="F565" i="46"/>
  <c r="E565" i="46"/>
  <c r="D565" i="46"/>
  <c r="C565" i="46"/>
  <c r="H564" i="46"/>
  <c r="G564" i="46"/>
  <c r="F564" i="46"/>
  <c r="E564" i="46"/>
  <c r="D564" i="46"/>
  <c r="C564" i="46"/>
  <c r="H563" i="46"/>
  <c r="G563" i="46"/>
  <c r="F563" i="46"/>
  <c r="E563" i="46"/>
  <c r="D563" i="46"/>
  <c r="C563" i="46"/>
  <c r="H562" i="46"/>
  <c r="G562" i="46"/>
  <c r="F562" i="46"/>
  <c r="E562" i="46"/>
  <c r="D562" i="46"/>
  <c r="C562" i="46"/>
  <c r="H561" i="46"/>
  <c r="G561" i="46"/>
  <c r="F561" i="46"/>
  <c r="E561" i="46"/>
  <c r="D561" i="46"/>
  <c r="C561" i="46"/>
  <c r="H560" i="46"/>
  <c r="G560" i="46"/>
  <c r="F560" i="46"/>
  <c r="E560" i="46"/>
  <c r="D560" i="46"/>
  <c r="C560" i="46"/>
  <c r="H559" i="46"/>
  <c r="G559" i="46"/>
  <c r="F559" i="46"/>
  <c r="E559" i="46"/>
  <c r="D559" i="46"/>
  <c r="C559" i="46"/>
  <c r="H558" i="46"/>
  <c r="G558" i="46"/>
  <c r="F558" i="46"/>
  <c r="E558" i="46"/>
  <c r="D558" i="46"/>
  <c r="C558" i="46"/>
  <c r="H557" i="46"/>
  <c r="G557" i="46"/>
  <c r="F557" i="46"/>
  <c r="E557" i="46"/>
  <c r="D557" i="46"/>
  <c r="C557" i="46"/>
  <c r="H556" i="46"/>
  <c r="G556" i="46"/>
  <c r="F556" i="46"/>
  <c r="E556" i="46"/>
  <c r="D556" i="46"/>
  <c r="C556" i="46"/>
  <c r="H555" i="46"/>
  <c r="G555" i="46"/>
  <c r="F555" i="46"/>
  <c r="E555" i="46"/>
  <c r="D555" i="46"/>
  <c r="C555" i="46"/>
  <c r="H554" i="46"/>
  <c r="G554" i="46"/>
  <c r="F554" i="46"/>
  <c r="E554" i="46"/>
  <c r="D554" i="46"/>
  <c r="C554" i="46"/>
  <c r="H553" i="46"/>
  <c r="G553" i="46"/>
  <c r="F553" i="46"/>
  <c r="E553" i="46"/>
  <c r="D553" i="46"/>
  <c r="C553" i="46"/>
  <c r="H552" i="46"/>
  <c r="G552" i="46"/>
  <c r="F552" i="46"/>
  <c r="E552" i="46"/>
  <c r="D552" i="46"/>
  <c r="C552" i="46"/>
  <c r="H551" i="46"/>
  <c r="G551" i="46"/>
  <c r="F551" i="46"/>
  <c r="E551" i="46"/>
  <c r="D551" i="46"/>
  <c r="C551" i="46"/>
  <c r="H550" i="46"/>
  <c r="G550" i="46"/>
  <c r="F550" i="46"/>
  <c r="E550" i="46"/>
  <c r="D550" i="46"/>
  <c r="C550" i="46"/>
  <c r="H549" i="46"/>
  <c r="G549" i="46"/>
  <c r="F549" i="46"/>
  <c r="E549" i="46"/>
  <c r="D549" i="46"/>
  <c r="C549" i="46"/>
  <c r="H548" i="46"/>
  <c r="G548" i="46"/>
  <c r="F548" i="46"/>
  <c r="E548" i="46"/>
  <c r="D548" i="46"/>
  <c r="C548" i="46"/>
  <c r="H547" i="46"/>
  <c r="G547" i="46"/>
  <c r="F547" i="46"/>
  <c r="E547" i="46"/>
  <c r="D547" i="46"/>
  <c r="C547" i="46"/>
  <c r="H546" i="46"/>
  <c r="G546" i="46"/>
  <c r="F546" i="46"/>
  <c r="E546" i="46"/>
  <c r="D546" i="46"/>
  <c r="C546" i="46"/>
  <c r="H545" i="46"/>
  <c r="G545" i="46"/>
  <c r="F545" i="46"/>
  <c r="E545" i="46"/>
  <c r="D545" i="46"/>
  <c r="C545" i="46"/>
  <c r="H544" i="46"/>
  <c r="G544" i="46"/>
  <c r="F544" i="46"/>
  <c r="E544" i="46"/>
  <c r="D544" i="46"/>
  <c r="C544" i="46"/>
  <c r="H543" i="46"/>
  <c r="G543" i="46"/>
  <c r="F543" i="46"/>
  <c r="E543" i="46"/>
  <c r="D543" i="46"/>
  <c r="C543" i="46"/>
  <c r="H542" i="46"/>
  <c r="G542" i="46"/>
  <c r="F542" i="46"/>
  <c r="E542" i="46"/>
  <c r="D542" i="46"/>
  <c r="C542" i="46"/>
  <c r="H541" i="46"/>
  <c r="G541" i="46"/>
  <c r="F541" i="46"/>
  <c r="E541" i="46"/>
  <c r="D541" i="46"/>
  <c r="C541" i="46"/>
  <c r="H540" i="46"/>
  <c r="G540" i="46"/>
  <c r="F540" i="46"/>
  <c r="E540" i="46"/>
  <c r="D540" i="46"/>
  <c r="C540" i="46"/>
  <c r="H539" i="46"/>
  <c r="G539" i="46"/>
  <c r="F539" i="46"/>
  <c r="E539" i="46"/>
  <c r="D539" i="46"/>
  <c r="C539" i="46"/>
  <c r="H538" i="46"/>
  <c r="G538" i="46"/>
  <c r="F538" i="46"/>
  <c r="E538" i="46"/>
  <c r="D538" i="46"/>
  <c r="C538" i="46"/>
  <c r="H537" i="46"/>
  <c r="G537" i="46"/>
  <c r="F537" i="46"/>
  <c r="E537" i="46"/>
  <c r="D537" i="46"/>
  <c r="C537" i="46"/>
  <c r="H536" i="46"/>
  <c r="G536" i="46"/>
  <c r="F536" i="46"/>
  <c r="E536" i="46"/>
  <c r="D536" i="46"/>
  <c r="C536" i="46"/>
  <c r="H535" i="46"/>
  <c r="G535" i="46"/>
  <c r="F535" i="46"/>
  <c r="E535" i="46"/>
  <c r="D535" i="46"/>
  <c r="C535" i="46"/>
  <c r="H534" i="46"/>
  <c r="G534" i="46"/>
  <c r="F534" i="46"/>
  <c r="E534" i="46"/>
  <c r="D534" i="46"/>
  <c r="C534" i="46"/>
  <c r="H533" i="46"/>
  <c r="G533" i="46"/>
  <c r="F533" i="46"/>
  <c r="E533" i="46"/>
  <c r="D533" i="46"/>
  <c r="C533" i="46"/>
  <c r="H532" i="46"/>
  <c r="G532" i="46"/>
  <c r="F532" i="46"/>
  <c r="E532" i="46"/>
  <c r="D532" i="46"/>
  <c r="C532" i="46"/>
  <c r="H531" i="46"/>
  <c r="G531" i="46"/>
  <c r="F531" i="46"/>
  <c r="E531" i="46"/>
  <c r="D531" i="46"/>
  <c r="C531" i="46"/>
  <c r="H530" i="46"/>
  <c r="G530" i="46"/>
  <c r="F530" i="46"/>
  <c r="E530" i="46"/>
  <c r="D530" i="46"/>
  <c r="C530" i="46"/>
  <c r="H529" i="46"/>
  <c r="G529" i="46"/>
  <c r="F529" i="46"/>
  <c r="E529" i="46"/>
  <c r="D529" i="46"/>
  <c r="C529" i="46"/>
  <c r="H528" i="46"/>
  <c r="G528" i="46"/>
  <c r="F528" i="46"/>
  <c r="E528" i="46"/>
  <c r="D528" i="46"/>
  <c r="C528" i="46"/>
  <c r="H527" i="46"/>
  <c r="G527" i="46"/>
  <c r="F527" i="46"/>
  <c r="E527" i="46"/>
  <c r="D527" i="46"/>
  <c r="C527" i="46"/>
  <c r="H526" i="46"/>
  <c r="G526" i="46"/>
  <c r="F526" i="46"/>
  <c r="E526" i="46"/>
  <c r="D526" i="46"/>
  <c r="C526" i="46"/>
  <c r="H525" i="46"/>
  <c r="G525" i="46"/>
  <c r="F525" i="46"/>
  <c r="E525" i="46"/>
  <c r="D525" i="46"/>
  <c r="C525" i="46"/>
  <c r="H524" i="46"/>
  <c r="G524" i="46"/>
  <c r="F524" i="46"/>
  <c r="E524" i="46"/>
  <c r="D524" i="46"/>
  <c r="C524" i="46"/>
  <c r="H523" i="46"/>
  <c r="G523" i="46"/>
  <c r="F523" i="46"/>
  <c r="E523" i="46"/>
  <c r="D523" i="46"/>
  <c r="C523" i="46"/>
  <c r="H522" i="46"/>
  <c r="G522" i="46"/>
  <c r="F522" i="46"/>
  <c r="E522" i="46"/>
  <c r="D522" i="46"/>
  <c r="C522" i="46"/>
  <c r="H521" i="46"/>
  <c r="G521" i="46"/>
  <c r="F521" i="46"/>
  <c r="E521" i="46"/>
  <c r="D521" i="46"/>
  <c r="C521" i="46"/>
  <c r="H520" i="46"/>
  <c r="G520" i="46"/>
  <c r="F520" i="46"/>
  <c r="E520" i="46"/>
  <c r="D520" i="46"/>
  <c r="C520" i="46"/>
  <c r="H519" i="46"/>
  <c r="G519" i="46"/>
  <c r="F519" i="46"/>
  <c r="E519" i="46"/>
  <c r="D519" i="46"/>
  <c r="C519" i="46"/>
  <c r="H518" i="46"/>
  <c r="G518" i="46"/>
  <c r="F518" i="46"/>
  <c r="E518" i="46"/>
  <c r="D518" i="46"/>
  <c r="C518" i="46"/>
  <c r="H517" i="46"/>
  <c r="G517" i="46"/>
  <c r="F517" i="46"/>
  <c r="E517" i="46"/>
  <c r="D517" i="46"/>
  <c r="C517" i="46"/>
  <c r="H516" i="46"/>
  <c r="G516" i="46"/>
  <c r="F516" i="46"/>
  <c r="E516" i="46"/>
  <c r="D516" i="46"/>
  <c r="C516" i="46"/>
  <c r="H515" i="46"/>
  <c r="G515" i="46"/>
  <c r="F515" i="46"/>
  <c r="E515" i="46"/>
  <c r="D515" i="46"/>
  <c r="C515" i="46"/>
  <c r="H514" i="46"/>
  <c r="G514" i="46"/>
  <c r="F514" i="46"/>
  <c r="E514" i="46"/>
  <c r="D514" i="46"/>
  <c r="C514" i="46"/>
  <c r="H513" i="46"/>
  <c r="G513" i="46"/>
  <c r="F513" i="46"/>
  <c r="E513" i="46"/>
  <c r="D513" i="46"/>
  <c r="C513" i="46"/>
  <c r="H512" i="46"/>
  <c r="G512" i="46"/>
  <c r="F512" i="46"/>
  <c r="E512" i="46"/>
  <c r="D512" i="46"/>
  <c r="C512" i="46"/>
  <c r="H511" i="46"/>
  <c r="G511" i="46"/>
  <c r="F511" i="46"/>
  <c r="E511" i="46"/>
  <c r="D511" i="46"/>
  <c r="C511" i="46"/>
  <c r="H510" i="46"/>
  <c r="G510" i="46"/>
  <c r="F510" i="46"/>
  <c r="E510" i="46"/>
  <c r="D510" i="46"/>
  <c r="C510" i="46"/>
  <c r="H509" i="46"/>
  <c r="G509" i="46"/>
  <c r="F509" i="46"/>
  <c r="E509" i="46"/>
  <c r="D509" i="46"/>
  <c r="C509" i="46"/>
  <c r="H508" i="46"/>
  <c r="G508" i="46"/>
  <c r="F508" i="46"/>
  <c r="E508" i="46"/>
  <c r="D508" i="46"/>
  <c r="C508" i="46"/>
  <c r="H507" i="46"/>
  <c r="G507" i="46"/>
  <c r="F507" i="46"/>
  <c r="E507" i="46"/>
  <c r="D507" i="46"/>
  <c r="C507" i="46"/>
  <c r="H506" i="46"/>
  <c r="G506" i="46"/>
  <c r="F506" i="46"/>
  <c r="E506" i="46"/>
  <c r="D506" i="46"/>
  <c r="C506" i="46"/>
  <c r="H505" i="46"/>
  <c r="G505" i="46"/>
  <c r="F505" i="46"/>
  <c r="E505" i="46"/>
  <c r="D505" i="46"/>
  <c r="C505" i="46"/>
  <c r="H504" i="46"/>
  <c r="G504" i="46"/>
  <c r="F504" i="46"/>
  <c r="E504" i="46"/>
  <c r="D504" i="46"/>
  <c r="C504" i="46"/>
  <c r="H503" i="46"/>
  <c r="G503" i="46"/>
  <c r="F503" i="46"/>
  <c r="E503" i="46"/>
  <c r="D503" i="46"/>
  <c r="C503" i="46"/>
  <c r="H502" i="46"/>
  <c r="G502" i="46"/>
  <c r="F502" i="46"/>
  <c r="E502" i="46"/>
  <c r="D502" i="46"/>
  <c r="C502" i="46"/>
  <c r="H501" i="46"/>
  <c r="G501" i="46"/>
  <c r="F501" i="46"/>
  <c r="E501" i="46"/>
  <c r="D501" i="46"/>
  <c r="C501" i="46"/>
  <c r="H500" i="46"/>
  <c r="G500" i="46"/>
  <c r="F500" i="46"/>
  <c r="E500" i="46"/>
  <c r="D500" i="46"/>
  <c r="C500" i="46"/>
  <c r="H499" i="46"/>
  <c r="G499" i="46"/>
  <c r="F499" i="46"/>
  <c r="E499" i="46"/>
  <c r="D499" i="46"/>
  <c r="C499" i="46"/>
  <c r="H498" i="46"/>
  <c r="G498" i="46"/>
  <c r="F498" i="46"/>
  <c r="E498" i="46"/>
  <c r="D498" i="46"/>
  <c r="C498" i="46"/>
  <c r="H497" i="46"/>
  <c r="G497" i="46"/>
  <c r="F497" i="46"/>
  <c r="E497" i="46"/>
  <c r="D497" i="46"/>
  <c r="C497" i="46"/>
  <c r="H496" i="46"/>
  <c r="G496" i="46"/>
  <c r="F496" i="46"/>
  <c r="E496" i="46"/>
  <c r="D496" i="46"/>
  <c r="C496" i="46"/>
  <c r="H495" i="46"/>
  <c r="G495" i="46"/>
  <c r="F495" i="46"/>
  <c r="E495" i="46"/>
  <c r="D495" i="46"/>
  <c r="C495" i="46"/>
  <c r="H494" i="46"/>
  <c r="G494" i="46"/>
  <c r="F494" i="46"/>
  <c r="E494" i="46"/>
  <c r="D494" i="46"/>
  <c r="C494" i="46"/>
  <c r="H493" i="46"/>
  <c r="G493" i="46"/>
  <c r="F493" i="46"/>
  <c r="E493" i="46"/>
  <c r="D493" i="46"/>
  <c r="C493" i="46"/>
  <c r="H492" i="46"/>
  <c r="G492" i="46"/>
  <c r="F492" i="46"/>
  <c r="E492" i="46"/>
  <c r="D492" i="46"/>
  <c r="C492" i="46"/>
  <c r="H491" i="46"/>
  <c r="G491" i="46"/>
  <c r="F491" i="46"/>
  <c r="E491" i="46"/>
  <c r="D491" i="46"/>
  <c r="C491" i="46"/>
  <c r="H490" i="46"/>
  <c r="G490" i="46"/>
  <c r="F490" i="46"/>
  <c r="E490" i="46"/>
  <c r="D490" i="46"/>
  <c r="C490" i="46"/>
  <c r="H489" i="46"/>
  <c r="G489" i="46"/>
  <c r="F489" i="46"/>
  <c r="E489" i="46"/>
  <c r="D489" i="46"/>
  <c r="C489" i="46"/>
  <c r="H488" i="46"/>
  <c r="G488" i="46"/>
  <c r="F488" i="46"/>
  <c r="E488" i="46"/>
  <c r="D488" i="46"/>
  <c r="C488" i="46"/>
  <c r="H487" i="46"/>
  <c r="G487" i="46"/>
  <c r="F487" i="46"/>
  <c r="E487" i="46"/>
  <c r="D487" i="46"/>
  <c r="C487" i="46"/>
  <c r="H486" i="46"/>
  <c r="G486" i="46"/>
  <c r="F486" i="46"/>
  <c r="E486" i="46"/>
  <c r="D486" i="46"/>
  <c r="C486" i="46"/>
  <c r="H485" i="46"/>
  <c r="G485" i="46"/>
  <c r="F485" i="46"/>
  <c r="E485" i="46"/>
  <c r="D485" i="46"/>
  <c r="C485" i="46"/>
  <c r="H484" i="46"/>
  <c r="G484" i="46"/>
  <c r="F484" i="46"/>
  <c r="E484" i="46"/>
  <c r="D484" i="46"/>
  <c r="C484" i="46"/>
  <c r="H483" i="46"/>
  <c r="G483" i="46"/>
  <c r="F483" i="46"/>
  <c r="E483" i="46"/>
  <c r="D483" i="46"/>
  <c r="C483" i="46"/>
  <c r="H482" i="46"/>
  <c r="G482" i="46"/>
  <c r="F482" i="46"/>
  <c r="E482" i="46"/>
  <c r="D482" i="46"/>
  <c r="C482" i="46"/>
  <c r="H481" i="46"/>
  <c r="G481" i="46"/>
  <c r="F481" i="46"/>
  <c r="E481" i="46"/>
  <c r="D481" i="46"/>
  <c r="C481" i="46"/>
  <c r="H480" i="46"/>
  <c r="G480" i="46"/>
  <c r="F480" i="46"/>
  <c r="E480" i="46"/>
  <c r="D480" i="46"/>
  <c r="C480" i="46"/>
  <c r="H479" i="46"/>
  <c r="G479" i="46"/>
  <c r="F479" i="46"/>
  <c r="E479" i="46"/>
  <c r="D479" i="46"/>
  <c r="C479" i="46"/>
  <c r="H478" i="46"/>
  <c r="G478" i="46"/>
  <c r="F478" i="46"/>
  <c r="E478" i="46"/>
  <c r="D478" i="46"/>
  <c r="C478" i="46"/>
  <c r="H477" i="46"/>
  <c r="G477" i="46"/>
  <c r="F477" i="46"/>
  <c r="E477" i="46"/>
  <c r="D477" i="46"/>
  <c r="C477" i="46"/>
  <c r="H476" i="46"/>
  <c r="G476" i="46"/>
  <c r="F476" i="46"/>
  <c r="E476" i="46"/>
  <c r="D476" i="46"/>
  <c r="C476" i="46"/>
  <c r="H475" i="46"/>
  <c r="G475" i="46"/>
  <c r="F475" i="46"/>
  <c r="E475" i="46"/>
  <c r="D475" i="46"/>
  <c r="C475" i="46"/>
  <c r="H474" i="46"/>
  <c r="G474" i="46"/>
  <c r="F474" i="46"/>
  <c r="E474" i="46"/>
  <c r="D474" i="46"/>
  <c r="C474" i="46"/>
  <c r="H473" i="46"/>
  <c r="G473" i="46"/>
  <c r="F473" i="46"/>
  <c r="E473" i="46"/>
  <c r="D473" i="46"/>
  <c r="C473" i="46"/>
  <c r="H472" i="46"/>
  <c r="G472" i="46"/>
  <c r="F472" i="46"/>
  <c r="E472" i="46"/>
  <c r="D472" i="46"/>
  <c r="C472" i="46"/>
  <c r="H471" i="46"/>
  <c r="G471" i="46"/>
  <c r="F471" i="46"/>
  <c r="E471" i="46"/>
  <c r="D471" i="46"/>
  <c r="C471" i="46"/>
  <c r="H470" i="46"/>
  <c r="G470" i="46"/>
  <c r="F470" i="46"/>
  <c r="E470" i="46"/>
  <c r="D470" i="46"/>
  <c r="C470" i="46"/>
  <c r="H469" i="46"/>
  <c r="G469" i="46"/>
  <c r="F469" i="46"/>
  <c r="E469" i="46"/>
  <c r="D469" i="46"/>
  <c r="C469" i="46"/>
  <c r="H468" i="46"/>
  <c r="G468" i="46"/>
  <c r="F468" i="46"/>
  <c r="E468" i="46"/>
  <c r="D468" i="46"/>
  <c r="C468" i="46"/>
  <c r="H467" i="46"/>
  <c r="G467" i="46"/>
  <c r="F467" i="46"/>
  <c r="E467" i="46"/>
  <c r="D467" i="46"/>
  <c r="C467" i="46"/>
  <c r="H466" i="46"/>
  <c r="G466" i="46"/>
  <c r="F466" i="46"/>
  <c r="E466" i="46"/>
  <c r="D466" i="46"/>
  <c r="C466" i="46"/>
  <c r="H465" i="46"/>
  <c r="G465" i="46"/>
  <c r="F465" i="46"/>
  <c r="E465" i="46"/>
  <c r="D465" i="46"/>
  <c r="C465" i="46"/>
  <c r="H464" i="46"/>
  <c r="G464" i="46"/>
  <c r="F464" i="46"/>
  <c r="E464" i="46"/>
  <c r="D464" i="46"/>
  <c r="C464" i="46"/>
  <c r="H463" i="46"/>
  <c r="G463" i="46"/>
  <c r="F463" i="46"/>
  <c r="E463" i="46"/>
  <c r="D463" i="46"/>
  <c r="C463" i="46"/>
  <c r="H462" i="46"/>
  <c r="G462" i="46"/>
  <c r="F462" i="46"/>
  <c r="E462" i="46"/>
  <c r="D462" i="46"/>
  <c r="C462" i="46"/>
  <c r="H461" i="46"/>
  <c r="G461" i="46"/>
  <c r="F461" i="46"/>
  <c r="E461" i="46"/>
  <c r="D461" i="46"/>
  <c r="C461" i="46"/>
  <c r="H460" i="46"/>
  <c r="G460" i="46"/>
  <c r="F460" i="46"/>
  <c r="E460" i="46"/>
  <c r="D460" i="46"/>
  <c r="C460" i="46"/>
  <c r="H459" i="46"/>
  <c r="G459" i="46"/>
  <c r="F459" i="46"/>
  <c r="E459" i="46"/>
  <c r="D459" i="46"/>
  <c r="C459" i="46"/>
  <c r="H458" i="46"/>
  <c r="G458" i="46"/>
  <c r="F458" i="46"/>
  <c r="E458" i="46"/>
  <c r="D458" i="46"/>
  <c r="C458" i="46"/>
  <c r="H457" i="46"/>
  <c r="G457" i="46"/>
  <c r="F457" i="46"/>
  <c r="E457" i="46"/>
  <c r="D457" i="46"/>
  <c r="C457" i="46"/>
  <c r="H456" i="46"/>
  <c r="G456" i="46"/>
  <c r="F456" i="46"/>
  <c r="E456" i="46"/>
  <c r="D456" i="46"/>
  <c r="C456" i="46"/>
  <c r="H455" i="46"/>
  <c r="G455" i="46"/>
  <c r="F455" i="46"/>
  <c r="E455" i="46"/>
  <c r="D455" i="46"/>
  <c r="C455" i="46"/>
  <c r="H454" i="46"/>
  <c r="G454" i="46"/>
  <c r="F454" i="46"/>
  <c r="E454" i="46"/>
  <c r="D454" i="46"/>
  <c r="C454" i="46"/>
  <c r="H453" i="46"/>
  <c r="G453" i="46"/>
  <c r="F453" i="46"/>
  <c r="E453" i="46"/>
  <c r="D453" i="46"/>
  <c r="C453" i="46"/>
  <c r="H452" i="46"/>
  <c r="G452" i="46"/>
  <c r="F452" i="46"/>
  <c r="E452" i="46"/>
  <c r="D452" i="46"/>
  <c r="C452" i="46"/>
  <c r="H451" i="46"/>
  <c r="G451" i="46"/>
  <c r="F451" i="46"/>
  <c r="E451" i="46"/>
  <c r="D451" i="46"/>
  <c r="C451" i="46"/>
  <c r="H450" i="46"/>
  <c r="G450" i="46"/>
  <c r="F450" i="46"/>
  <c r="E450" i="46"/>
  <c r="D450" i="46"/>
  <c r="C450" i="46"/>
  <c r="H449" i="46"/>
  <c r="G449" i="46"/>
  <c r="F449" i="46"/>
  <c r="E449" i="46"/>
  <c r="D449" i="46"/>
  <c r="C449" i="46"/>
  <c r="H448" i="46"/>
  <c r="G448" i="46"/>
  <c r="F448" i="46"/>
  <c r="E448" i="46"/>
  <c r="D448" i="46"/>
  <c r="C448" i="46"/>
  <c r="H447" i="46"/>
  <c r="G447" i="46"/>
  <c r="F447" i="46"/>
  <c r="E447" i="46"/>
  <c r="D447" i="46"/>
  <c r="C447" i="46"/>
  <c r="H446" i="46"/>
  <c r="G446" i="46"/>
  <c r="F446" i="46"/>
  <c r="E446" i="46"/>
  <c r="D446" i="46"/>
  <c r="C446" i="46"/>
  <c r="H445" i="46"/>
  <c r="G445" i="46"/>
  <c r="F445" i="46"/>
  <c r="E445" i="46"/>
  <c r="D445" i="46"/>
  <c r="C445" i="46"/>
  <c r="H444" i="46"/>
  <c r="G444" i="46"/>
  <c r="F444" i="46"/>
  <c r="E444" i="46"/>
  <c r="D444" i="46"/>
  <c r="C444" i="46"/>
  <c r="H443" i="46"/>
  <c r="G443" i="46"/>
  <c r="F443" i="46"/>
  <c r="E443" i="46"/>
  <c r="D443" i="46"/>
  <c r="C443" i="46"/>
  <c r="H442" i="46"/>
  <c r="G442" i="46"/>
  <c r="F442" i="46"/>
  <c r="E442" i="46"/>
  <c r="D442" i="46"/>
  <c r="C442" i="46"/>
  <c r="H441" i="46"/>
  <c r="G441" i="46"/>
  <c r="F441" i="46"/>
  <c r="E441" i="46"/>
  <c r="D441" i="46"/>
  <c r="C441" i="46"/>
  <c r="H440" i="46"/>
  <c r="G440" i="46"/>
  <c r="F440" i="46"/>
  <c r="E440" i="46"/>
  <c r="D440" i="46"/>
  <c r="C440" i="46"/>
  <c r="H439" i="46"/>
  <c r="G439" i="46"/>
  <c r="F439" i="46"/>
  <c r="E439" i="46"/>
  <c r="D439" i="46"/>
  <c r="C439" i="46"/>
  <c r="H438" i="46"/>
  <c r="G438" i="46"/>
  <c r="F438" i="46"/>
  <c r="E438" i="46"/>
  <c r="D438" i="46"/>
  <c r="C438" i="46"/>
  <c r="H437" i="46"/>
  <c r="G437" i="46"/>
  <c r="F437" i="46"/>
  <c r="E437" i="46"/>
  <c r="D437" i="46"/>
  <c r="C437" i="46"/>
  <c r="H436" i="46"/>
  <c r="G436" i="46"/>
  <c r="F436" i="46"/>
  <c r="E436" i="46"/>
  <c r="D436" i="46"/>
  <c r="C436" i="46"/>
  <c r="H435" i="46"/>
  <c r="G435" i="46"/>
  <c r="F435" i="46"/>
  <c r="E435" i="46"/>
  <c r="D435" i="46"/>
  <c r="C435" i="46"/>
  <c r="H434" i="46"/>
  <c r="G434" i="46"/>
  <c r="F434" i="46"/>
  <c r="E434" i="46"/>
  <c r="D434" i="46"/>
  <c r="C434" i="46"/>
  <c r="H433" i="46"/>
  <c r="G433" i="46"/>
  <c r="F433" i="46"/>
  <c r="E433" i="46"/>
  <c r="D433" i="46"/>
  <c r="C433" i="46"/>
  <c r="H432" i="46"/>
  <c r="G432" i="46"/>
  <c r="F432" i="46"/>
  <c r="E432" i="46"/>
  <c r="D432" i="46"/>
  <c r="C432" i="46"/>
  <c r="H431" i="46"/>
  <c r="G431" i="46"/>
  <c r="F431" i="46"/>
  <c r="E431" i="46"/>
  <c r="D431" i="46"/>
  <c r="C431" i="46"/>
  <c r="H430" i="46"/>
  <c r="G430" i="46"/>
  <c r="F430" i="46"/>
  <c r="E430" i="46"/>
  <c r="D430" i="46"/>
  <c r="C430" i="46"/>
  <c r="H429" i="46"/>
  <c r="G429" i="46"/>
  <c r="F429" i="46"/>
  <c r="E429" i="46"/>
  <c r="D429" i="46"/>
  <c r="C429" i="46"/>
  <c r="H428" i="46"/>
  <c r="G428" i="46"/>
  <c r="F428" i="46"/>
  <c r="E428" i="46"/>
  <c r="D428" i="46"/>
  <c r="C428" i="46"/>
  <c r="H427" i="46"/>
  <c r="G427" i="46"/>
  <c r="F427" i="46"/>
  <c r="E427" i="46"/>
  <c r="D427" i="46"/>
  <c r="C427" i="46"/>
  <c r="H426" i="46"/>
  <c r="G426" i="46"/>
  <c r="F426" i="46"/>
  <c r="E426" i="46"/>
  <c r="D426" i="46"/>
  <c r="C426" i="46"/>
  <c r="H425" i="46"/>
  <c r="G425" i="46"/>
  <c r="F425" i="46"/>
  <c r="E425" i="46"/>
  <c r="D425" i="46"/>
  <c r="C425" i="46"/>
  <c r="H424" i="46"/>
  <c r="G424" i="46"/>
  <c r="F424" i="46"/>
  <c r="E424" i="46"/>
  <c r="D424" i="46"/>
  <c r="C424" i="46"/>
  <c r="H423" i="46"/>
  <c r="G423" i="46"/>
  <c r="F423" i="46"/>
  <c r="E423" i="46"/>
  <c r="D423" i="46"/>
  <c r="C423" i="46"/>
  <c r="H422" i="46"/>
  <c r="G422" i="46"/>
  <c r="F422" i="46"/>
  <c r="E422" i="46"/>
  <c r="D422" i="46"/>
  <c r="C422" i="46"/>
  <c r="H421" i="46"/>
  <c r="G421" i="46"/>
  <c r="F421" i="46"/>
  <c r="E421" i="46"/>
  <c r="D421" i="46"/>
  <c r="C421" i="46"/>
  <c r="H420" i="46"/>
  <c r="G420" i="46"/>
  <c r="F420" i="46"/>
  <c r="E420" i="46"/>
  <c r="D420" i="46"/>
  <c r="C420" i="46"/>
  <c r="H419" i="46"/>
  <c r="G419" i="46"/>
  <c r="F419" i="46"/>
  <c r="E419" i="46"/>
  <c r="D419" i="46"/>
  <c r="C419" i="46"/>
  <c r="H418" i="46"/>
  <c r="G418" i="46"/>
  <c r="F418" i="46"/>
  <c r="E418" i="46"/>
  <c r="D418" i="46"/>
  <c r="C418" i="46"/>
  <c r="H417" i="46"/>
  <c r="G417" i="46"/>
  <c r="F417" i="46"/>
  <c r="E417" i="46"/>
  <c r="D417" i="46"/>
  <c r="C417" i="46"/>
  <c r="H416" i="46"/>
  <c r="G416" i="46"/>
  <c r="F416" i="46"/>
  <c r="E416" i="46"/>
  <c r="D416" i="46"/>
  <c r="C416" i="46"/>
  <c r="H415" i="46"/>
  <c r="G415" i="46"/>
  <c r="F415" i="46"/>
  <c r="E415" i="46"/>
  <c r="D415" i="46"/>
  <c r="C415" i="46"/>
  <c r="H414" i="46"/>
  <c r="G414" i="46"/>
  <c r="F414" i="46"/>
  <c r="E414" i="46"/>
  <c r="D414" i="46"/>
  <c r="C414" i="46"/>
  <c r="H413" i="46"/>
  <c r="G413" i="46"/>
  <c r="F413" i="46"/>
  <c r="E413" i="46"/>
  <c r="D413" i="46"/>
  <c r="C413" i="46"/>
  <c r="H412" i="46"/>
  <c r="G412" i="46"/>
  <c r="F412" i="46"/>
  <c r="E412" i="46"/>
  <c r="D412" i="46"/>
  <c r="C412" i="46"/>
  <c r="H411" i="46"/>
  <c r="G411" i="46"/>
  <c r="F411" i="46"/>
  <c r="E411" i="46"/>
  <c r="D411" i="46"/>
  <c r="C411" i="46"/>
  <c r="H410" i="46"/>
  <c r="G410" i="46"/>
  <c r="F410" i="46"/>
  <c r="E410" i="46"/>
  <c r="D410" i="46"/>
  <c r="C410" i="46"/>
  <c r="H409" i="46"/>
  <c r="G409" i="46"/>
  <c r="F409" i="46"/>
  <c r="E409" i="46"/>
  <c r="D409" i="46"/>
  <c r="C409" i="46"/>
  <c r="H408" i="46"/>
  <c r="G408" i="46"/>
  <c r="F408" i="46"/>
  <c r="E408" i="46"/>
  <c r="D408" i="46"/>
  <c r="C408" i="46"/>
  <c r="H407" i="46"/>
  <c r="G407" i="46"/>
  <c r="F407" i="46"/>
  <c r="E407" i="46"/>
  <c r="D407" i="46"/>
  <c r="C407" i="46"/>
  <c r="H406" i="46"/>
  <c r="G406" i="46"/>
  <c r="F406" i="46"/>
  <c r="E406" i="46"/>
  <c r="D406" i="46"/>
  <c r="C406" i="46"/>
  <c r="H405" i="46"/>
  <c r="G405" i="46"/>
  <c r="F405" i="46"/>
  <c r="E405" i="46"/>
  <c r="D405" i="46"/>
  <c r="C405" i="46"/>
  <c r="H404" i="46"/>
  <c r="G404" i="46"/>
  <c r="F404" i="46"/>
  <c r="E404" i="46"/>
  <c r="D404" i="46"/>
  <c r="C404" i="46"/>
  <c r="H403" i="46"/>
  <c r="G403" i="46"/>
  <c r="F403" i="46"/>
  <c r="E403" i="46"/>
  <c r="D403" i="46"/>
  <c r="C403" i="46"/>
  <c r="H402" i="46"/>
  <c r="G402" i="46"/>
  <c r="F402" i="46"/>
  <c r="E402" i="46"/>
  <c r="D402" i="46"/>
  <c r="C402" i="46"/>
  <c r="H401" i="46"/>
  <c r="G401" i="46"/>
  <c r="F401" i="46"/>
  <c r="E401" i="46"/>
  <c r="D401" i="46"/>
  <c r="C401" i="46"/>
  <c r="H400" i="46"/>
  <c r="G400" i="46"/>
  <c r="F400" i="46"/>
  <c r="E400" i="46"/>
  <c r="D400" i="46"/>
  <c r="C400" i="46"/>
  <c r="H399" i="46"/>
  <c r="G399" i="46"/>
  <c r="F399" i="46"/>
  <c r="E399" i="46"/>
  <c r="D399" i="46"/>
  <c r="C399" i="46"/>
  <c r="H398" i="46"/>
  <c r="G398" i="46"/>
  <c r="F398" i="46"/>
  <c r="E398" i="46"/>
  <c r="D398" i="46"/>
  <c r="C398" i="46"/>
  <c r="H397" i="46"/>
  <c r="G397" i="46"/>
  <c r="F397" i="46"/>
  <c r="E397" i="46"/>
  <c r="D397" i="46"/>
  <c r="C397" i="46"/>
  <c r="H396" i="46"/>
  <c r="G396" i="46"/>
  <c r="F396" i="46"/>
  <c r="E396" i="46"/>
  <c r="D396" i="46"/>
  <c r="C396" i="46"/>
  <c r="H395" i="46"/>
  <c r="G395" i="46"/>
  <c r="F395" i="46"/>
  <c r="E395" i="46"/>
  <c r="D395" i="46"/>
  <c r="C395" i="46"/>
  <c r="H394" i="46"/>
  <c r="G394" i="46"/>
  <c r="F394" i="46"/>
  <c r="E394" i="46"/>
  <c r="D394" i="46"/>
  <c r="C394" i="46"/>
  <c r="H393" i="46"/>
  <c r="G393" i="46"/>
  <c r="F393" i="46"/>
  <c r="E393" i="46"/>
  <c r="D393" i="46"/>
  <c r="C393" i="46"/>
  <c r="H392" i="46"/>
  <c r="G392" i="46"/>
  <c r="F392" i="46"/>
  <c r="E392" i="46"/>
  <c r="D392" i="46"/>
  <c r="C392" i="46"/>
  <c r="H391" i="46"/>
  <c r="G391" i="46"/>
  <c r="F391" i="46"/>
  <c r="E391" i="46"/>
  <c r="D391" i="46"/>
  <c r="C391" i="46"/>
  <c r="H390" i="46"/>
  <c r="G390" i="46"/>
  <c r="F390" i="46"/>
  <c r="E390" i="46"/>
  <c r="D390" i="46"/>
  <c r="C390" i="46"/>
  <c r="H389" i="46"/>
  <c r="G389" i="46"/>
  <c r="F389" i="46"/>
  <c r="E389" i="46"/>
  <c r="D389" i="46"/>
  <c r="C389" i="46"/>
  <c r="H388" i="46"/>
  <c r="G388" i="46"/>
  <c r="F388" i="46"/>
  <c r="E388" i="46"/>
  <c r="D388" i="46"/>
  <c r="C388" i="46"/>
  <c r="H387" i="46"/>
  <c r="G387" i="46"/>
  <c r="F387" i="46"/>
  <c r="E387" i="46"/>
  <c r="D387" i="46"/>
  <c r="C387" i="46"/>
  <c r="H386" i="46"/>
  <c r="G386" i="46"/>
  <c r="F386" i="46"/>
  <c r="E386" i="46"/>
  <c r="D386" i="46"/>
  <c r="C386" i="46"/>
  <c r="H385" i="46"/>
  <c r="G385" i="46"/>
  <c r="F385" i="46"/>
  <c r="E385" i="46"/>
  <c r="D385" i="46"/>
  <c r="C385" i="46"/>
  <c r="H384" i="46"/>
  <c r="G384" i="46"/>
  <c r="F384" i="46"/>
  <c r="E384" i="46"/>
  <c r="D384" i="46"/>
  <c r="C384" i="46"/>
  <c r="H383" i="46"/>
  <c r="G383" i="46"/>
  <c r="F383" i="46"/>
  <c r="E383" i="46"/>
  <c r="D383" i="46"/>
  <c r="C383" i="46"/>
  <c r="H382" i="46"/>
  <c r="G382" i="46"/>
  <c r="F382" i="46"/>
  <c r="E382" i="46"/>
  <c r="D382" i="46"/>
  <c r="C382" i="46"/>
  <c r="H381" i="46"/>
  <c r="G381" i="46"/>
  <c r="F381" i="46"/>
  <c r="E381" i="46"/>
  <c r="D381" i="46"/>
  <c r="C381" i="46"/>
  <c r="H380" i="46"/>
  <c r="G380" i="46"/>
  <c r="F380" i="46"/>
  <c r="E380" i="46"/>
  <c r="D380" i="46"/>
  <c r="C380" i="46"/>
  <c r="H379" i="46"/>
  <c r="G379" i="46"/>
  <c r="F379" i="46"/>
  <c r="E379" i="46"/>
  <c r="D379" i="46"/>
  <c r="C379" i="46"/>
  <c r="H378" i="46"/>
  <c r="G378" i="46"/>
  <c r="F378" i="46"/>
  <c r="E378" i="46"/>
  <c r="D378" i="46"/>
  <c r="C378" i="46"/>
  <c r="H377" i="46"/>
  <c r="G377" i="46"/>
  <c r="F377" i="46"/>
  <c r="E377" i="46"/>
  <c r="D377" i="46"/>
  <c r="C377" i="46"/>
  <c r="H376" i="46"/>
  <c r="G376" i="46"/>
  <c r="F376" i="46"/>
  <c r="E376" i="46"/>
  <c r="D376" i="46"/>
  <c r="C376" i="46"/>
  <c r="H375" i="46"/>
  <c r="G375" i="46"/>
  <c r="F375" i="46"/>
  <c r="E375" i="46"/>
  <c r="D375" i="46"/>
  <c r="C375" i="46"/>
  <c r="H374" i="46"/>
  <c r="G374" i="46"/>
  <c r="F374" i="46"/>
  <c r="E374" i="46"/>
  <c r="D374" i="46"/>
  <c r="C374" i="46"/>
  <c r="H373" i="46"/>
  <c r="G373" i="46"/>
  <c r="F373" i="46"/>
  <c r="E373" i="46"/>
  <c r="D373" i="46"/>
  <c r="C373" i="46"/>
  <c r="H372" i="46"/>
  <c r="G372" i="46"/>
  <c r="F372" i="46"/>
  <c r="E372" i="46"/>
  <c r="D372" i="46"/>
  <c r="C372" i="46"/>
  <c r="H371" i="46"/>
  <c r="G371" i="46"/>
  <c r="F371" i="46"/>
  <c r="E371" i="46"/>
  <c r="D371" i="46"/>
  <c r="C371" i="46"/>
  <c r="H370" i="46"/>
  <c r="G370" i="46"/>
  <c r="F370" i="46"/>
  <c r="E370" i="46"/>
  <c r="D370" i="46"/>
  <c r="C370" i="46"/>
  <c r="H369" i="46"/>
  <c r="G369" i="46"/>
  <c r="F369" i="46"/>
  <c r="E369" i="46"/>
  <c r="D369" i="46"/>
  <c r="C369" i="46"/>
  <c r="H368" i="46"/>
  <c r="G368" i="46"/>
  <c r="F368" i="46"/>
  <c r="E368" i="46"/>
  <c r="D368" i="46"/>
  <c r="C368" i="46"/>
  <c r="H367" i="46"/>
  <c r="G367" i="46"/>
  <c r="F367" i="46"/>
  <c r="E367" i="46"/>
  <c r="D367" i="46"/>
  <c r="C367" i="46"/>
  <c r="H366" i="46"/>
  <c r="G366" i="46"/>
  <c r="F366" i="46"/>
  <c r="E366" i="46"/>
  <c r="D366" i="46"/>
  <c r="C366" i="46"/>
  <c r="H365" i="46"/>
  <c r="G365" i="46"/>
  <c r="F365" i="46"/>
  <c r="E365" i="46"/>
  <c r="D365" i="46"/>
  <c r="C365" i="46"/>
  <c r="H364" i="46"/>
  <c r="G364" i="46"/>
  <c r="F364" i="46"/>
  <c r="E364" i="46"/>
  <c r="D364" i="46"/>
  <c r="C364" i="46"/>
  <c r="H363" i="46"/>
  <c r="G363" i="46"/>
  <c r="F363" i="46"/>
  <c r="E363" i="46"/>
  <c r="D363" i="46"/>
  <c r="C363" i="46"/>
  <c r="H362" i="46"/>
  <c r="G362" i="46"/>
  <c r="F362" i="46"/>
  <c r="E362" i="46"/>
  <c r="D362" i="46"/>
  <c r="C362" i="46"/>
  <c r="H361" i="46"/>
  <c r="G361" i="46"/>
  <c r="F361" i="46"/>
  <c r="E361" i="46"/>
  <c r="D361" i="46"/>
  <c r="C361" i="46"/>
  <c r="H360" i="46"/>
  <c r="G360" i="46"/>
  <c r="F360" i="46"/>
  <c r="E360" i="46"/>
  <c r="D360" i="46"/>
  <c r="C360" i="46"/>
  <c r="H359" i="46"/>
  <c r="G359" i="46"/>
  <c r="F359" i="46"/>
  <c r="E359" i="46"/>
  <c r="D359" i="46"/>
  <c r="C359" i="46"/>
  <c r="H358" i="46"/>
  <c r="G358" i="46"/>
  <c r="F358" i="46"/>
  <c r="E358" i="46"/>
  <c r="D358" i="46"/>
  <c r="C358" i="46"/>
  <c r="H357" i="46"/>
  <c r="G357" i="46"/>
  <c r="F357" i="46"/>
  <c r="E357" i="46"/>
  <c r="D357" i="46"/>
  <c r="C357" i="46"/>
  <c r="H356" i="46"/>
  <c r="G356" i="46"/>
  <c r="F356" i="46"/>
  <c r="E356" i="46"/>
  <c r="D356" i="46"/>
  <c r="C356" i="46"/>
  <c r="H355" i="46"/>
  <c r="G355" i="46"/>
  <c r="F355" i="46"/>
  <c r="E355" i="46"/>
  <c r="D355" i="46"/>
  <c r="C355" i="46"/>
  <c r="H354" i="46"/>
  <c r="G354" i="46"/>
  <c r="F354" i="46"/>
  <c r="E354" i="46"/>
  <c r="D354" i="46"/>
  <c r="C354" i="46"/>
  <c r="H353" i="46"/>
  <c r="G353" i="46"/>
  <c r="F353" i="46"/>
  <c r="E353" i="46"/>
  <c r="D353" i="46"/>
  <c r="C353" i="46"/>
  <c r="H352" i="46"/>
  <c r="G352" i="46"/>
  <c r="F352" i="46"/>
  <c r="E352" i="46"/>
  <c r="D352" i="46"/>
  <c r="C352" i="46"/>
  <c r="H351" i="46"/>
  <c r="G351" i="46"/>
  <c r="F351" i="46"/>
  <c r="E351" i="46"/>
  <c r="D351" i="46"/>
  <c r="C351" i="46"/>
  <c r="H350" i="46"/>
  <c r="G350" i="46"/>
  <c r="F350" i="46"/>
  <c r="E350" i="46"/>
  <c r="D350" i="46"/>
  <c r="C350" i="46"/>
  <c r="H349" i="46"/>
  <c r="G349" i="46"/>
  <c r="F349" i="46"/>
  <c r="E349" i="46"/>
  <c r="D349" i="46"/>
  <c r="C349" i="46"/>
  <c r="H348" i="46"/>
  <c r="G348" i="46"/>
  <c r="F348" i="46"/>
  <c r="E348" i="46"/>
  <c r="D348" i="46"/>
  <c r="C348" i="46"/>
  <c r="H347" i="46"/>
  <c r="G347" i="46"/>
  <c r="F347" i="46"/>
  <c r="E347" i="46"/>
  <c r="D347" i="46"/>
  <c r="C347" i="46"/>
  <c r="H346" i="46"/>
  <c r="G346" i="46"/>
  <c r="F346" i="46"/>
  <c r="E346" i="46"/>
  <c r="D346" i="46"/>
  <c r="C346" i="46"/>
  <c r="H345" i="46"/>
  <c r="G345" i="46"/>
  <c r="F345" i="46"/>
  <c r="E345" i="46"/>
  <c r="D345" i="46"/>
  <c r="C345" i="46"/>
  <c r="H344" i="46"/>
  <c r="G344" i="46"/>
  <c r="F344" i="46"/>
  <c r="E344" i="46"/>
  <c r="D344" i="46"/>
  <c r="C344" i="46"/>
  <c r="H343" i="46"/>
  <c r="G343" i="46"/>
  <c r="F343" i="46"/>
  <c r="E343" i="46"/>
  <c r="D343" i="46"/>
  <c r="C343" i="46"/>
  <c r="H342" i="46"/>
  <c r="G342" i="46"/>
  <c r="F342" i="46"/>
  <c r="E342" i="46"/>
  <c r="D342" i="46"/>
  <c r="C342" i="46"/>
  <c r="H341" i="46"/>
  <c r="G341" i="46"/>
  <c r="F341" i="46"/>
  <c r="E341" i="46"/>
  <c r="D341" i="46"/>
  <c r="C341" i="46"/>
  <c r="H340" i="46"/>
  <c r="G340" i="46"/>
  <c r="F340" i="46"/>
  <c r="E340" i="46"/>
  <c r="D340" i="46"/>
  <c r="C340" i="46"/>
  <c r="H339" i="46"/>
  <c r="G339" i="46"/>
  <c r="F339" i="46"/>
  <c r="E339" i="46"/>
  <c r="D339" i="46"/>
  <c r="C339" i="46"/>
  <c r="H338" i="46"/>
  <c r="G338" i="46"/>
  <c r="F338" i="46"/>
  <c r="E338" i="46"/>
  <c r="D338" i="46"/>
  <c r="C338" i="46"/>
  <c r="H337" i="46"/>
  <c r="G337" i="46"/>
  <c r="F337" i="46"/>
  <c r="E337" i="46"/>
  <c r="D337" i="46"/>
  <c r="C337" i="46"/>
  <c r="H336" i="46"/>
  <c r="G336" i="46"/>
  <c r="F336" i="46"/>
  <c r="E336" i="46"/>
  <c r="D336" i="46"/>
  <c r="C336" i="46"/>
  <c r="H335" i="46"/>
  <c r="G335" i="46"/>
  <c r="F335" i="46"/>
  <c r="E335" i="46"/>
  <c r="D335" i="46"/>
  <c r="C335" i="46"/>
  <c r="H334" i="46"/>
  <c r="G334" i="46"/>
  <c r="F334" i="46"/>
  <c r="E334" i="46"/>
  <c r="D334" i="46"/>
  <c r="C334" i="46"/>
  <c r="H333" i="46"/>
  <c r="G333" i="46"/>
  <c r="F333" i="46"/>
  <c r="E333" i="46"/>
  <c r="D333" i="46"/>
  <c r="C333" i="46"/>
  <c r="H332" i="46"/>
  <c r="G332" i="46"/>
  <c r="F332" i="46"/>
  <c r="E332" i="46"/>
  <c r="D332" i="46"/>
  <c r="C332" i="46"/>
  <c r="H331" i="46"/>
  <c r="G331" i="46"/>
  <c r="F331" i="46"/>
  <c r="E331" i="46"/>
  <c r="D331" i="46"/>
  <c r="C331" i="46"/>
  <c r="H330" i="46"/>
  <c r="G330" i="46"/>
  <c r="F330" i="46"/>
  <c r="E330" i="46"/>
  <c r="D330" i="46"/>
  <c r="C330" i="46"/>
  <c r="H329" i="46"/>
  <c r="G329" i="46"/>
  <c r="F329" i="46"/>
  <c r="E329" i="46"/>
  <c r="D329" i="46"/>
  <c r="C329" i="46"/>
  <c r="H328" i="46"/>
  <c r="G328" i="46"/>
  <c r="F328" i="46"/>
  <c r="E328" i="46"/>
  <c r="D328" i="46"/>
  <c r="C328" i="46"/>
  <c r="H327" i="46"/>
  <c r="G327" i="46"/>
  <c r="F327" i="46"/>
  <c r="E327" i="46"/>
  <c r="D327" i="46"/>
  <c r="C327" i="46"/>
  <c r="H326" i="46"/>
  <c r="G326" i="46"/>
  <c r="F326" i="46"/>
  <c r="E326" i="46"/>
  <c r="D326" i="46"/>
  <c r="C326" i="46"/>
  <c r="H325" i="46"/>
  <c r="G325" i="46"/>
  <c r="F325" i="46"/>
  <c r="E325" i="46"/>
  <c r="D325" i="46"/>
  <c r="C325" i="46"/>
  <c r="H324" i="46"/>
  <c r="G324" i="46"/>
  <c r="F324" i="46"/>
  <c r="E324" i="46"/>
  <c r="D324" i="46"/>
  <c r="C324" i="46"/>
  <c r="H323" i="46"/>
  <c r="G323" i="46"/>
  <c r="F323" i="46"/>
  <c r="E323" i="46"/>
  <c r="D323" i="46"/>
  <c r="C323" i="46"/>
  <c r="H322" i="46"/>
  <c r="G322" i="46"/>
  <c r="F322" i="46"/>
  <c r="E322" i="46"/>
  <c r="D322" i="46"/>
  <c r="C322" i="46"/>
  <c r="H321" i="46"/>
  <c r="G321" i="46"/>
  <c r="F321" i="46"/>
  <c r="E321" i="46"/>
  <c r="D321" i="46"/>
  <c r="C321" i="46"/>
  <c r="H320" i="46"/>
  <c r="G320" i="46"/>
  <c r="F320" i="46"/>
  <c r="E320" i="46"/>
  <c r="D320" i="46"/>
  <c r="C320" i="46"/>
  <c r="H319" i="46"/>
  <c r="G319" i="46"/>
  <c r="F319" i="46"/>
  <c r="E319" i="46"/>
  <c r="D319" i="46"/>
  <c r="C319" i="46"/>
  <c r="H318" i="46"/>
  <c r="G318" i="46"/>
  <c r="F318" i="46"/>
  <c r="E318" i="46"/>
  <c r="D318" i="46"/>
  <c r="C318" i="46"/>
  <c r="H317" i="46"/>
  <c r="G317" i="46"/>
  <c r="F317" i="46"/>
  <c r="E317" i="46"/>
  <c r="D317" i="46"/>
  <c r="C317" i="46"/>
  <c r="H316" i="46"/>
  <c r="G316" i="46"/>
  <c r="F316" i="46"/>
  <c r="E316" i="46"/>
  <c r="D316" i="46"/>
  <c r="C316" i="46"/>
  <c r="H315" i="46"/>
  <c r="G315" i="46"/>
  <c r="F315" i="46"/>
  <c r="E315" i="46"/>
  <c r="D315" i="46"/>
  <c r="C315" i="46"/>
  <c r="H314" i="46"/>
  <c r="G314" i="46"/>
  <c r="F314" i="46"/>
  <c r="E314" i="46"/>
  <c r="D314" i="46"/>
  <c r="C314" i="46"/>
  <c r="H313" i="46"/>
  <c r="G313" i="46"/>
  <c r="F313" i="46"/>
  <c r="E313" i="46"/>
  <c r="D313" i="46"/>
  <c r="C313" i="46"/>
  <c r="H312" i="46"/>
  <c r="G312" i="46"/>
  <c r="F312" i="46"/>
  <c r="E312" i="46"/>
  <c r="D312" i="46"/>
  <c r="C312" i="46"/>
  <c r="H311" i="46"/>
  <c r="G311" i="46"/>
  <c r="F311" i="46"/>
  <c r="E311" i="46"/>
  <c r="D311" i="46"/>
  <c r="C311" i="46"/>
  <c r="H310" i="46"/>
  <c r="G310" i="46"/>
  <c r="F310" i="46"/>
  <c r="E310" i="46"/>
  <c r="D310" i="46"/>
  <c r="C310" i="46"/>
  <c r="H309" i="46"/>
  <c r="G309" i="46"/>
  <c r="F309" i="46"/>
  <c r="E309" i="46"/>
  <c r="D309" i="46"/>
  <c r="C309" i="46"/>
  <c r="H308" i="46"/>
  <c r="G308" i="46"/>
  <c r="F308" i="46"/>
  <c r="E308" i="46"/>
  <c r="D308" i="46"/>
  <c r="C308" i="46"/>
  <c r="H307" i="46"/>
  <c r="G307" i="46"/>
  <c r="F307" i="46"/>
  <c r="E307" i="46"/>
  <c r="D307" i="46"/>
  <c r="C307" i="46"/>
  <c r="H306" i="46"/>
  <c r="G306" i="46"/>
  <c r="F306" i="46"/>
  <c r="E306" i="46"/>
  <c r="D306" i="46"/>
  <c r="C306" i="46"/>
  <c r="H305" i="46"/>
  <c r="G305" i="46"/>
  <c r="F305" i="46"/>
  <c r="E305" i="46"/>
  <c r="D305" i="46"/>
  <c r="C305" i="46"/>
  <c r="H304" i="46"/>
  <c r="G304" i="46"/>
  <c r="F304" i="46"/>
  <c r="E304" i="46"/>
  <c r="D304" i="46"/>
  <c r="C304" i="46"/>
  <c r="H303" i="46"/>
  <c r="G303" i="46"/>
  <c r="F303" i="46"/>
  <c r="E303" i="46"/>
  <c r="D303" i="46"/>
  <c r="C303" i="46"/>
  <c r="H302" i="46"/>
  <c r="G302" i="46"/>
  <c r="F302" i="46"/>
  <c r="E302" i="46"/>
  <c r="D302" i="46"/>
  <c r="C302" i="46"/>
  <c r="H301" i="46"/>
  <c r="G301" i="46"/>
  <c r="F301" i="46"/>
  <c r="E301" i="46"/>
  <c r="D301" i="46"/>
  <c r="C301" i="46"/>
  <c r="H300" i="46"/>
  <c r="G300" i="46"/>
  <c r="F300" i="46"/>
  <c r="E300" i="46"/>
  <c r="D300" i="46"/>
  <c r="C300" i="46"/>
  <c r="H299" i="46"/>
  <c r="G299" i="46"/>
  <c r="F299" i="46"/>
  <c r="E299" i="46"/>
  <c r="D299" i="46"/>
  <c r="C299" i="46"/>
  <c r="H298" i="46"/>
  <c r="G298" i="46"/>
  <c r="F298" i="46"/>
  <c r="E298" i="46"/>
  <c r="D298" i="46"/>
  <c r="C298" i="46"/>
  <c r="H297" i="46"/>
  <c r="G297" i="46"/>
  <c r="F297" i="46"/>
  <c r="E297" i="46"/>
  <c r="D297" i="46"/>
  <c r="C297" i="46"/>
  <c r="H296" i="46"/>
  <c r="G296" i="46"/>
  <c r="F296" i="46"/>
  <c r="E296" i="46"/>
  <c r="D296" i="46"/>
  <c r="C296" i="46"/>
  <c r="H295" i="46"/>
  <c r="G295" i="46"/>
  <c r="F295" i="46"/>
  <c r="E295" i="46"/>
  <c r="D295" i="46"/>
  <c r="C295" i="46"/>
  <c r="H294" i="46"/>
  <c r="G294" i="46"/>
  <c r="F294" i="46"/>
  <c r="E294" i="46"/>
  <c r="D294" i="46"/>
  <c r="C294" i="46"/>
  <c r="H293" i="46"/>
  <c r="G293" i="46"/>
  <c r="F293" i="46"/>
  <c r="E293" i="46"/>
  <c r="D293" i="46"/>
  <c r="C293" i="46"/>
  <c r="H292" i="46"/>
  <c r="G292" i="46"/>
  <c r="F292" i="46"/>
  <c r="E292" i="46"/>
  <c r="D292" i="46"/>
  <c r="C292" i="46"/>
  <c r="H291" i="46"/>
  <c r="G291" i="46"/>
  <c r="F291" i="46"/>
  <c r="E291" i="46"/>
  <c r="D291" i="46"/>
  <c r="C291" i="46"/>
  <c r="H290" i="46"/>
  <c r="G290" i="46"/>
  <c r="F290" i="46"/>
  <c r="E290" i="46"/>
  <c r="D290" i="46"/>
  <c r="C290" i="46"/>
  <c r="H289" i="46"/>
  <c r="G289" i="46"/>
  <c r="F289" i="46"/>
  <c r="E289" i="46"/>
  <c r="D289" i="46"/>
  <c r="C289" i="46"/>
  <c r="H288" i="46"/>
  <c r="G288" i="46"/>
  <c r="F288" i="46"/>
  <c r="E288" i="46"/>
  <c r="D288" i="46"/>
  <c r="C288" i="46"/>
  <c r="H287" i="46"/>
  <c r="G287" i="46"/>
  <c r="F287" i="46"/>
  <c r="E287" i="46"/>
  <c r="D287" i="46"/>
  <c r="C287" i="46"/>
  <c r="H286" i="46"/>
  <c r="G286" i="46"/>
  <c r="F286" i="46"/>
  <c r="E286" i="46"/>
  <c r="D286" i="46"/>
  <c r="C286" i="46"/>
  <c r="H285" i="46"/>
  <c r="G285" i="46"/>
  <c r="F285" i="46"/>
  <c r="E285" i="46"/>
  <c r="D285" i="46"/>
  <c r="C285" i="46"/>
  <c r="H284" i="46"/>
  <c r="G284" i="46"/>
  <c r="F284" i="46"/>
  <c r="E284" i="46"/>
  <c r="D284" i="46"/>
  <c r="C284" i="46"/>
  <c r="H283" i="46"/>
  <c r="G283" i="46"/>
  <c r="F283" i="46"/>
  <c r="E283" i="46"/>
  <c r="D283" i="46"/>
  <c r="C283" i="46"/>
  <c r="H282" i="46"/>
  <c r="G282" i="46"/>
  <c r="F282" i="46"/>
  <c r="E282" i="46"/>
  <c r="D282" i="46"/>
  <c r="C282" i="46"/>
  <c r="H281" i="46"/>
  <c r="G281" i="46"/>
  <c r="F281" i="46"/>
  <c r="E281" i="46"/>
  <c r="D281" i="46"/>
  <c r="C281" i="46"/>
  <c r="H280" i="46"/>
  <c r="G280" i="46"/>
  <c r="F280" i="46"/>
  <c r="E280" i="46"/>
  <c r="D280" i="46"/>
  <c r="C280" i="46"/>
  <c r="H279" i="46"/>
  <c r="G279" i="46"/>
  <c r="F279" i="46"/>
  <c r="E279" i="46"/>
  <c r="D279" i="46"/>
  <c r="C279" i="46"/>
  <c r="H278" i="46"/>
  <c r="G278" i="46"/>
  <c r="F278" i="46"/>
  <c r="E278" i="46"/>
  <c r="D278" i="46"/>
  <c r="C278" i="46"/>
  <c r="H277" i="46"/>
  <c r="G277" i="46"/>
  <c r="F277" i="46"/>
  <c r="E277" i="46"/>
  <c r="D277" i="46"/>
  <c r="C277" i="46"/>
  <c r="H276" i="46"/>
  <c r="G276" i="46"/>
  <c r="F276" i="46"/>
  <c r="E276" i="46"/>
  <c r="D276" i="46"/>
  <c r="C276" i="46"/>
  <c r="H275" i="46"/>
  <c r="G275" i="46"/>
  <c r="F275" i="46"/>
  <c r="E275" i="46"/>
  <c r="D275" i="46"/>
  <c r="C275" i="46"/>
  <c r="H274" i="46"/>
  <c r="G274" i="46"/>
  <c r="F274" i="46"/>
  <c r="E274" i="46"/>
  <c r="D274" i="46"/>
  <c r="C274" i="46"/>
  <c r="H273" i="46"/>
  <c r="G273" i="46"/>
  <c r="F273" i="46"/>
  <c r="E273" i="46"/>
  <c r="D273" i="46"/>
  <c r="C273" i="46"/>
  <c r="H272" i="46"/>
  <c r="G272" i="46"/>
  <c r="F272" i="46"/>
  <c r="E272" i="46"/>
  <c r="D272" i="46"/>
  <c r="C272" i="46"/>
  <c r="H271" i="46"/>
  <c r="G271" i="46"/>
  <c r="F271" i="46"/>
  <c r="E271" i="46"/>
  <c r="D271" i="46"/>
  <c r="C271" i="46"/>
  <c r="H270" i="46"/>
  <c r="G270" i="46"/>
  <c r="F270" i="46"/>
  <c r="E270" i="46"/>
  <c r="D270" i="46"/>
  <c r="C270" i="46"/>
  <c r="H269" i="46"/>
  <c r="G269" i="46"/>
  <c r="F269" i="46"/>
  <c r="E269" i="46"/>
  <c r="D269" i="46"/>
  <c r="C269" i="46"/>
  <c r="H268" i="46"/>
  <c r="G268" i="46"/>
  <c r="F268" i="46"/>
  <c r="E268" i="46"/>
  <c r="D268" i="46"/>
  <c r="C268" i="46"/>
  <c r="H267" i="46"/>
  <c r="G267" i="46"/>
  <c r="F267" i="46"/>
  <c r="E267" i="46"/>
  <c r="D267" i="46"/>
  <c r="C267" i="46"/>
  <c r="H266" i="46"/>
  <c r="G266" i="46"/>
  <c r="F266" i="46"/>
  <c r="E266" i="46"/>
  <c r="D266" i="46"/>
  <c r="C266" i="46"/>
  <c r="H265" i="46"/>
  <c r="G265" i="46"/>
  <c r="F265" i="46"/>
  <c r="E265" i="46"/>
  <c r="D265" i="46"/>
  <c r="C265" i="46"/>
  <c r="H264" i="46"/>
  <c r="G264" i="46"/>
  <c r="F264" i="46"/>
  <c r="E264" i="46"/>
  <c r="D264" i="46"/>
  <c r="C264" i="46"/>
  <c r="H263" i="46"/>
  <c r="G263" i="46"/>
  <c r="F263" i="46"/>
  <c r="E263" i="46"/>
  <c r="D263" i="46"/>
  <c r="C263" i="46"/>
  <c r="H262" i="46"/>
  <c r="G262" i="46"/>
  <c r="F262" i="46"/>
  <c r="E262" i="46"/>
  <c r="D262" i="46"/>
  <c r="C262" i="46"/>
  <c r="H261" i="46"/>
  <c r="G261" i="46"/>
  <c r="F261" i="46"/>
  <c r="E261" i="46"/>
  <c r="D261" i="46"/>
  <c r="C261" i="46"/>
  <c r="H260" i="46"/>
  <c r="G260" i="46"/>
  <c r="F260" i="46"/>
  <c r="E260" i="46"/>
  <c r="D260" i="46"/>
  <c r="C260" i="46"/>
  <c r="H259" i="46"/>
  <c r="G259" i="46"/>
  <c r="F259" i="46"/>
  <c r="E259" i="46"/>
  <c r="D259" i="46"/>
  <c r="C259" i="46"/>
  <c r="H258" i="46"/>
  <c r="G258" i="46"/>
  <c r="F258" i="46"/>
  <c r="E258" i="46"/>
  <c r="D258" i="46"/>
  <c r="C258" i="46"/>
  <c r="H257" i="46"/>
  <c r="G257" i="46"/>
  <c r="F257" i="46"/>
  <c r="E257" i="46"/>
  <c r="D257" i="46"/>
  <c r="C257" i="46"/>
  <c r="H256" i="46"/>
  <c r="G256" i="46"/>
  <c r="F256" i="46"/>
  <c r="E256" i="46"/>
  <c r="D256" i="46"/>
  <c r="C256" i="46"/>
  <c r="H255" i="46"/>
  <c r="G255" i="46"/>
  <c r="F255" i="46"/>
  <c r="E255" i="46"/>
  <c r="D255" i="46"/>
  <c r="C255" i="46"/>
  <c r="H254" i="46"/>
  <c r="G254" i="46"/>
  <c r="F254" i="46"/>
  <c r="E254" i="46"/>
  <c r="D254" i="46"/>
  <c r="C254" i="46"/>
  <c r="H253" i="46"/>
  <c r="G253" i="46"/>
  <c r="F253" i="46"/>
  <c r="E253" i="46"/>
  <c r="D253" i="46"/>
  <c r="C253" i="46"/>
  <c r="H252" i="46"/>
  <c r="G252" i="46"/>
  <c r="F252" i="46"/>
  <c r="E252" i="46"/>
  <c r="D252" i="46"/>
  <c r="C252" i="46"/>
  <c r="H251" i="46"/>
  <c r="G251" i="46"/>
  <c r="F251" i="46"/>
  <c r="E251" i="46"/>
  <c r="D251" i="46"/>
  <c r="C251" i="46"/>
  <c r="H250" i="46"/>
  <c r="G250" i="46"/>
  <c r="F250" i="46"/>
  <c r="E250" i="46"/>
  <c r="D250" i="46"/>
  <c r="C250" i="46"/>
  <c r="H249" i="46"/>
  <c r="G249" i="46"/>
  <c r="F249" i="46"/>
  <c r="E249" i="46"/>
  <c r="D249" i="46"/>
  <c r="C249" i="46"/>
  <c r="H248" i="46"/>
  <c r="G248" i="46"/>
  <c r="F248" i="46"/>
  <c r="E248" i="46"/>
  <c r="D248" i="46"/>
  <c r="C248" i="46"/>
  <c r="H247" i="46"/>
  <c r="G247" i="46"/>
  <c r="F247" i="46"/>
  <c r="E247" i="46"/>
  <c r="D247" i="46"/>
  <c r="C247" i="46"/>
  <c r="H246" i="46"/>
  <c r="G246" i="46"/>
  <c r="F246" i="46"/>
  <c r="E246" i="46"/>
  <c r="D246" i="46"/>
  <c r="C246" i="46"/>
  <c r="H245" i="46"/>
  <c r="G245" i="46"/>
  <c r="F245" i="46"/>
  <c r="E245" i="46"/>
  <c r="D245" i="46"/>
  <c r="C245" i="46"/>
  <c r="H244" i="46"/>
  <c r="G244" i="46"/>
  <c r="F244" i="46"/>
  <c r="E244" i="46"/>
  <c r="D244" i="46"/>
  <c r="C244" i="46"/>
  <c r="H243" i="46"/>
  <c r="G243" i="46"/>
  <c r="F243" i="46"/>
  <c r="E243" i="46"/>
  <c r="D243" i="46"/>
  <c r="C243" i="46"/>
  <c r="H242" i="46"/>
  <c r="G242" i="46"/>
  <c r="F242" i="46"/>
  <c r="E242" i="46"/>
  <c r="D242" i="46"/>
  <c r="C242" i="46"/>
  <c r="H241" i="46"/>
  <c r="G241" i="46"/>
  <c r="F241" i="46"/>
  <c r="E241" i="46"/>
  <c r="D241" i="46"/>
  <c r="C241" i="46"/>
  <c r="H240" i="46"/>
  <c r="G240" i="46"/>
  <c r="F240" i="46"/>
  <c r="E240" i="46"/>
  <c r="D240" i="46"/>
  <c r="C240" i="46"/>
  <c r="H239" i="46"/>
  <c r="G239" i="46"/>
  <c r="F239" i="46"/>
  <c r="E239" i="46"/>
  <c r="D239" i="46"/>
  <c r="C239" i="46"/>
  <c r="H238" i="46"/>
  <c r="G238" i="46"/>
  <c r="F238" i="46"/>
  <c r="E238" i="46"/>
  <c r="D238" i="46"/>
  <c r="C238" i="46"/>
  <c r="H237" i="46"/>
  <c r="G237" i="46"/>
  <c r="F237" i="46"/>
  <c r="E237" i="46"/>
  <c r="D237" i="46"/>
  <c r="C237" i="46"/>
  <c r="H236" i="46"/>
  <c r="G236" i="46"/>
  <c r="F236" i="46"/>
  <c r="E236" i="46"/>
  <c r="D236" i="46"/>
  <c r="C236" i="46"/>
  <c r="H235" i="46"/>
  <c r="G235" i="46"/>
  <c r="F235" i="46"/>
  <c r="E235" i="46"/>
  <c r="D235" i="46"/>
  <c r="C235" i="46"/>
  <c r="H234" i="46"/>
  <c r="G234" i="46"/>
  <c r="F234" i="46"/>
  <c r="E234" i="46"/>
  <c r="D234" i="46"/>
  <c r="C234" i="46"/>
  <c r="H233" i="46"/>
  <c r="G233" i="46"/>
  <c r="F233" i="46"/>
  <c r="E233" i="46"/>
  <c r="D233" i="46"/>
  <c r="C233" i="46"/>
  <c r="H232" i="46"/>
  <c r="G232" i="46"/>
  <c r="F232" i="46"/>
  <c r="E232" i="46"/>
  <c r="D232" i="46"/>
  <c r="C232" i="46"/>
  <c r="H231" i="46"/>
  <c r="G231" i="46"/>
  <c r="F231" i="46"/>
  <c r="E231" i="46"/>
  <c r="D231" i="46"/>
  <c r="C231" i="46"/>
  <c r="H230" i="46"/>
  <c r="G230" i="46"/>
  <c r="F230" i="46"/>
  <c r="E230" i="46"/>
  <c r="D230" i="46"/>
  <c r="C230" i="46"/>
  <c r="H229" i="46"/>
  <c r="G229" i="46"/>
  <c r="F229" i="46"/>
  <c r="E229" i="46"/>
  <c r="D229" i="46"/>
  <c r="C229" i="46"/>
  <c r="H228" i="46"/>
  <c r="G228" i="46"/>
  <c r="F228" i="46"/>
  <c r="E228" i="46"/>
  <c r="D228" i="46"/>
  <c r="C228" i="46"/>
  <c r="H227" i="46"/>
  <c r="G227" i="46"/>
  <c r="F227" i="46"/>
  <c r="E227" i="46"/>
  <c r="D227" i="46"/>
  <c r="C227" i="46"/>
  <c r="H226" i="46"/>
  <c r="G226" i="46"/>
  <c r="F226" i="46"/>
  <c r="E226" i="46"/>
  <c r="D226" i="46"/>
  <c r="C226" i="46"/>
  <c r="H225" i="46"/>
  <c r="G225" i="46"/>
  <c r="F225" i="46"/>
  <c r="E225" i="46"/>
  <c r="D225" i="46"/>
  <c r="C225" i="46"/>
  <c r="H224" i="46"/>
  <c r="G224" i="46"/>
  <c r="F224" i="46"/>
  <c r="E224" i="46"/>
  <c r="D224" i="46"/>
  <c r="C224" i="46"/>
  <c r="H223" i="46"/>
  <c r="G223" i="46"/>
  <c r="F223" i="46"/>
  <c r="E223" i="46"/>
  <c r="D223" i="46"/>
  <c r="C223" i="46"/>
  <c r="H222" i="46"/>
  <c r="G222" i="46"/>
  <c r="F222" i="46"/>
  <c r="E222" i="46"/>
  <c r="D222" i="46"/>
  <c r="C222" i="46"/>
  <c r="H221" i="46"/>
  <c r="G221" i="46"/>
  <c r="F221" i="46"/>
  <c r="E221" i="46"/>
  <c r="D221" i="46"/>
  <c r="C221" i="46"/>
  <c r="H220" i="46"/>
  <c r="G220" i="46"/>
  <c r="F220" i="46"/>
  <c r="E220" i="46"/>
  <c r="D220" i="46"/>
  <c r="C220" i="46"/>
  <c r="H219" i="46"/>
  <c r="G219" i="46"/>
  <c r="F219" i="46"/>
  <c r="E219" i="46"/>
  <c r="D219" i="46"/>
  <c r="C219" i="46"/>
  <c r="H218" i="46"/>
  <c r="G218" i="46"/>
  <c r="F218" i="46"/>
  <c r="E218" i="46"/>
  <c r="D218" i="46"/>
  <c r="C218" i="46"/>
  <c r="H217" i="46"/>
  <c r="G217" i="46"/>
  <c r="F217" i="46"/>
  <c r="E217" i="46"/>
  <c r="D217" i="46"/>
  <c r="C217" i="46"/>
  <c r="H216" i="46"/>
  <c r="G216" i="46"/>
  <c r="F216" i="46"/>
  <c r="E216" i="46"/>
  <c r="D216" i="46"/>
  <c r="C216" i="46"/>
  <c r="H215" i="46"/>
  <c r="G215" i="46"/>
  <c r="F215" i="46"/>
  <c r="E215" i="46"/>
  <c r="D215" i="46"/>
  <c r="C215" i="46"/>
  <c r="H214" i="46"/>
  <c r="G214" i="46"/>
  <c r="F214" i="46"/>
  <c r="E214" i="46"/>
  <c r="D214" i="46"/>
  <c r="C214" i="46"/>
  <c r="H213" i="46"/>
  <c r="G213" i="46"/>
  <c r="F213" i="46"/>
  <c r="E213" i="46"/>
  <c r="D213" i="46"/>
  <c r="C213" i="46"/>
  <c r="H212" i="46"/>
  <c r="G212" i="46"/>
  <c r="F212" i="46"/>
  <c r="E212" i="46"/>
  <c r="D212" i="46"/>
  <c r="C212" i="46"/>
  <c r="H211" i="46"/>
  <c r="G211" i="46"/>
  <c r="F211" i="46"/>
  <c r="E211" i="46"/>
  <c r="D211" i="46"/>
  <c r="C211" i="46"/>
  <c r="H210" i="46"/>
  <c r="G210" i="46"/>
  <c r="F210" i="46"/>
  <c r="E210" i="46"/>
  <c r="D210" i="46"/>
  <c r="C210" i="46"/>
  <c r="H209" i="46"/>
  <c r="G209" i="46"/>
  <c r="F209" i="46"/>
  <c r="E209" i="46"/>
  <c r="D209" i="46"/>
  <c r="C209" i="46"/>
  <c r="H208" i="46"/>
  <c r="G208" i="46"/>
  <c r="F208" i="46"/>
  <c r="E208" i="46"/>
  <c r="D208" i="46"/>
  <c r="C208" i="46"/>
  <c r="H207" i="46"/>
  <c r="G207" i="46"/>
  <c r="F207" i="46"/>
  <c r="E207" i="46"/>
  <c r="D207" i="46"/>
  <c r="C207" i="46"/>
  <c r="H206" i="46"/>
  <c r="G206" i="46"/>
  <c r="F206" i="46"/>
  <c r="E206" i="46"/>
  <c r="D206" i="46"/>
  <c r="C206" i="46"/>
  <c r="H205" i="46"/>
  <c r="G205" i="46"/>
  <c r="F205" i="46"/>
  <c r="E205" i="46"/>
  <c r="D205" i="46"/>
  <c r="C205" i="46"/>
  <c r="H204" i="46"/>
  <c r="G204" i="46"/>
  <c r="F204" i="46"/>
  <c r="E204" i="46"/>
  <c r="D204" i="46"/>
  <c r="C204" i="46"/>
  <c r="H203" i="46"/>
  <c r="G203" i="46"/>
  <c r="F203" i="46"/>
  <c r="E203" i="46"/>
  <c r="D203" i="46"/>
  <c r="C203" i="46"/>
  <c r="H202" i="46"/>
  <c r="G202" i="46"/>
  <c r="F202" i="46"/>
  <c r="E202" i="46"/>
  <c r="D202" i="46"/>
  <c r="C202" i="46"/>
  <c r="H201" i="46"/>
  <c r="G201" i="46"/>
  <c r="F201" i="46"/>
  <c r="E201" i="46"/>
  <c r="D201" i="46"/>
  <c r="C201" i="46"/>
  <c r="H200" i="46"/>
  <c r="G200" i="46"/>
  <c r="F200" i="46"/>
  <c r="E200" i="46"/>
  <c r="D200" i="46"/>
  <c r="C200" i="46"/>
  <c r="H199" i="46"/>
  <c r="G199" i="46"/>
  <c r="F199" i="46"/>
  <c r="E199" i="46"/>
  <c r="D199" i="46"/>
  <c r="C199" i="46"/>
  <c r="H198" i="46"/>
  <c r="G198" i="46"/>
  <c r="F198" i="46"/>
  <c r="E198" i="46"/>
  <c r="D198" i="46"/>
  <c r="C198" i="46"/>
  <c r="H197" i="46"/>
  <c r="G197" i="46"/>
  <c r="F197" i="46"/>
  <c r="E197" i="46"/>
  <c r="D197" i="46"/>
  <c r="C197" i="46"/>
  <c r="H196" i="46"/>
  <c r="G196" i="46"/>
  <c r="F196" i="46"/>
  <c r="E196" i="46"/>
  <c r="D196" i="46"/>
  <c r="C196" i="46"/>
  <c r="H195" i="46"/>
  <c r="G195" i="46"/>
  <c r="F195" i="46"/>
  <c r="E195" i="46"/>
  <c r="D195" i="46"/>
  <c r="C195" i="46"/>
  <c r="H194" i="46"/>
  <c r="G194" i="46"/>
  <c r="F194" i="46"/>
  <c r="E194" i="46"/>
  <c r="D194" i="46"/>
  <c r="C194" i="46"/>
  <c r="H193" i="46"/>
  <c r="G193" i="46"/>
  <c r="F193" i="46"/>
  <c r="E193" i="46"/>
  <c r="D193" i="46"/>
  <c r="C193" i="46"/>
  <c r="H192" i="46"/>
  <c r="G192" i="46"/>
  <c r="F192" i="46"/>
  <c r="E192" i="46"/>
  <c r="D192" i="46"/>
  <c r="C192" i="46"/>
  <c r="H191" i="46"/>
  <c r="G191" i="46"/>
  <c r="F191" i="46"/>
  <c r="E191" i="46"/>
  <c r="D191" i="46"/>
  <c r="C191" i="46"/>
  <c r="H190" i="46"/>
  <c r="G190" i="46"/>
  <c r="F190" i="46"/>
  <c r="E190" i="46"/>
  <c r="D190" i="46"/>
  <c r="C190" i="46"/>
  <c r="H189" i="46"/>
  <c r="G189" i="46"/>
  <c r="F189" i="46"/>
  <c r="E189" i="46"/>
  <c r="D189" i="46"/>
  <c r="C189" i="46"/>
  <c r="H188" i="46"/>
  <c r="G188" i="46"/>
  <c r="F188" i="46"/>
  <c r="E188" i="46"/>
  <c r="D188" i="46"/>
  <c r="C188" i="46"/>
  <c r="H187" i="46"/>
  <c r="G187" i="46"/>
  <c r="F187" i="46"/>
  <c r="E187" i="46"/>
  <c r="D187" i="46"/>
  <c r="C187" i="46"/>
  <c r="H186" i="46"/>
  <c r="G186" i="46"/>
  <c r="F186" i="46"/>
  <c r="E186" i="46"/>
  <c r="D186" i="46"/>
  <c r="C186" i="46"/>
  <c r="H185" i="46"/>
  <c r="G185" i="46"/>
  <c r="F185" i="46"/>
  <c r="E185" i="46"/>
  <c r="D185" i="46"/>
  <c r="C185" i="46"/>
  <c r="H184" i="46"/>
  <c r="G184" i="46"/>
  <c r="F184" i="46"/>
  <c r="E184" i="46"/>
  <c r="D184" i="46"/>
  <c r="C184" i="46"/>
  <c r="H183" i="46"/>
  <c r="G183" i="46"/>
  <c r="F183" i="46"/>
  <c r="E183" i="46"/>
  <c r="D183" i="46"/>
  <c r="C183" i="46"/>
  <c r="H182" i="46"/>
  <c r="G182" i="46"/>
  <c r="F182" i="46"/>
  <c r="E182" i="46"/>
  <c r="D182" i="46"/>
  <c r="C182" i="46"/>
  <c r="H181" i="46"/>
  <c r="G181" i="46"/>
  <c r="F181" i="46"/>
  <c r="E181" i="46"/>
  <c r="D181" i="46"/>
  <c r="C181" i="46"/>
  <c r="H180" i="46"/>
  <c r="G180" i="46"/>
  <c r="F180" i="46"/>
  <c r="E180" i="46"/>
  <c r="D180" i="46"/>
  <c r="C180" i="46"/>
  <c r="H179" i="46"/>
  <c r="G179" i="46"/>
  <c r="F179" i="46"/>
  <c r="E179" i="46"/>
  <c r="D179" i="46"/>
  <c r="C179" i="46"/>
  <c r="H178" i="46"/>
  <c r="G178" i="46"/>
  <c r="F178" i="46"/>
  <c r="E178" i="46"/>
  <c r="D178" i="46"/>
  <c r="C178" i="46"/>
  <c r="H177" i="46"/>
  <c r="G177" i="46"/>
  <c r="F177" i="46"/>
  <c r="E177" i="46"/>
  <c r="D177" i="46"/>
  <c r="C177" i="46"/>
  <c r="H176" i="46"/>
  <c r="G176" i="46"/>
  <c r="F176" i="46"/>
  <c r="E176" i="46"/>
  <c r="D176" i="46"/>
  <c r="C176" i="46"/>
  <c r="H175" i="46"/>
  <c r="G175" i="46"/>
  <c r="F175" i="46"/>
  <c r="E175" i="46"/>
  <c r="D175" i="46"/>
  <c r="C175" i="46"/>
  <c r="H174" i="46"/>
  <c r="G174" i="46"/>
  <c r="F174" i="46"/>
  <c r="E174" i="46"/>
  <c r="D174" i="46"/>
  <c r="C174" i="46"/>
  <c r="H173" i="46"/>
  <c r="G173" i="46"/>
  <c r="F173" i="46"/>
  <c r="E173" i="46"/>
  <c r="D173" i="46"/>
  <c r="C173" i="46"/>
  <c r="H172" i="46"/>
  <c r="G172" i="46"/>
  <c r="F172" i="46"/>
  <c r="E172" i="46"/>
  <c r="D172" i="46"/>
  <c r="C172" i="46"/>
  <c r="H171" i="46"/>
  <c r="G171" i="46"/>
  <c r="F171" i="46"/>
  <c r="E171" i="46"/>
  <c r="D171" i="46"/>
  <c r="C171" i="46"/>
  <c r="H170" i="46"/>
  <c r="G170" i="46"/>
  <c r="F170" i="46"/>
  <c r="E170" i="46"/>
  <c r="D170" i="46"/>
  <c r="C170" i="46"/>
  <c r="H169" i="46"/>
  <c r="G169" i="46"/>
  <c r="F169" i="46"/>
  <c r="E169" i="46"/>
  <c r="D169" i="46"/>
  <c r="C169" i="46"/>
  <c r="H168" i="46"/>
  <c r="G168" i="46"/>
  <c r="F168" i="46"/>
  <c r="E168" i="46"/>
  <c r="D168" i="46"/>
  <c r="C168" i="46"/>
  <c r="H167" i="46"/>
  <c r="G167" i="46"/>
  <c r="F167" i="46"/>
  <c r="E167" i="46"/>
  <c r="D167" i="46"/>
  <c r="C167" i="46"/>
  <c r="H166" i="46"/>
  <c r="G166" i="46"/>
  <c r="F166" i="46"/>
  <c r="E166" i="46"/>
  <c r="D166" i="46"/>
  <c r="C166" i="46"/>
  <c r="H165" i="46"/>
  <c r="G165" i="46"/>
  <c r="F165" i="46"/>
  <c r="E165" i="46"/>
  <c r="D165" i="46"/>
  <c r="C165" i="46"/>
  <c r="H164" i="46"/>
  <c r="G164" i="46"/>
  <c r="F164" i="46"/>
  <c r="E164" i="46"/>
  <c r="D164" i="46"/>
  <c r="C164" i="46"/>
  <c r="H163" i="46"/>
  <c r="G163" i="46"/>
  <c r="F163" i="46"/>
  <c r="E163" i="46"/>
  <c r="D163" i="46"/>
  <c r="C163" i="46"/>
  <c r="H162" i="46"/>
  <c r="G162" i="46"/>
  <c r="F162" i="46"/>
  <c r="E162" i="46"/>
  <c r="D162" i="46"/>
  <c r="C162" i="46"/>
  <c r="H161" i="46"/>
  <c r="G161" i="46"/>
  <c r="F161" i="46"/>
  <c r="E161" i="46"/>
  <c r="D161" i="46"/>
  <c r="C161" i="46"/>
  <c r="H160" i="46"/>
  <c r="G160" i="46"/>
  <c r="F160" i="46"/>
  <c r="E160" i="46"/>
  <c r="D160" i="46"/>
  <c r="C160" i="46"/>
  <c r="H159" i="46"/>
  <c r="G159" i="46"/>
  <c r="F159" i="46"/>
  <c r="E159" i="46"/>
  <c r="D159" i="46"/>
  <c r="C159" i="46"/>
  <c r="H158" i="46"/>
  <c r="G158" i="46"/>
  <c r="F158" i="46"/>
  <c r="E158" i="46"/>
  <c r="D158" i="46"/>
  <c r="C158" i="46"/>
  <c r="H157" i="46"/>
  <c r="G157" i="46"/>
  <c r="F157" i="46"/>
  <c r="E157" i="46"/>
  <c r="D157" i="46"/>
  <c r="C157" i="46"/>
  <c r="H156" i="46"/>
  <c r="G156" i="46"/>
  <c r="F156" i="46"/>
  <c r="E156" i="46"/>
  <c r="D156" i="46"/>
  <c r="C156" i="46"/>
  <c r="H155" i="46"/>
  <c r="G155" i="46"/>
  <c r="F155" i="46"/>
  <c r="E155" i="46"/>
  <c r="D155" i="46"/>
  <c r="C155" i="46"/>
  <c r="H154" i="46"/>
  <c r="G154" i="46"/>
  <c r="F154" i="46"/>
  <c r="E154" i="46"/>
  <c r="D154" i="46"/>
  <c r="C154" i="46"/>
  <c r="H153" i="46"/>
  <c r="G153" i="46"/>
  <c r="F153" i="46"/>
  <c r="E153" i="46"/>
  <c r="D153" i="46"/>
  <c r="C153" i="46"/>
  <c r="H152" i="46"/>
  <c r="G152" i="46"/>
  <c r="F152" i="46"/>
  <c r="E152" i="46"/>
  <c r="D152" i="46"/>
  <c r="C152" i="46"/>
  <c r="H151" i="46"/>
  <c r="G151" i="46"/>
  <c r="F151" i="46"/>
  <c r="E151" i="46"/>
  <c r="D151" i="46"/>
  <c r="C151" i="46"/>
  <c r="H150" i="46"/>
  <c r="G150" i="46"/>
  <c r="F150" i="46"/>
  <c r="E150" i="46"/>
  <c r="D150" i="46"/>
  <c r="C150" i="46"/>
  <c r="H149" i="46"/>
  <c r="G149" i="46"/>
  <c r="F149" i="46"/>
  <c r="E149" i="46"/>
  <c r="D149" i="46"/>
  <c r="C149" i="46"/>
  <c r="H148" i="46"/>
  <c r="G148" i="46"/>
  <c r="F148" i="46"/>
  <c r="E148" i="46"/>
  <c r="D148" i="46"/>
  <c r="C148" i="46"/>
  <c r="H147" i="46"/>
  <c r="G147" i="46"/>
  <c r="F147" i="46"/>
  <c r="E147" i="46"/>
  <c r="D147" i="46"/>
  <c r="C147" i="46"/>
  <c r="H146" i="46"/>
  <c r="G146" i="46"/>
  <c r="F146" i="46"/>
  <c r="E146" i="46"/>
  <c r="D146" i="46"/>
  <c r="C146" i="46"/>
  <c r="H145" i="46"/>
  <c r="G145" i="46"/>
  <c r="F145" i="46"/>
  <c r="E145" i="46"/>
  <c r="D145" i="46"/>
  <c r="C145" i="46"/>
  <c r="H144" i="46"/>
  <c r="G144" i="46"/>
  <c r="F144" i="46"/>
  <c r="E144" i="46"/>
  <c r="D144" i="46"/>
  <c r="C144" i="46"/>
  <c r="H143" i="46"/>
  <c r="G143" i="46"/>
  <c r="F143" i="46"/>
  <c r="E143" i="46"/>
  <c r="D143" i="46"/>
  <c r="C143" i="46"/>
  <c r="H142" i="46"/>
  <c r="G142" i="46"/>
  <c r="F142" i="46"/>
  <c r="E142" i="46"/>
  <c r="D142" i="46"/>
  <c r="C142" i="46"/>
  <c r="H141" i="46"/>
  <c r="G141" i="46"/>
  <c r="F141" i="46"/>
  <c r="E141" i="46"/>
  <c r="D141" i="46"/>
  <c r="C141" i="46"/>
  <c r="H140" i="46"/>
  <c r="G140" i="46"/>
  <c r="F140" i="46"/>
  <c r="E140" i="46"/>
  <c r="D140" i="46"/>
  <c r="C140" i="46"/>
  <c r="H139" i="46"/>
  <c r="G139" i="46"/>
  <c r="F139" i="46"/>
  <c r="E139" i="46"/>
  <c r="D139" i="46"/>
  <c r="C139" i="46"/>
  <c r="H138" i="46"/>
  <c r="G138" i="46"/>
  <c r="F138" i="46"/>
  <c r="E138" i="46"/>
  <c r="D138" i="46"/>
  <c r="C138" i="46"/>
  <c r="H137" i="46"/>
  <c r="G137" i="46"/>
  <c r="F137" i="46"/>
  <c r="E137" i="46"/>
  <c r="D137" i="46"/>
  <c r="C137" i="46"/>
  <c r="H136" i="46"/>
  <c r="G136" i="46"/>
  <c r="F136" i="46"/>
  <c r="E136" i="46"/>
  <c r="D136" i="46"/>
  <c r="C136" i="46"/>
  <c r="H135" i="46"/>
  <c r="G135" i="46"/>
  <c r="F135" i="46"/>
  <c r="E135" i="46"/>
  <c r="D135" i="46"/>
  <c r="C135" i="46"/>
  <c r="H134" i="46"/>
  <c r="G134" i="46"/>
  <c r="F134" i="46"/>
  <c r="E134" i="46"/>
  <c r="D134" i="46"/>
  <c r="C134" i="46"/>
  <c r="H133" i="46"/>
  <c r="G133" i="46"/>
  <c r="F133" i="46"/>
  <c r="E133" i="46"/>
  <c r="D133" i="46"/>
  <c r="C133" i="46"/>
  <c r="H132" i="46"/>
  <c r="G132" i="46"/>
  <c r="F132" i="46"/>
  <c r="E132" i="46"/>
  <c r="D132" i="46"/>
  <c r="C132" i="46"/>
  <c r="H131" i="46"/>
  <c r="G131" i="46"/>
  <c r="F131" i="46"/>
  <c r="E131" i="46"/>
  <c r="D131" i="46"/>
  <c r="C131" i="46"/>
  <c r="H130" i="46"/>
  <c r="G130" i="46"/>
  <c r="F130" i="46"/>
  <c r="E130" i="46"/>
  <c r="D130" i="46"/>
  <c r="C130" i="46"/>
  <c r="H129" i="46"/>
  <c r="G129" i="46"/>
  <c r="F129" i="46"/>
  <c r="E129" i="46"/>
  <c r="D129" i="46"/>
  <c r="C129" i="46"/>
  <c r="H128" i="46"/>
  <c r="G128" i="46"/>
  <c r="F128" i="46"/>
  <c r="E128" i="46"/>
  <c r="D128" i="46"/>
  <c r="C128" i="46"/>
  <c r="H127" i="46"/>
  <c r="G127" i="46"/>
  <c r="F127" i="46"/>
  <c r="E127" i="46"/>
  <c r="D127" i="46"/>
  <c r="C127" i="46"/>
  <c r="H126" i="46"/>
  <c r="G126" i="46"/>
  <c r="F126" i="46"/>
  <c r="E126" i="46"/>
  <c r="D126" i="46"/>
  <c r="C126" i="46"/>
  <c r="H125" i="46"/>
  <c r="G125" i="46"/>
  <c r="F125" i="46"/>
  <c r="E125" i="46"/>
  <c r="D125" i="46"/>
  <c r="C125" i="46"/>
  <c r="H124" i="46"/>
  <c r="G124" i="46"/>
  <c r="F124" i="46"/>
  <c r="E124" i="46"/>
  <c r="D124" i="46"/>
  <c r="C124" i="46"/>
  <c r="H123" i="46"/>
  <c r="G123" i="46"/>
  <c r="F123" i="46"/>
  <c r="E123" i="46"/>
  <c r="D123" i="46"/>
  <c r="C123" i="46"/>
  <c r="H122" i="46"/>
  <c r="G122" i="46"/>
  <c r="F122" i="46"/>
  <c r="E122" i="46"/>
  <c r="D122" i="46"/>
  <c r="C122" i="46"/>
  <c r="H121" i="46"/>
  <c r="G121" i="46"/>
  <c r="F121" i="46"/>
  <c r="E121" i="46"/>
  <c r="D121" i="46"/>
  <c r="C121" i="46"/>
  <c r="H120" i="46"/>
  <c r="G120" i="46"/>
  <c r="F120" i="46"/>
  <c r="E120" i="46"/>
  <c r="D120" i="46"/>
  <c r="C120" i="46"/>
  <c r="H119" i="46"/>
  <c r="G119" i="46"/>
  <c r="F119" i="46"/>
  <c r="E119" i="46"/>
  <c r="D119" i="46"/>
  <c r="C119" i="46"/>
  <c r="H118" i="46"/>
  <c r="G118" i="46"/>
  <c r="F118" i="46"/>
  <c r="E118" i="46"/>
  <c r="D118" i="46"/>
  <c r="C118" i="46"/>
  <c r="H117" i="46"/>
  <c r="G117" i="46"/>
  <c r="F117" i="46"/>
  <c r="E117" i="46"/>
  <c r="D117" i="46"/>
  <c r="C117" i="46"/>
  <c r="H116" i="46"/>
  <c r="G116" i="46"/>
  <c r="F116" i="46"/>
  <c r="E116" i="46"/>
  <c r="D116" i="46"/>
  <c r="C116" i="46"/>
  <c r="H115" i="46"/>
  <c r="G115" i="46"/>
  <c r="F115" i="46"/>
  <c r="E115" i="46"/>
  <c r="D115" i="46"/>
  <c r="C115" i="46"/>
  <c r="H114" i="46"/>
  <c r="G114" i="46"/>
  <c r="F114" i="46"/>
  <c r="E114" i="46"/>
  <c r="D114" i="46"/>
  <c r="C114" i="46"/>
  <c r="H113" i="46"/>
  <c r="G113" i="46"/>
  <c r="F113" i="46"/>
  <c r="E113" i="46"/>
  <c r="D113" i="46"/>
  <c r="C113" i="46"/>
  <c r="H112" i="46"/>
  <c r="G112" i="46"/>
  <c r="F112" i="46"/>
  <c r="E112" i="46"/>
  <c r="D112" i="46"/>
  <c r="C112" i="46"/>
  <c r="H111" i="46"/>
  <c r="G111" i="46"/>
  <c r="F111" i="46"/>
  <c r="E111" i="46"/>
  <c r="D111" i="46"/>
  <c r="C111" i="46"/>
  <c r="H110" i="46"/>
  <c r="G110" i="46"/>
  <c r="F110" i="46"/>
  <c r="E110" i="46"/>
  <c r="D110" i="46"/>
  <c r="C110" i="46"/>
  <c r="H109" i="46"/>
  <c r="G109" i="46"/>
  <c r="F109" i="46"/>
  <c r="E109" i="46"/>
  <c r="D109" i="46"/>
  <c r="C109" i="46"/>
  <c r="H108" i="46"/>
  <c r="G108" i="46"/>
  <c r="F108" i="46"/>
  <c r="E108" i="46"/>
  <c r="D108" i="46"/>
  <c r="C108" i="46"/>
  <c r="H107" i="46"/>
  <c r="G107" i="46"/>
  <c r="F107" i="46"/>
  <c r="E107" i="46"/>
  <c r="D107" i="46"/>
  <c r="C107" i="46"/>
  <c r="H106" i="46"/>
  <c r="G106" i="46"/>
  <c r="F106" i="46"/>
  <c r="E106" i="46"/>
  <c r="D106" i="46"/>
  <c r="C106" i="46"/>
  <c r="H105" i="46"/>
  <c r="G105" i="46"/>
  <c r="F105" i="46"/>
  <c r="E105" i="46"/>
  <c r="D105" i="46"/>
  <c r="C105" i="46"/>
  <c r="H104" i="46"/>
  <c r="G104" i="46"/>
  <c r="F104" i="46"/>
  <c r="E104" i="46"/>
  <c r="D104" i="46"/>
  <c r="C104" i="46"/>
  <c r="H103" i="46"/>
  <c r="G103" i="46"/>
  <c r="F103" i="46"/>
  <c r="E103" i="46"/>
  <c r="D103" i="46"/>
  <c r="C103" i="46"/>
  <c r="H102" i="46"/>
  <c r="G102" i="46"/>
  <c r="F102" i="46"/>
  <c r="E102" i="46"/>
  <c r="D102" i="46"/>
  <c r="C102" i="46"/>
  <c r="H101" i="46"/>
  <c r="G101" i="46"/>
  <c r="F101" i="46"/>
  <c r="E101" i="46"/>
  <c r="D101" i="46"/>
  <c r="C101" i="46"/>
  <c r="H100" i="46"/>
  <c r="G100" i="46"/>
  <c r="F100" i="46"/>
  <c r="E100" i="46"/>
  <c r="D100" i="46"/>
  <c r="C100" i="46"/>
  <c r="H99" i="46"/>
  <c r="G99" i="46"/>
  <c r="F99" i="46"/>
  <c r="E99" i="46"/>
  <c r="D99" i="46"/>
  <c r="C99" i="46"/>
  <c r="H98" i="46"/>
  <c r="G98" i="46"/>
  <c r="F98" i="46"/>
  <c r="E98" i="46"/>
  <c r="D98" i="46"/>
  <c r="C98" i="46"/>
  <c r="H97" i="46"/>
  <c r="G97" i="46"/>
  <c r="F97" i="46"/>
  <c r="E97" i="46"/>
  <c r="D97" i="46"/>
  <c r="C97" i="46"/>
  <c r="H96" i="46"/>
  <c r="G96" i="46"/>
  <c r="F96" i="46"/>
  <c r="E96" i="46"/>
  <c r="D96" i="46"/>
  <c r="C96" i="46"/>
  <c r="H95" i="46"/>
  <c r="G95" i="46"/>
  <c r="F95" i="46"/>
  <c r="E95" i="46"/>
  <c r="D95" i="46"/>
  <c r="C95" i="46"/>
  <c r="H94" i="46"/>
  <c r="G94" i="46"/>
  <c r="F94" i="46"/>
  <c r="E94" i="46"/>
  <c r="D94" i="46"/>
  <c r="C94" i="46"/>
  <c r="H93" i="46"/>
  <c r="G93" i="46"/>
  <c r="F93" i="46"/>
  <c r="E93" i="46"/>
  <c r="D93" i="46"/>
  <c r="C93" i="46"/>
  <c r="H92" i="46"/>
  <c r="G92" i="46"/>
  <c r="F92" i="46"/>
  <c r="E92" i="46"/>
  <c r="D92" i="46"/>
  <c r="C92" i="46"/>
  <c r="H91" i="46"/>
  <c r="G91" i="46"/>
  <c r="F91" i="46"/>
  <c r="E91" i="46"/>
  <c r="D91" i="46"/>
  <c r="C91" i="46"/>
  <c r="H90" i="46"/>
  <c r="G90" i="46"/>
  <c r="F90" i="46"/>
  <c r="E90" i="46"/>
  <c r="D90" i="46"/>
  <c r="C90" i="46"/>
  <c r="H89" i="46"/>
  <c r="G89" i="46"/>
  <c r="F89" i="46"/>
  <c r="E89" i="46"/>
  <c r="D89" i="46"/>
  <c r="C89" i="46"/>
  <c r="H88" i="46"/>
  <c r="G88" i="46"/>
  <c r="F88" i="46"/>
  <c r="E88" i="46"/>
  <c r="D88" i="46"/>
  <c r="C88" i="46"/>
  <c r="H87" i="46"/>
  <c r="G87" i="46"/>
  <c r="F87" i="46"/>
  <c r="E87" i="46"/>
  <c r="D87" i="46"/>
  <c r="C87" i="46"/>
  <c r="H86" i="46"/>
  <c r="G86" i="46"/>
  <c r="F86" i="46"/>
  <c r="E86" i="46"/>
  <c r="D86" i="46"/>
  <c r="C86" i="46"/>
  <c r="H85" i="46"/>
  <c r="G85" i="46"/>
  <c r="F85" i="46"/>
  <c r="E85" i="46"/>
  <c r="D85" i="46"/>
  <c r="C85" i="46"/>
  <c r="H84" i="46"/>
  <c r="G84" i="46"/>
  <c r="F84" i="46"/>
  <c r="E84" i="46"/>
  <c r="D84" i="46"/>
  <c r="C84" i="46"/>
  <c r="H83" i="46"/>
  <c r="G83" i="46"/>
  <c r="F83" i="46"/>
  <c r="E83" i="46"/>
  <c r="D83" i="46"/>
  <c r="C83" i="46"/>
  <c r="H82" i="46"/>
  <c r="G82" i="46"/>
  <c r="F82" i="46"/>
  <c r="E82" i="46"/>
  <c r="D82" i="46"/>
  <c r="C82" i="46"/>
  <c r="H81" i="46"/>
  <c r="G81" i="46"/>
  <c r="F81" i="46"/>
  <c r="E81" i="46"/>
  <c r="D81" i="46"/>
  <c r="C81" i="46"/>
  <c r="H80" i="46"/>
  <c r="G80" i="46"/>
  <c r="F80" i="46"/>
  <c r="E80" i="46"/>
  <c r="D80" i="46"/>
  <c r="C80" i="46"/>
  <c r="H79" i="46"/>
  <c r="G79" i="46"/>
  <c r="F79" i="46"/>
  <c r="E79" i="46"/>
  <c r="D79" i="46"/>
  <c r="C79" i="46"/>
  <c r="H78" i="46"/>
  <c r="G78" i="46"/>
  <c r="F78" i="46"/>
  <c r="E78" i="46"/>
  <c r="D78" i="46"/>
  <c r="C78" i="46"/>
  <c r="H77" i="46"/>
  <c r="G77" i="46"/>
  <c r="F77" i="46"/>
  <c r="E77" i="46"/>
  <c r="D77" i="46"/>
  <c r="C77" i="46"/>
  <c r="H76" i="46"/>
  <c r="G76" i="46"/>
  <c r="F76" i="46"/>
  <c r="E76" i="46"/>
  <c r="D76" i="46"/>
  <c r="C76" i="46"/>
  <c r="H75" i="46"/>
  <c r="G75" i="46"/>
  <c r="F75" i="46"/>
  <c r="E75" i="46"/>
  <c r="D75" i="46"/>
  <c r="C75" i="46"/>
  <c r="H74" i="46"/>
  <c r="G74" i="46"/>
  <c r="F74" i="46"/>
  <c r="E74" i="46"/>
  <c r="D74" i="46"/>
  <c r="C74" i="46"/>
  <c r="H73" i="46"/>
  <c r="G73" i="46"/>
  <c r="F73" i="46"/>
  <c r="E73" i="46"/>
  <c r="D73" i="46"/>
  <c r="C73" i="46"/>
  <c r="H72" i="46"/>
  <c r="G72" i="46"/>
  <c r="F72" i="46"/>
  <c r="E72" i="46"/>
  <c r="D72" i="46"/>
  <c r="C72" i="46"/>
  <c r="H71" i="46"/>
  <c r="G71" i="46"/>
  <c r="F71" i="46"/>
  <c r="E71" i="46"/>
  <c r="D71" i="46"/>
  <c r="C71" i="46"/>
  <c r="H70" i="46"/>
  <c r="G70" i="46"/>
  <c r="F70" i="46"/>
  <c r="E70" i="46"/>
  <c r="D70" i="46"/>
  <c r="C70" i="46"/>
  <c r="H69" i="46"/>
  <c r="G69" i="46"/>
  <c r="F69" i="46"/>
  <c r="E69" i="46"/>
  <c r="D69" i="46"/>
  <c r="C69" i="46"/>
  <c r="H68" i="46"/>
  <c r="G68" i="46"/>
  <c r="F68" i="46"/>
  <c r="E68" i="46"/>
  <c r="D68" i="46"/>
  <c r="C68" i="46"/>
  <c r="H67" i="46"/>
  <c r="G67" i="46"/>
  <c r="F67" i="46"/>
  <c r="E67" i="46"/>
  <c r="D67" i="46"/>
  <c r="C67" i="46"/>
  <c r="H66" i="46"/>
  <c r="G66" i="46"/>
  <c r="F66" i="46"/>
  <c r="E66" i="46"/>
  <c r="D66" i="46"/>
  <c r="C66" i="46"/>
  <c r="H65" i="46"/>
  <c r="G65" i="46"/>
  <c r="F65" i="46"/>
  <c r="E65" i="46"/>
  <c r="D65" i="46"/>
  <c r="C65" i="46"/>
  <c r="H64" i="46"/>
  <c r="G64" i="46"/>
  <c r="F64" i="46"/>
  <c r="E64" i="46"/>
  <c r="D64" i="46"/>
  <c r="C64" i="46"/>
  <c r="H63" i="46"/>
  <c r="G63" i="46"/>
  <c r="F63" i="46"/>
  <c r="E63" i="46"/>
  <c r="D63" i="46"/>
  <c r="C63" i="46"/>
  <c r="H62" i="46"/>
  <c r="G62" i="46"/>
  <c r="F62" i="46"/>
  <c r="E62" i="46"/>
  <c r="D62" i="46"/>
  <c r="C62" i="46"/>
  <c r="H61" i="46"/>
  <c r="G61" i="46"/>
  <c r="F61" i="46"/>
  <c r="E61" i="46"/>
  <c r="D61" i="46"/>
  <c r="C61" i="46"/>
  <c r="H60" i="46"/>
  <c r="G60" i="46"/>
  <c r="F60" i="46"/>
  <c r="E60" i="46"/>
  <c r="D60" i="46"/>
  <c r="C60" i="46"/>
  <c r="H59" i="46"/>
  <c r="G59" i="46"/>
  <c r="F59" i="46"/>
  <c r="E59" i="46"/>
  <c r="D59" i="46"/>
  <c r="C59" i="46"/>
  <c r="H58" i="46"/>
  <c r="G58" i="46"/>
  <c r="F58" i="46"/>
  <c r="E58" i="46"/>
  <c r="D58" i="46"/>
  <c r="C58" i="46"/>
  <c r="H57" i="46"/>
  <c r="G57" i="46"/>
  <c r="F57" i="46"/>
  <c r="E57" i="46"/>
  <c r="D57" i="46"/>
  <c r="C57" i="46"/>
  <c r="H56" i="46"/>
  <c r="G56" i="46"/>
  <c r="F56" i="46"/>
  <c r="E56" i="46"/>
  <c r="D56" i="46"/>
  <c r="C56" i="46"/>
  <c r="H55" i="46"/>
  <c r="G55" i="46"/>
  <c r="F55" i="46"/>
  <c r="E55" i="46"/>
  <c r="D55" i="46"/>
  <c r="C55" i="46"/>
  <c r="H54" i="46"/>
  <c r="G54" i="46"/>
  <c r="F54" i="46"/>
  <c r="E54" i="46"/>
  <c r="D54" i="46"/>
  <c r="C54" i="46"/>
  <c r="H53" i="46"/>
  <c r="G53" i="46"/>
  <c r="F53" i="46"/>
  <c r="E53" i="46"/>
  <c r="D53" i="46"/>
  <c r="C53" i="46"/>
  <c r="H52" i="46"/>
  <c r="G52" i="46"/>
  <c r="F52" i="46"/>
  <c r="E52" i="46"/>
  <c r="D52" i="46"/>
  <c r="C52" i="46"/>
  <c r="H51" i="46"/>
  <c r="G51" i="46"/>
  <c r="F51" i="46"/>
  <c r="E51" i="46"/>
  <c r="D51" i="46"/>
  <c r="C51" i="46"/>
  <c r="H50" i="46"/>
  <c r="G50" i="46"/>
  <c r="F50" i="46"/>
  <c r="E50" i="46"/>
  <c r="D50" i="46"/>
  <c r="C50" i="46"/>
  <c r="H49" i="46"/>
  <c r="G49" i="46"/>
  <c r="F49" i="46"/>
  <c r="E49" i="46"/>
  <c r="D49" i="46"/>
  <c r="C49" i="46"/>
  <c r="H48" i="46"/>
  <c r="G48" i="46"/>
  <c r="F48" i="46"/>
  <c r="E48" i="46"/>
  <c r="D48" i="46"/>
  <c r="C48" i="46"/>
  <c r="H47" i="46"/>
  <c r="G47" i="46"/>
  <c r="F47" i="46"/>
  <c r="E47" i="46"/>
  <c r="D47" i="46"/>
  <c r="C47" i="46"/>
  <c r="H46" i="46"/>
  <c r="G46" i="46"/>
  <c r="F46" i="46"/>
  <c r="E46" i="46"/>
  <c r="D46" i="46"/>
  <c r="C46" i="46"/>
  <c r="H45" i="46"/>
  <c r="G45" i="46"/>
  <c r="F45" i="46"/>
  <c r="E45" i="46"/>
  <c r="D45" i="46"/>
  <c r="C45" i="46"/>
  <c r="H44" i="46"/>
  <c r="G44" i="46"/>
  <c r="F44" i="46"/>
  <c r="E44" i="46"/>
  <c r="D44" i="46"/>
  <c r="C44" i="46"/>
  <c r="H43" i="46"/>
  <c r="G43" i="46"/>
  <c r="F43" i="46"/>
  <c r="E43" i="46"/>
  <c r="D43" i="46"/>
  <c r="C43" i="46"/>
  <c r="H42" i="46"/>
  <c r="G42" i="46"/>
  <c r="F42" i="46"/>
  <c r="E42" i="46"/>
  <c r="D42" i="46"/>
  <c r="C42" i="46"/>
  <c r="H41" i="46"/>
  <c r="G41" i="46"/>
  <c r="F41" i="46"/>
  <c r="E41" i="46"/>
  <c r="D41" i="46"/>
  <c r="C41" i="46"/>
  <c r="H40" i="46"/>
  <c r="G40" i="46"/>
  <c r="F40" i="46"/>
  <c r="E40" i="46"/>
  <c r="D40" i="46"/>
  <c r="C40" i="46"/>
  <c r="H39" i="46"/>
  <c r="G39" i="46"/>
  <c r="F39" i="46"/>
  <c r="E39" i="46"/>
  <c r="D39" i="46"/>
  <c r="C39" i="46"/>
  <c r="H38" i="46"/>
  <c r="G38" i="46"/>
  <c r="F38" i="46"/>
  <c r="E38" i="46"/>
  <c r="D38" i="46"/>
  <c r="C38" i="46"/>
  <c r="H37" i="46"/>
  <c r="G37" i="46"/>
  <c r="F37" i="46"/>
  <c r="E37" i="46"/>
  <c r="D37" i="46"/>
  <c r="C37" i="46"/>
  <c r="H36" i="46"/>
  <c r="G36" i="46"/>
  <c r="F36" i="46"/>
  <c r="E36" i="46"/>
  <c r="D36" i="46"/>
  <c r="C36" i="46"/>
  <c r="H35" i="46"/>
  <c r="G35" i="46"/>
  <c r="F35" i="46"/>
  <c r="E35" i="46"/>
  <c r="D35" i="46"/>
  <c r="C35" i="46"/>
  <c r="H34" i="46"/>
  <c r="G34" i="46"/>
  <c r="F34" i="46"/>
  <c r="E34" i="46"/>
  <c r="D34" i="46"/>
  <c r="C34" i="46"/>
  <c r="H33" i="46"/>
  <c r="G33" i="46"/>
  <c r="F33" i="46"/>
  <c r="E33" i="46"/>
  <c r="D33" i="46"/>
  <c r="C33" i="46"/>
  <c r="H32" i="46"/>
  <c r="G32" i="46"/>
  <c r="F32" i="46"/>
  <c r="E32" i="46"/>
  <c r="D32" i="46"/>
  <c r="C32" i="46"/>
  <c r="H31" i="46"/>
  <c r="G31" i="46"/>
  <c r="F31" i="46"/>
  <c r="E31" i="46"/>
  <c r="D31" i="46"/>
  <c r="C31" i="46"/>
  <c r="H30" i="46"/>
  <c r="G30" i="46"/>
  <c r="F30" i="46"/>
  <c r="E30" i="46"/>
  <c r="D30" i="46"/>
  <c r="C30" i="46"/>
  <c r="H29" i="46"/>
  <c r="G29" i="46"/>
  <c r="F29" i="46"/>
  <c r="E29" i="46"/>
  <c r="D29" i="46"/>
  <c r="C29" i="46"/>
  <c r="H28" i="46"/>
  <c r="G28" i="46"/>
  <c r="F28" i="46"/>
  <c r="E28" i="46"/>
  <c r="D28" i="46"/>
  <c r="C28" i="46"/>
  <c r="H27" i="46"/>
  <c r="G27" i="46"/>
  <c r="F27" i="46"/>
  <c r="E27" i="46"/>
  <c r="D27" i="46"/>
  <c r="C27" i="46"/>
  <c r="H26" i="46"/>
  <c r="G26" i="46"/>
  <c r="F26" i="46"/>
  <c r="E26" i="46"/>
  <c r="D26" i="46"/>
  <c r="C26" i="46"/>
  <c r="H25" i="46"/>
  <c r="G25" i="46"/>
  <c r="F25" i="46"/>
  <c r="E25" i="46"/>
  <c r="D25" i="46"/>
  <c r="C25" i="46"/>
  <c r="H24" i="46"/>
  <c r="G24" i="46"/>
  <c r="F24" i="46"/>
  <c r="E24" i="46"/>
  <c r="D24" i="46"/>
  <c r="C24" i="46"/>
  <c r="H23" i="46"/>
  <c r="G23" i="46"/>
  <c r="F23" i="46"/>
  <c r="E23" i="46"/>
  <c r="D23" i="46"/>
  <c r="C23" i="46"/>
  <c r="H22" i="46"/>
  <c r="G22" i="46"/>
  <c r="F22" i="46"/>
  <c r="E22" i="46"/>
  <c r="D22" i="46"/>
  <c r="C22" i="46"/>
  <c r="H21" i="46"/>
  <c r="G21" i="46"/>
  <c r="F21" i="46"/>
  <c r="E21" i="46"/>
  <c r="D21" i="46"/>
  <c r="C21" i="46"/>
  <c r="H20" i="46"/>
  <c r="G20" i="46"/>
  <c r="F20" i="46"/>
  <c r="E20" i="46"/>
  <c r="D20" i="46"/>
  <c r="C20" i="46"/>
  <c r="H19" i="46"/>
  <c r="G19" i="46"/>
  <c r="F19" i="46"/>
  <c r="E19" i="46"/>
  <c r="D19" i="46"/>
  <c r="C19" i="46"/>
  <c r="H18" i="46"/>
  <c r="G18" i="46"/>
  <c r="F18" i="46"/>
  <c r="E18" i="46"/>
  <c r="D18" i="46"/>
  <c r="C18" i="46"/>
  <c r="H17" i="46"/>
  <c r="G17" i="46"/>
  <c r="F17" i="46"/>
  <c r="E17" i="46"/>
  <c r="D17" i="46"/>
  <c r="C17" i="46"/>
  <c r="H16" i="46"/>
  <c r="G16" i="46"/>
  <c r="F16" i="46"/>
  <c r="E16" i="46"/>
  <c r="D16" i="46"/>
  <c r="C16" i="46"/>
  <c r="H15" i="46"/>
  <c r="G15" i="46"/>
  <c r="F15" i="46"/>
  <c r="E15" i="46"/>
  <c r="D15" i="46"/>
  <c r="C15" i="46"/>
  <c r="H14" i="46"/>
  <c r="G14" i="46"/>
  <c r="F14" i="46"/>
  <c r="E14" i="46"/>
  <c r="D14" i="46"/>
  <c r="C14" i="46"/>
  <c r="H13" i="46"/>
  <c r="G13" i="46"/>
  <c r="F13" i="46"/>
  <c r="E13" i="46"/>
  <c r="D13" i="46"/>
  <c r="C13" i="46"/>
  <c r="H12" i="46"/>
  <c r="G12" i="46"/>
  <c r="F12" i="46"/>
  <c r="E12" i="46"/>
  <c r="D12" i="46"/>
  <c r="C12" i="46"/>
  <c r="H11" i="46"/>
  <c r="G11" i="46"/>
  <c r="F11" i="46"/>
  <c r="E11" i="46"/>
  <c r="D11" i="46"/>
  <c r="C11" i="46"/>
  <c r="H10" i="46"/>
  <c r="G10" i="46"/>
  <c r="F10" i="46"/>
  <c r="E10" i="46"/>
  <c r="D10" i="46"/>
  <c r="C10" i="46"/>
  <c r="H9" i="46"/>
  <c r="G9" i="46"/>
  <c r="F9" i="46"/>
  <c r="E9" i="46"/>
  <c r="D9" i="46"/>
  <c r="C9" i="46"/>
  <c r="H8" i="46"/>
  <c r="G8" i="46"/>
  <c r="F8" i="46"/>
  <c r="E8" i="46"/>
  <c r="D8" i="46"/>
  <c r="C8" i="46"/>
  <c r="H7" i="46"/>
  <c r="G7" i="46"/>
  <c r="F7" i="46"/>
  <c r="E7" i="46"/>
  <c r="D7" i="46"/>
  <c r="C7" i="46"/>
  <c r="H6" i="46"/>
  <c r="G6" i="46"/>
  <c r="F6" i="46"/>
  <c r="E6" i="46"/>
  <c r="D6" i="46"/>
  <c r="C6" i="46"/>
  <c r="H5" i="46"/>
  <c r="G5" i="46"/>
  <c r="F5" i="46"/>
  <c r="E5" i="46"/>
  <c r="D5" i="46"/>
  <c r="C5" i="46"/>
  <c r="H4" i="46"/>
  <c r="G4" i="46"/>
  <c r="F4" i="46"/>
  <c r="E4" i="46"/>
  <c r="D4" i="46"/>
  <c r="C4" i="46"/>
  <c r="H3" i="46"/>
  <c r="G3" i="46"/>
  <c r="F3" i="46"/>
  <c r="E3" i="46"/>
  <c r="D3" i="46"/>
  <c r="C3" i="46"/>
  <c r="H2" i="46"/>
  <c r="G2" i="46"/>
  <c r="F2" i="46"/>
  <c r="E2" i="46"/>
  <c r="L847" i="52" l="1"/>
  <c r="N958" i="52"/>
  <c r="N104" i="52"/>
  <c r="P92" i="52"/>
  <c r="N640" i="52"/>
  <c r="N270" i="52"/>
  <c r="O242" i="52"/>
  <c r="J67" i="71" s="1"/>
  <c r="L67" i="71" s="1"/>
  <c r="M969" i="52"/>
  <c r="I11" i="93" s="1"/>
  <c r="K11" i="93" s="1"/>
  <c r="O272" i="52"/>
  <c r="J97" i="71" s="1"/>
  <c r="L97" i="71" s="1"/>
  <c r="M831" i="52"/>
  <c r="I10" i="89" s="1"/>
  <c r="K10" i="89" s="1"/>
  <c r="M679" i="52"/>
  <c r="I14" i="78" s="1"/>
  <c r="K14" i="78" s="1"/>
  <c r="M793" i="52"/>
  <c r="I4" i="87" s="1"/>
  <c r="K4" i="87" s="1"/>
  <c r="O212" i="52"/>
  <c r="J37" i="71" s="1"/>
  <c r="L37" i="71" s="1"/>
  <c r="L294" i="52"/>
  <c r="L144" i="52"/>
  <c r="N520" i="52"/>
  <c r="M784" i="52"/>
  <c r="I15" i="86" s="1"/>
  <c r="K15" i="86" s="1"/>
  <c r="O269" i="52"/>
  <c r="J94" i="71" s="1"/>
  <c r="L94" i="71" s="1"/>
  <c r="N628" i="52"/>
  <c r="N211" i="52"/>
  <c r="N209" i="52"/>
  <c r="N845" i="52"/>
  <c r="O597" i="52"/>
  <c r="J68" i="74" s="1"/>
  <c r="L68" i="74" s="1"/>
  <c r="M439" i="52"/>
  <c r="I35" i="82" s="1"/>
  <c r="K35" i="82" s="1"/>
  <c r="N96" i="52"/>
  <c r="O32" i="52"/>
  <c r="J12" i="72" s="1"/>
  <c r="L12" i="72" s="1"/>
  <c r="P162" i="52"/>
  <c r="O433" i="52"/>
  <c r="J29" i="82" s="1"/>
  <c r="L29" i="82" s="1"/>
  <c r="P649" i="52"/>
  <c r="L23" i="52"/>
  <c r="N969" i="52"/>
  <c r="P541" i="52"/>
  <c r="M285" i="52"/>
  <c r="I110" i="71" s="1"/>
  <c r="K110" i="71" s="1"/>
  <c r="P495" i="52"/>
  <c r="M694" i="52"/>
  <c r="I29" i="78" s="1"/>
  <c r="K29" i="78" s="1"/>
  <c r="M23" i="52"/>
  <c r="I3" i="72" s="1"/>
  <c r="K3" i="72" s="1"/>
  <c r="N237" i="52"/>
  <c r="N820" i="52"/>
  <c r="M164" i="52"/>
  <c r="I70" i="73" s="1"/>
  <c r="K70" i="73" s="1"/>
  <c r="P128" i="52"/>
  <c r="M713" i="52"/>
  <c r="I13" i="79" s="1"/>
  <c r="K13" i="79" s="1"/>
  <c r="P197" i="52"/>
  <c r="P629" i="52"/>
  <c r="M150" i="52"/>
  <c r="I56" i="73" s="1"/>
  <c r="K56" i="73" s="1"/>
  <c r="O964" i="52"/>
  <c r="J6" i="93" s="1"/>
  <c r="L6" i="93" s="1"/>
  <c r="O116" i="52"/>
  <c r="J22" i="73" s="1"/>
  <c r="L22" i="73" s="1"/>
  <c r="P30" i="52"/>
  <c r="M110" i="52"/>
  <c r="I16" i="73" s="1"/>
  <c r="K16" i="73" s="1"/>
  <c r="L878" i="52"/>
  <c r="P699" i="52"/>
  <c r="M935" i="52"/>
  <c r="I17" i="95" s="1"/>
  <c r="K17" i="95" s="1"/>
  <c r="L115" i="52"/>
  <c r="P690" i="52"/>
  <c r="N119" i="52"/>
  <c r="L138" i="52"/>
  <c r="N695" i="52"/>
  <c r="O570" i="52"/>
  <c r="J41" i="74" s="1"/>
  <c r="L41" i="74" s="1"/>
  <c r="N95" i="52"/>
  <c r="L534" i="52"/>
  <c r="N849" i="52"/>
  <c r="N926" i="52"/>
  <c r="N291" i="52"/>
  <c r="N966" i="52"/>
  <c r="N307" i="52"/>
  <c r="P161" i="52"/>
  <c r="L691" i="52"/>
  <c r="M965" i="52"/>
  <c r="I7" i="93" s="1"/>
  <c r="K7" i="93" s="1"/>
  <c r="L88" i="52"/>
  <c r="O900" i="52"/>
  <c r="J12" i="85" s="1"/>
  <c r="L12" i="85" s="1"/>
  <c r="N365" i="52"/>
  <c r="L598" i="52"/>
  <c r="O611" i="52"/>
  <c r="J13" i="75" s="1"/>
  <c r="L13" i="75" s="1"/>
  <c r="O137" i="52"/>
  <c r="J43" i="73" s="1"/>
  <c r="L43" i="73" s="1"/>
  <c r="M270" i="52"/>
  <c r="I95" i="71" s="1"/>
  <c r="K95" i="71" s="1"/>
  <c r="O436" i="52"/>
  <c r="J32" i="82" s="1"/>
  <c r="L32" i="82" s="1"/>
  <c r="N742" i="52"/>
  <c r="N506" i="52"/>
  <c r="N91" i="52"/>
  <c r="P771" i="52"/>
  <c r="P549" i="52"/>
  <c r="N338" i="52"/>
  <c r="O578" i="52"/>
  <c r="J49" i="74" s="1"/>
  <c r="L49" i="74" s="1"/>
  <c r="N521" i="52"/>
  <c r="N371" i="52"/>
  <c r="L8" i="52"/>
  <c r="O274" i="52"/>
  <c r="J99" i="71" s="1"/>
  <c r="L99" i="71" s="1"/>
  <c r="P827" i="52"/>
  <c r="M376" i="52"/>
  <c r="I82" i="62" s="1"/>
  <c r="K82" i="62" s="1"/>
  <c r="N454" i="52"/>
  <c r="L701" i="52"/>
  <c r="M695" i="52"/>
  <c r="I30" i="78" s="1"/>
  <c r="K30" i="78" s="1"/>
  <c r="P702" i="52"/>
  <c r="O768" i="52"/>
  <c r="J15" i="77" s="1"/>
  <c r="L15" i="77" s="1"/>
  <c r="O640" i="52"/>
  <c r="J42" i="75" s="1"/>
  <c r="L42" i="75" s="1"/>
  <c r="M394" i="52"/>
  <c r="I100" i="62" s="1"/>
  <c r="K100" i="62" s="1"/>
  <c r="N600" i="52"/>
  <c r="M102" i="52"/>
  <c r="I8" i="73" s="1"/>
  <c r="K8" i="73" s="1"/>
  <c r="M653" i="52"/>
  <c r="I55" i="75" s="1"/>
  <c r="K55" i="75" s="1"/>
  <c r="P406" i="52"/>
  <c r="M42" i="52"/>
  <c r="I22" i="72" s="1"/>
  <c r="K22" i="72" s="1"/>
  <c r="O797" i="52"/>
  <c r="J8" i="87" s="1"/>
  <c r="L8" i="87" s="1"/>
  <c r="P486" i="52"/>
  <c r="N837" i="52"/>
  <c r="M619" i="52"/>
  <c r="I21" i="75" s="1"/>
  <c r="K21" i="75" s="1"/>
  <c r="M511" i="52"/>
  <c r="I46" i="83" s="1"/>
  <c r="K46" i="83" s="1"/>
  <c r="M925" i="52"/>
  <c r="I7" i="95" s="1"/>
  <c r="K7" i="95" s="1"/>
  <c r="N243" i="52"/>
  <c r="M308" i="52"/>
  <c r="I14" i="62" s="1"/>
  <c r="K14" i="62" s="1"/>
  <c r="O974" i="52"/>
  <c r="J16" i="93" s="1"/>
  <c r="L16" i="93" s="1"/>
  <c r="N876" i="52"/>
  <c r="M617" i="52"/>
  <c r="I19" i="75" s="1"/>
  <c r="K19" i="75" s="1"/>
  <c r="O726" i="52"/>
  <c r="J26" i="79" s="1"/>
  <c r="L26" i="79" s="1"/>
  <c r="P179" i="52"/>
  <c r="L575" i="52"/>
  <c r="O442" i="52"/>
  <c r="J38" i="82" s="1"/>
  <c r="L38" i="82" s="1"/>
  <c r="L12" i="52"/>
  <c r="O63" i="52"/>
  <c r="J43" i="72" s="1"/>
  <c r="L43" i="72" s="1"/>
  <c r="P160" i="52"/>
  <c r="P824" i="52"/>
  <c r="M426" i="52"/>
  <c r="I22" i="82" s="1"/>
  <c r="K22" i="82" s="1"/>
  <c r="P927" i="52"/>
  <c r="N168" i="52"/>
  <c r="N417" i="52"/>
  <c r="N586" i="52"/>
  <c r="O101" i="52"/>
  <c r="J7" i="73" s="1"/>
  <c r="L7" i="73" s="1"/>
  <c r="P652" i="52"/>
  <c r="N928" i="52"/>
  <c r="P444" i="52"/>
  <c r="O552" i="52"/>
  <c r="J23" i="74" s="1"/>
  <c r="L23" i="74" s="1"/>
  <c r="L21" i="52"/>
  <c r="N325" i="52"/>
  <c r="O492" i="52"/>
  <c r="J27" i="83" s="1"/>
  <c r="L27" i="83" s="1"/>
  <c r="N154" i="52"/>
  <c r="M716" i="52"/>
  <c r="I16" i="79" s="1"/>
  <c r="K16" i="79" s="1"/>
  <c r="P892" i="52"/>
  <c r="L362" i="52"/>
  <c r="N170" i="52"/>
  <c r="N257" i="52"/>
  <c r="O712" i="52"/>
  <c r="J12" i="79" s="1"/>
  <c r="L12" i="79" s="1"/>
  <c r="O378" i="52"/>
  <c r="J84" i="62" s="1"/>
  <c r="L84" i="62" s="1"/>
  <c r="O352" i="52"/>
  <c r="J58" i="62" s="1"/>
  <c r="L58" i="62" s="1"/>
  <c r="N410" i="52"/>
  <c r="L132" i="52"/>
  <c r="O814" i="52"/>
  <c r="J7" i="88" s="1"/>
  <c r="L7" i="88" s="1"/>
  <c r="N671" i="52"/>
  <c r="L422" i="52"/>
  <c r="O534" i="52"/>
  <c r="J5" i="74" s="1"/>
  <c r="L5" i="74" s="1"/>
  <c r="L985" i="52"/>
  <c r="P248" i="52"/>
  <c r="P962" i="52"/>
  <c r="M733" i="52"/>
  <c r="I4" i="76" s="1"/>
  <c r="K4" i="76" s="1"/>
  <c r="O746" i="52"/>
  <c r="J17" i="76" s="1"/>
  <c r="L17" i="76" s="1"/>
  <c r="P735" i="52"/>
  <c r="L692" i="52"/>
  <c r="P463" i="52"/>
  <c r="M121" i="52"/>
  <c r="I27" i="73" s="1"/>
  <c r="K27" i="73" s="1"/>
  <c r="P630" i="52"/>
  <c r="M533" i="52"/>
  <c r="I4" i="74" s="1"/>
  <c r="K4" i="74" s="1"/>
  <c r="M451" i="52"/>
  <c r="I47" i="82" s="1"/>
  <c r="K47" i="82" s="1"/>
  <c r="P846" i="52"/>
  <c r="P454" i="52"/>
  <c r="O142" i="52"/>
  <c r="J48" i="73" s="1"/>
  <c r="L48" i="73" s="1"/>
  <c r="O4" i="52"/>
  <c r="J4" i="96" s="1"/>
  <c r="L4" i="96" s="1"/>
  <c r="O232" i="52"/>
  <c r="J57" i="71" s="1"/>
  <c r="L57" i="71" s="1"/>
  <c r="P359" i="52"/>
  <c r="P414" i="52"/>
  <c r="L83" i="52"/>
  <c r="O173" i="52"/>
  <c r="J2" i="99" s="1"/>
  <c r="L2" i="99" s="1"/>
  <c r="M805" i="52"/>
  <c r="I16" i="87" s="1"/>
  <c r="K16" i="87" s="1"/>
  <c r="N675" i="52"/>
  <c r="N163" i="52"/>
  <c r="O902" i="52"/>
  <c r="J14" i="85" s="1"/>
  <c r="L14" i="85" s="1"/>
  <c r="M684" i="52"/>
  <c r="I19" i="78" s="1"/>
  <c r="K19" i="78" s="1"/>
  <c r="P49" i="52"/>
  <c r="L72" i="52"/>
  <c r="N900" i="52"/>
  <c r="P722" i="52"/>
  <c r="M492" i="52"/>
  <c r="I27" i="83" s="1"/>
  <c r="K27" i="83" s="1"/>
  <c r="P173" i="52"/>
  <c r="P285" i="52"/>
  <c r="O135" i="52"/>
  <c r="J41" i="73" s="1"/>
  <c r="L41" i="73" s="1"/>
  <c r="L296" i="52"/>
  <c r="M401" i="52"/>
  <c r="I107" i="62" s="1"/>
  <c r="K107" i="62" s="1"/>
  <c r="P781" i="52"/>
  <c r="N634" i="52"/>
  <c r="O366" i="52"/>
  <c r="J72" i="62" s="1"/>
  <c r="L72" i="62" s="1"/>
  <c r="M783" i="52"/>
  <c r="I14" i="86" s="1"/>
  <c r="K14" i="86" s="1"/>
  <c r="P325" i="52"/>
  <c r="O132" i="52"/>
  <c r="J38" i="73" s="1"/>
  <c r="L38" i="73" s="1"/>
  <c r="O93" i="52"/>
  <c r="J73" i="72" s="1"/>
  <c r="L73" i="72" s="1"/>
  <c r="O896" i="52"/>
  <c r="J8" i="85" s="1"/>
  <c r="L8" i="85" s="1"/>
  <c r="N215" i="52"/>
  <c r="O321" i="52"/>
  <c r="J27" i="62" s="1"/>
  <c r="L27" i="62" s="1"/>
  <c r="M429" i="52"/>
  <c r="I25" i="82" s="1"/>
  <c r="K25" i="82" s="1"/>
  <c r="N751" i="52"/>
  <c r="N684" i="52"/>
  <c r="P315" i="52"/>
  <c r="M277" i="52"/>
  <c r="I102" i="71" s="1"/>
  <c r="K102" i="71" s="1"/>
  <c r="N971" i="52"/>
  <c r="P320" i="52"/>
  <c r="O691" i="52"/>
  <c r="J26" i="78" s="1"/>
  <c r="L26" i="78" s="1"/>
  <c r="P386" i="52"/>
  <c r="P130" i="52"/>
  <c r="L429" i="52"/>
  <c r="P249" i="52"/>
  <c r="P739" i="52"/>
  <c r="L512" i="52"/>
  <c r="N830" i="52"/>
  <c r="O456" i="52"/>
  <c r="J52" i="82" s="1"/>
  <c r="L52" i="82" s="1"/>
  <c r="N724" i="52"/>
  <c r="P464" i="52"/>
  <c r="M19" i="52"/>
  <c r="I11" i="97" s="1"/>
  <c r="K11" i="97" s="1"/>
  <c r="O687" i="52"/>
  <c r="J22" i="78" s="1"/>
  <c r="L22" i="78" s="1"/>
  <c r="L232" i="52"/>
  <c r="L678" i="52"/>
  <c r="L793" i="52"/>
  <c r="M743" i="52"/>
  <c r="I14" i="76" s="1"/>
  <c r="K14" i="76" s="1"/>
  <c r="N782" i="52"/>
  <c r="N198" i="52"/>
  <c r="P254" i="52"/>
  <c r="N949" i="52"/>
  <c r="O681" i="52"/>
  <c r="J16" i="78" s="1"/>
  <c r="L16" i="78" s="1"/>
  <c r="P590" i="52"/>
  <c r="N447" i="52"/>
  <c r="M464" i="52"/>
  <c r="I60" i="82" s="1"/>
  <c r="K60" i="82" s="1"/>
  <c r="O36" i="52"/>
  <c r="J16" i="72" s="1"/>
  <c r="L16" i="72" s="1"/>
  <c r="N978" i="52"/>
  <c r="N681" i="52"/>
  <c r="O637" i="52"/>
  <c r="J39" i="75" s="1"/>
  <c r="L39" i="75" s="1"/>
  <c r="O554" i="52"/>
  <c r="J25" i="74" s="1"/>
  <c r="L25" i="74" s="1"/>
  <c r="M779" i="52"/>
  <c r="I10" i="86" s="1"/>
  <c r="K10" i="86" s="1"/>
  <c r="M884" i="52"/>
  <c r="I14" i="84" s="1"/>
  <c r="K14" i="84" s="1"/>
  <c r="O331" i="52"/>
  <c r="J37" i="62" s="1"/>
  <c r="L37" i="62" s="1"/>
  <c r="L357" i="52"/>
  <c r="N761" i="52"/>
  <c r="N875" i="52"/>
  <c r="M328" i="52"/>
  <c r="I34" i="62" s="1"/>
  <c r="K34" i="62" s="1"/>
  <c r="N38" i="52"/>
  <c r="L404" i="52"/>
  <c r="P783" i="52"/>
  <c r="O667" i="52"/>
  <c r="J2" i="78" s="1"/>
  <c r="L2" i="78" s="1"/>
  <c r="O608" i="52"/>
  <c r="J10" i="75" s="1"/>
  <c r="L10" i="75" s="1"/>
  <c r="L532" i="52"/>
  <c r="M897" i="52"/>
  <c r="I9" i="85" s="1"/>
  <c r="K9" i="85" s="1"/>
  <c r="P211" i="52"/>
  <c r="O13" i="52"/>
  <c r="J5" i="97" s="1"/>
  <c r="L5" i="97" s="1"/>
  <c r="M569" i="52"/>
  <c r="I40" i="74" s="1"/>
  <c r="K40" i="74" s="1"/>
  <c r="N746" i="52"/>
  <c r="O787" i="52"/>
  <c r="J18" i="86" s="1"/>
  <c r="L18" i="86" s="1"/>
  <c r="O203" i="52"/>
  <c r="J28" i="71" s="1"/>
  <c r="L28" i="71" s="1"/>
  <c r="P773" i="52"/>
  <c r="O491" i="52"/>
  <c r="J26" i="83" s="1"/>
  <c r="L26" i="83" s="1"/>
  <c r="O240" i="52"/>
  <c r="J65" i="71" s="1"/>
  <c r="L65" i="71" s="1"/>
  <c r="L28" i="52"/>
  <c r="N46" i="52"/>
  <c r="M322" i="52"/>
  <c r="I28" i="62" s="1"/>
  <c r="K28" i="62" s="1"/>
  <c r="O256" i="52"/>
  <c r="J81" i="71" s="1"/>
  <c r="L81" i="71" s="1"/>
  <c r="O107" i="52"/>
  <c r="J13" i="73" s="1"/>
  <c r="L13" i="73" s="1"/>
  <c r="O650" i="52"/>
  <c r="J52" i="75" s="1"/>
  <c r="L52" i="75" s="1"/>
  <c r="M41" i="52"/>
  <c r="I21" i="72" s="1"/>
  <c r="K21" i="72" s="1"/>
  <c r="P754" i="52"/>
  <c r="P572" i="52"/>
  <c r="L907" i="52"/>
  <c r="M699" i="52"/>
  <c r="I34" i="78" s="1"/>
  <c r="K34" i="78" s="1"/>
  <c r="M403" i="52"/>
  <c r="I3" i="101" s="1"/>
  <c r="K3" i="101" s="1"/>
  <c r="M786" i="52"/>
  <c r="I17" i="86" s="1"/>
  <c r="K17" i="86" s="1"/>
  <c r="M411" i="52"/>
  <c r="I7" i="82" s="1"/>
  <c r="K7" i="82" s="1"/>
  <c r="M248" i="52"/>
  <c r="I73" i="71" s="1"/>
  <c r="K73" i="71" s="1"/>
  <c r="N935" i="52"/>
  <c r="N669" i="52"/>
  <c r="L625" i="52"/>
  <c r="N350" i="52"/>
  <c r="O866" i="52"/>
  <c r="J4" i="81" s="1"/>
  <c r="L4" i="81" s="1"/>
  <c r="M955" i="52"/>
  <c r="I21" i="92" s="1"/>
  <c r="K21" i="92" s="1"/>
  <c r="N894" i="52"/>
  <c r="M50" i="52"/>
  <c r="I30" i="72" s="1"/>
  <c r="K30" i="72" s="1"/>
  <c r="N836" i="52"/>
  <c r="P402" i="52"/>
  <c r="O277" i="52"/>
  <c r="J102" i="71" s="1"/>
  <c r="L102" i="71" s="1"/>
  <c r="O280" i="52"/>
  <c r="J105" i="71" s="1"/>
  <c r="L105" i="71" s="1"/>
  <c r="N825" i="52"/>
  <c r="N677" i="52"/>
  <c r="M904" i="52"/>
  <c r="I16" i="85" s="1"/>
  <c r="K16" i="85" s="1"/>
  <c r="O432" i="52"/>
  <c r="J28" i="82" s="1"/>
  <c r="L28" i="82" s="1"/>
  <c r="M83" i="52"/>
  <c r="I63" i="72" s="1"/>
  <c r="K63" i="72" s="1"/>
  <c r="P219" i="52"/>
  <c r="L74" i="52"/>
  <c r="N319" i="52"/>
  <c r="P220" i="52"/>
  <c r="L130" i="52"/>
  <c r="L5" i="52"/>
  <c r="L119" i="52"/>
  <c r="P384" i="52"/>
  <c r="N908" i="52"/>
  <c r="L6" i="52"/>
  <c r="P504" i="52"/>
  <c r="O500" i="52"/>
  <c r="J35" i="83" s="1"/>
  <c r="L35" i="83" s="1"/>
  <c r="N748" i="52"/>
  <c r="O708" i="52"/>
  <c r="J8" i="79" s="1"/>
  <c r="L8" i="79" s="1"/>
  <c r="L700" i="52"/>
  <c r="N856" i="52"/>
  <c r="L917" i="52"/>
  <c r="M685" i="52"/>
  <c r="I20" i="78" s="1"/>
  <c r="K20" i="78" s="1"/>
  <c r="N975" i="52"/>
  <c r="O245" i="52"/>
  <c r="J70" i="71" s="1"/>
  <c r="L70" i="71" s="1"/>
  <c r="L238" i="52"/>
  <c r="M968" i="52"/>
  <c r="I10" i="93" s="1"/>
  <c r="K10" i="93" s="1"/>
  <c r="M838" i="52"/>
  <c r="I4" i="90" s="1"/>
  <c r="K4" i="90" s="1"/>
  <c r="N317" i="52"/>
  <c r="P286" i="52"/>
  <c r="N439" i="52"/>
  <c r="N854" i="52"/>
  <c r="N844" i="52"/>
  <c r="N864" i="52"/>
  <c r="N945" i="52"/>
  <c r="P605" i="52"/>
  <c r="P420" i="52"/>
  <c r="P293" i="52"/>
  <c r="M130" i="52"/>
  <c r="I36" i="73" s="1"/>
  <c r="K36" i="73" s="1"/>
  <c r="P21" i="52"/>
  <c r="N196" i="52"/>
  <c r="O807" i="52"/>
  <c r="J18" i="87" s="1"/>
  <c r="L18" i="87" s="1"/>
  <c r="P858" i="52"/>
  <c r="O591" i="52"/>
  <c r="J62" i="74" s="1"/>
  <c r="L62" i="74" s="1"/>
  <c r="O300" i="52"/>
  <c r="J6" i="62" s="1"/>
  <c r="L6" i="62" s="1"/>
  <c r="M283" i="52"/>
  <c r="I108" i="71" s="1"/>
  <c r="K108" i="71" s="1"/>
  <c r="M126" i="52"/>
  <c r="I32" i="73" s="1"/>
  <c r="K32" i="73" s="1"/>
  <c r="M76" i="52"/>
  <c r="I56" i="72" s="1"/>
  <c r="K56" i="72" s="1"/>
  <c r="P792" i="52"/>
  <c r="M63" i="52"/>
  <c r="I43" i="72" s="1"/>
  <c r="K43" i="72" s="1"/>
  <c r="N60" i="52"/>
  <c r="N111" i="52"/>
  <c r="M306" i="52"/>
  <c r="I12" i="62" s="1"/>
  <c r="K12" i="62" s="1"/>
  <c r="M861" i="52"/>
  <c r="I5" i="80" s="1"/>
  <c r="K5" i="80" s="1"/>
  <c r="N581" i="52"/>
  <c r="N393" i="52"/>
  <c r="N598" i="52"/>
  <c r="P263" i="52"/>
  <c r="L875" i="52"/>
  <c r="M721" i="52"/>
  <c r="I21" i="79" s="1"/>
  <c r="K21" i="79" s="1"/>
  <c r="N615" i="52"/>
  <c r="L368" i="52"/>
  <c r="P114" i="52"/>
  <c r="O34" i="52"/>
  <c r="J14" i="72" s="1"/>
  <c r="L14" i="72" s="1"/>
  <c r="L818" i="52"/>
  <c r="L359" i="52"/>
  <c r="M256" i="52"/>
  <c r="I81" i="71" s="1"/>
  <c r="K81" i="71" s="1"/>
  <c r="M427" i="52"/>
  <c r="I23" i="82" s="1"/>
  <c r="K23" i="82" s="1"/>
  <c r="O497" i="52"/>
  <c r="J32" i="83" s="1"/>
  <c r="L32" i="83" s="1"/>
  <c r="M891" i="52"/>
  <c r="I3" i="85" s="1"/>
  <c r="K3" i="85" s="1"/>
  <c r="L630" i="52"/>
  <c r="L766" i="52"/>
  <c r="P837" i="52"/>
  <c r="O556" i="52"/>
  <c r="J27" i="74" s="1"/>
  <c r="L27" i="74" s="1"/>
  <c r="P720" i="52"/>
  <c r="N178" i="52"/>
  <c r="P660" i="52"/>
  <c r="O16" i="52"/>
  <c r="J8" i="97" s="1"/>
  <c r="L8" i="97" s="1"/>
  <c r="N87" i="52"/>
  <c r="N106" i="52"/>
  <c r="N266" i="52"/>
  <c r="P205" i="52"/>
  <c r="P6" i="52"/>
  <c r="L755" i="52"/>
  <c r="N793" i="52"/>
  <c r="N132" i="52"/>
  <c r="M785" i="52"/>
  <c r="I16" i="86" s="1"/>
  <c r="K16" i="86" s="1"/>
  <c r="O546" i="52"/>
  <c r="J17" i="74" s="1"/>
  <c r="L17" i="74" s="1"/>
  <c r="O39" i="52"/>
  <c r="J19" i="72" s="1"/>
  <c r="L19" i="72" s="1"/>
  <c r="M790" i="52"/>
  <c r="I21" i="86" s="1"/>
  <c r="K21" i="86" s="1"/>
  <c r="M301" i="52"/>
  <c r="I7" i="62" s="1"/>
  <c r="K7" i="62" s="1"/>
  <c r="P511" i="52"/>
  <c r="P85" i="52"/>
  <c r="M978" i="52"/>
  <c r="I20" i="93" s="1"/>
  <c r="K20" i="93" s="1"/>
  <c r="N359" i="52"/>
  <c r="N833" i="52"/>
  <c r="O71" i="52"/>
  <c r="J51" i="72" s="1"/>
  <c r="L51" i="72" s="1"/>
  <c r="L848" i="52"/>
  <c r="M470" i="52"/>
  <c r="I5" i="83" s="1"/>
  <c r="K5" i="83" s="1"/>
  <c r="L762" i="52"/>
  <c r="P964" i="52"/>
  <c r="L452" i="52"/>
  <c r="O579" i="52"/>
  <c r="J50" i="74" s="1"/>
  <c r="L50" i="74" s="1"/>
  <c r="O473" i="52"/>
  <c r="J8" i="83" s="1"/>
  <c r="L8" i="83" s="1"/>
  <c r="O457" i="52"/>
  <c r="J53" i="82" s="1"/>
  <c r="L53" i="82" s="1"/>
  <c r="M122" i="52"/>
  <c r="I28" i="73" s="1"/>
  <c r="K28" i="73" s="1"/>
  <c r="M175" i="52"/>
  <c r="I4" i="99" s="1"/>
  <c r="K4" i="99" s="1"/>
  <c r="O172" i="52"/>
  <c r="J4" i="98" s="1"/>
  <c r="L4" i="98" s="1"/>
  <c r="L229" i="52"/>
  <c r="M463" i="52"/>
  <c r="I59" i="82" s="1"/>
  <c r="K59" i="82" s="1"/>
  <c r="O670" i="52"/>
  <c r="J5" i="78" s="1"/>
  <c r="L5" i="78" s="1"/>
  <c r="O632" i="52"/>
  <c r="J34" i="75" s="1"/>
  <c r="L34" i="75" s="1"/>
  <c r="N770" i="52"/>
  <c r="M718" i="52"/>
  <c r="I18" i="79" s="1"/>
  <c r="K18" i="79" s="1"/>
  <c r="M393" i="52"/>
  <c r="I99" i="62" s="1"/>
  <c r="K99" i="62" s="1"/>
  <c r="M494" i="52"/>
  <c r="I29" i="83" s="1"/>
  <c r="K29" i="83" s="1"/>
  <c r="M428" i="52"/>
  <c r="I24" i="82" s="1"/>
  <c r="K24" i="82" s="1"/>
  <c r="L255" i="52"/>
  <c r="N44" i="52"/>
  <c r="M544" i="52"/>
  <c r="I15" i="74" s="1"/>
  <c r="K15" i="74" s="1"/>
  <c r="N278" i="52"/>
  <c r="P842" i="52"/>
  <c r="L235" i="52"/>
  <c r="L349" i="52"/>
  <c r="O939" i="52"/>
  <c r="J5" i="92" s="1"/>
  <c r="L5" i="92" s="1"/>
  <c r="L806" i="52"/>
  <c r="O237" i="52"/>
  <c r="J62" i="71" s="1"/>
  <c r="L62" i="71" s="1"/>
  <c r="M340" i="52"/>
  <c r="I46" i="62" s="1"/>
  <c r="K46" i="62" s="1"/>
  <c r="P170" i="52"/>
  <c r="L599" i="52"/>
  <c r="N862" i="52"/>
  <c r="M738" i="52"/>
  <c r="I9" i="76" s="1"/>
  <c r="K9" i="76" s="1"/>
  <c r="O381" i="52"/>
  <c r="J87" i="62" s="1"/>
  <c r="L87" i="62" s="1"/>
  <c r="P265" i="52"/>
  <c r="L853" i="52"/>
  <c r="O940" i="52"/>
  <c r="J6" i="92" s="1"/>
  <c r="L6" i="92" s="1"/>
  <c r="N286" i="52"/>
  <c r="N253" i="52"/>
  <c r="O348" i="52"/>
  <c r="J54" i="62" s="1"/>
  <c r="L54" i="62" s="1"/>
  <c r="O327" i="52"/>
  <c r="J33" i="62" s="1"/>
  <c r="L33" i="62" s="1"/>
  <c r="P524" i="52"/>
  <c r="P759" i="52"/>
  <c r="L137" i="52"/>
  <c r="M324" i="52"/>
  <c r="I30" i="62" s="1"/>
  <c r="K30" i="62" s="1"/>
  <c r="L463" i="52"/>
  <c r="L763" i="52"/>
  <c r="O881" i="52"/>
  <c r="J11" i="84" s="1"/>
  <c r="L11" i="84" s="1"/>
  <c r="P64" i="52"/>
  <c r="N955" i="52"/>
  <c r="M979" i="52"/>
  <c r="I21" i="93" s="1"/>
  <c r="K21" i="93" s="1"/>
  <c r="M87" i="52"/>
  <c r="I67" i="72" s="1"/>
  <c r="K67" i="72" s="1"/>
  <c r="N606" i="52"/>
  <c r="O907" i="52"/>
  <c r="J2" i="94" s="1"/>
  <c r="L2" i="94" s="1"/>
  <c r="M180" i="52"/>
  <c r="I5" i="71" s="1"/>
  <c r="K5" i="71" s="1"/>
  <c r="P188" i="52"/>
  <c r="P374" i="52"/>
  <c r="P797" i="52"/>
  <c r="O230" i="52"/>
  <c r="J55" i="71" s="1"/>
  <c r="L55" i="71" s="1"/>
  <c r="M193" i="52"/>
  <c r="I18" i="71" s="1"/>
  <c r="K18" i="71" s="1"/>
  <c r="L312" i="52"/>
  <c r="M860" i="52"/>
  <c r="I4" i="80" s="1"/>
  <c r="K4" i="80" s="1"/>
  <c r="M71" i="52"/>
  <c r="I51" i="72" s="1"/>
  <c r="K51" i="72" s="1"/>
  <c r="M234" i="52"/>
  <c r="I59" i="71" s="1"/>
  <c r="K59" i="71" s="1"/>
  <c r="L287" i="52"/>
  <c r="M2" i="52"/>
  <c r="N824" i="52"/>
  <c r="P932" i="52"/>
  <c r="O64" i="52"/>
  <c r="J44" i="72" s="1"/>
  <c r="L44" i="72" s="1"/>
  <c r="M469" i="52"/>
  <c r="I4" i="83" s="1"/>
  <c r="K4" i="83" s="1"/>
  <c r="L184" i="52"/>
  <c r="N414" i="52"/>
  <c r="P826" i="52"/>
  <c r="O151" i="52"/>
  <c r="J57" i="73" s="1"/>
  <c r="L57" i="73" s="1"/>
  <c r="O166" i="52"/>
  <c r="J72" i="73" s="1"/>
  <c r="L72" i="73" s="1"/>
  <c r="P394" i="52"/>
  <c r="O958" i="52"/>
  <c r="J24" i="92" s="1"/>
  <c r="L24" i="92" s="1"/>
  <c r="L371" i="52"/>
  <c r="P100" i="52"/>
  <c r="P543" i="52"/>
  <c r="P823" i="52"/>
  <c r="P509" i="52"/>
  <c r="L583" i="52"/>
  <c r="O258" i="52"/>
  <c r="J83" i="71" s="1"/>
  <c r="L83" i="71" s="1"/>
  <c r="L516" i="52"/>
  <c r="P839" i="52"/>
  <c r="P730" i="52"/>
  <c r="P588" i="52"/>
  <c r="M274" i="52"/>
  <c r="I99" i="71" s="1"/>
  <c r="K99" i="71" s="1"/>
  <c r="L77" i="52"/>
  <c r="P506" i="52"/>
  <c r="O8" i="52"/>
  <c r="J8" i="96" s="1"/>
  <c r="L8" i="96" s="1"/>
  <c r="O56" i="52"/>
  <c r="J36" i="72" s="1"/>
  <c r="L36" i="72" s="1"/>
  <c r="O379" i="52"/>
  <c r="J85" i="62" s="1"/>
  <c r="L85" i="62" s="1"/>
  <c r="P542" i="52"/>
  <c r="L636" i="52"/>
  <c r="M386" i="52"/>
  <c r="I92" i="62" s="1"/>
  <c r="K92" i="62" s="1"/>
  <c r="O208" i="52"/>
  <c r="J33" i="71" s="1"/>
  <c r="L33" i="71" s="1"/>
  <c r="O121" i="52"/>
  <c r="J27" i="73" s="1"/>
  <c r="L27" i="73" s="1"/>
  <c r="N330" i="52"/>
  <c r="L246" i="52"/>
  <c r="N561" i="52"/>
  <c r="M279" i="52"/>
  <c r="I104" i="71" s="1"/>
  <c r="K104" i="71" s="1"/>
  <c r="O426" i="52"/>
  <c r="J22" i="82" s="1"/>
  <c r="L22" i="82" s="1"/>
  <c r="N649" i="52"/>
  <c r="O947" i="52"/>
  <c r="J13" i="92" s="1"/>
  <c r="L13" i="92" s="1"/>
  <c r="M980" i="52"/>
  <c r="I22" i="93" s="1"/>
  <c r="K22" i="93" s="1"/>
  <c r="L258" i="52"/>
  <c r="P752" i="52"/>
  <c r="O740" i="52"/>
  <c r="J11" i="76" s="1"/>
  <c r="L11" i="76" s="1"/>
  <c r="N466" i="52"/>
  <c r="P301" i="52"/>
  <c r="M98" i="52"/>
  <c r="I4" i="73" s="1"/>
  <c r="K4" i="73" s="1"/>
  <c r="O686" i="52"/>
  <c r="J21" i="78" s="1"/>
  <c r="L21" i="78" s="1"/>
  <c r="P698" i="52"/>
  <c r="O659" i="52"/>
  <c r="J61" i="75" s="1"/>
  <c r="L61" i="75" s="1"/>
  <c r="M483" i="52"/>
  <c r="I18" i="83" s="1"/>
  <c r="K18" i="83" s="1"/>
  <c r="M291" i="52"/>
  <c r="I116" i="71" s="1"/>
  <c r="K116" i="71" s="1"/>
  <c r="L412" i="52"/>
  <c r="M183" i="52"/>
  <c r="I8" i="71" s="1"/>
  <c r="K8" i="71" s="1"/>
  <c r="L402" i="52"/>
  <c r="O460" i="52"/>
  <c r="J56" i="82" s="1"/>
  <c r="L56" i="82" s="1"/>
  <c r="N428" i="52"/>
  <c r="O391" i="52"/>
  <c r="J97" i="62" s="1"/>
  <c r="L97" i="62" s="1"/>
  <c r="N77" i="52"/>
  <c r="O651" i="52"/>
  <c r="J53" i="75" s="1"/>
  <c r="L53" i="75" s="1"/>
  <c r="N483" i="52"/>
  <c r="N755" i="52"/>
  <c r="M723" i="52"/>
  <c r="I23" i="79" s="1"/>
  <c r="K23" i="79" s="1"/>
  <c r="L855" i="52"/>
  <c r="M906" i="52"/>
  <c r="I18" i="85" s="1"/>
  <c r="K18" i="85" s="1"/>
  <c r="L642" i="52"/>
  <c r="P260" i="52"/>
  <c r="M280" i="52"/>
  <c r="I105" i="71" s="1"/>
  <c r="K105" i="71" s="1"/>
  <c r="O396" i="52"/>
  <c r="J102" i="62" s="1"/>
  <c r="L102" i="62" s="1"/>
  <c r="N146" i="52"/>
  <c r="N202" i="52"/>
  <c r="P443" i="52"/>
  <c r="O283" i="52"/>
  <c r="J108" i="71" s="1"/>
  <c r="L108" i="71" s="1"/>
  <c r="L464" i="52"/>
  <c r="L120" i="52"/>
  <c r="P560" i="52"/>
  <c r="P895" i="52"/>
  <c r="O612" i="52"/>
  <c r="J14" i="75" s="1"/>
  <c r="L14" i="75" s="1"/>
  <c r="O668" i="52"/>
  <c r="J3" i="78" s="1"/>
  <c r="L3" i="78" s="1"/>
  <c r="L868" i="52"/>
  <c r="P365" i="52"/>
  <c r="O145" i="52"/>
  <c r="J51" i="73" s="1"/>
  <c r="L51" i="73" s="1"/>
  <c r="P451" i="52"/>
  <c r="M553" i="52"/>
  <c r="I24" i="74" s="1"/>
  <c r="K24" i="74" s="1"/>
  <c r="P96" i="52"/>
  <c r="N88" i="52"/>
  <c r="M615" i="52"/>
  <c r="I17" i="75" s="1"/>
  <c r="K17" i="75" s="1"/>
  <c r="O733" i="52"/>
  <c r="J4" i="76" s="1"/>
  <c r="L4" i="76" s="1"/>
  <c r="N200" i="52"/>
  <c r="L139" i="52"/>
  <c r="M440" i="52"/>
  <c r="I36" i="82" s="1"/>
  <c r="K36" i="82" s="1"/>
  <c r="P36" i="52"/>
  <c r="N186" i="52"/>
  <c r="P80" i="52"/>
  <c r="O298" i="52"/>
  <c r="J4" i="62" s="1"/>
  <c r="L4" i="62" s="1"/>
  <c r="M226" i="52"/>
  <c r="I51" i="71" s="1"/>
  <c r="K51" i="71" s="1"/>
  <c r="N117" i="52"/>
  <c r="P709" i="52"/>
  <c r="P753" i="52"/>
  <c r="O573" i="52"/>
  <c r="J44" i="74" s="1"/>
  <c r="L44" i="74" s="1"/>
  <c r="M24" i="52"/>
  <c r="I4" i="72" s="1"/>
  <c r="K4" i="72" s="1"/>
  <c r="M473" i="52"/>
  <c r="I8" i="83" s="1"/>
  <c r="K8" i="83" s="1"/>
  <c r="O718" i="52"/>
  <c r="J18" i="79" s="1"/>
  <c r="L18" i="79" s="1"/>
  <c r="P687" i="52"/>
  <c r="P533" i="52"/>
  <c r="P645" i="52"/>
  <c r="M95" i="52"/>
  <c r="I75" i="72" s="1"/>
  <c r="K75" i="72" s="1"/>
  <c r="N595" i="52"/>
  <c r="M82" i="52"/>
  <c r="I62" i="72" s="1"/>
  <c r="K62" i="72" s="1"/>
  <c r="L524" i="52"/>
  <c r="N351" i="52"/>
  <c r="P422" i="52"/>
  <c r="O874" i="52"/>
  <c r="J4" i="84" s="1"/>
  <c r="L4" i="84" s="1"/>
  <c r="P224" i="52"/>
  <c r="O864" i="52"/>
  <c r="J2" i="81" s="1"/>
  <c r="L2" i="81" s="1"/>
  <c r="O766" i="52"/>
  <c r="J13" i="77" s="1"/>
  <c r="L13" i="77" s="1"/>
  <c r="O376" i="52"/>
  <c r="J82" i="62" s="1"/>
  <c r="L82" i="62" s="1"/>
  <c r="P596" i="52"/>
  <c r="L697" i="52"/>
  <c r="N961" i="52"/>
  <c r="N754" i="52"/>
  <c r="L382" i="52"/>
  <c r="M546" i="52"/>
  <c r="I17" i="74" s="1"/>
  <c r="K17" i="74" s="1"/>
  <c r="M794" i="52"/>
  <c r="I5" i="87" s="1"/>
  <c r="K5" i="87" s="1"/>
  <c r="L978" i="52"/>
  <c r="L9" i="52"/>
  <c r="L123" i="52"/>
  <c r="N388" i="52"/>
  <c r="L808" i="52"/>
  <c r="N619" i="52"/>
  <c r="L742" i="52"/>
  <c r="P673" i="52"/>
  <c r="P616" i="52"/>
  <c r="L767" i="52"/>
  <c r="L935" i="52"/>
  <c r="N406" i="52"/>
  <c r="P154" i="52"/>
  <c r="N959" i="52"/>
  <c r="N282" i="52"/>
  <c r="O705" i="52"/>
  <c r="J5" i="79" s="1"/>
  <c r="L5" i="79" s="1"/>
  <c r="N370" i="52"/>
  <c r="N20" i="52"/>
  <c r="O218" i="52"/>
  <c r="J43" i="71" s="1"/>
  <c r="L43" i="71" s="1"/>
  <c r="N739" i="52"/>
  <c r="N559" i="52"/>
  <c r="N579" i="52"/>
  <c r="P46" i="52"/>
  <c r="N563" i="52"/>
  <c r="N641" i="52"/>
  <c r="O81" i="52"/>
  <c r="J61" i="72" s="1"/>
  <c r="L61" i="72" s="1"/>
  <c r="O906" i="52"/>
  <c r="J18" i="85" s="1"/>
  <c r="L18" i="85" s="1"/>
  <c r="M565" i="52"/>
  <c r="I36" i="74" s="1"/>
  <c r="K36" i="74" s="1"/>
  <c r="P466" i="52"/>
  <c r="N545" i="52"/>
  <c r="O588" i="52"/>
  <c r="J59" i="74" s="1"/>
  <c r="L59" i="74" s="1"/>
  <c r="P238" i="52"/>
  <c r="N367" i="52"/>
  <c r="N948" i="52"/>
  <c r="P903" i="52"/>
  <c r="O744" i="52"/>
  <c r="J15" i="76" s="1"/>
  <c r="L15" i="76" s="1"/>
  <c r="L346" i="52"/>
  <c r="N30" i="52"/>
  <c r="M166" i="52"/>
  <c r="I72" i="73" s="1"/>
  <c r="K72" i="73" s="1"/>
  <c r="O872" i="52"/>
  <c r="J2" i="84" s="1"/>
  <c r="L2" i="84" s="1"/>
  <c r="O592" i="52"/>
  <c r="J63" i="74" s="1"/>
  <c r="L63" i="74" s="1"/>
  <c r="M194" i="52"/>
  <c r="I19" i="71" s="1"/>
  <c r="K19" i="71" s="1"/>
  <c r="O692" i="52"/>
  <c r="J27" i="78" s="1"/>
  <c r="L27" i="78" s="1"/>
  <c r="M162" i="52"/>
  <c r="I68" i="73" s="1"/>
  <c r="K68" i="73" s="1"/>
  <c r="O989" i="52"/>
  <c r="J31" i="93" s="1"/>
  <c r="L31" i="93" s="1"/>
  <c r="O337" i="52"/>
  <c r="J43" i="62" s="1"/>
  <c r="L43" i="62" s="1"/>
  <c r="N231" i="52"/>
  <c r="P480" i="52"/>
  <c r="M550" i="52"/>
  <c r="I21" i="74" s="1"/>
  <c r="K21" i="74" s="1"/>
  <c r="M513" i="52"/>
  <c r="I48" i="83" s="1"/>
  <c r="K48" i="83" s="1"/>
  <c r="L190" i="52"/>
  <c r="N148" i="52"/>
  <c r="M281" i="52"/>
  <c r="I106" i="71" s="1"/>
  <c r="K106" i="71" s="1"/>
  <c r="N517" i="52"/>
  <c r="L467" i="52"/>
  <c r="N75" i="52"/>
  <c r="P830" i="52"/>
  <c r="O353" i="52"/>
  <c r="J59" i="62" s="1"/>
  <c r="L59" i="62" s="1"/>
  <c r="N23" i="52"/>
  <c r="O669" i="52"/>
  <c r="J4" i="78" s="1"/>
  <c r="L4" i="78" s="1"/>
  <c r="O133" i="52"/>
  <c r="J39" i="73" s="1"/>
  <c r="L39" i="73" s="1"/>
  <c r="L466" i="52"/>
  <c r="O465" i="52"/>
  <c r="J61" i="82" s="1"/>
  <c r="L61" i="82" s="1"/>
  <c r="N587" i="52"/>
  <c r="P729" i="52"/>
  <c r="P672" i="52"/>
  <c r="P728" i="52"/>
  <c r="O481" i="52"/>
  <c r="J16" i="83" s="1"/>
  <c r="L16" i="83" s="1"/>
  <c r="O360" i="52"/>
  <c r="J66" i="62" s="1"/>
  <c r="L66" i="62" s="1"/>
  <c r="P91" i="52"/>
  <c r="M683" i="52"/>
  <c r="I18" i="78" s="1"/>
  <c r="K18" i="78" s="1"/>
  <c r="L475" i="52"/>
  <c r="O377" i="52"/>
  <c r="J83" i="62" s="1"/>
  <c r="L83" i="62" s="1"/>
  <c r="P313" i="52"/>
  <c r="N692" i="52"/>
  <c r="P545" i="52"/>
  <c r="P817" i="52"/>
  <c r="M391" i="52"/>
  <c r="I97" i="62" s="1"/>
  <c r="K97" i="62" s="1"/>
  <c r="P584" i="52"/>
  <c r="P821" i="52"/>
  <c r="M624" i="52"/>
  <c r="I26" i="75" s="1"/>
  <c r="K26" i="75" s="1"/>
  <c r="P418" i="52"/>
  <c r="O683" i="52"/>
  <c r="J18" i="78" s="1"/>
  <c r="L18" i="78" s="1"/>
  <c r="N344" i="52"/>
  <c r="N234" i="52"/>
  <c r="N885" i="52"/>
  <c r="M141" i="52"/>
  <c r="I47" i="73" s="1"/>
  <c r="K47" i="73" s="1"/>
  <c r="P239" i="52"/>
  <c r="L538" i="52"/>
  <c r="O756" i="52"/>
  <c r="J3" i="77" s="1"/>
  <c r="L3" i="77" s="1"/>
  <c r="N568" i="52"/>
  <c r="M753" i="52"/>
  <c r="I24" i="76" s="1"/>
  <c r="K24" i="76" s="1"/>
  <c r="N725" i="52"/>
  <c r="N893" i="52"/>
  <c r="M902" i="52"/>
  <c r="I14" i="85" s="1"/>
  <c r="K14" i="85" s="1"/>
  <c r="O188" i="52"/>
  <c r="J13" i="71" s="1"/>
  <c r="L13" i="71" s="1"/>
  <c r="P763" i="52"/>
  <c r="P704" i="52"/>
  <c r="N474" i="52"/>
  <c r="M223" i="52"/>
  <c r="I48" i="71" s="1"/>
  <c r="K48" i="71" s="1"/>
  <c r="P913" i="52"/>
  <c r="O404" i="52"/>
  <c r="J4" i="101" s="1"/>
  <c r="L4" i="101" s="1"/>
  <c r="M345" i="52"/>
  <c r="I51" i="62" s="1"/>
  <c r="K51" i="62" s="1"/>
  <c r="P975" i="52"/>
  <c r="M323" i="52"/>
  <c r="I29" i="62" s="1"/>
  <c r="K29" i="62" s="1"/>
  <c r="O295" i="52"/>
  <c r="J4" i="100" s="1"/>
  <c r="L4" i="100" s="1"/>
  <c r="P158" i="52"/>
  <c r="N963" i="52"/>
  <c r="O291" i="52"/>
  <c r="J116" i="71" s="1"/>
  <c r="L116" i="71" s="1"/>
  <c r="O216" i="52"/>
  <c r="J41" i="71" s="1"/>
  <c r="L41" i="71" s="1"/>
  <c r="O470" i="52"/>
  <c r="J5" i="83" s="1"/>
  <c r="L5" i="83" s="1"/>
  <c r="P5" i="52"/>
  <c r="N802" i="52"/>
  <c r="O316" i="52"/>
  <c r="J22" i="62" s="1"/>
  <c r="L22" i="62" s="1"/>
  <c r="O372" i="52"/>
  <c r="J78" i="62" s="1"/>
  <c r="L78" i="62" s="1"/>
  <c r="P390" i="52"/>
  <c r="O268" i="52"/>
  <c r="J93" i="71" s="1"/>
  <c r="L93" i="71" s="1"/>
  <c r="N94" i="52"/>
  <c r="N314" i="52"/>
  <c r="L628" i="52"/>
  <c r="N701" i="52"/>
  <c r="P785" i="52"/>
  <c r="O841" i="52"/>
  <c r="J7" i="90" s="1"/>
  <c r="L7" i="90" s="1"/>
  <c r="M388" i="52"/>
  <c r="I94" i="62" s="1"/>
  <c r="K94" i="62" s="1"/>
  <c r="O267" i="52"/>
  <c r="J92" i="71" s="1"/>
  <c r="L92" i="71" s="1"/>
  <c r="M887" i="52"/>
  <c r="I17" i="84" s="1"/>
  <c r="K17" i="84" s="1"/>
  <c r="M799" i="52"/>
  <c r="I10" i="87" s="1"/>
  <c r="K10" i="87" s="1"/>
  <c r="N860" i="52"/>
  <c r="P284" i="52"/>
  <c r="M714" i="52"/>
  <c r="I14" i="79" s="1"/>
  <c r="K14" i="79" s="1"/>
  <c r="N68" i="52"/>
  <c r="N569" i="52"/>
  <c r="L122" i="52"/>
  <c r="L199" i="52"/>
  <c r="P439" i="52"/>
  <c r="M490" i="52"/>
  <c r="I25" i="83" s="1"/>
  <c r="K25" i="83" s="1"/>
  <c r="M399" i="52"/>
  <c r="I105" i="62" s="1"/>
  <c r="K105" i="62" s="1"/>
  <c r="P979" i="52"/>
  <c r="P460" i="52"/>
  <c r="L739" i="52"/>
  <c r="M528" i="52"/>
  <c r="I63" i="83" s="1"/>
  <c r="K63" i="83" s="1"/>
  <c r="O679" i="52"/>
  <c r="J14" i="78" s="1"/>
  <c r="L14" i="78" s="1"/>
  <c r="M482" i="52"/>
  <c r="I17" i="83" s="1"/>
  <c r="K17" i="83" s="1"/>
  <c r="P240" i="52"/>
  <c r="L989" i="52"/>
  <c r="P253" i="52"/>
  <c r="M745" i="52"/>
  <c r="I16" i="76" s="1"/>
  <c r="K16" i="76" s="1"/>
  <c r="M812" i="52"/>
  <c r="I5" i="88" s="1"/>
  <c r="K5" i="88" s="1"/>
  <c r="M339" i="52"/>
  <c r="I45" i="62" s="1"/>
  <c r="K45" i="62" s="1"/>
  <c r="M507" i="52"/>
  <c r="I42" i="83" s="1"/>
  <c r="K42" i="83" s="1"/>
  <c r="L905" i="52"/>
  <c r="P167" i="52"/>
  <c r="M375" i="52"/>
  <c r="I81" i="62" s="1"/>
  <c r="K81" i="62" s="1"/>
  <c r="P875" i="52"/>
  <c r="O816" i="52"/>
  <c r="J9" i="88" s="1"/>
  <c r="L9" i="88" s="1"/>
  <c r="O284" i="52"/>
  <c r="J109" i="71" s="1"/>
  <c r="L109" i="71" s="1"/>
  <c r="N715" i="52"/>
  <c r="P597" i="52"/>
  <c r="O183" i="52"/>
  <c r="J8" i="71" s="1"/>
  <c r="L8" i="71" s="1"/>
  <c r="L509" i="52"/>
  <c r="P714" i="52"/>
  <c r="N899" i="52"/>
  <c r="O707" i="52"/>
  <c r="J7" i="79" s="1"/>
  <c r="L7" i="79" s="1"/>
  <c r="L126" i="52"/>
  <c r="M798" i="52"/>
  <c r="I9" i="87" s="1"/>
  <c r="K9" i="87" s="1"/>
  <c r="N105" i="52"/>
  <c r="M321" i="52"/>
  <c r="I27" i="62" s="1"/>
  <c r="K27" i="62" s="1"/>
  <c r="N533" i="52"/>
  <c r="P619" i="52"/>
  <c r="L11" i="52"/>
  <c r="L125" i="52"/>
  <c r="L932" i="52"/>
  <c r="N341" i="52"/>
  <c r="L70" i="52"/>
  <c r="L576" i="52"/>
  <c r="L234" i="52"/>
  <c r="L740" i="52"/>
  <c r="N872" i="52"/>
  <c r="N986" i="52"/>
  <c r="O255" i="52"/>
  <c r="J80" i="71" s="1"/>
  <c r="L80" i="71" s="1"/>
  <c r="M268" i="52"/>
  <c r="I93" i="71" s="1"/>
  <c r="K93" i="71" s="1"/>
  <c r="P149" i="52"/>
  <c r="P701" i="52"/>
  <c r="M330" i="52"/>
  <c r="I36" i="62" s="1"/>
  <c r="K36" i="62" s="1"/>
  <c r="O702" i="52"/>
  <c r="J2" i="79" s="1"/>
  <c r="L2" i="79" s="1"/>
  <c r="O10" i="52"/>
  <c r="J2" i="97" s="1"/>
  <c r="L2" i="97" s="1"/>
  <c r="N865" i="52"/>
  <c r="N434" i="52"/>
  <c r="O922" i="52"/>
  <c r="J4" i="95" s="1"/>
  <c r="L4" i="95" s="1"/>
  <c r="N753" i="52"/>
  <c r="L477" i="52"/>
  <c r="N169" i="52"/>
  <c r="O67" i="52"/>
  <c r="J47" i="72" s="1"/>
  <c r="L47" i="72" s="1"/>
  <c r="O252" i="52"/>
  <c r="J77" i="71" s="1"/>
  <c r="L77" i="71" s="1"/>
  <c r="P125" i="52"/>
  <c r="P857" i="52"/>
  <c r="M586" i="52"/>
  <c r="I57" i="74" s="1"/>
  <c r="K57" i="74" s="1"/>
  <c r="P344" i="52"/>
  <c r="N556" i="52"/>
  <c r="N942" i="52"/>
  <c r="O825" i="52"/>
  <c r="J4" i="89" s="1"/>
  <c r="L4" i="89" s="1"/>
  <c r="M767" i="52"/>
  <c r="I14" i="77" s="1"/>
  <c r="K14" i="77" s="1"/>
  <c r="N764" i="52"/>
  <c r="P748" i="52"/>
  <c r="L566" i="52"/>
  <c r="L734" i="52"/>
  <c r="N462" i="52"/>
  <c r="O732" i="52"/>
  <c r="J3" i="76" s="1"/>
  <c r="L3" i="76" s="1"/>
  <c r="N547" i="52"/>
  <c r="M487" i="52"/>
  <c r="I22" i="83" s="1"/>
  <c r="K22" i="83" s="1"/>
  <c r="L987" i="52"/>
  <c r="L399" i="52"/>
  <c r="P982" i="52"/>
  <c r="O749" i="52"/>
  <c r="J20" i="76" s="1"/>
  <c r="L20" i="76" s="1"/>
  <c r="O793" i="52"/>
  <c r="J4" i="87" s="1"/>
  <c r="L4" i="87" s="1"/>
  <c r="L284" i="52"/>
  <c r="M552" i="52"/>
  <c r="I23" i="74" s="1"/>
  <c r="K23" i="74" s="1"/>
  <c r="N247" i="52"/>
  <c r="O663" i="52"/>
  <c r="J65" i="75" s="1"/>
  <c r="L65" i="75" s="1"/>
  <c r="P523" i="52"/>
  <c r="O865" i="52"/>
  <c r="J3" i="81" s="1"/>
  <c r="L3" i="81" s="1"/>
  <c r="O610" i="52"/>
  <c r="J12" i="75" s="1"/>
  <c r="L12" i="75" s="1"/>
  <c r="L186" i="52"/>
  <c r="M654" i="52"/>
  <c r="I56" i="75" s="1"/>
  <c r="K56" i="75" s="1"/>
  <c r="N328" i="52"/>
  <c r="L803" i="52"/>
  <c r="L915" i="52"/>
  <c r="M907" i="52"/>
  <c r="I2" i="94" s="1"/>
  <c r="K2" i="94" s="1"/>
  <c r="N157" i="52"/>
  <c r="L71" i="52"/>
  <c r="N733" i="52"/>
  <c r="L854" i="52"/>
  <c r="L348" i="52"/>
  <c r="M286" i="52"/>
  <c r="I111" i="71" s="1"/>
  <c r="K111" i="71" s="1"/>
  <c r="M400" i="52"/>
  <c r="I106" i="62" s="1"/>
  <c r="K106" i="62" s="1"/>
  <c r="O724" i="52"/>
  <c r="J24" i="79" s="1"/>
  <c r="L24" i="79" s="1"/>
  <c r="P828" i="52"/>
  <c r="O241" i="52"/>
  <c r="J66" i="71" s="1"/>
  <c r="L66" i="71" s="1"/>
  <c r="L965" i="52"/>
  <c r="P106" i="52"/>
  <c r="N322" i="52"/>
  <c r="P259" i="52"/>
  <c r="M848" i="52"/>
  <c r="I4" i="91" s="1"/>
  <c r="K4" i="91" s="1"/>
  <c r="N798" i="52"/>
  <c r="O315" i="52"/>
  <c r="J21" i="62" s="1"/>
  <c r="L21" i="62" s="1"/>
  <c r="N398" i="52"/>
  <c r="L251" i="52"/>
  <c r="O320" i="52"/>
  <c r="J26" i="62" s="1"/>
  <c r="L26" i="62" s="1"/>
  <c r="N853" i="52"/>
  <c r="P29" i="52"/>
  <c r="M807" i="52"/>
  <c r="I18" i="87" s="1"/>
  <c r="K18" i="87" s="1"/>
  <c r="M135" i="52"/>
  <c r="I41" i="73" s="1"/>
  <c r="K41" i="73" s="1"/>
  <c r="N662" i="52"/>
  <c r="N934" i="52"/>
  <c r="M506" i="52"/>
  <c r="I41" i="83" s="1"/>
  <c r="K41" i="83" s="1"/>
  <c r="O802" i="52"/>
  <c r="J13" i="87" s="1"/>
  <c r="L13" i="87" s="1"/>
  <c r="M214" i="52"/>
  <c r="I39" i="71" s="1"/>
  <c r="K39" i="71" s="1"/>
  <c r="N397" i="52"/>
  <c r="O755" i="52"/>
  <c r="J2" i="77" s="1"/>
  <c r="L2" i="77" s="1"/>
  <c r="P805" i="52"/>
  <c r="L513" i="52"/>
  <c r="L681" i="52"/>
  <c r="M132" i="52"/>
  <c r="I38" i="73" s="1"/>
  <c r="K38" i="73" s="1"/>
  <c r="L934" i="52"/>
  <c r="N194" i="52"/>
  <c r="N659" i="52"/>
  <c r="M599" i="52"/>
  <c r="I70" i="74" s="1"/>
  <c r="K70" i="74" s="1"/>
  <c r="L514" i="52"/>
  <c r="O110" i="52"/>
  <c r="J16" i="73" s="1"/>
  <c r="L16" i="73" s="1"/>
  <c r="O636" i="52"/>
  <c r="J38" i="75" s="1"/>
  <c r="L38" i="75" s="1"/>
  <c r="O514" i="52"/>
  <c r="J49" i="83" s="1"/>
  <c r="L49" i="83" s="1"/>
  <c r="O26" i="52"/>
  <c r="J6" i="72" s="1"/>
  <c r="L6" i="72" s="1"/>
  <c r="L529" i="52"/>
  <c r="P648" i="52"/>
  <c r="P104" i="52"/>
  <c r="N795" i="52"/>
  <c r="M198" i="52"/>
  <c r="I23" i="71" s="1"/>
  <c r="K23" i="71" s="1"/>
  <c r="O275" i="52"/>
  <c r="J100" i="71" s="1"/>
  <c r="L100" i="71" s="1"/>
  <c r="M893" i="52"/>
  <c r="I5" i="85" s="1"/>
  <c r="K5" i="85" s="1"/>
  <c r="M27" i="52"/>
  <c r="I7" i="72" s="1"/>
  <c r="K7" i="72" s="1"/>
  <c r="P217" i="52"/>
  <c r="N622" i="52"/>
  <c r="N737" i="52"/>
  <c r="L202" i="52"/>
  <c r="O363" i="52"/>
  <c r="J69" i="62" s="1"/>
  <c r="L69" i="62" s="1"/>
  <c r="L918" i="52"/>
  <c r="L634" i="52"/>
  <c r="P426" i="52"/>
  <c r="L966" i="52"/>
  <c r="L852" i="52"/>
  <c r="L964" i="52"/>
  <c r="P226" i="52"/>
  <c r="O20" i="52"/>
  <c r="J12" i="97" s="1"/>
  <c r="L12" i="97" s="1"/>
  <c r="N374" i="52"/>
  <c r="O236" i="52"/>
  <c r="J61" i="71" s="1"/>
  <c r="L61" i="71" s="1"/>
  <c r="N181" i="52"/>
  <c r="N486" i="52"/>
  <c r="L352" i="52"/>
  <c r="N340" i="52"/>
  <c r="O547" i="52"/>
  <c r="J18" i="74" s="1"/>
  <c r="L18" i="74" s="1"/>
  <c r="L745" i="52"/>
  <c r="N360" i="52"/>
  <c r="P330" i="52"/>
  <c r="M436" i="52"/>
  <c r="I32" i="82" s="1"/>
  <c r="K32" i="82" s="1"/>
  <c r="O489" i="52"/>
  <c r="J24" i="83" s="1"/>
  <c r="L24" i="83" s="1"/>
  <c r="N245" i="52"/>
  <c r="M808" i="52"/>
  <c r="I19" i="87" s="1"/>
  <c r="K19" i="87" s="1"/>
  <c r="O926" i="52"/>
  <c r="J8" i="95" s="1"/>
  <c r="L8" i="95" s="1"/>
  <c r="N10" i="52"/>
  <c r="O869" i="52"/>
  <c r="J7" i="81" s="1"/>
  <c r="L7" i="81" s="1"/>
  <c r="M845" i="52"/>
  <c r="I11" i="90" s="1"/>
  <c r="K11" i="90" s="1"/>
  <c r="M299" i="52"/>
  <c r="I5" i="62" s="1"/>
  <c r="K5" i="62" s="1"/>
  <c r="P791" i="52"/>
  <c r="O836" i="52"/>
  <c r="J2" i="90" s="1"/>
  <c r="L2" i="90" s="1"/>
  <c r="P945" i="52"/>
  <c r="L507" i="52"/>
  <c r="M14" i="52"/>
  <c r="I6" i="97" s="1"/>
  <c r="K6" i="97" s="1"/>
  <c r="M182" i="52"/>
  <c r="I7" i="71" s="1"/>
  <c r="K7" i="71" s="1"/>
  <c r="O585" i="52"/>
  <c r="J56" i="74" s="1"/>
  <c r="L56" i="74" s="1"/>
  <c r="M568" i="52"/>
  <c r="I39" i="74" s="1"/>
  <c r="K39" i="74" s="1"/>
  <c r="N513" i="52"/>
  <c r="M160" i="52"/>
  <c r="I66" i="73" s="1"/>
  <c r="K66" i="73" s="1"/>
  <c r="M771" i="52"/>
  <c r="I2" i="86" s="1"/>
  <c r="K2" i="86" s="1"/>
  <c r="N463" i="52"/>
  <c r="P639" i="52"/>
  <c r="O846" i="52"/>
  <c r="J2" i="91" s="1"/>
  <c r="L2" i="91" s="1"/>
  <c r="P67" i="52"/>
  <c r="P139" i="52"/>
  <c r="M896" i="52"/>
  <c r="I8" i="85" s="1"/>
  <c r="K8" i="85" s="1"/>
  <c r="M86" i="52"/>
  <c r="I66" i="72" s="1"/>
  <c r="K66" i="72" s="1"/>
  <c r="L926" i="52"/>
  <c r="O488" i="52"/>
  <c r="J23" i="83" s="1"/>
  <c r="L23" i="83" s="1"/>
  <c r="N729" i="52"/>
  <c r="P164" i="52"/>
  <c r="L188" i="52"/>
  <c r="L64" i="52"/>
  <c r="O168" i="52"/>
  <c r="J74" i="73" s="1"/>
  <c r="L74" i="73" s="1"/>
  <c r="M606" i="52"/>
  <c r="I8" i="75" s="1"/>
  <c r="K8" i="75" s="1"/>
  <c r="M720" i="52"/>
  <c r="I20" i="79" s="1"/>
  <c r="K20" i="79" s="1"/>
  <c r="N700" i="52"/>
  <c r="M442" i="52"/>
  <c r="I38" i="82" s="1"/>
  <c r="K38" i="82" s="1"/>
  <c r="L695" i="52"/>
  <c r="P94" i="52"/>
  <c r="L688" i="52"/>
  <c r="N249" i="52"/>
  <c r="L461" i="52"/>
  <c r="L573" i="52"/>
  <c r="P840" i="52"/>
  <c r="N437" i="52"/>
  <c r="O358" i="52"/>
  <c r="J64" i="62" s="1"/>
  <c r="L64" i="62" s="1"/>
  <c r="O201" i="52"/>
  <c r="J26" i="71" s="1"/>
  <c r="L26" i="71" s="1"/>
  <c r="O370" i="52"/>
  <c r="J76" i="62" s="1"/>
  <c r="L76" i="62" s="1"/>
  <c r="N435" i="52"/>
  <c r="P521" i="52"/>
  <c r="P118" i="52"/>
  <c r="M952" i="52"/>
  <c r="I18" i="92" s="1"/>
  <c r="K18" i="92" s="1"/>
  <c r="O468" i="52"/>
  <c r="J3" i="83" s="1"/>
  <c r="L3" i="83" s="1"/>
  <c r="O349" i="52"/>
  <c r="J55" i="62" s="1"/>
  <c r="L55" i="62" s="1"/>
  <c r="O51" i="52"/>
  <c r="J31" i="72" s="1"/>
  <c r="L31" i="72" s="1"/>
  <c r="N968" i="52"/>
  <c r="N57" i="52"/>
  <c r="N779" i="52"/>
  <c r="M809" i="52"/>
  <c r="I2" i="88" s="1"/>
  <c r="K2" i="88" s="1"/>
  <c r="M90" i="52"/>
  <c r="I70" i="72" s="1"/>
  <c r="K70" i="72" s="1"/>
  <c r="P360" i="52"/>
  <c r="P604" i="52"/>
  <c r="L624" i="52"/>
  <c r="P20" i="52"/>
  <c r="P456" i="52"/>
  <c r="N898" i="52"/>
  <c r="P908" i="52"/>
  <c r="M588" i="52"/>
  <c r="I59" i="74" s="1"/>
  <c r="K59" i="74" s="1"/>
  <c r="N467" i="52"/>
  <c r="P859" i="52"/>
  <c r="N368" i="52"/>
  <c r="N510" i="52"/>
  <c r="P10" i="52"/>
  <c r="O418" i="52"/>
  <c r="J14" i="82" s="1"/>
  <c r="L14" i="82" s="1"/>
  <c r="N552" i="52"/>
  <c r="M21" i="52"/>
  <c r="I13" i="97" s="1"/>
  <c r="K13" i="97" s="1"/>
  <c r="M361" i="52"/>
  <c r="I67" i="62" s="1"/>
  <c r="K67" i="62" s="1"/>
  <c r="N175" i="52"/>
  <c r="M691" i="52"/>
  <c r="I26" i="78" s="1"/>
  <c r="K26" i="78" s="1"/>
  <c r="O28" i="52"/>
  <c r="J8" i="72" s="1"/>
  <c r="L8" i="72" s="1"/>
  <c r="P102" i="52"/>
  <c r="P95" i="52"/>
  <c r="N498" i="52"/>
  <c r="M835" i="52"/>
  <c r="I14" i="89" s="1"/>
  <c r="K14" i="89" s="1"/>
  <c r="M656" i="52"/>
  <c r="I58" i="75" s="1"/>
  <c r="K58" i="75" s="1"/>
  <c r="L482" i="52"/>
  <c r="O450" i="52"/>
  <c r="J46" i="82" s="1"/>
  <c r="L46" i="82" s="1"/>
  <c r="P431" i="52"/>
  <c r="N387" i="52"/>
  <c r="L526" i="52"/>
  <c r="L638" i="52"/>
  <c r="O453" i="52"/>
  <c r="J49" i="82" s="1"/>
  <c r="L49" i="82" s="1"/>
  <c r="O440" i="52"/>
  <c r="J36" i="82" s="1"/>
  <c r="L36" i="82" s="1"/>
  <c r="O563" i="52"/>
  <c r="J34" i="74" s="1"/>
  <c r="L34" i="74" s="1"/>
  <c r="L185" i="52"/>
  <c r="N905" i="52"/>
  <c r="P650" i="52"/>
  <c r="N33" i="52"/>
  <c r="N89" i="52"/>
  <c r="O897" i="52"/>
  <c r="J9" i="85" s="1"/>
  <c r="L9" i="85" s="1"/>
  <c r="L191" i="52"/>
  <c r="O265" i="52"/>
  <c r="J90" i="71" s="1"/>
  <c r="L90" i="71" s="1"/>
  <c r="M258" i="52"/>
  <c r="I83" i="71" s="1"/>
  <c r="K83" i="71" s="1"/>
  <c r="N580" i="52"/>
  <c r="M667" i="52"/>
  <c r="I2" i="78" s="1"/>
  <c r="K2" i="78" s="1"/>
  <c r="N261" i="52"/>
  <c r="O576" i="52"/>
  <c r="J47" i="74" s="1"/>
  <c r="L47" i="74" s="1"/>
  <c r="N743" i="52"/>
  <c r="N373" i="52"/>
  <c r="P200" i="52"/>
  <c r="N693" i="52"/>
  <c r="P658" i="52"/>
  <c r="O266" i="52"/>
  <c r="J91" i="71" s="1"/>
  <c r="L91" i="71" s="1"/>
  <c r="O58" i="52"/>
  <c r="J38" i="72" s="1"/>
  <c r="L38" i="72" s="1"/>
  <c r="O762" i="52"/>
  <c r="J9" i="77" s="1"/>
  <c r="L9" i="77" s="1"/>
  <c r="L541" i="52"/>
  <c r="P361" i="52"/>
  <c r="P795" i="52"/>
  <c r="M12" i="52"/>
  <c r="I4" i="97" s="1"/>
  <c r="K4" i="97" s="1"/>
  <c r="P133" i="52"/>
  <c r="M517" i="52"/>
  <c r="I52" i="83" s="1"/>
  <c r="K52" i="83" s="1"/>
  <c r="M9" i="52"/>
  <c r="I9" i="96" s="1"/>
  <c r="K9" i="96" s="1"/>
  <c r="O741" i="52"/>
  <c r="J12" i="76" s="1"/>
  <c r="L12" i="76" s="1"/>
  <c r="P864" i="52"/>
  <c r="M81" i="52"/>
  <c r="I61" i="72" s="1"/>
  <c r="K61" i="72" s="1"/>
  <c r="M249" i="52"/>
  <c r="I74" i="71" s="1"/>
  <c r="K74" i="71" s="1"/>
  <c r="L539" i="52"/>
  <c r="M800" i="52"/>
  <c r="I11" i="87" s="1"/>
  <c r="K11" i="87" s="1"/>
  <c r="M462" i="52"/>
  <c r="I58" i="82" s="1"/>
  <c r="K58" i="82" s="1"/>
  <c r="O877" i="52"/>
  <c r="J7" i="84" s="1"/>
  <c r="L7" i="84" s="1"/>
  <c r="M383" i="52"/>
  <c r="I89" i="62" s="1"/>
  <c r="K89" i="62" s="1"/>
  <c r="O698" i="52"/>
  <c r="J33" i="78" s="1"/>
  <c r="L33" i="78" s="1"/>
  <c r="M305" i="52"/>
  <c r="I11" i="62" s="1"/>
  <c r="K11" i="62" s="1"/>
  <c r="M60" i="52"/>
  <c r="I40" i="72" s="1"/>
  <c r="K40" i="72" s="1"/>
  <c r="M350" i="52"/>
  <c r="I56" i="62" s="1"/>
  <c r="K56" i="62" s="1"/>
  <c r="N954" i="52"/>
  <c r="O250" i="52"/>
  <c r="J75" i="71" s="1"/>
  <c r="L75" i="71" s="1"/>
  <c r="L687" i="52"/>
  <c r="P163" i="52"/>
  <c r="M608" i="52"/>
  <c r="I10" i="75" s="1"/>
  <c r="K10" i="75" s="1"/>
  <c r="O207" i="52"/>
  <c r="J32" i="71" s="1"/>
  <c r="L32" i="71" s="1"/>
  <c r="N222" i="52"/>
  <c r="P44" i="52"/>
  <c r="O90" i="52"/>
  <c r="J70" i="72" s="1"/>
  <c r="L70" i="72" s="1"/>
  <c r="O276" i="52"/>
  <c r="J101" i="71" s="1"/>
  <c r="L101" i="71" s="1"/>
  <c r="L244" i="52"/>
  <c r="L358" i="52"/>
  <c r="N989" i="52"/>
  <c r="P833" i="52"/>
  <c r="L976" i="52"/>
  <c r="N41" i="52"/>
  <c r="L746" i="52"/>
  <c r="L800" i="52"/>
  <c r="N560" i="52"/>
  <c r="N674" i="52"/>
  <c r="M398" i="52"/>
  <c r="I104" i="62" s="1"/>
  <c r="K104" i="62" s="1"/>
  <c r="N575" i="52"/>
  <c r="N395" i="52"/>
  <c r="N147" i="52"/>
  <c r="P620" i="52"/>
  <c r="N289" i="52"/>
  <c r="N621" i="52"/>
  <c r="P311" i="52"/>
  <c r="L923" i="52"/>
  <c r="N907" i="52"/>
  <c r="N673" i="52"/>
  <c r="M505" i="52"/>
  <c r="I40" i="83" s="1"/>
  <c r="K40" i="83" s="1"/>
  <c r="M438" i="52"/>
  <c r="I34" i="82" s="1"/>
  <c r="K34" i="82" s="1"/>
  <c r="N58" i="52"/>
  <c r="M341" i="52"/>
  <c r="I47" i="62" s="1"/>
  <c r="K47" i="62" s="1"/>
  <c r="P242" i="52"/>
  <c r="M153" i="52"/>
  <c r="I59" i="73" s="1"/>
  <c r="K59" i="73" s="1"/>
  <c r="O978" i="52"/>
  <c r="J20" i="93" s="1"/>
  <c r="L20" i="93" s="1"/>
  <c r="P628" i="52"/>
  <c r="M242" i="52"/>
  <c r="I67" i="71" s="1"/>
  <c r="K67" i="71" s="1"/>
  <c r="M302" i="52"/>
  <c r="I8" i="62" s="1"/>
  <c r="K8" i="62" s="1"/>
  <c r="N536" i="52"/>
  <c r="N348" i="52"/>
  <c r="P574" i="52"/>
  <c r="O980" i="52"/>
  <c r="J22" i="93" s="1"/>
  <c r="L22" i="93" s="1"/>
  <c r="M32" i="52"/>
  <c r="I12" i="72" s="1"/>
  <c r="K12" i="72" s="1"/>
  <c r="M200" i="52"/>
  <c r="I25" i="71" s="1"/>
  <c r="K25" i="71" s="1"/>
  <c r="M151" i="52"/>
  <c r="I57" i="73" s="1"/>
  <c r="K57" i="73" s="1"/>
  <c r="O981" i="52"/>
  <c r="J23" i="93" s="1"/>
  <c r="L23" i="93" s="1"/>
  <c r="N766" i="52"/>
  <c r="P915" i="52"/>
  <c r="P234" i="52"/>
  <c r="O928" i="52"/>
  <c r="J10" i="95" s="1"/>
  <c r="L10" i="95" s="1"/>
  <c r="M420" i="52"/>
  <c r="I16" i="82" s="1"/>
  <c r="K16" i="82" s="1"/>
  <c r="P942" i="52"/>
  <c r="N711" i="52"/>
  <c r="O5" i="52"/>
  <c r="J5" i="96" s="1"/>
  <c r="L5" i="96" s="1"/>
  <c r="P551" i="52"/>
  <c r="N789" i="52"/>
  <c r="M390" i="52"/>
  <c r="I96" i="62" s="1"/>
  <c r="K96" i="62" s="1"/>
  <c r="O882" i="52"/>
  <c r="J12" i="84" s="1"/>
  <c r="L12" i="84" s="1"/>
  <c r="L967" i="52"/>
  <c r="L29" i="52"/>
  <c r="P339" i="52"/>
  <c r="M715" i="52"/>
  <c r="I15" i="79" s="1"/>
  <c r="K15" i="79" s="1"/>
  <c r="P53" i="52"/>
  <c r="L528" i="52"/>
  <c r="O674" i="52"/>
  <c r="J9" i="78" s="1"/>
  <c r="L9" i="78" s="1"/>
  <c r="L233" i="52"/>
  <c r="N180" i="52"/>
  <c r="N324" i="52"/>
  <c r="L807" i="52"/>
  <c r="N150" i="52"/>
  <c r="M260" i="52"/>
  <c r="I85" i="71" s="1"/>
  <c r="K85" i="71" s="1"/>
  <c r="P818" i="52"/>
  <c r="O375" i="52"/>
  <c r="J81" i="62" s="1"/>
  <c r="L81" i="62" s="1"/>
  <c r="M514" i="52"/>
  <c r="I49" i="83" s="1"/>
  <c r="K49" i="83" s="1"/>
  <c r="N179" i="52"/>
  <c r="P712" i="52"/>
  <c r="L67" i="52"/>
  <c r="P282" i="52"/>
  <c r="L587" i="52"/>
  <c r="P822" i="52"/>
  <c r="P490" i="52"/>
  <c r="P228" i="52"/>
  <c r="O129" i="52"/>
  <c r="J35" i="73" s="1"/>
  <c r="L35" i="73" s="1"/>
  <c r="L860" i="52"/>
  <c r="L483" i="52"/>
  <c r="L360" i="52"/>
  <c r="P323" i="52"/>
  <c r="M176" i="52"/>
  <c r="I5" i="99" s="1"/>
  <c r="K5" i="99" s="1"/>
  <c r="O878" i="52"/>
  <c r="J8" i="84" s="1"/>
  <c r="L8" i="84" s="1"/>
  <c r="O717" i="52"/>
  <c r="J17" i="79" s="1"/>
  <c r="L17" i="79" s="1"/>
  <c r="O476" i="52"/>
  <c r="J11" i="83" s="1"/>
  <c r="L11" i="83" s="1"/>
  <c r="P405" i="52"/>
  <c r="O471" i="52"/>
  <c r="J6" i="83" s="1"/>
  <c r="L6" i="83" s="1"/>
  <c r="N720" i="52"/>
  <c r="O963" i="52"/>
  <c r="J5" i="93" s="1"/>
  <c r="L5" i="93" s="1"/>
  <c r="O690" i="52"/>
  <c r="J25" i="78" s="1"/>
  <c r="L25" i="78" s="1"/>
  <c r="O631" i="52"/>
  <c r="J33" i="75" s="1"/>
  <c r="L33" i="75" s="1"/>
  <c r="P421" i="52"/>
  <c r="M203" i="52"/>
  <c r="I28" i="71" s="1"/>
  <c r="K28" i="71" s="1"/>
  <c r="M371" i="52"/>
  <c r="I77" i="62" s="1"/>
  <c r="K77" i="62" s="1"/>
  <c r="M99" i="52"/>
  <c r="I5" i="73" s="1"/>
  <c r="K5" i="73" s="1"/>
  <c r="N848" i="52"/>
  <c r="N313" i="52"/>
  <c r="O862" i="52"/>
  <c r="J6" i="80" s="1"/>
  <c r="L6" i="80" s="1"/>
  <c r="M292" i="52"/>
  <c r="I117" i="71" s="1"/>
  <c r="K117" i="71" s="1"/>
  <c r="M148" i="52"/>
  <c r="I54" i="73" s="1"/>
  <c r="K54" i="73" s="1"/>
  <c r="P27" i="52"/>
  <c r="O737" i="52"/>
  <c r="J8" i="76" s="1"/>
  <c r="L8" i="76" s="1"/>
  <c r="N429" i="52"/>
  <c r="N890" i="52"/>
  <c r="P48" i="52"/>
  <c r="O92" i="52"/>
  <c r="J72" i="72" s="1"/>
  <c r="L72" i="72" s="1"/>
  <c r="L27" i="52"/>
  <c r="M837" i="52"/>
  <c r="I3" i="90" s="1"/>
  <c r="K3" i="90" s="1"/>
  <c r="M316" i="52"/>
  <c r="I22" i="62" s="1"/>
  <c r="K22" i="62" s="1"/>
  <c r="N868" i="52"/>
  <c r="L754" i="52"/>
  <c r="O11" i="52"/>
  <c r="J3" i="97" s="1"/>
  <c r="L3" i="97" s="1"/>
  <c r="P278" i="52"/>
  <c r="P957" i="52"/>
  <c r="L640" i="52"/>
  <c r="M655" i="52"/>
  <c r="I57" i="75" s="1"/>
  <c r="K57" i="75" s="1"/>
  <c r="O499" i="52"/>
  <c r="J34" i="83" s="1"/>
  <c r="L34" i="83" s="1"/>
  <c r="P341" i="52"/>
  <c r="P955" i="52"/>
  <c r="L299" i="52"/>
  <c r="L858" i="52"/>
  <c r="L912" i="52"/>
  <c r="P35" i="52"/>
  <c r="L685" i="52"/>
  <c r="L195" i="52"/>
  <c r="O210" i="52"/>
  <c r="J35" i="71" s="1"/>
  <c r="L35" i="71" s="1"/>
  <c r="O149" i="52"/>
  <c r="J55" i="73" s="1"/>
  <c r="L55" i="73" s="1"/>
  <c r="M797" i="52"/>
  <c r="I8" i="87" s="1"/>
  <c r="K8" i="87" s="1"/>
  <c r="O271" i="52"/>
  <c r="J96" i="71" s="1"/>
  <c r="L96" i="71" s="1"/>
  <c r="N152" i="52"/>
  <c r="P144" i="52"/>
  <c r="N383" i="52"/>
  <c r="P264" i="52"/>
  <c r="L236" i="52"/>
  <c r="N867" i="52"/>
  <c r="M725" i="52"/>
  <c r="I25" i="79" s="1"/>
  <c r="K25" i="79" s="1"/>
  <c r="N970" i="52"/>
  <c r="L571" i="52"/>
  <c r="M357" i="52"/>
  <c r="I63" i="62" s="1"/>
  <c r="K63" i="62" s="1"/>
  <c r="P567" i="52"/>
  <c r="N85" i="52"/>
  <c r="P70" i="52"/>
  <c r="M199" i="52"/>
  <c r="I24" i="71" s="1"/>
  <c r="K24" i="71" s="1"/>
  <c r="P920" i="52"/>
  <c r="O796" i="52"/>
  <c r="J7" i="87" s="1"/>
  <c r="L7" i="87" s="1"/>
  <c r="M136" i="52"/>
  <c r="I42" i="73" s="1"/>
  <c r="K42" i="73" s="1"/>
  <c r="P632" i="52"/>
  <c r="L118" i="52"/>
  <c r="P766" i="52"/>
  <c r="O934" i="52"/>
  <c r="J16" i="95" s="1"/>
  <c r="L16" i="95" s="1"/>
  <c r="M775" i="52"/>
  <c r="I6" i="86" s="1"/>
  <c r="K6" i="86" s="1"/>
  <c r="N457" i="52"/>
  <c r="O530" i="52"/>
  <c r="J65" i="83" s="1"/>
  <c r="L65" i="83" s="1"/>
  <c r="P191" i="52"/>
  <c r="N653" i="52"/>
  <c r="P678" i="52"/>
  <c r="L116" i="52"/>
  <c r="P458" i="52"/>
  <c r="N599" i="52"/>
  <c r="M224" i="52"/>
  <c r="I49" i="71" s="1"/>
  <c r="K49" i="71" s="1"/>
  <c r="L478" i="52"/>
  <c r="N791" i="52"/>
  <c r="P54" i="52"/>
  <c r="L809" i="52"/>
  <c r="N204" i="52"/>
  <c r="M623" i="52"/>
  <c r="I25" i="75" s="1"/>
  <c r="K25" i="75" s="1"/>
  <c r="P382" i="52"/>
  <c r="O260" i="52"/>
  <c r="J85" i="71" s="1"/>
  <c r="L85" i="71" s="1"/>
  <c r="L596" i="52"/>
  <c r="O156" i="52"/>
  <c r="J62" i="73" s="1"/>
  <c r="L62" i="73" s="1"/>
  <c r="P367" i="52"/>
  <c r="L462" i="52"/>
  <c r="O725" i="52"/>
  <c r="J25" i="79" s="1"/>
  <c r="L25" i="79" s="1"/>
  <c r="P157" i="52"/>
  <c r="P43" i="52"/>
  <c r="P41" i="52"/>
  <c r="N206" i="52"/>
  <c r="M374" i="52"/>
  <c r="I80" i="62" s="1"/>
  <c r="K80" i="62" s="1"/>
  <c r="M545" i="52"/>
  <c r="I16" i="74" s="1"/>
  <c r="K16" i="74" s="1"/>
  <c r="P89" i="52"/>
  <c r="O483" i="52"/>
  <c r="J18" i="83" s="1"/>
  <c r="L18" i="83" s="1"/>
  <c r="O589" i="52"/>
  <c r="J60" i="74" s="1"/>
  <c r="L60" i="74" s="1"/>
  <c r="O469" i="52"/>
  <c r="J4" i="83" s="1"/>
  <c r="L4" i="83" s="1"/>
  <c r="M913" i="52"/>
  <c r="I8" i="94" s="1"/>
  <c r="K8" i="94" s="1"/>
  <c r="N974" i="52"/>
  <c r="P618" i="52"/>
  <c r="N248" i="52"/>
  <c r="M557" i="52"/>
  <c r="I28" i="74" s="1"/>
  <c r="K28" i="74" s="1"/>
  <c r="N910" i="52"/>
  <c r="N136" i="52"/>
  <c r="O603" i="52"/>
  <c r="J5" i="75" s="1"/>
  <c r="L5" i="75" s="1"/>
  <c r="N102" i="52"/>
  <c r="O548" i="52"/>
  <c r="J19" i="74" s="1"/>
  <c r="L19" i="74" s="1"/>
  <c r="L409" i="52"/>
  <c r="M415" i="52"/>
  <c r="I11" i="82" s="1"/>
  <c r="K11" i="82" s="1"/>
  <c r="P176" i="52"/>
  <c r="M311" i="52"/>
  <c r="I17" i="62" s="1"/>
  <c r="K17" i="62" s="1"/>
  <c r="P71" i="52"/>
  <c r="M370" i="52"/>
  <c r="I76" i="62" s="1"/>
  <c r="K76" i="62" s="1"/>
  <c r="O644" i="52"/>
  <c r="J46" i="75" s="1"/>
  <c r="L46" i="75" s="1"/>
  <c r="O629" i="52"/>
  <c r="J31" i="75" s="1"/>
  <c r="L31" i="75" s="1"/>
  <c r="N479" i="52"/>
  <c r="M582" i="52"/>
  <c r="I53" i="74" s="1"/>
  <c r="K53" i="74" s="1"/>
  <c r="M221" i="52"/>
  <c r="I46" i="71" s="1"/>
  <c r="K46" i="71" s="1"/>
  <c r="N714" i="52"/>
  <c r="P882" i="52"/>
  <c r="N686" i="52"/>
  <c r="M917" i="52"/>
  <c r="I12" i="94" s="1"/>
  <c r="K12" i="94" s="1"/>
  <c r="O75" i="52"/>
  <c r="J55" i="72" s="1"/>
  <c r="L55" i="72" s="1"/>
  <c r="N664" i="52"/>
  <c r="O987" i="52"/>
  <c r="J29" i="93" s="1"/>
  <c r="L29" i="93" s="1"/>
  <c r="N819" i="52"/>
  <c r="O775" i="52"/>
  <c r="J6" i="86" s="1"/>
  <c r="L6" i="86" s="1"/>
  <c r="M975" i="52"/>
  <c r="I17" i="93" s="1"/>
  <c r="K17" i="93" s="1"/>
  <c r="M355" i="52"/>
  <c r="I61" i="62" s="1"/>
  <c r="K61" i="62" s="1"/>
  <c r="M788" i="52"/>
  <c r="I19" i="86" s="1"/>
  <c r="K19" i="86" s="1"/>
  <c r="N442" i="52"/>
  <c r="O263" i="52"/>
  <c r="J88" i="71" s="1"/>
  <c r="L88" i="71" s="1"/>
  <c r="M735" i="52"/>
  <c r="I6" i="76" s="1"/>
  <c r="K6" i="76" s="1"/>
  <c r="L361" i="52"/>
  <c r="M318" i="52"/>
  <c r="I24" i="62" s="1"/>
  <c r="K24" i="62" s="1"/>
  <c r="O519" i="52"/>
  <c r="J54" i="83" s="1"/>
  <c r="L54" i="83" s="1"/>
  <c r="N631" i="52"/>
  <c r="M717" i="52"/>
  <c r="I17" i="79" s="1"/>
  <c r="K17" i="79" s="1"/>
  <c r="M622" i="52"/>
  <c r="I24" i="75" s="1"/>
  <c r="K24" i="75" s="1"/>
  <c r="P788" i="52"/>
  <c r="N212" i="52"/>
  <c r="P492" i="52"/>
  <c r="P111" i="52"/>
  <c r="N61" i="52"/>
  <c r="N173" i="52"/>
  <c r="L919" i="52"/>
  <c r="L469" i="52"/>
  <c r="L970" i="52"/>
  <c r="N37" i="52"/>
  <c r="N788" i="52"/>
  <c r="P589" i="52"/>
  <c r="N323" i="52"/>
  <c r="P430" i="52"/>
  <c r="O6" i="52"/>
  <c r="J6" i="96" s="1"/>
  <c r="L6" i="96" s="1"/>
  <c r="M444" i="52"/>
  <c r="I40" i="82" s="1"/>
  <c r="K40" i="82" s="1"/>
  <c r="N567" i="52"/>
  <c r="P537" i="52"/>
  <c r="M729" i="52"/>
  <c r="I29" i="79" s="1"/>
  <c r="K29" i="79" s="1"/>
  <c r="P825" i="52"/>
  <c r="P539" i="52"/>
  <c r="N415" i="52"/>
  <c r="O22" i="52"/>
  <c r="J2" i="72" s="1"/>
  <c r="L2" i="72" s="1"/>
  <c r="P956" i="52"/>
  <c r="O582" i="52"/>
  <c r="J53" i="74" s="1"/>
  <c r="L53" i="74" s="1"/>
  <c r="N123" i="52"/>
  <c r="N763" i="52"/>
  <c r="M108" i="52"/>
  <c r="I14" i="73" s="1"/>
  <c r="K14" i="73" s="1"/>
  <c r="P72" i="52"/>
  <c r="O821" i="52"/>
  <c r="J14" i="88" s="1"/>
  <c r="L14" i="88" s="1"/>
  <c r="O141" i="52"/>
  <c r="J47" i="73" s="1"/>
  <c r="L47" i="73" s="1"/>
  <c r="P350" i="52"/>
  <c r="L650" i="52"/>
  <c r="O970" i="52"/>
  <c r="J12" i="93" s="1"/>
  <c r="L12" i="93" s="1"/>
  <c r="O171" i="52"/>
  <c r="J3" i="98" s="1"/>
  <c r="L3" i="98" s="1"/>
  <c r="M159" i="52"/>
  <c r="I65" i="73" s="1"/>
  <c r="K65" i="73" s="1"/>
  <c r="P607" i="52"/>
  <c r="P381" i="52"/>
  <c r="M348" i="52"/>
  <c r="I54" i="62" s="1"/>
  <c r="K54" i="62" s="1"/>
  <c r="O190" i="52"/>
  <c r="J15" i="71" s="1"/>
  <c r="L15" i="71" s="1"/>
  <c r="N126" i="52"/>
  <c r="O531" i="52"/>
  <c r="J2" i="74" s="1"/>
  <c r="L2" i="74" s="1"/>
  <c r="P960" i="52"/>
  <c r="P614" i="52"/>
  <c r="M577" i="52"/>
  <c r="I48" i="74" s="1"/>
  <c r="K48" i="74" s="1"/>
  <c r="O423" i="52"/>
  <c r="J19" i="82" s="1"/>
  <c r="L19" i="82" s="1"/>
  <c r="L204" i="52"/>
  <c r="L883" i="52"/>
  <c r="L154" i="52"/>
  <c r="L442" i="52"/>
  <c r="L613" i="52"/>
  <c r="L392" i="52"/>
  <c r="N548" i="52"/>
  <c r="M763" i="52"/>
  <c r="I10" i="77" s="1"/>
  <c r="K10" i="77" s="1"/>
  <c r="P81" i="52"/>
  <c r="M229" i="52"/>
  <c r="I54" i="71" s="1"/>
  <c r="K54" i="71" s="1"/>
  <c r="L761" i="52"/>
  <c r="O494" i="52"/>
  <c r="J29" i="83" s="1"/>
  <c r="L29" i="83" s="1"/>
  <c r="L871" i="52"/>
  <c r="M335" i="52"/>
  <c r="I41" i="62" s="1"/>
  <c r="K41" i="62" s="1"/>
  <c r="O403" i="52"/>
  <c r="J3" i="101" s="1"/>
  <c r="L3" i="101" s="1"/>
  <c r="M630" i="52"/>
  <c r="I32" i="75" s="1"/>
  <c r="K32" i="75" s="1"/>
  <c r="N531" i="52"/>
  <c r="N449" i="52"/>
  <c r="M459" i="52"/>
  <c r="I55" i="82" s="1"/>
  <c r="K55" i="82" s="1"/>
  <c r="P594" i="52"/>
  <c r="L252" i="52"/>
  <c r="O935" i="52"/>
  <c r="J17" i="95" s="1"/>
  <c r="L17" i="95" s="1"/>
  <c r="N687" i="52"/>
  <c r="N524" i="52"/>
  <c r="P592" i="52"/>
  <c r="O294" i="52"/>
  <c r="J3" i="100" s="1"/>
  <c r="L3" i="100" s="1"/>
  <c r="O625" i="52"/>
  <c r="J27" i="75" s="1"/>
  <c r="L27" i="75" s="1"/>
  <c r="P569" i="52"/>
  <c r="N937" i="52"/>
  <c r="O303" i="52"/>
  <c r="J9" i="62" s="1"/>
  <c r="L9" i="62" s="1"/>
  <c r="P66" i="52"/>
  <c r="M914" i="52"/>
  <c r="I9" i="94" s="1"/>
  <c r="K9" i="94" s="1"/>
  <c r="M974" i="52"/>
  <c r="I16" i="93" s="1"/>
  <c r="K16" i="93" s="1"/>
  <c r="N887" i="52"/>
  <c r="N128" i="52"/>
  <c r="N86" i="52"/>
  <c r="P289" i="52"/>
  <c r="P988" i="52"/>
  <c r="O182" i="52"/>
  <c r="J7" i="71" s="1"/>
  <c r="L7" i="71" s="1"/>
  <c r="L731" i="52"/>
  <c r="N355" i="52"/>
  <c r="M916" i="52"/>
  <c r="I11" i="94" s="1"/>
  <c r="K11" i="94" s="1"/>
  <c r="M698" i="52"/>
  <c r="I33" i="78" s="1"/>
  <c r="K33" i="78" s="1"/>
  <c r="M174" i="52"/>
  <c r="I3" i="99" s="1"/>
  <c r="K3" i="99" s="1"/>
  <c r="M605" i="52"/>
  <c r="I7" i="75" s="1"/>
  <c r="K7" i="75" s="1"/>
  <c r="L261" i="52"/>
  <c r="L939" i="52"/>
  <c r="L211" i="52"/>
  <c r="L498" i="52"/>
  <c r="L669" i="52"/>
  <c r="L448" i="52"/>
  <c r="M702" i="52"/>
  <c r="I2" i="79" s="1"/>
  <c r="K2" i="79" s="1"/>
  <c r="M820" i="52"/>
  <c r="I13" i="88" s="1"/>
  <c r="K13" i="88" s="1"/>
  <c r="N24" i="52"/>
  <c r="N953" i="52"/>
  <c r="P700" i="52"/>
  <c r="M555" i="52"/>
  <c r="I26" i="74" s="1"/>
  <c r="K26" i="74" s="1"/>
  <c r="O609" i="52"/>
  <c r="J11" i="75" s="1"/>
  <c r="L11" i="75" s="1"/>
  <c r="O445" i="52"/>
  <c r="J41" i="82" s="1"/>
  <c r="L41" i="82" s="1"/>
  <c r="O392" i="52"/>
  <c r="J98" i="62" s="1"/>
  <c r="L98" i="62" s="1"/>
  <c r="P343" i="52"/>
  <c r="O520" i="52"/>
  <c r="J55" i="83" s="1"/>
  <c r="L55" i="83" s="1"/>
  <c r="O61" i="52"/>
  <c r="J41" i="72" s="1"/>
  <c r="L41" i="72" s="1"/>
  <c r="N287" i="52"/>
  <c r="P280" i="52"/>
  <c r="O441" i="52"/>
  <c r="J37" i="82" s="1"/>
  <c r="L37" i="82" s="1"/>
  <c r="L428" i="52"/>
  <c r="M668" i="52"/>
  <c r="I3" i="78" s="1"/>
  <c r="K3" i="78" s="1"/>
  <c r="N277" i="52"/>
  <c r="O614" i="52"/>
  <c r="J16" i="75" s="1"/>
  <c r="L16" i="75" s="1"/>
  <c r="O407" i="52"/>
  <c r="J3" i="82" s="1"/>
  <c r="L3" i="82" s="1"/>
  <c r="O960" i="52"/>
  <c r="J2" i="93" s="1"/>
  <c r="L2" i="93" s="1"/>
  <c r="N960" i="52"/>
  <c r="M633" i="52"/>
  <c r="I35" i="75" s="1"/>
  <c r="K35" i="75" s="1"/>
  <c r="O759" i="52"/>
  <c r="J6" i="77" s="1"/>
  <c r="L6" i="77" s="1"/>
  <c r="O513" i="52"/>
  <c r="J48" i="83" s="1"/>
  <c r="L48" i="83" s="1"/>
  <c r="P510" i="52"/>
  <c r="P457" i="52"/>
  <c r="M211" i="52"/>
  <c r="I36" i="71" s="1"/>
  <c r="K36" i="71" s="1"/>
  <c r="O543" i="52"/>
  <c r="J14" i="74" s="1"/>
  <c r="L14" i="74" s="1"/>
  <c r="P757" i="52"/>
  <c r="P736" i="52"/>
  <c r="P987" i="52"/>
  <c r="M215" i="52"/>
  <c r="I40" i="71" s="1"/>
  <c r="K40" i="71" s="1"/>
  <c r="O917" i="52"/>
  <c r="J12" i="94" s="1"/>
  <c r="L12" i="94" s="1"/>
  <c r="N349" i="52"/>
  <c r="N624" i="52"/>
  <c r="P970" i="52"/>
  <c r="O694" i="52"/>
  <c r="J29" i="78" s="1"/>
  <c r="L29" i="78" s="1"/>
  <c r="M662" i="52"/>
  <c r="I64" i="75" s="1"/>
  <c r="K64" i="75" s="1"/>
  <c r="L318" i="52"/>
  <c r="N590" i="52"/>
  <c r="L268" i="52"/>
  <c r="L554" i="52"/>
  <c r="L725" i="52"/>
  <c r="L504" i="52"/>
  <c r="M759" i="52"/>
  <c r="I6" i="77" s="1"/>
  <c r="K6" i="77" s="1"/>
  <c r="M877" i="52"/>
  <c r="I7" i="84" s="1"/>
  <c r="K7" i="84" s="1"/>
  <c r="O312" i="52"/>
  <c r="J18" i="62" s="1"/>
  <c r="L18" i="62" s="1"/>
  <c r="N667" i="52"/>
  <c r="N358" i="52"/>
  <c r="O777" i="52"/>
  <c r="J8" i="86" s="1"/>
  <c r="L8" i="86" s="1"/>
  <c r="N690" i="52"/>
  <c r="O942" i="52"/>
  <c r="J8" i="92" s="1"/>
  <c r="L8" i="92" s="1"/>
  <c r="P593" i="52"/>
  <c r="N420" i="52"/>
  <c r="N416" i="52"/>
  <c r="O336" i="52"/>
  <c r="J42" i="62" s="1"/>
  <c r="L42" i="62" s="1"/>
  <c r="N78" i="52"/>
  <c r="O447" i="52"/>
  <c r="J43" i="82" s="1"/>
  <c r="L43" i="82" s="1"/>
  <c r="O709" i="52"/>
  <c r="J9" i="79" s="1"/>
  <c r="L9" i="79" s="1"/>
  <c r="M145" i="52"/>
  <c r="I51" i="73" s="1"/>
  <c r="K51" i="73" s="1"/>
  <c r="N339" i="52"/>
  <c r="L26" i="52"/>
  <c r="N412" i="52"/>
  <c r="L375" i="52"/>
  <c r="N762" i="52"/>
  <c r="N705" i="52"/>
  <c r="P178" i="52"/>
  <c r="N539" i="52"/>
  <c r="N904" i="52"/>
  <c r="M682" i="52"/>
  <c r="I17" i="78" s="1"/>
  <c r="K17" i="78" s="1"/>
  <c r="O848" i="52"/>
  <c r="J4" i="91" s="1"/>
  <c r="L4" i="91" s="1"/>
  <c r="M263" i="52"/>
  <c r="I88" i="71" s="1"/>
  <c r="K88" i="71" s="1"/>
  <c r="O428" i="52"/>
  <c r="J24" i="82" s="1"/>
  <c r="L24" i="82" s="1"/>
  <c r="O459" i="52"/>
  <c r="J55" i="82" s="1"/>
  <c r="L55" i="82" s="1"/>
  <c r="O524" i="52"/>
  <c r="J59" i="83" s="1"/>
  <c r="L59" i="83" s="1"/>
  <c r="O227" i="52"/>
  <c r="J52" i="71" s="1"/>
  <c r="L52" i="71" s="1"/>
  <c r="P770" i="52"/>
  <c r="O916" i="52"/>
  <c r="J11" i="94" s="1"/>
  <c r="L11" i="94" s="1"/>
  <c r="L401" i="52"/>
  <c r="P413" i="52"/>
  <c r="M639" i="52"/>
  <c r="I41" i="75" s="1"/>
  <c r="K41" i="75" s="1"/>
  <c r="M948" i="52"/>
  <c r="I14" i="92" s="1"/>
  <c r="K14" i="92" s="1"/>
  <c r="M776" i="52"/>
  <c r="I7" i="86" s="1"/>
  <c r="K7" i="86" s="1"/>
  <c r="L432" i="52"/>
  <c r="L37" i="52"/>
  <c r="L325" i="52"/>
  <c r="L610" i="52"/>
  <c r="L781" i="52"/>
  <c r="L560" i="52"/>
  <c r="M816" i="52"/>
  <c r="I9" i="88" s="1"/>
  <c r="K9" i="88" s="1"/>
  <c r="M934" i="52"/>
  <c r="I16" i="95" s="1"/>
  <c r="K16" i="95" s="1"/>
  <c r="O767" i="52"/>
  <c r="J14" i="77" s="1"/>
  <c r="L14" i="77" s="1"/>
  <c r="N17" i="52"/>
  <c r="M185" i="52"/>
  <c r="I10" i="71" s="1"/>
  <c r="K10" i="71" s="1"/>
  <c r="M45" i="52"/>
  <c r="I25" i="72" s="1"/>
  <c r="K25" i="72" s="1"/>
  <c r="L869" i="52"/>
  <c r="L929" i="52"/>
  <c r="O559" i="52"/>
  <c r="J30" i="74" s="1"/>
  <c r="L30" i="74" s="1"/>
  <c r="N588" i="52"/>
  <c r="O449" i="52"/>
  <c r="J45" i="82" s="1"/>
  <c r="L45" i="82" s="1"/>
  <c r="N503" i="52"/>
  <c r="N305" i="52"/>
  <c r="O287" i="52"/>
  <c r="J112" i="71" s="1"/>
  <c r="L112" i="71" s="1"/>
  <c r="L421" i="52"/>
  <c r="M195" i="52"/>
  <c r="I20" i="71" s="1"/>
  <c r="K20" i="71" s="1"/>
  <c r="N268" i="52"/>
  <c r="M560" i="52"/>
  <c r="I31" i="74" s="1"/>
  <c r="K31" i="74" s="1"/>
  <c r="P221" i="52"/>
  <c r="O62" i="52"/>
  <c r="J42" i="72" s="1"/>
  <c r="L42" i="72" s="1"/>
  <c r="N63" i="52"/>
  <c r="P7" i="52"/>
  <c r="O569" i="52"/>
  <c r="J40" i="74" s="1"/>
  <c r="L40" i="74" s="1"/>
  <c r="N880" i="52"/>
  <c r="N308" i="52"/>
  <c r="M852" i="52"/>
  <c r="I8" i="91" s="1"/>
  <c r="K8" i="91" s="1"/>
  <c r="N80" i="52"/>
  <c r="L651" i="52"/>
  <c r="O655" i="52"/>
  <c r="J57" i="75" s="1"/>
  <c r="L57" i="75" s="1"/>
  <c r="N14" i="52"/>
  <c r="M572" i="52"/>
  <c r="I43" i="74" s="1"/>
  <c r="K43" i="74" s="1"/>
  <c r="L620" i="52"/>
  <c r="O822" i="52"/>
  <c r="J15" i="88" s="1"/>
  <c r="L15" i="88" s="1"/>
  <c r="P131" i="52"/>
  <c r="L454" i="52"/>
  <c r="N886" i="52"/>
  <c r="O688" i="52"/>
  <c r="J23" i="78" s="1"/>
  <c r="L23" i="78" s="1"/>
  <c r="P397" i="52"/>
  <c r="M833" i="52"/>
  <c r="I12" i="89" s="1"/>
  <c r="K12" i="89" s="1"/>
  <c r="L488" i="52"/>
  <c r="L94" i="52"/>
  <c r="L383" i="52"/>
  <c r="L666" i="52"/>
  <c r="L837" i="52"/>
  <c r="L616" i="52"/>
  <c r="M873" i="52"/>
  <c r="I3" i="84" s="1"/>
  <c r="K3" i="84" s="1"/>
  <c r="L57" i="52"/>
  <c r="N946" i="52"/>
  <c r="L458" i="52"/>
  <c r="L403" i="52"/>
  <c r="M712" i="52"/>
  <c r="I12" i="79" s="1"/>
  <c r="K12" i="79" s="1"/>
  <c r="N47" i="52"/>
  <c r="L480" i="52"/>
  <c r="N71" i="52"/>
  <c r="O634" i="52"/>
  <c r="J36" i="75" s="1"/>
  <c r="L36" i="75" s="1"/>
  <c r="O175" i="52"/>
  <c r="J4" i="99" s="1"/>
  <c r="L4" i="99" s="1"/>
  <c r="O487" i="52"/>
  <c r="J22" i="83" s="1"/>
  <c r="L22" i="83" s="1"/>
  <c r="O292" i="52"/>
  <c r="J117" i="71" s="1"/>
  <c r="L117" i="71" s="1"/>
  <c r="P726" i="52"/>
  <c r="O619" i="52"/>
  <c r="J21" i="75" s="1"/>
  <c r="L21" i="75" s="1"/>
  <c r="M245" i="52"/>
  <c r="I70" i="71" s="1"/>
  <c r="K70" i="71" s="1"/>
  <c r="O361" i="52"/>
  <c r="J67" i="62" s="1"/>
  <c r="L67" i="62" s="1"/>
  <c r="L81" i="52"/>
  <c r="M960" i="52"/>
  <c r="I2" i="93" s="1"/>
  <c r="K2" i="93" s="1"/>
  <c r="O281" i="52"/>
  <c r="J106" i="71" s="1"/>
  <c r="L106" i="71" s="1"/>
  <c r="O678" i="52"/>
  <c r="J13" i="78" s="1"/>
  <c r="L13" i="78" s="1"/>
  <c r="P622" i="52"/>
  <c r="P904" i="52"/>
  <c r="M576" i="52"/>
  <c r="I47" i="74" s="1"/>
  <c r="K47" i="74" s="1"/>
  <c r="M971" i="52"/>
  <c r="I13" i="93" s="1"/>
  <c r="K13" i="93" s="1"/>
  <c r="P113" i="52"/>
  <c r="M857" i="52"/>
  <c r="I13" i="91" s="1"/>
  <c r="K13" i="91" s="1"/>
  <c r="N480" i="52"/>
  <c r="L900" i="52"/>
  <c r="O429" i="52"/>
  <c r="J25" i="82" s="1"/>
  <c r="L25" i="82" s="1"/>
  <c r="P663" i="52"/>
  <c r="P78" i="52"/>
  <c r="L259" i="52"/>
  <c r="M924" i="52"/>
  <c r="I6" i="95" s="1"/>
  <c r="K6" i="95" s="1"/>
  <c r="M227" i="52"/>
  <c r="I52" i="71" s="1"/>
  <c r="K52" i="71" s="1"/>
  <c r="P378" i="52"/>
  <c r="P631" i="52"/>
  <c r="M881" i="52"/>
  <c r="I11" i="84" s="1"/>
  <c r="K11" i="84" s="1"/>
  <c r="L937" i="52"/>
  <c r="N758" i="52"/>
  <c r="L208" i="52"/>
  <c r="L439" i="52"/>
  <c r="L722" i="52"/>
  <c r="L893" i="52"/>
  <c r="L672" i="52"/>
  <c r="M930" i="52"/>
  <c r="I12" i="95" s="1"/>
  <c r="K12" i="95" s="1"/>
  <c r="L114" i="52"/>
  <c r="N831" i="52"/>
  <c r="O196" i="52"/>
  <c r="J21" i="71" s="1"/>
  <c r="L21" i="71" s="1"/>
  <c r="M8" i="52"/>
  <c r="I8" i="96" s="1"/>
  <c r="K8" i="96" s="1"/>
  <c r="L988" i="52"/>
  <c r="N494" i="52"/>
  <c r="P899" i="52"/>
  <c r="P894" i="52"/>
  <c r="N528" i="52"/>
  <c r="P336" i="52"/>
  <c r="P782" i="52"/>
  <c r="N188" i="52"/>
  <c r="N752" i="52"/>
  <c r="L588" i="52"/>
  <c r="M72" i="52"/>
  <c r="I52" i="72" s="1"/>
  <c r="K52" i="72" s="1"/>
  <c r="O43" i="52"/>
  <c r="J23" i="72" s="1"/>
  <c r="L23" i="72" s="1"/>
  <c r="O385" i="52"/>
  <c r="J91" i="62" s="1"/>
  <c r="L91" i="62" s="1"/>
  <c r="M909" i="52"/>
  <c r="I4" i="94" s="1"/>
  <c r="K4" i="94" s="1"/>
  <c r="P168" i="52"/>
  <c r="O180" i="52"/>
  <c r="J5" i="71" s="1"/>
  <c r="L5" i="71" s="1"/>
  <c r="O66" i="52"/>
  <c r="J46" i="72" s="1"/>
  <c r="L46" i="72" s="1"/>
  <c r="N648" i="52"/>
  <c r="P122" i="52"/>
  <c r="O566" i="52"/>
  <c r="J37" i="74" s="1"/>
  <c r="L37" i="74" s="1"/>
  <c r="P901" i="52"/>
  <c r="O510" i="52"/>
  <c r="J45" i="83" s="1"/>
  <c r="L45" i="83" s="1"/>
  <c r="O809" i="52"/>
  <c r="J2" i="88" s="1"/>
  <c r="L2" i="88" s="1"/>
  <c r="P302" i="52"/>
  <c r="O342" i="52"/>
  <c r="J48" i="62" s="1"/>
  <c r="L48" i="62" s="1"/>
  <c r="P938" i="52"/>
  <c r="P973" i="52"/>
  <c r="M88" i="52"/>
  <c r="I68" i="72" s="1"/>
  <c r="K68" i="72" s="1"/>
  <c r="P800" i="52"/>
  <c r="N613" i="52"/>
  <c r="L542" i="52"/>
  <c r="O630" i="52"/>
  <c r="J32" i="75" s="1"/>
  <c r="L32" i="75" s="1"/>
  <c r="M309" i="52"/>
  <c r="I15" i="62" s="1"/>
  <c r="K15" i="62" s="1"/>
  <c r="M548" i="52"/>
  <c r="I19" i="74" s="1"/>
  <c r="K19" i="74" s="1"/>
  <c r="M56" i="52"/>
  <c r="I36" i="72" s="1"/>
  <c r="K36" i="72" s="1"/>
  <c r="L265" i="52"/>
  <c r="L495" i="52"/>
  <c r="L778" i="52"/>
  <c r="L949" i="52"/>
  <c r="L728" i="52"/>
  <c r="M987" i="52"/>
  <c r="I29" i="93" s="1"/>
  <c r="K29" i="93" s="1"/>
  <c r="M422" i="52"/>
  <c r="I18" i="82" s="1"/>
  <c r="K18" i="82" s="1"/>
  <c r="O536" i="52"/>
  <c r="J7" i="74" s="1"/>
  <c r="L7" i="74" s="1"/>
  <c r="P755" i="52"/>
  <c r="M173" i="52"/>
  <c r="I2" i="99" s="1"/>
  <c r="K2" i="99" s="1"/>
  <c r="P705" i="52"/>
  <c r="M498" i="52"/>
  <c r="I33" i="83" s="1"/>
  <c r="K33" i="83" s="1"/>
  <c r="L815" i="52"/>
  <c r="M278" i="52"/>
  <c r="I103" i="71" s="1"/>
  <c r="K103" i="71" s="1"/>
  <c r="P449" i="52"/>
  <c r="M567" i="52"/>
  <c r="I38" i="74" s="1"/>
  <c r="K38" i="74" s="1"/>
  <c r="N866" i="52"/>
  <c r="P393" i="52"/>
  <c r="O333" i="52"/>
  <c r="J39" i="62" s="1"/>
  <c r="L39" i="62" s="1"/>
  <c r="P326" i="52"/>
  <c r="L738" i="52"/>
  <c r="O564" i="52"/>
  <c r="J35" i="74" s="1"/>
  <c r="L35" i="74" s="1"/>
  <c r="O253" i="52"/>
  <c r="J78" i="71" s="1"/>
  <c r="L78" i="71" s="1"/>
  <c r="M503" i="52"/>
  <c r="I38" i="83" s="1"/>
  <c r="K38" i="83" s="1"/>
  <c r="O335" i="52"/>
  <c r="J41" i="62" s="1"/>
  <c r="L41" i="62" s="1"/>
  <c r="O293" i="52"/>
  <c r="J2" i="100" s="1"/>
  <c r="L2" i="100" s="1"/>
  <c r="O179" i="52"/>
  <c r="J4" i="71" s="1"/>
  <c r="L4" i="71" s="1"/>
  <c r="N7" i="52"/>
  <c r="P513" i="52"/>
  <c r="P411" i="52"/>
  <c r="L765" i="52"/>
  <c r="M625" i="52"/>
  <c r="I27" i="75" s="1"/>
  <c r="K27" i="75" s="1"/>
  <c r="M244" i="52"/>
  <c r="I69" i="71" s="1"/>
  <c r="K69" i="71" s="1"/>
  <c r="P691" i="52"/>
  <c r="O541" i="52"/>
  <c r="J12" i="74" s="1"/>
  <c r="L12" i="74" s="1"/>
  <c r="M39" i="52"/>
  <c r="I19" i="72" s="1"/>
  <c r="K19" i="72" s="1"/>
  <c r="P972" i="52"/>
  <c r="M137" i="52"/>
  <c r="I43" i="73" s="1"/>
  <c r="K43" i="73" s="1"/>
  <c r="O799" i="52"/>
  <c r="J10" i="87" s="1"/>
  <c r="L10" i="87" s="1"/>
  <c r="L175" i="52"/>
  <c r="O930" i="52"/>
  <c r="J12" i="95" s="1"/>
  <c r="L12" i="95" s="1"/>
  <c r="P741" i="52"/>
  <c r="O812" i="52"/>
  <c r="J5" i="88" s="1"/>
  <c r="L5" i="88" s="1"/>
  <c r="M947" i="52"/>
  <c r="I13" i="92" s="1"/>
  <c r="K13" i="92" s="1"/>
  <c r="M113" i="52"/>
  <c r="I19" i="73" s="1"/>
  <c r="K19" i="73" s="1"/>
  <c r="L322" i="52"/>
  <c r="L551" i="52"/>
  <c r="L834" i="52"/>
  <c r="N828" i="52"/>
  <c r="L784" i="52"/>
  <c r="L53" i="52"/>
  <c r="M479" i="52"/>
  <c r="I14" i="83" s="1"/>
  <c r="K14" i="83" s="1"/>
  <c r="P74" i="52"/>
  <c r="P306" i="52"/>
  <c r="N897" i="52"/>
  <c r="M252" i="52"/>
  <c r="I77" i="71" s="1"/>
  <c r="K77" i="71" s="1"/>
  <c r="L247" i="52"/>
  <c r="P553" i="52"/>
  <c r="N445" i="52"/>
  <c r="O289" i="52"/>
  <c r="J114" i="71" s="1"/>
  <c r="L114" i="71" s="1"/>
  <c r="O503" i="52"/>
  <c r="J38" i="83" s="1"/>
  <c r="L38" i="83" s="1"/>
  <c r="N389" i="52"/>
  <c r="P934" i="52"/>
  <c r="O57" i="52"/>
  <c r="J37" i="72" s="1"/>
  <c r="L37" i="72" s="1"/>
  <c r="N801" i="52"/>
  <c r="L623" i="52"/>
  <c r="N42" i="52"/>
  <c r="L250" i="52"/>
  <c r="L24" i="52"/>
  <c r="P558" i="52"/>
  <c r="M967" i="52"/>
  <c r="I9" i="93" s="1"/>
  <c r="K9" i="93" s="1"/>
  <c r="M910" i="52"/>
  <c r="I5" i="94" s="1"/>
  <c r="K5" i="94" s="1"/>
  <c r="O622" i="52"/>
  <c r="J24" i="75" s="1"/>
  <c r="L24" i="75" s="1"/>
  <c r="O904" i="52"/>
  <c r="J16" i="85" s="1"/>
  <c r="L16" i="85" s="1"/>
  <c r="P410" i="52"/>
  <c r="O223" i="52"/>
  <c r="J48" i="71" s="1"/>
  <c r="L48" i="71" s="1"/>
  <c r="P57" i="52"/>
  <c r="P854" i="52"/>
  <c r="O192" i="52"/>
  <c r="J17" i="71" s="1"/>
  <c r="L17" i="71" s="1"/>
  <c r="L844" i="52"/>
  <c r="L427" i="52"/>
  <c r="P299" i="52"/>
  <c r="L523" i="52"/>
  <c r="P742" i="52"/>
  <c r="M477" i="52"/>
  <c r="I12" i="83" s="1"/>
  <c r="K12" i="83" s="1"/>
  <c r="O815" i="52"/>
  <c r="J8" i="88" s="1"/>
  <c r="L8" i="88" s="1"/>
  <c r="O908" i="52"/>
  <c r="J3" i="94" s="1"/>
  <c r="L3" i="94" s="1"/>
  <c r="M360" i="52"/>
  <c r="I66" i="62" s="1"/>
  <c r="K66" i="62" s="1"/>
  <c r="M890" i="52"/>
  <c r="I2" i="85" s="1"/>
  <c r="K2" i="85" s="1"/>
  <c r="L34" i="52"/>
  <c r="L379" i="52"/>
  <c r="L607" i="52"/>
  <c r="L890" i="52"/>
  <c r="M982" i="52"/>
  <c r="I24" i="93" s="1"/>
  <c r="K24" i="93" s="1"/>
  <c r="L840" i="52"/>
  <c r="L110" i="52"/>
  <c r="M536" i="52"/>
  <c r="I7" i="74" s="1"/>
  <c r="K7" i="74" s="1"/>
  <c r="O419" i="52"/>
  <c r="J15" i="82" s="1"/>
  <c r="L15" i="82" s="1"/>
  <c r="N25" i="52"/>
  <c r="N611" i="52"/>
  <c r="M246" i="52"/>
  <c r="I71" i="71" s="1"/>
  <c r="K71" i="71" s="1"/>
  <c r="N721" i="52"/>
  <c r="N633" i="52"/>
  <c r="O713" i="52"/>
  <c r="J13" i="79" s="1"/>
  <c r="L13" i="79" s="1"/>
  <c r="N392" i="52"/>
  <c r="O601" i="52"/>
  <c r="J3" i="75" s="1"/>
  <c r="L3" i="75" s="1"/>
  <c r="O371" i="52"/>
  <c r="J77" i="62" s="1"/>
  <c r="L77" i="62" s="1"/>
  <c r="N336" i="52"/>
  <c r="M49" i="52"/>
  <c r="I29" i="72" s="1"/>
  <c r="K29" i="72" s="1"/>
  <c r="M782" i="52"/>
  <c r="I13" i="86" s="1"/>
  <c r="K13" i="86" s="1"/>
  <c r="M508" i="52"/>
  <c r="I43" i="83" s="1"/>
  <c r="K43" i="83" s="1"/>
  <c r="O209" i="52"/>
  <c r="J34" i="71" s="1"/>
  <c r="L34" i="71" s="1"/>
  <c r="P786" i="52"/>
  <c r="P329" i="52"/>
  <c r="N298" i="52"/>
  <c r="P935" i="52"/>
  <c r="P777" i="52"/>
  <c r="P939" i="52"/>
  <c r="N591" i="52"/>
  <c r="M739" i="52"/>
  <c r="I10" i="76" s="1"/>
  <c r="K10" i="76" s="1"/>
  <c r="O446" i="52"/>
  <c r="J42" i="82" s="1"/>
  <c r="L42" i="82" s="1"/>
  <c r="P732" i="52"/>
  <c r="M10" i="52"/>
  <c r="I2" i="97" s="1"/>
  <c r="K2" i="97" s="1"/>
  <c r="P353" i="52"/>
  <c r="P246" i="52"/>
  <c r="L256" i="52"/>
  <c r="P476" i="52"/>
  <c r="M70" i="52"/>
  <c r="I50" i="72" s="1"/>
  <c r="K50" i="72" s="1"/>
  <c r="O909" i="52"/>
  <c r="J4" i="94" s="1"/>
  <c r="L4" i="94" s="1"/>
  <c r="P989" i="52"/>
  <c r="O584" i="52"/>
  <c r="J55" i="74" s="1"/>
  <c r="L55" i="74" s="1"/>
  <c r="O72" i="52"/>
  <c r="J52" i="72" s="1"/>
  <c r="L52" i="72" s="1"/>
  <c r="M587" i="52"/>
  <c r="I58" i="74" s="1"/>
  <c r="K58" i="74" s="1"/>
  <c r="N254" i="52"/>
  <c r="L91" i="52"/>
  <c r="L436" i="52"/>
  <c r="L663" i="52"/>
  <c r="L946" i="52"/>
  <c r="L48" i="52"/>
  <c r="L896" i="52"/>
  <c r="L167" i="52"/>
  <c r="M593" i="52"/>
  <c r="I64" i="74" s="1"/>
  <c r="K64" i="74" s="1"/>
  <c r="M638" i="52"/>
  <c r="I40" i="75" s="1"/>
  <c r="K40" i="75" s="1"/>
  <c r="O24" i="52"/>
  <c r="J4" i="72" s="1"/>
  <c r="L4" i="72" s="1"/>
  <c r="O890" i="52"/>
  <c r="J2" i="85" s="1"/>
  <c r="L2" i="85" s="1"/>
  <c r="M129" i="52"/>
  <c r="I35" i="73" s="1"/>
  <c r="K35" i="73" s="1"/>
  <c r="M940" i="52"/>
  <c r="I6" i="92" s="1"/>
  <c r="K6" i="92" s="1"/>
  <c r="L813" i="52"/>
  <c r="L873" i="52"/>
  <c r="P4" i="52"/>
  <c r="O838" i="52"/>
  <c r="J4" i="90" s="1"/>
  <c r="L4" i="90" s="1"/>
  <c r="L593" i="52"/>
  <c r="P447" i="52"/>
  <c r="P380" i="52"/>
  <c r="M944" i="52"/>
  <c r="I10" i="92" s="1"/>
  <c r="K10" i="92" s="1"/>
  <c r="N895" i="52"/>
  <c r="O130" i="52"/>
  <c r="J36" i="73" s="1"/>
  <c r="L36" i="73" s="1"/>
  <c r="L420" i="52"/>
  <c r="O138" i="52"/>
  <c r="J44" i="73" s="1"/>
  <c r="L44" i="73" s="1"/>
  <c r="O221" i="52"/>
  <c r="J46" i="71" s="1"/>
  <c r="L46" i="71" s="1"/>
  <c r="N281" i="52"/>
  <c r="P225" i="52"/>
  <c r="O65" i="52"/>
  <c r="J45" i="72" s="1"/>
  <c r="L45" i="72" s="1"/>
  <c r="L151" i="52"/>
  <c r="O789" i="52"/>
  <c r="J20" i="86" s="1"/>
  <c r="L20" i="86" s="1"/>
  <c r="O400" i="52"/>
  <c r="J106" i="62" s="1"/>
  <c r="L106" i="62" s="1"/>
  <c r="L709" i="52"/>
  <c r="L864" i="52"/>
  <c r="P474" i="52"/>
  <c r="P635" i="52"/>
  <c r="L417" i="52"/>
  <c r="P129" i="52"/>
  <c r="L569" i="52"/>
  <c r="P946" i="52"/>
  <c r="L339" i="52"/>
  <c r="M187" i="52"/>
  <c r="I12" i="71" s="1"/>
  <c r="K12" i="71" s="1"/>
  <c r="O870" i="52"/>
  <c r="J8" i="81" s="1"/>
  <c r="L8" i="81" s="1"/>
  <c r="P469" i="52"/>
  <c r="M35" i="52"/>
  <c r="I15" i="72" s="1"/>
  <c r="K15" i="72" s="1"/>
  <c r="L148" i="52"/>
  <c r="L492" i="52"/>
  <c r="L719" i="52"/>
  <c r="L44" i="52"/>
  <c r="L105" i="52"/>
  <c r="L952" i="52"/>
  <c r="L224" i="52"/>
  <c r="M650" i="52"/>
  <c r="I52" i="75" s="1"/>
  <c r="K52" i="75" s="1"/>
  <c r="M637" i="52"/>
  <c r="I39" i="75" s="1"/>
  <c r="K39" i="75" s="1"/>
  <c r="O226" i="52"/>
  <c r="J51" i="71" s="1"/>
  <c r="L51" i="71" s="1"/>
  <c r="L345" i="52"/>
  <c r="N347" i="52"/>
  <c r="N656" i="52"/>
  <c r="L980" i="52"/>
  <c r="L367" i="52"/>
  <c r="P503" i="52"/>
  <c r="N923" i="52"/>
  <c r="L196" i="52"/>
  <c r="O401" i="52"/>
  <c r="J107" i="62" s="1"/>
  <c r="L107" i="62" s="1"/>
  <c r="M96" i="52"/>
  <c r="I2" i="73" s="1"/>
  <c r="K2" i="73" s="1"/>
  <c r="M212" i="52"/>
  <c r="I37" i="71" s="1"/>
  <c r="K37" i="71" s="1"/>
  <c r="N666" i="52"/>
  <c r="O832" i="52"/>
  <c r="J11" i="89" s="1"/>
  <c r="L11" i="89" s="1"/>
  <c r="L326" i="52"/>
  <c r="L193" i="52"/>
  <c r="M903" i="52"/>
  <c r="I15" i="85" s="1"/>
  <c r="K15" i="85" s="1"/>
  <c r="P112" i="52"/>
  <c r="P56" i="52"/>
  <c r="M853" i="52"/>
  <c r="I9" i="91" s="1"/>
  <c r="K9" i="91" s="1"/>
  <c r="P566" i="52"/>
  <c r="P169" i="52"/>
  <c r="O109" i="52"/>
  <c r="J15" i="73" s="1"/>
  <c r="L15" i="73" s="1"/>
  <c r="N223" i="52"/>
  <c r="M787" i="52"/>
  <c r="I18" i="86" s="1"/>
  <c r="K18" i="86" s="1"/>
  <c r="P473" i="52"/>
  <c r="O78" i="52"/>
  <c r="J58" i="72" s="1"/>
  <c r="L58" i="72" s="1"/>
  <c r="M20" i="52"/>
  <c r="I12" i="97" s="1"/>
  <c r="K12" i="97" s="1"/>
  <c r="O912" i="52"/>
  <c r="J7" i="94" s="1"/>
  <c r="L7" i="94" s="1"/>
  <c r="L622" i="52"/>
  <c r="O642" i="52"/>
  <c r="J44" i="75" s="1"/>
  <c r="L44" i="75" s="1"/>
  <c r="L563" i="52"/>
  <c r="M181" i="52"/>
  <c r="I6" i="71" s="1"/>
  <c r="K6" i="71" s="1"/>
  <c r="N821" i="52"/>
  <c r="P300" i="52"/>
  <c r="M92" i="52"/>
  <c r="I72" i="72" s="1"/>
  <c r="K72" i="72" s="1"/>
  <c r="L205" i="52"/>
  <c r="L548" i="52"/>
  <c r="L775" i="52"/>
  <c r="L101" i="52"/>
  <c r="L162" i="52"/>
  <c r="N660" i="52"/>
  <c r="L281" i="52"/>
  <c r="M707" i="52"/>
  <c r="I7" i="79" s="1"/>
  <c r="K7" i="79" s="1"/>
  <c r="M636" i="52"/>
  <c r="I38" i="75" s="1"/>
  <c r="K38" i="75" s="1"/>
  <c r="O653" i="52"/>
  <c r="J55" i="75" s="1"/>
  <c r="L55" i="75" s="1"/>
  <c r="P196" i="52"/>
  <c r="O693" i="52"/>
  <c r="J28" i="78" s="1"/>
  <c r="L28" i="78" s="1"/>
  <c r="O932" i="52"/>
  <c r="J14" i="95" s="1"/>
  <c r="L14" i="95" s="1"/>
  <c r="P438" i="52"/>
  <c r="P507" i="52"/>
  <c r="O944" i="52"/>
  <c r="J10" i="92" s="1"/>
  <c r="L10" i="92" s="1"/>
  <c r="O389" i="52"/>
  <c r="J95" i="62" s="1"/>
  <c r="L95" i="62" s="1"/>
  <c r="P171" i="52"/>
  <c r="O782" i="52"/>
  <c r="J13" i="86" s="1"/>
  <c r="L13" i="86" s="1"/>
  <c r="L540" i="52"/>
  <c r="M40" i="52"/>
  <c r="I20" i="72" s="1"/>
  <c r="K20" i="72" s="1"/>
  <c r="P814" i="52"/>
  <c r="M100" i="52"/>
  <c r="I6" i="73" s="1"/>
  <c r="K6" i="73" s="1"/>
  <c r="N630" i="52"/>
  <c r="O786" i="52"/>
  <c r="J17" i="86" s="1"/>
  <c r="L17" i="86" s="1"/>
  <c r="P891" i="52"/>
  <c r="N335" i="52"/>
  <c r="P279" i="52"/>
  <c r="P595" i="52"/>
  <c r="P599" i="52"/>
  <c r="O901" i="52"/>
  <c r="J13" i="85" s="1"/>
  <c r="L13" i="85" s="1"/>
  <c r="M504" i="52"/>
  <c r="I39" i="83" s="1"/>
  <c r="K39" i="83" s="1"/>
  <c r="N446" i="52"/>
  <c r="N670" i="52"/>
  <c r="O74" i="52"/>
  <c r="J54" i="72" s="1"/>
  <c r="L54" i="72" s="1"/>
  <c r="P297" i="52"/>
  <c r="M238" i="52"/>
  <c r="I63" i="71" s="1"/>
  <c r="K63" i="71" s="1"/>
  <c r="P911" i="52"/>
  <c r="M395" i="52"/>
  <c r="I101" i="62" s="1"/>
  <c r="K101" i="62" s="1"/>
  <c r="N537" i="52"/>
  <c r="O861" i="52"/>
  <c r="J5" i="80" s="1"/>
  <c r="L5" i="80" s="1"/>
  <c r="L289" i="52"/>
  <c r="M802" i="52"/>
  <c r="I13" i="87" s="1"/>
  <c r="K13" i="87" s="1"/>
  <c r="M584" i="52"/>
  <c r="I55" i="74" s="1"/>
  <c r="K55" i="74" s="1"/>
  <c r="M149" i="52"/>
  <c r="I55" i="73" s="1"/>
  <c r="K55" i="73" s="1"/>
  <c r="L262" i="52"/>
  <c r="L604" i="52"/>
  <c r="L831" i="52"/>
  <c r="L159" i="52"/>
  <c r="L219" i="52"/>
  <c r="M814" i="52"/>
  <c r="I7" i="88" s="1"/>
  <c r="K7" i="88" s="1"/>
  <c r="L338" i="52"/>
  <c r="M764" i="52"/>
  <c r="I11" i="77" s="1"/>
  <c r="K11" i="77" s="1"/>
  <c r="M977" i="52"/>
  <c r="I19" i="93" s="1"/>
  <c r="K19" i="93" s="1"/>
  <c r="N832" i="52"/>
  <c r="P643" i="52"/>
  <c r="M117" i="52"/>
  <c r="I23" i="73" s="1"/>
  <c r="K23" i="73" s="1"/>
  <c r="L649" i="52"/>
  <c r="M441" i="52"/>
  <c r="I37" i="82" s="1"/>
  <c r="K37" i="82" s="1"/>
  <c r="L703" i="52"/>
  <c r="P838" i="52"/>
  <c r="O485" i="52"/>
  <c r="J20" i="83" s="1"/>
  <c r="L20" i="83" s="1"/>
  <c r="L479" i="52"/>
  <c r="N809" i="52"/>
  <c r="L257" i="52"/>
  <c r="M484" i="52"/>
  <c r="I19" i="83" s="1"/>
  <c r="K19" i="83" s="1"/>
  <c r="N16" i="52"/>
  <c r="P879" i="52"/>
  <c r="P776" i="52"/>
  <c r="L363" i="52"/>
  <c r="M446" i="52"/>
  <c r="I42" i="82" s="1"/>
  <c r="K42" i="82" s="1"/>
  <c r="O558" i="52"/>
  <c r="J29" i="74" s="1"/>
  <c r="L29" i="74" s="1"/>
  <c r="P502" i="52"/>
  <c r="O225" i="52"/>
  <c r="J50" i="71" s="1"/>
  <c r="L50" i="71" s="1"/>
  <c r="P598" i="52"/>
  <c r="L821" i="52"/>
  <c r="P667" i="52"/>
  <c r="O286" i="52"/>
  <c r="J111" i="71" s="1"/>
  <c r="L111" i="71" s="1"/>
  <c r="P142" i="52"/>
  <c r="O758" i="52"/>
  <c r="J5" i="77" s="1"/>
  <c r="L5" i="77" s="1"/>
  <c r="P968" i="52"/>
  <c r="L737" i="52"/>
  <c r="P910" i="52"/>
  <c r="N781" i="52"/>
  <c r="M404" i="52"/>
  <c r="I4" i="101" s="1"/>
  <c r="K4" i="101" s="1"/>
  <c r="O804" i="52"/>
  <c r="J15" i="87" s="1"/>
  <c r="L15" i="87" s="1"/>
  <c r="N342" i="52"/>
  <c r="O568" i="52"/>
  <c r="J39" i="74" s="1"/>
  <c r="L39" i="74" s="1"/>
  <c r="P914" i="52"/>
  <c r="M62" i="52"/>
  <c r="I42" i="72" s="1"/>
  <c r="K42" i="72" s="1"/>
  <c r="O299" i="52"/>
  <c r="J5" i="62" s="1"/>
  <c r="L5" i="62" s="1"/>
  <c r="P921" i="52"/>
  <c r="N657" i="52"/>
  <c r="N773" i="52"/>
  <c r="M74" i="52"/>
  <c r="I54" i="72" s="1"/>
  <c r="K54" i="72" s="1"/>
  <c r="M922" i="52"/>
  <c r="I4" i="95" s="1"/>
  <c r="K4" i="95" s="1"/>
  <c r="M170" i="52"/>
  <c r="I2" i="98" s="1"/>
  <c r="K2" i="98" s="1"/>
  <c r="P627" i="52"/>
  <c r="N523" i="52"/>
  <c r="O892" i="52"/>
  <c r="J4" i="85" s="1"/>
  <c r="L4" i="85" s="1"/>
  <c r="N911" i="52"/>
  <c r="N51" i="52"/>
  <c r="O200" i="52"/>
  <c r="J25" i="71" s="1"/>
  <c r="L25" i="71" s="1"/>
  <c r="P733" i="52"/>
  <c r="N182" i="52"/>
  <c r="N259" i="52"/>
  <c r="N403" i="52"/>
  <c r="M854" i="52"/>
  <c r="I10" i="91" s="1"/>
  <c r="K10" i="91" s="1"/>
  <c r="N53" i="52"/>
  <c r="O362" i="52"/>
  <c r="J68" i="62" s="1"/>
  <c r="L68" i="62" s="1"/>
  <c r="N451" i="52"/>
  <c r="N318" i="52"/>
  <c r="P368" i="52"/>
  <c r="O55" i="52"/>
  <c r="J35" i="72" s="1"/>
  <c r="L35" i="72" s="1"/>
  <c r="P677" i="52"/>
  <c r="M58" i="52"/>
  <c r="I38" i="72" s="1"/>
  <c r="K38" i="72" s="1"/>
  <c r="N21" i="52"/>
  <c r="L298" i="52"/>
  <c r="O475" i="52"/>
  <c r="J10" i="83" s="1"/>
  <c r="L10" i="83" s="1"/>
  <c r="P388" i="52"/>
  <c r="P202" i="52"/>
  <c r="P923" i="52"/>
  <c r="P328" i="52"/>
  <c r="L178" i="52"/>
  <c r="P731" i="52"/>
  <c r="M737" i="52"/>
  <c r="I8" i="76" s="1"/>
  <c r="K8" i="76" s="1"/>
  <c r="O356" i="52"/>
  <c r="J62" i="62" s="1"/>
  <c r="L62" i="62" s="1"/>
  <c r="P554" i="52"/>
  <c r="M140" i="52"/>
  <c r="I46" i="73" s="1"/>
  <c r="K46" i="73" s="1"/>
  <c r="M778" i="52"/>
  <c r="I9" i="86" s="1"/>
  <c r="K9" i="86" s="1"/>
  <c r="M206" i="52"/>
  <c r="I31" i="71" s="1"/>
  <c r="K31" i="71" s="1"/>
  <c r="L376" i="52"/>
  <c r="L660" i="52"/>
  <c r="L887" i="52"/>
  <c r="L216" i="52"/>
  <c r="L276" i="52"/>
  <c r="M871" i="52"/>
  <c r="I9" i="81" s="1"/>
  <c r="K9" i="81" s="1"/>
  <c r="L787" i="52"/>
  <c r="M821" i="52"/>
  <c r="I14" i="88" s="1"/>
  <c r="K14" i="88" s="1"/>
  <c r="P292" i="52"/>
  <c r="N774" i="52"/>
  <c r="P250" i="52"/>
  <c r="N841" i="52"/>
  <c r="M196" i="52"/>
  <c r="I21" i="71" s="1"/>
  <c r="K21" i="71" s="1"/>
  <c r="P665" i="52"/>
  <c r="O553" i="52"/>
  <c r="J24" i="74" s="1"/>
  <c r="L24" i="74" s="1"/>
  <c r="N980" i="52"/>
  <c r="L705" i="52"/>
  <c r="N497" i="52"/>
  <c r="P333" i="52"/>
  <c r="N363" i="52"/>
  <c r="M201" i="52"/>
  <c r="I26" i="71" s="1"/>
  <c r="K26" i="71" s="1"/>
  <c r="L230" i="52"/>
  <c r="P372" i="52"/>
  <c r="M44" i="52"/>
  <c r="I24" i="72" s="1"/>
  <c r="K24" i="72" s="1"/>
  <c r="P270" i="52"/>
  <c r="M901" i="52"/>
  <c r="I13" i="85" s="1"/>
  <c r="K13" i="85" s="1"/>
  <c r="N184" i="52"/>
  <c r="N70" i="52"/>
  <c r="L933" i="52"/>
  <c r="M796" i="52"/>
  <c r="I7" i="87" s="1"/>
  <c r="K7" i="87" s="1"/>
  <c r="P223" i="52"/>
  <c r="N863" i="52"/>
  <c r="N109" i="52"/>
  <c r="P813" i="52"/>
  <c r="N538" i="52"/>
  <c r="P967" i="52"/>
  <c r="N790" i="52"/>
  <c r="P965" i="52"/>
  <c r="L459" i="52"/>
  <c r="P9" i="52"/>
  <c r="P19" i="52"/>
  <c r="M115" i="52"/>
  <c r="I21" i="73" s="1"/>
  <c r="K21" i="73" s="1"/>
  <c r="O959" i="52"/>
  <c r="J25" i="92" s="1"/>
  <c r="L25" i="92" s="1"/>
  <c r="M525" i="52"/>
  <c r="I60" i="83" s="1"/>
  <c r="K60" i="83" s="1"/>
  <c r="M320" i="52"/>
  <c r="I26" i="62" s="1"/>
  <c r="K26" i="62" s="1"/>
  <c r="L433" i="52"/>
  <c r="L716" i="52"/>
  <c r="L943" i="52"/>
  <c r="L273" i="52"/>
  <c r="L333" i="52"/>
  <c r="M928" i="52"/>
  <c r="I10" i="95" s="1"/>
  <c r="K10" i="95" s="1"/>
  <c r="L899" i="52"/>
  <c r="M878" i="52"/>
  <c r="I8" i="84" s="1"/>
  <c r="K8" i="84" s="1"/>
  <c r="P571" i="52"/>
  <c r="O422" i="52"/>
  <c r="J18" i="82" s="1"/>
  <c r="L18" i="82" s="1"/>
  <c r="O25" i="52"/>
  <c r="J5" i="72" s="1"/>
  <c r="L5" i="72" s="1"/>
  <c r="N555" i="52"/>
  <c r="M190" i="52"/>
  <c r="I15" i="71" s="1"/>
  <c r="K15" i="71" s="1"/>
  <c r="O884" i="52"/>
  <c r="J14" i="84" s="1"/>
  <c r="L14" i="84" s="1"/>
  <c r="N576" i="52"/>
  <c r="P389" i="52"/>
  <c r="L253" i="52"/>
  <c r="N293" i="52"/>
  <c r="O285" i="52"/>
  <c r="J110" i="71" s="1"/>
  <c r="L110" i="71" s="1"/>
  <c r="L413" i="52"/>
  <c r="M251" i="52"/>
  <c r="I76" i="71" s="1"/>
  <c r="K76" i="71" s="1"/>
  <c r="N27" i="52"/>
  <c r="M89" i="52"/>
  <c r="I69" i="72" s="1"/>
  <c r="K69" i="72" s="1"/>
  <c r="O823" i="52"/>
  <c r="J2" i="89" s="1"/>
  <c r="L2" i="89" s="1"/>
  <c r="N573" i="52"/>
  <c r="N329" i="52"/>
  <c r="N221" i="52"/>
  <c r="P165" i="52"/>
  <c r="O279" i="52"/>
  <c r="J104" i="71" s="1"/>
  <c r="L104" i="71" s="1"/>
  <c r="P407" i="52"/>
  <c r="P446" i="52"/>
  <c r="P834" i="52"/>
  <c r="M943" i="52"/>
  <c r="I9" i="92" s="1"/>
  <c r="K9" i="92" s="1"/>
  <c r="O774" i="52"/>
  <c r="J5" i="86" s="1"/>
  <c r="L5" i="86" s="1"/>
  <c r="N936" i="52"/>
  <c r="P966" i="52"/>
  <c r="M563" i="52"/>
  <c r="I34" i="74" s="1"/>
  <c r="K34" i="74" s="1"/>
  <c r="O301" i="52"/>
  <c r="J7" i="62" s="1"/>
  <c r="L7" i="62" s="1"/>
  <c r="M589" i="52"/>
  <c r="I60" i="74" s="1"/>
  <c r="K60" i="74" s="1"/>
  <c r="N680" i="52"/>
  <c r="M810" i="52"/>
  <c r="I3" i="88" s="1"/>
  <c r="K3" i="88" s="1"/>
  <c r="M165" i="52"/>
  <c r="I71" i="73" s="1"/>
  <c r="K71" i="73" s="1"/>
  <c r="M774" i="52"/>
  <c r="I5" i="86" s="1"/>
  <c r="K5" i="86" s="1"/>
  <c r="P576" i="52"/>
  <c r="M377" i="52"/>
  <c r="I83" i="62" s="1"/>
  <c r="K83" i="62" s="1"/>
  <c r="L489" i="52"/>
  <c r="L772" i="52"/>
  <c r="L41" i="52"/>
  <c r="L330" i="52"/>
  <c r="L390" i="52"/>
  <c r="M985" i="52"/>
  <c r="I27" i="93" s="1"/>
  <c r="K27" i="93" s="1"/>
  <c r="L955" i="52"/>
  <c r="L58" i="52"/>
  <c r="P794" i="52"/>
  <c r="P18" i="52"/>
  <c r="P24" i="52"/>
  <c r="O776" i="52"/>
  <c r="J7" i="86" s="1"/>
  <c r="L7" i="86" s="1"/>
  <c r="M73" i="52"/>
  <c r="I53" i="72" s="1"/>
  <c r="K53" i="72" s="1"/>
  <c r="M600" i="52"/>
  <c r="I2" i="75" s="1"/>
  <c r="K2" i="75" s="1"/>
  <c r="L757" i="52"/>
  <c r="O599" i="52"/>
  <c r="J70" i="74" s="1"/>
  <c r="L70" i="74" s="1"/>
  <c r="N507" i="52"/>
  <c r="L589" i="52"/>
  <c r="L481" i="52"/>
  <c r="M184" i="52"/>
  <c r="I9" i="71" s="1"/>
  <c r="K9" i="71" s="1"/>
  <c r="N357" i="52"/>
  <c r="L171" i="52"/>
  <c r="M139" i="52"/>
  <c r="I45" i="73" s="1"/>
  <c r="K45" i="73" s="1"/>
  <c r="L316" i="52"/>
  <c r="P885" i="52"/>
  <c r="O53" i="52"/>
  <c r="J33" i="72" s="1"/>
  <c r="L33" i="72" s="1"/>
  <c r="M846" i="52"/>
  <c r="I2" i="91" s="1"/>
  <c r="K2" i="91" s="1"/>
  <c r="M789" i="52"/>
  <c r="I20" i="86" s="1"/>
  <c r="K20" i="86" s="1"/>
  <c r="O502" i="52"/>
  <c r="J37" i="83" s="1"/>
  <c r="L37" i="83" s="1"/>
  <c r="N225" i="52"/>
  <c r="O486" i="52"/>
  <c r="J21" i="83" s="1"/>
  <c r="L21" i="83" s="1"/>
  <c r="M445" i="52"/>
  <c r="I41" i="82" s="1"/>
  <c r="K41" i="82" s="1"/>
  <c r="P379" i="52"/>
  <c r="N242" i="52"/>
  <c r="M803" i="52"/>
  <c r="I14" i="87" s="1"/>
  <c r="K14" i="87" s="1"/>
  <c r="P947" i="52"/>
  <c r="M949" i="52"/>
  <c r="I15" i="92" s="1"/>
  <c r="K15" i="92" s="1"/>
  <c r="O985" i="52"/>
  <c r="J27" i="93" s="1"/>
  <c r="L27" i="93" s="1"/>
  <c r="P865" i="52"/>
  <c r="P941" i="52"/>
  <c r="P744" i="52"/>
  <c r="L61" i="52"/>
  <c r="M154" i="52"/>
  <c r="I60" i="73" s="1"/>
  <c r="K60" i="73" s="1"/>
  <c r="P575" i="52"/>
  <c r="M434" i="52"/>
  <c r="I30" i="82" s="1"/>
  <c r="K30" i="82" s="1"/>
  <c r="L545" i="52"/>
  <c r="L828" i="52"/>
  <c r="L98" i="52"/>
  <c r="L387" i="52"/>
  <c r="L446" i="52"/>
  <c r="L51" i="52"/>
  <c r="M646" i="52"/>
  <c r="I48" i="75" s="1"/>
  <c r="K48" i="75" s="1"/>
  <c r="M366" i="52"/>
  <c r="I72" i="62" s="1"/>
  <c r="K72" i="62" s="1"/>
  <c r="P943" i="52"/>
  <c r="O305" i="52"/>
  <c r="J11" i="62" s="1"/>
  <c r="L11" i="62" s="1"/>
  <c r="O112" i="52"/>
  <c r="J18" i="73" s="1"/>
  <c r="L18" i="73" s="1"/>
  <c r="L231" i="52"/>
  <c r="M235" i="52"/>
  <c r="I60" i="71" s="1"/>
  <c r="K60" i="71" s="1"/>
  <c r="P876" i="52"/>
  <c r="L924" i="52"/>
  <c r="L817" i="52"/>
  <c r="L591" i="52"/>
  <c r="O452" i="52"/>
  <c r="J48" i="82" s="1"/>
  <c r="L48" i="82" s="1"/>
  <c r="M105" i="52"/>
  <c r="I11" i="73" s="1"/>
  <c r="K11" i="73" s="1"/>
  <c r="L850" i="52"/>
  <c r="M128" i="52"/>
  <c r="I34" i="73" s="1"/>
  <c r="K34" i="73" s="1"/>
  <c r="M419" i="52"/>
  <c r="I15" i="82" s="1"/>
  <c r="K15" i="82" s="1"/>
  <c r="M189" i="52"/>
  <c r="I14" i="71" s="1"/>
  <c r="K14" i="71" s="1"/>
  <c r="M33" i="52"/>
  <c r="I13" i="72" s="1"/>
  <c r="K13" i="72" s="1"/>
  <c r="M554" i="52"/>
  <c r="I25" i="74" s="1"/>
  <c r="K25" i="74" s="1"/>
  <c r="L136" i="52"/>
  <c r="P835" i="52"/>
  <c r="P779" i="52"/>
  <c r="O943" i="52"/>
  <c r="J9" i="92" s="1"/>
  <c r="L9" i="92" s="1"/>
  <c r="L877" i="52"/>
  <c r="P109" i="52"/>
  <c r="M795" i="52"/>
  <c r="I6" i="87" s="1"/>
  <c r="K6" i="87" s="1"/>
  <c r="M319" i="52"/>
  <c r="I25" i="62" s="1"/>
  <c r="K25" i="62" s="1"/>
  <c r="O657" i="52"/>
  <c r="J59" i="75" s="1"/>
  <c r="L59" i="75" s="1"/>
  <c r="P401" i="52"/>
  <c r="O643" i="52"/>
  <c r="J45" i="75" s="1"/>
  <c r="L45" i="75" s="1"/>
  <c r="O30" i="52"/>
  <c r="J10" i="72" s="1"/>
  <c r="L10" i="72" s="1"/>
  <c r="N708" i="52"/>
  <c r="O344" i="52"/>
  <c r="J50" i="62" s="1"/>
  <c r="L50" i="62" s="1"/>
  <c r="M103" i="52"/>
  <c r="I9" i="73" s="1"/>
  <c r="K9" i="73" s="1"/>
  <c r="O743" i="52"/>
  <c r="J14" i="76" s="1"/>
  <c r="L14" i="76" s="1"/>
  <c r="M421" i="52"/>
  <c r="I17" i="82" s="1"/>
  <c r="K17" i="82" s="1"/>
  <c r="L430" i="52"/>
  <c r="P518" i="52"/>
  <c r="M719" i="52"/>
  <c r="I19" i="79" s="1"/>
  <c r="K19" i="79" s="1"/>
  <c r="L601" i="52"/>
  <c r="L884" i="52"/>
  <c r="L155" i="52"/>
  <c r="L443" i="52"/>
  <c r="L502" i="52"/>
  <c r="L108" i="52"/>
  <c r="M703" i="52"/>
  <c r="I3" i="79" s="1"/>
  <c r="K3" i="79" s="1"/>
  <c r="M423" i="52"/>
  <c r="I19" i="82" s="1"/>
  <c r="K19" i="82" s="1"/>
  <c r="N423" i="52"/>
  <c r="M581" i="52"/>
  <c r="I52" i="74" s="1"/>
  <c r="K52" i="74" s="1"/>
  <c r="O539" i="52"/>
  <c r="J10" i="74" s="1"/>
  <c r="L10" i="74" s="1"/>
  <c r="O140" i="52"/>
  <c r="J46" i="73" s="1"/>
  <c r="L46" i="73" s="1"/>
  <c r="L849" i="52"/>
  <c r="O593" i="52"/>
  <c r="J64" i="74" s="1"/>
  <c r="L64" i="74" s="1"/>
  <c r="O438" i="52"/>
  <c r="J34" i="82" s="1"/>
  <c r="L34" i="82" s="1"/>
  <c r="L310" i="52"/>
  <c r="M217" i="52"/>
  <c r="I42" i="71" s="1"/>
  <c r="K42" i="71" s="1"/>
  <c r="L756" i="52"/>
  <c r="M604" i="52"/>
  <c r="I6" i="75" s="1"/>
  <c r="K6" i="75" s="1"/>
  <c r="L735" i="52"/>
  <c r="L794" i="52"/>
  <c r="M475" i="52"/>
  <c r="I10" i="83" s="1"/>
  <c r="K10" i="83" s="1"/>
  <c r="M16" i="52"/>
  <c r="I8" i="97" s="1"/>
  <c r="K8" i="97" s="1"/>
  <c r="L866" i="52"/>
  <c r="O394" i="52"/>
  <c r="J100" i="62" s="1"/>
  <c r="L100" i="62" s="1"/>
  <c r="L306" i="52"/>
  <c r="M389" i="52"/>
  <c r="I95" i="62" s="1"/>
  <c r="K95" i="62" s="1"/>
  <c r="M332" i="52"/>
  <c r="I38" i="62" s="1"/>
  <c r="K38" i="62" s="1"/>
  <c r="O165" i="52"/>
  <c r="J71" i="73" s="1"/>
  <c r="L71" i="73" s="1"/>
  <c r="N279" i="52"/>
  <c r="M561" i="52"/>
  <c r="I32" i="74" s="1"/>
  <c r="K32" i="74" s="1"/>
  <c r="N217" i="52"/>
  <c r="P707" i="52"/>
  <c r="O542" i="52"/>
  <c r="J13" i="74" s="1"/>
  <c r="L13" i="74" s="1"/>
  <c r="O792" i="52"/>
  <c r="J3" i="87" s="1"/>
  <c r="L3" i="87" s="1"/>
  <c r="N426" i="52"/>
  <c r="M701" i="52"/>
  <c r="I36" i="78" s="1"/>
  <c r="K36" i="78" s="1"/>
  <c r="M575" i="52"/>
  <c r="I46" i="74" s="1"/>
  <c r="K46" i="74" s="1"/>
  <c r="P484" i="52"/>
  <c r="N658" i="52"/>
  <c r="P686" i="52"/>
  <c r="P980" i="52"/>
  <c r="O818" i="52"/>
  <c r="J11" i="88" s="1"/>
  <c r="L11" i="88" s="1"/>
  <c r="P685" i="52"/>
  <c r="L600" i="52"/>
  <c r="L657" i="52"/>
  <c r="L940" i="52"/>
  <c r="L212" i="52"/>
  <c r="L499" i="52"/>
  <c r="L558" i="52"/>
  <c r="L165" i="52"/>
  <c r="M760" i="52"/>
  <c r="I7" i="77" s="1"/>
  <c r="K7" i="77" s="1"/>
  <c r="M480" i="52"/>
  <c r="I15" i="83" s="1"/>
  <c r="K15" i="83" s="1"/>
  <c r="M972" i="52"/>
  <c r="I14" i="93" s="1"/>
  <c r="K14" i="93" s="1"/>
  <c r="M580" i="52"/>
  <c r="I51" i="74" s="1"/>
  <c r="K51" i="74" s="1"/>
  <c r="N775" i="52"/>
  <c r="P531" i="52"/>
  <c r="M61" i="52"/>
  <c r="I41" i="72" s="1"/>
  <c r="K41" i="72" s="1"/>
  <c r="O923" i="52"/>
  <c r="J5" i="95" s="1"/>
  <c r="L5" i="95" s="1"/>
  <c r="M384" i="52"/>
  <c r="I90" i="62" s="1"/>
  <c r="K90" i="62" s="1"/>
  <c r="O507" i="52"/>
  <c r="J42" i="83" s="1"/>
  <c r="L42" i="83" s="1"/>
  <c r="O716" i="52"/>
  <c r="J16" i="79" s="1"/>
  <c r="L16" i="79" s="1"/>
  <c r="O382" i="52"/>
  <c r="J88" i="62" s="1"/>
  <c r="L88" i="62" s="1"/>
  <c r="M152" i="52"/>
  <c r="I58" i="73" s="1"/>
  <c r="K58" i="73" s="1"/>
  <c r="M620" i="52"/>
  <c r="I22" i="75" s="1"/>
  <c r="K22" i="75" s="1"/>
  <c r="L679" i="52"/>
  <c r="O863" i="52"/>
  <c r="J7" i="80" s="1"/>
  <c r="L7" i="80" s="1"/>
  <c r="L682" i="52"/>
  <c r="M133" i="52"/>
  <c r="I39" i="73" s="1"/>
  <c r="K39" i="73" s="1"/>
  <c r="O720" i="52"/>
  <c r="J20" i="79" s="1"/>
  <c r="L20" i="79" s="1"/>
  <c r="O270" i="52"/>
  <c r="J95" i="71" s="1"/>
  <c r="L95" i="71" s="1"/>
  <c r="M730" i="52"/>
  <c r="I30" i="79" s="1"/>
  <c r="K30" i="79" s="1"/>
  <c r="M673" i="52"/>
  <c r="I8" i="78" s="1"/>
  <c r="K8" i="78" s="1"/>
  <c r="M732" i="52"/>
  <c r="I3" i="76" s="1"/>
  <c r="K3" i="76" s="1"/>
  <c r="N502" i="52"/>
  <c r="O723" i="52"/>
  <c r="J23" i="79" s="1"/>
  <c r="L23" i="79" s="1"/>
  <c r="P888" i="52"/>
  <c r="L536" i="52"/>
  <c r="O769" i="52"/>
  <c r="J16" i="77" s="1"/>
  <c r="L16" i="77" s="1"/>
  <c r="O752" i="52"/>
  <c r="J23" i="76" s="1"/>
  <c r="L23" i="76" s="1"/>
  <c r="N879" i="52"/>
  <c r="O231" i="52"/>
  <c r="J56" i="71" s="1"/>
  <c r="L56" i="71" s="1"/>
  <c r="P177" i="52"/>
  <c r="P483" i="52"/>
  <c r="P710" i="52"/>
  <c r="O853" i="52"/>
  <c r="J9" i="91" s="1"/>
  <c r="L9" i="91" s="1"/>
  <c r="P697" i="52"/>
  <c r="P703" i="52"/>
  <c r="P852" i="52"/>
  <c r="L260" i="52"/>
  <c r="L713" i="52"/>
  <c r="N422" i="52"/>
  <c r="L269" i="52"/>
  <c r="L555" i="52"/>
  <c r="L614" i="52"/>
  <c r="L222" i="52"/>
  <c r="M817" i="52"/>
  <c r="I10" i="88" s="1"/>
  <c r="K10" i="88" s="1"/>
  <c r="M537" i="52"/>
  <c r="I8" i="74" s="1"/>
  <c r="K8" i="74" s="1"/>
  <c r="P455" i="52"/>
  <c r="M579" i="52"/>
  <c r="I50" i="74" s="1"/>
  <c r="K50" i="74" s="1"/>
  <c r="N717" i="52"/>
  <c r="P194" i="52"/>
  <c r="N113" i="52"/>
  <c r="M134" i="52"/>
  <c r="I40" i="73" s="1"/>
  <c r="K40" i="73" s="1"/>
  <c r="L133" i="52"/>
  <c r="L647" i="52"/>
  <c r="P376" i="52"/>
  <c r="N972" i="52"/>
  <c r="O596" i="52"/>
  <c r="J67" i="74" s="1"/>
  <c r="L67" i="74" s="1"/>
  <c r="P863" i="52"/>
  <c r="M564" i="52"/>
  <c r="I35" i="74" s="1"/>
  <c r="K35" i="74" s="1"/>
  <c r="O310" i="52"/>
  <c r="J16" i="62" s="1"/>
  <c r="L16" i="62" s="1"/>
  <c r="L567" i="52"/>
  <c r="P855" i="52"/>
  <c r="M939" i="52"/>
  <c r="I5" i="92" s="1"/>
  <c r="K5" i="92" s="1"/>
  <c r="N516" i="52"/>
  <c r="O329" i="52"/>
  <c r="J35" i="62" s="1"/>
  <c r="L35" i="62" s="1"/>
  <c r="P273" i="52"/>
  <c r="O779" i="52"/>
  <c r="J10" i="86" s="1"/>
  <c r="L10" i="86" s="1"/>
  <c r="O600" i="52"/>
  <c r="J2" i="75" s="1"/>
  <c r="L2" i="75" s="1"/>
  <c r="N920" i="52"/>
  <c r="M671" i="52"/>
  <c r="I6" i="78" s="1"/>
  <c r="K6" i="78" s="1"/>
  <c r="L865" i="52"/>
  <c r="L956" i="52"/>
  <c r="M686" i="52"/>
  <c r="I21" i="78" s="1"/>
  <c r="K21" i="78" s="1"/>
  <c r="M746" i="52"/>
  <c r="I17" i="76" s="1"/>
  <c r="K17" i="76" s="1"/>
  <c r="O773" i="52"/>
  <c r="J4" i="86" s="1"/>
  <c r="L4" i="86" s="1"/>
  <c r="N736" i="52"/>
  <c r="P986" i="52"/>
  <c r="M147" i="52"/>
  <c r="I53" i="73" s="1"/>
  <c r="K53" i="73" s="1"/>
  <c r="P471" i="52"/>
  <c r="M531" i="52"/>
  <c r="I2" i="74" s="1"/>
  <c r="K2" i="74" s="1"/>
  <c r="L416" i="52"/>
  <c r="P807" i="52"/>
  <c r="L203" i="52"/>
  <c r="L769" i="52"/>
  <c r="N534" i="52"/>
  <c r="L327" i="52"/>
  <c r="L611" i="52"/>
  <c r="L670" i="52"/>
  <c r="L279" i="52"/>
  <c r="M874" i="52"/>
  <c r="I4" i="84" s="1"/>
  <c r="K4" i="84" s="1"/>
  <c r="M594" i="52"/>
  <c r="I65" i="74" s="1"/>
  <c r="K65" i="74" s="1"/>
  <c r="P790" i="52"/>
  <c r="M920" i="52"/>
  <c r="I2" i="95" s="1"/>
  <c r="K2" i="95" s="1"/>
  <c r="O307" i="52"/>
  <c r="J13" i="62" s="1"/>
  <c r="L13" i="62" s="1"/>
  <c r="P25" i="52"/>
  <c r="M219" i="52"/>
  <c r="I44" i="71" s="1"/>
  <c r="K44" i="71" s="1"/>
  <c r="M17" i="52"/>
  <c r="I9" i="97" s="1"/>
  <c r="K9" i="97" s="1"/>
  <c r="O788" i="52"/>
  <c r="J19" i="86" s="1"/>
  <c r="L19" i="86" s="1"/>
  <c r="N553" i="52"/>
  <c r="P708" i="52"/>
  <c r="M953" i="52"/>
  <c r="I19" i="92" s="1"/>
  <c r="K19" i="92" s="1"/>
  <c r="L313" i="52"/>
  <c r="O778" i="52"/>
  <c r="J9" i="86" s="1"/>
  <c r="L9" i="86" s="1"/>
  <c r="M951" i="52"/>
  <c r="I17" i="92" s="1"/>
  <c r="K17" i="92" s="1"/>
  <c r="O194" i="52"/>
  <c r="J19" i="71" s="1"/>
  <c r="L19" i="71" s="1"/>
  <c r="M452" i="52"/>
  <c r="I48" i="82" s="1"/>
  <c r="K48" i="82" s="1"/>
  <c r="L626" i="52"/>
  <c r="P767" i="52"/>
  <c r="P829" i="52"/>
  <c r="P926" i="52"/>
  <c r="P768" i="52"/>
  <c r="M275" i="52"/>
  <c r="I100" i="71" s="1"/>
  <c r="K100" i="71" s="1"/>
  <c r="N165" i="52"/>
  <c r="P890" i="52"/>
  <c r="M898" i="52"/>
  <c r="I10" i="85" s="1"/>
  <c r="K10" i="85" s="1"/>
  <c r="N356" i="52"/>
  <c r="P358" i="52"/>
  <c r="O454" i="52"/>
  <c r="J50" i="82" s="1"/>
  <c r="L50" i="82" s="1"/>
  <c r="P345" i="52"/>
  <c r="O115" i="52"/>
  <c r="J21" i="73" s="1"/>
  <c r="L21" i="73" s="1"/>
  <c r="O296" i="52"/>
  <c r="J2" i="62" s="1"/>
  <c r="L2" i="62" s="1"/>
  <c r="L508" i="52"/>
  <c r="L983" i="52"/>
  <c r="O414" i="52"/>
  <c r="J10" i="82" s="1"/>
  <c r="L10" i="82" s="1"/>
  <c r="L451" i="52"/>
  <c r="M75" i="52"/>
  <c r="I55" i="72" s="1"/>
  <c r="K55" i="72" s="1"/>
  <c r="O641" i="52"/>
  <c r="J43" i="75" s="1"/>
  <c r="L43" i="75" s="1"/>
  <c r="L880" i="52"/>
  <c r="L825" i="52"/>
  <c r="L38" i="52"/>
  <c r="L384" i="52"/>
  <c r="L667" i="52"/>
  <c r="L726" i="52"/>
  <c r="L336" i="52"/>
  <c r="M931" i="52"/>
  <c r="I13" i="95" s="1"/>
  <c r="K13" i="95" s="1"/>
  <c r="M651" i="52"/>
  <c r="I53" i="75" s="1"/>
  <c r="K53" i="75" s="1"/>
  <c r="N874" i="52"/>
  <c r="P236" i="52"/>
  <c r="M868" i="52"/>
  <c r="I6" i="81" s="1"/>
  <c r="K6" i="81" s="1"/>
  <c r="L957" i="52"/>
  <c r="O662" i="52"/>
  <c r="J64" i="75" s="1"/>
  <c r="L64" i="75" s="1"/>
  <c r="M179" i="52"/>
  <c r="I4" i="71" s="1"/>
  <c r="K4" i="71" s="1"/>
  <c r="N609" i="52"/>
  <c r="M772" i="52"/>
  <c r="I3" i="86" s="1"/>
  <c r="K3" i="86" s="1"/>
  <c r="L425" i="52"/>
  <c r="N396" i="52"/>
  <c r="N475" i="52"/>
  <c r="N244" i="52"/>
  <c r="N722" i="52"/>
  <c r="N943" i="52"/>
  <c r="N839" i="52"/>
  <c r="L511" i="52"/>
  <c r="M204" i="52"/>
  <c r="I29" i="71" s="1"/>
  <c r="K29" i="71" s="1"/>
  <c r="M497" i="52"/>
  <c r="I32" i="83" s="1"/>
  <c r="K32" i="83" s="1"/>
  <c r="L79" i="52"/>
  <c r="L22" i="52"/>
  <c r="P898" i="52"/>
  <c r="M675" i="52"/>
  <c r="I10" i="78" s="1"/>
  <c r="K10" i="78" s="1"/>
  <c r="M104" i="52"/>
  <c r="I10" i="73" s="1"/>
  <c r="K10" i="73" s="1"/>
  <c r="L214" i="52"/>
  <c r="M15" i="52"/>
  <c r="I7" i="97" s="1"/>
  <c r="K7" i="97" s="1"/>
  <c r="O747" i="52"/>
  <c r="J18" i="76" s="1"/>
  <c r="L18" i="76" s="1"/>
  <c r="M454" i="52"/>
  <c r="I50" i="82" s="1"/>
  <c r="K50" i="82" s="1"/>
  <c r="N792" i="52"/>
  <c r="O114" i="52"/>
  <c r="J20" i="73" s="1"/>
  <c r="L20" i="73" s="1"/>
  <c r="N551" i="52"/>
  <c r="L843" i="52"/>
  <c r="M25" i="52"/>
  <c r="I5" i="72" s="1"/>
  <c r="K5" i="72" s="1"/>
  <c r="N311" i="52"/>
  <c r="O805" i="52"/>
  <c r="J16" i="87" s="1"/>
  <c r="L16" i="87" s="1"/>
  <c r="M69" i="52"/>
  <c r="I49" i="72" s="1"/>
  <c r="K49" i="72" s="1"/>
  <c r="N707" i="52"/>
  <c r="L656" i="52"/>
  <c r="L881" i="52"/>
  <c r="L152" i="52"/>
  <c r="L440" i="52"/>
  <c r="L723" i="52"/>
  <c r="L782" i="52"/>
  <c r="L393" i="52"/>
  <c r="M988" i="52"/>
  <c r="I30" i="93" s="1"/>
  <c r="K30" i="93" s="1"/>
  <c r="M708" i="52"/>
  <c r="I8" i="79" s="1"/>
  <c r="K8" i="79" s="1"/>
  <c r="N987" i="52"/>
  <c r="O571" i="52"/>
  <c r="J42" i="74" s="1"/>
  <c r="L42" i="74" s="1"/>
  <c r="O191" i="52"/>
  <c r="J16" i="71" s="1"/>
  <c r="L16" i="71" s="1"/>
  <c r="P985" i="52"/>
  <c r="L174" i="52"/>
  <c r="L960" i="52"/>
  <c r="O828" i="52"/>
  <c r="J7" i="89" s="1"/>
  <c r="L7" i="89" s="1"/>
  <c r="P488" i="52"/>
  <c r="O699" i="52"/>
  <c r="J34" i="78" s="1"/>
  <c r="L34" i="78" s="1"/>
  <c r="M161" i="52"/>
  <c r="I67" i="73" s="1"/>
  <c r="K67" i="73" s="1"/>
  <c r="N469" i="52"/>
  <c r="P28" i="52"/>
  <c r="N130" i="52"/>
  <c r="O969" i="52"/>
  <c r="J11" i="93" s="1"/>
  <c r="L11" i="93" s="1"/>
  <c r="N610" i="52"/>
  <c r="M396" i="52"/>
  <c r="I102" i="62" s="1"/>
  <c r="K102" i="62" s="1"/>
  <c r="L984" i="52"/>
  <c r="N394" i="52"/>
  <c r="L249" i="52"/>
  <c r="L192" i="52"/>
  <c r="M616" i="52"/>
  <c r="I18" i="75" s="1"/>
  <c r="K18" i="75" s="1"/>
  <c r="P723" i="52"/>
  <c r="M603" i="52"/>
  <c r="I5" i="75" s="1"/>
  <c r="K5" i="75" s="1"/>
  <c r="O478" i="52"/>
  <c r="J13" i="83" s="1"/>
  <c r="L13" i="83" s="1"/>
  <c r="M66" i="52"/>
  <c r="I46" i="72" s="1"/>
  <c r="K46" i="72" s="1"/>
  <c r="O306" i="52"/>
  <c r="J12" i="62" s="1"/>
  <c r="L12" i="62" s="1"/>
  <c r="L822" i="52"/>
  <c r="O638" i="52"/>
  <c r="J40" i="75" s="1"/>
  <c r="L40" i="75" s="1"/>
  <c r="O313" i="52"/>
  <c r="J19" i="62" s="1"/>
  <c r="L19" i="62" s="1"/>
  <c r="N826" i="52"/>
  <c r="P917" i="52"/>
  <c r="L411" i="52"/>
  <c r="M290" i="52"/>
  <c r="I115" i="71" s="1"/>
  <c r="K115" i="71" s="1"/>
  <c r="P636" i="52"/>
  <c r="M177" i="52"/>
  <c r="I2" i="71" s="1"/>
  <c r="M688" i="52"/>
  <c r="I23" i="78" s="1"/>
  <c r="K23" i="78" s="1"/>
  <c r="L317" i="52"/>
  <c r="N702" i="52"/>
  <c r="L209" i="52"/>
  <c r="L496" i="52"/>
  <c r="L779" i="52"/>
  <c r="L838" i="52"/>
  <c r="L449" i="52"/>
  <c r="L54" i="52"/>
  <c r="M765" i="52"/>
  <c r="I12" i="77" s="1"/>
  <c r="K12" i="77" s="1"/>
  <c r="N418" i="52"/>
  <c r="O794" i="52"/>
  <c r="J5" i="87" s="1"/>
  <c r="L5" i="87" s="1"/>
  <c r="M524" i="52"/>
  <c r="I59" i="83" s="1"/>
  <c r="K59" i="83" s="1"/>
  <c r="O425" i="52"/>
  <c r="J21" i="82" s="1"/>
  <c r="L21" i="82" s="1"/>
  <c r="N140" i="52"/>
  <c r="M5" i="52"/>
  <c r="I5" i="96" s="1"/>
  <c r="K5" i="96" s="1"/>
  <c r="N544" i="52"/>
  <c r="P764" i="52"/>
  <c r="O581" i="52"/>
  <c r="J52" i="74" s="1"/>
  <c r="L52" i="74" s="1"/>
  <c r="O660" i="52"/>
  <c r="J62" i="75" s="1"/>
  <c r="L62" i="75" s="1"/>
  <c r="M240" i="52"/>
  <c r="I65" i="71" s="1"/>
  <c r="K65" i="71" s="1"/>
  <c r="O83" i="52"/>
  <c r="J63" i="72" s="1"/>
  <c r="L63" i="72" s="1"/>
  <c r="L344" i="52"/>
  <c r="N230" i="52"/>
  <c r="P758" i="52"/>
  <c r="N783" i="52"/>
  <c r="O810" i="52"/>
  <c r="J3" i="88" s="1"/>
  <c r="L3" i="88" s="1"/>
  <c r="P664" i="52"/>
  <c r="N608" i="52"/>
  <c r="L270" i="52"/>
  <c r="N273" i="52"/>
  <c r="N977" i="52"/>
  <c r="M431" i="52"/>
  <c r="I27" i="82" s="1"/>
  <c r="K27" i="82" s="1"/>
  <c r="N493" i="52"/>
  <c r="M7" i="52"/>
  <c r="I7" i="96" s="1"/>
  <c r="K7" i="96" s="1"/>
  <c r="P465" i="52"/>
  <c r="O675" i="52"/>
  <c r="J10" i="78" s="1"/>
  <c r="L10" i="78" s="1"/>
  <c r="M629" i="52"/>
  <c r="I31" i="75" s="1"/>
  <c r="K31" i="75" s="1"/>
  <c r="L676" i="52"/>
  <c r="P878" i="52"/>
  <c r="P916" i="52"/>
  <c r="N461" i="52"/>
  <c r="M973" i="52"/>
  <c r="I15" i="93" s="1"/>
  <c r="K15" i="93" s="1"/>
  <c r="M755" i="52"/>
  <c r="I2" i="77" s="1"/>
  <c r="K2" i="77" s="1"/>
  <c r="M230" i="52"/>
  <c r="I55" i="71" s="1"/>
  <c r="K55" i="71" s="1"/>
  <c r="P512" i="52"/>
  <c r="L712" i="52"/>
  <c r="M57" i="52"/>
  <c r="I37" i="72" s="1"/>
  <c r="K37" i="72" s="1"/>
  <c r="L266" i="52"/>
  <c r="L552" i="52"/>
  <c r="L835" i="52"/>
  <c r="L894" i="52"/>
  <c r="L505" i="52"/>
  <c r="L111" i="52"/>
  <c r="M822" i="52"/>
  <c r="I15" i="88" s="1"/>
  <c r="K15" i="88" s="1"/>
  <c r="N927" i="52"/>
  <c r="P804" i="52"/>
  <c r="M523" i="52"/>
  <c r="I58" i="83" s="1"/>
  <c r="K58" i="83" s="1"/>
  <c r="N718" i="52"/>
  <c r="P419" i="52"/>
  <c r="O952" i="52"/>
  <c r="J18" i="92" s="1"/>
  <c r="L18" i="92" s="1"/>
  <c r="O820" i="52"/>
  <c r="J13" i="88" s="1"/>
  <c r="L13" i="88" s="1"/>
  <c r="N481" i="52"/>
  <c r="L408" i="52"/>
  <c r="M208" i="52"/>
  <c r="I33" i="71" s="1"/>
  <c r="K33" i="71" s="1"/>
  <c r="L906" i="52"/>
  <c r="L342" i="52"/>
  <c r="P83" i="52"/>
  <c r="N115" i="52"/>
  <c r="O889" i="52"/>
  <c r="J19" i="84" s="1"/>
  <c r="L19" i="84" s="1"/>
  <c r="N554" i="52"/>
  <c r="M77" i="52"/>
  <c r="I57" i="72" s="1"/>
  <c r="K57" i="72" s="1"/>
  <c r="N883" i="52"/>
  <c r="O827" i="52"/>
  <c r="J6" i="89" s="1"/>
  <c r="L6" i="89" s="1"/>
  <c r="N290" i="52"/>
  <c r="P586" i="52"/>
  <c r="O898" i="52"/>
  <c r="J10" i="85" s="1"/>
  <c r="L10" i="85" s="1"/>
  <c r="O819" i="52"/>
  <c r="J12" i="88" s="1"/>
  <c r="L12" i="88" s="1"/>
  <c r="N914" i="52"/>
  <c r="M843" i="52"/>
  <c r="I9" i="90" s="1"/>
  <c r="K9" i="90" s="1"/>
  <c r="P811" i="52"/>
  <c r="L372" i="52"/>
  <c r="O719" i="52"/>
  <c r="J19" i="79" s="1"/>
  <c r="L19" i="79" s="1"/>
  <c r="P134" i="52"/>
  <c r="L315" i="52"/>
  <c r="P187" i="52"/>
  <c r="L457" i="52"/>
  <c r="O624" i="52"/>
  <c r="J26" i="75" s="1"/>
  <c r="L26" i="75" s="1"/>
  <c r="M696" i="52"/>
  <c r="I31" i="78" s="1"/>
  <c r="K31" i="78" s="1"/>
  <c r="M3" i="52"/>
  <c r="I3" i="96" s="1"/>
  <c r="K3" i="96" s="1"/>
  <c r="O903" i="52"/>
  <c r="J15" i="85" s="1"/>
  <c r="L15" i="85" s="1"/>
  <c r="L146" i="52"/>
  <c r="L35" i="52"/>
  <c r="L323" i="52"/>
  <c r="L608" i="52"/>
  <c r="L891" i="52"/>
  <c r="L950" i="52"/>
  <c r="L561" i="52"/>
  <c r="L168" i="52"/>
  <c r="M936" i="52"/>
  <c r="I2" i="92" s="1"/>
  <c r="K2" i="92" s="1"/>
  <c r="O617" i="52"/>
  <c r="J19" i="75" s="1"/>
  <c r="L19" i="75" s="1"/>
  <c r="N309" i="52"/>
  <c r="M522" i="52"/>
  <c r="I57" i="83" s="1"/>
  <c r="K57" i="83" s="1"/>
  <c r="N603" i="52"/>
  <c r="P138" i="52"/>
  <c r="M163" i="52"/>
  <c r="I69" i="73" s="1"/>
  <c r="K69" i="73" s="1"/>
  <c r="L537" i="52"/>
  <c r="O811" i="52"/>
  <c r="J4" i="88" s="1"/>
  <c r="L4" i="88" s="1"/>
  <c r="M11" i="52"/>
  <c r="I3" i="97" s="1"/>
  <c r="K3" i="97" s="1"/>
  <c r="L652" i="52"/>
  <c r="L791" i="52"/>
  <c r="P2" i="52"/>
  <c r="L228" i="52"/>
  <c r="N597" i="52"/>
  <c r="L173" i="52"/>
  <c r="P646" i="52"/>
  <c r="O575" i="52"/>
  <c r="J46" i="74" s="1"/>
  <c r="L46" i="74" s="1"/>
  <c r="M711" i="52"/>
  <c r="I11" i="79" s="1"/>
  <c r="K11" i="79" s="1"/>
  <c r="N655" i="52"/>
  <c r="O605" i="52"/>
  <c r="J7" i="75" s="1"/>
  <c r="L7" i="75" s="1"/>
  <c r="M899" i="52"/>
  <c r="I11" i="85" s="1"/>
  <c r="K11" i="85" s="1"/>
  <c r="M559" i="52"/>
  <c r="I30" i="74" s="1"/>
  <c r="K30" i="74" s="1"/>
  <c r="L648" i="52"/>
  <c r="M48" i="52"/>
  <c r="I28" i="72" s="1"/>
  <c r="K28" i="72" s="1"/>
  <c r="N726" i="52"/>
  <c r="P661" i="52"/>
  <c r="N167" i="52"/>
  <c r="M43" i="52"/>
  <c r="I23" i="72" s="1"/>
  <c r="K23" i="72" s="1"/>
  <c r="P355" i="52"/>
  <c r="M144" i="52"/>
  <c r="I50" i="73" s="1"/>
  <c r="K50" i="73" s="1"/>
  <c r="P17" i="52"/>
  <c r="L510" i="52"/>
  <c r="P601" i="52"/>
  <c r="P688" i="52"/>
  <c r="M53" i="52"/>
  <c r="I33" i="72" s="1"/>
  <c r="K33" i="72" s="1"/>
  <c r="P662" i="52"/>
  <c r="L590" i="52"/>
  <c r="L92" i="52"/>
  <c r="L380" i="52"/>
  <c r="L664" i="52"/>
  <c r="L947" i="52"/>
  <c r="N772" i="52"/>
  <c r="L617" i="52"/>
  <c r="L225" i="52"/>
  <c r="M310" i="52"/>
  <c r="I16" i="62" s="1"/>
  <c r="K16" i="62" s="1"/>
  <c r="N187" i="52"/>
  <c r="M915" i="52"/>
  <c r="I10" i="94" s="1"/>
  <c r="K10" i="94" s="1"/>
  <c r="M863" i="52"/>
  <c r="I7" i="80" s="1"/>
  <c r="K7" i="80" s="1"/>
  <c r="O193" i="52"/>
  <c r="J18" i="71" s="1"/>
  <c r="L18" i="71" s="1"/>
  <c r="L958" i="52"/>
  <c r="O461" i="52"/>
  <c r="J57" i="82" s="1"/>
  <c r="L57" i="82" s="1"/>
  <c r="L867" i="52"/>
  <c r="M22" i="52"/>
  <c r="I2" i="72" s="1"/>
  <c r="K2" i="72" s="1"/>
  <c r="L903" i="52"/>
  <c r="L646" i="52"/>
  <c r="L149" i="52"/>
  <c r="L437" i="52"/>
  <c r="L720" i="52"/>
  <c r="N940" i="52"/>
  <c r="M926" i="52"/>
  <c r="I8" i="95" s="1"/>
  <c r="K8" i="95" s="1"/>
  <c r="L673" i="52"/>
  <c r="L282" i="52"/>
  <c r="M367" i="52"/>
  <c r="I73" i="62" s="1"/>
  <c r="K73" i="62" s="1"/>
  <c r="N504" i="52"/>
  <c r="N455" i="52"/>
  <c r="P180" i="52"/>
  <c r="M811" i="52"/>
  <c r="I4" i="88" s="1"/>
  <c r="K4" i="88" s="1"/>
  <c r="L845" i="52"/>
  <c r="L117" i="52"/>
  <c r="M78" i="52"/>
  <c r="I58" i="72" s="1"/>
  <c r="K58" i="72" s="1"/>
  <c r="N464" i="52"/>
  <c r="M844" i="52"/>
  <c r="I10" i="90" s="1"/>
  <c r="K10" i="90" s="1"/>
  <c r="L702" i="52"/>
  <c r="L206" i="52"/>
  <c r="L493" i="52"/>
  <c r="L776" i="52"/>
  <c r="L45" i="52"/>
  <c r="M983" i="52"/>
  <c r="I25" i="93" s="1"/>
  <c r="K25" i="93" s="1"/>
  <c r="L729" i="52"/>
  <c r="M590" i="52"/>
  <c r="I61" i="74" s="1"/>
  <c r="K61" i="74" s="1"/>
  <c r="M424" i="52"/>
  <c r="I20" i="82" s="1"/>
  <c r="K20" i="82" s="1"/>
  <c r="O288" i="52"/>
  <c r="J113" i="71" s="1"/>
  <c r="L113" i="71" s="1"/>
  <c r="P600" i="52"/>
  <c r="P515" i="52"/>
  <c r="O77" i="52"/>
  <c r="J57" i="72" s="1"/>
  <c r="L57" i="72" s="1"/>
  <c r="P693" i="52"/>
  <c r="P140" i="52"/>
  <c r="O806" i="52"/>
  <c r="J17" i="87" s="1"/>
  <c r="L17" i="87" s="1"/>
  <c r="M67" i="52"/>
  <c r="I47" i="72" s="1"/>
  <c r="K47" i="72" s="1"/>
  <c r="P784" i="52"/>
  <c r="L758" i="52"/>
  <c r="L320" i="52"/>
  <c r="L549" i="52"/>
  <c r="L832" i="52"/>
  <c r="L103" i="52"/>
  <c r="L49" i="52"/>
  <c r="L785" i="52"/>
  <c r="M647" i="52"/>
  <c r="I49" i="75" s="1"/>
  <c r="K49" i="75" s="1"/>
  <c r="M481" i="52"/>
  <c r="I16" i="83" s="1"/>
  <c r="K16" i="83" s="1"/>
  <c r="P671" i="52"/>
  <c r="N817" i="52"/>
  <c r="P738" i="52"/>
  <c r="M467" i="52"/>
  <c r="I2" i="83" s="1"/>
  <c r="K2" i="83" s="1"/>
  <c r="O311" i="52"/>
  <c r="J17" i="62" s="1"/>
  <c r="L17" i="62" s="1"/>
  <c r="P307" i="52"/>
  <c r="M123" i="52"/>
  <c r="I29" i="73" s="1"/>
  <c r="K29" i="73" s="1"/>
  <c r="L959" i="52"/>
  <c r="M946" i="52"/>
  <c r="I12" i="92" s="1"/>
  <c r="K12" i="92" s="1"/>
  <c r="L814" i="52"/>
  <c r="L377" i="52"/>
  <c r="L605" i="52"/>
  <c r="L888" i="52"/>
  <c r="L160" i="52"/>
  <c r="L106" i="52"/>
  <c r="L841" i="52"/>
  <c r="M704" i="52"/>
  <c r="I4" i="79" s="1"/>
  <c r="K4" i="79" s="1"/>
  <c r="M538" i="52"/>
  <c r="I9" i="74" s="1"/>
  <c r="K9" i="74" s="1"/>
  <c r="N582" i="52"/>
  <c r="N930" i="52"/>
  <c r="P603" i="52"/>
  <c r="M466" i="52"/>
  <c r="I62" i="82" s="1"/>
  <c r="K62" i="82" s="1"/>
  <c r="N661" i="52"/>
  <c r="N82" i="52"/>
  <c r="L736" i="52"/>
  <c r="M900" i="52"/>
  <c r="I12" i="85" s="1"/>
  <c r="K12" i="85" s="1"/>
  <c r="O119" i="52"/>
  <c r="J25" i="73" s="1"/>
  <c r="L25" i="73" s="1"/>
  <c r="L89" i="52"/>
  <c r="L434" i="52"/>
  <c r="L661" i="52"/>
  <c r="L944" i="52"/>
  <c r="L217" i="52"/>
  <c r="L163" i="52"/>
  <c r="L897" i="52"/>
  <c r="M761" i="52"/>
  <c r="I8" i="77" s="1"/>
  <c r="K8" i="77" s="1"/>
  <c r="M595" i="52"/>
  <c r="I66" i="74" s="1"/>
  <c r="K66" i="74" s="1"/>
  <c r="M734" i="52"/>
  <c r="I5" i="76" s="1"/>
  <c r="K5" i="76" s="1"/>
  <c r="N304" i="52"/>
  <c r="N195" i="52"/>
  <c r="M465" i="52"/>
  <c r="I61" i="82" s="1"/>
  <c r="K61" i="82" s="1"/>
  <c r="N235" i="52"/>
  <c r="L902" i="52"/>
  <c r="M956" i="52"/>
  <c r="I22" i="92" s="1"/>
  <c r="K22" i="92" s="1"/>
  <c r="N840" i="52"/>
  <c r="M823" i="52"/>
  <c r="I2" i="89" s="1"/>
  <c r="K2" i="89" s="1"/>
  <c r="L936" i="52"/>
  <c r="L490" i="52"/>
  <c r="L717" i="52"/>
  <c r="L42" i="52"/>
  <c r="L274" i="52"/>
  <c r="L220" i="52"/>
  <c r="L953" i="52"/>
  <c r="M818" i="52"/>
  <c r="I11" i="88" s="1"/>
  <c r="K11" i="88" s="1"/>
  <c r="M652" i="52"/>
  <c r="I54" i="75" s="1"/>
  <c r="K54" i="75" s="1"/>
  <c r="P501" i="52"/>
  <c r="N813" i="52"/>
  <c r="M858" i="52"/>
  <c r="I2" i="80" s="1"/>
  <c r="K2" i="80" s="1"/>
  <c r="M806" i="52"/>
  <c r="I17" i="87" s="1"/>
  <c r="K17" i="87" s="1"/>
  <c r="O79" i="52"/>
  <c r="J59" i="72" s="1"/>
  <c r="L59" i="72" s="1"/>
  <c r="L789" i="52"/>
  <c r="N896" i="52"/>
  <c r="M51" i="52"/>
  <c r="I31" i="72" s="1"/>
  <c r="K31" i="72" s="1"/>
  <c r="P84" i="52"/>
  <c r="L254" i="52"/>
  <c r="L546" i="52"/>
  <c r="L773" i="52"/>
  <c r="L99" i="52"/>
  <c r="L331" i="52"/>
  <c r="L277" i="52"/>
  <c r="N604" i="52"/>
  <c r="M875" i="52"/>
  <c r="I5" i="84" s="1"/>
  <c r="K5" i="84" s="1"/>
  <c r="M709" i="52"/>
  <c r="I9" i="79" s="1"/>
  <c r="K9" i="79" s="1"/>
  <c r="N411" i="52"/>
  <c r="P561" i="52"/>
  <c r="O455" i="52"/>
  <c r="J51" i="82" s="1"/>
  <c r="L51" i="82" s="1"/>
  <c r="P124" i="52"/>
  <c r="M754" i="52"/>
  <c r="I25" i="76" s="1"/>
  <c r="K25" i="76" s="1"/>
  <c r="P481" i="52"/>
  <c r="M107" i="52"/>
  <c r="I13" i="73" s="1"/>
  <c r="K13" i="73" s="1"/>
  <c r="O233" i="52"/>
  <c r="J58" i="71" s="1"/>
  <c r="L58" i="71" s="1"/>
  <c r="O139" i="52"/>
  <c r="J45" i="73" s="1"/>
  <c r="L45" i="73" s="1"/>
  <c r="L32" i="52"/>
  <c r="L602" i="52"/>
  <c r="L829" i="52"/>
  <c r="L156" i="52"/>
  <c r="L388" i="52"/>
  <c r="L334" i="52"/>
  <c r="M758" i="52"/>
  <c r="I5" i="77" s="1"/>
  <c r="K5" i="77" s="1"/>
  <c r="M932" i="52"/>
  <c r="I14" i="95" s="1"/>
  <c r="K14" i="95" s="1"/>
  <c r="M766" i="52"/>
  <c r="I13" i="77" s="1"/>
  <c r="K13" i="77" s="1"/>
  <c r="P108" i="52"/>
  <c r="N73" i="52"/>
  <c r="P412" i="52"/>
  <c r="O515" i="52"/>
  <c r="J50" i="83" s="1"/>
  <c r="L50" i="83" s="1"/>
  <c r="P950" i="52"/>
  <c r="O197" i="52"/>
  <c r="J22" i="71" s="1"/>
  <c r="L22" i="71" s="1"/>
  <c r="O347" i="52"/>
  <c r="J53" i="62" s="1"/>
  <c r="L53" i="62" s="1"/>
  <c r="L3" i="52"/>
  <c r="N26" i="52"/>
  <c r="L198" i="52"/>
  <c r="L658" i="52"/>
  <c r="L885" i="52"/>
  <c r="L213" i="52"/>
  <c r="L444" i="52"/>
  <c r="L391" i="52"/>
  <c r="M815" i="52"/>
  <c r="I8" i="88" s="1"/>
  <c r="K8" i="88" s="1"/>
  <c r="M989" i="52"/>
  <c r="I31" i="93" s="1"/>
  <c r="K31" i="93" s="1"/>
  <c r="M880" i="52"/>
  <c r="I10" i="84" s="1"/>
  <c r="K10" i="84" s="1"/>
  <c r="L872" i="52"/>
  <c r="P448" i="52"/>
  <c r="N760" i="52"/>
  <c r="O738" i="52"/>
  <c r="J9" i="76" s="1"/>
  <c r="L9" i="76" s="1"/>
  <c r="M410" i="52"/>
  <c r="I6" i="82" s="1"/>
  <c r="K6" i="82" s="1"/>
  <c r="N236" i="52"/>
  <c r="L60" i="52"/>
  <c r="N84" i="52"/>
  <c r="L341" i="52"/>
  <c r="L824" i="52"/>
  <c r="L714" i="52"/>
  <c r="L941" i="52"/>
  <c r="L271" i="52"/>
  <c r="L500" i="52"/>
  <c r="L447" i="52"/>
  <c r="M872" i="52"/>
  <c r="I2" i="84" s="1"/>
  <c r="K2" i="84" s="1"/>
  <c r="L55" i="52"/>
  <c r="M937" i="52"/>
  <c r="I3" i="92" s="1"/>
  <c r="K3" i="92" s="1"/>
  <c r="P508" i="52"/>
  <c r="O174" i="52"/>
  <c r="J3" i="99" s="1"/>
  <c r="L3" i="99" s="1"/>
  <c r="N873" i="52"/>
  <c r="P415" i="52"/>
  <c r="M409" i="52"/>
  <c r="I5" i="82" s="1"/>
  <c r="K5" i="82" s="1"/>
  <c r="N121" i="52"/>
  <c r="O84" i="52"/>
  <c r="J64" i="72" s="1"/>
  <c r="L64" i="72" s="1"/>
  <c r="P195" i="52"/>
  <c r="L565" i="52"/>
  <c r="L142" i="52"/>
  <c r="L770" i="52"/>
  <c r="L96" i="52"/>
  <c r="L328" i="52"/>
  <c r="L556" i="52"/>
  <c r="L503" i="52"/>
  <c r="M929" i="52"/>
  <c r="I11" i="95" s="1"/>
  <c r="K11" i="95" s="1"/>
  <c r="L112" i="52"/>
  <c r="M491" i="52"/>
  <c r="I26" i="83" s="1"/>
  <c r="K26" i="83" s="1"/>
  <c r="O50" i="52"/>
  <c r="J30" i="72" s="1"/>
  <c r="L30" i="72" s="1"/>
  <c r="O671" i="52"/>
  <c r="J6" i="78" s="1"/>
  <c r="L6" i="78" s="1"/>
  <c r="N190" i="52"/>
  <c r="N81" i="52"/>
  <c r="M408" i="52"/>
  <c r="I4" i="82" s="1"/>
  <c r="K4" i="82" s="1"/>
  <c r="P981" i="52"/>
  <c r="P251" i="52"/>
  <c r="P82" i="52"/>
  <c r="P692" i="52"/>
  <c r="L544" i="52"/>
  <c r="L826" i="52"/>
  <c r="L153" i="52"/>
  <c r="L385" i="52"/>
  <c r="L612" i="52"/>
  <c r="L559" i="52"/>
  <c r="M986" i="52"/>
  <c r="I28" i="93" s="1"/>
  <c r="K28" i="93" s="1"/>
  <c r="L169" i="52"/>
  <c r="M945" i="52"/>
  <c r="I11" i="92" s="1"/>
  <c r="K11" i="92" s="1"/>
  <c r="P721" i="52"/>
  <c r="N525" i="52"/>
  <c r="N756" i="52"/>
  <c r="M801" i="52"/>
  <c r="I12" i="87" s="1"/>
  <c r="K12" i="87" s="1"/>
  <c r="M749" i="52"/>
  <c r="I20" i="76" s="1"/>
  <c r="K20" i="76" s="1"/>
  <c r="M697" i="52"/>
  <c r="I32" i="78" s="1"/>
  <c r="K32" i="78" s="1"/>
  <c r="O82" i="52"/>
  <c r="J62" i="72" s="1"/>
  <c r="L62" i="72" s="1"/>
  <c r="L790" i="52"/>
  <c r="O880" i="52"/>
  <c r="J10" i="84" s="1"/>
  <c r="L10" i="84" s="1"/>
  <c r="L86" i="52"/>
  <c r="L882" i="52"/>
  <c r="L210" i="52"/>
  <c r="L441" i="52"/>
  <c r="L668" i="52"/>
  <c r="L615" i="52"/>
  <c r="L52" i="52"/>
  <c r="L226" i="52"/>
  <c r="M213" i="52"/>
  <c r="I38" i="71" s="1"/>
  <c r="K38" i="71" s="1"/>
  <c r="N861" i="52"/>
  <c r="M677" i="52"/>
  <c r="I12" i="78" s="1"/>
  <c r="K12" i="78" s="1"/>
  <c r="O561" i="52"/>
  <c r="J32" i="74" s="1"/>
  <c r="L32" i="74" s="1"/>
  <c r="P399" i="52"/>
  <c r="P68" i="52"/>
  <c r="P843" i="52"/>
  <c r="L846" i="52"/>
  <c r="L621" i="52"/>
  <c r="O765" i="52"/>
  <c r="J12" i="77" s="1"/>
  <c r="L12" i="77" s="1"/>
  <c r="L30" i="52"/>
  <c r="L938" i="52"/>
  <c r="L267" i="52"/>
  <c r="L497" i="52"/>
  <c r="L724" i="52"/>
  <c r="L671" i="52"/>
  <c r="L109" i="52"/>
  <c r="M534" i="52"/>
  <c r="I5" i="74" s="1"/>
  <c r="K5" i="74" s="1"/>
  <c r="P880" i="52"/>
  <c r="N48" i="52"/>
  <c r="O501" i="52"/>
  <c r="J36" i="83" s="1"/>
  <c r="L36" i="83" s="1"/>
  <c r="O946" i="52"/>
  <c r="J12" i="92" s="1"/>
  <c r="L12" i="92" s="1"/>
  <c r="N703" i="52"/>
  <c r="P459" i="52"/>
  <c r="M353" i="52"/>
  <c r="I59" i="62" s="1"/>
  <c r="K59" i="62" s="1"/>
  <c r="L733" i="52"/>
  <c r="P984" i="52"/>
  <c r="M526" i="52"/>
  <c r="I61" i="83" s="1"/>
  <c r="K61" i="83" s="1"/>
  <c r="L374" i="52"/>
  <c r="N646" i="52"/>
  <c r="L324" i="52"/>
  <c r="L553" i="52"/>
  <c r="L780" i="52"/>
  <c r="L727" i="52"/>
  <c r="L166" i="52"/>
  <c r="M591" i="52"/>
  <c r="I62" i="74" s="1"/>
  <c r="K62" i="74" s="1"/>
  <c r="M205" i="52"/>
  <c r="I30" i="71" s="1"/>
  <c r="K30" i="71" s="1"/>
  <c r="N103" i="52"/>
  <c r="N297" i="52"/>
  <c r="O448" i="52"/>
  <c r="J44" i="82" s="1"/>
  <c r="L44" i="82" s="1"/>
  <c r="N816" i="52"/>
  <c r="P682" i="52"/>
  <c r="M352" i="52"/>
  <c r="I58" i="62" s="1"/>
  <c r="K58" i="62" s="1"/>
  <c r="O111" i="52"/>
  <c r="J17" i="73" s="1"/>
  <c r="L17" i="73" s="1"/>
  <c r="N8" i="52"/>
  <c r="N827" i="52"/>
  <c r="L768" i="52"/>
  <c r="L36" i="52"/>
  <c r="L381" i="52"/>
  <c r="L609" i="52"/>
  <c r="L836" i="52"/>
  <c r="L783" i="52"/>
  <c r="L223" i="52"/>
  <c r="M648" i="52"/>
  <c r="I50" i="75" s="1"/>
  <c r="K50" i="75" s="1"/>
  <c r="P873" i="52"/>
  <c r="O550" i="52"/>
  <c r="J21" i="74" s="1"/>
  <c r="L21" i="74" s="1"/>
  <c r="O108" i="52"/>
  <c r="J14" i="73" s="1"/>
  <c r="L14" i="73" s="1"/>
  <c r="O60" i="52"/>
  <c r="J40" i="72" s="1"/>
  <c r="L40" i="72" s="1"/>
  <c r="N76" i="52"/>
  <c r="P961" i="52"/>
  <c r="M351" i="52"/>
  <c r="I57" i="62" s="1"/>
  <c r="K57" i="62" s="1"/>
  <c r="N122" i="52"/>
  <c r="O879" i="52"/>
  <c r="J9" i="84" s="1"/>
  <c r="L9" i="84" s="1"/>
  <c r="N712" i="52"/>
  <c r="N870" i="52"/>
  <c r="L93" i="52"/>
  <c r="L438" i="52"/>
  <c r="L665" i="52"/>
  <c r="L892" i="52"/>
  <c r="L839" i="52"/>
  <c r="L280" i="52"/>
  <c r="M705" i="52"/>
  <c r="I5" i="79" s="1"/>
  <c r="K5" i="79" s="1"/>
  <c r="N478" i="52"/>
  <c r="M669" i="52"/>
  <c r="I4" i="78" s="1"/>
  <c r="K4" i="78" s="1"/>
  <c r="L816" i="52"/>
  <c r="P615" i="52"/>
  <c r="N699" i="52"/>
  <c r="O982" i="52"/>
  <c r="J24" i="93" s="1"/>
  <c r="L24" i="93" s="1"/>
  <c r="M692" i="52"/>
  <c r="I27" i="78" s="1"/>
  <c r="K27" i="78" s="1"/>
  <c r="N6" i="52"/>
  <c r="M583" i="52"/>
  <c r="I54" i="74" s="1"/>
  <c r="K54" i="74" s="1"/>
  <c r="N882" i="52"/>
  <c r="M54" i="52"/>
  <c r="I34" i="72" s="1"/>
  <c r="K34" i="72" s="1"/>
  <c r="L150" i="52"/>
  <c r="L494" i="52"/>
  <c r="L721" i="52"/>
  <c r="L948" i="52"/>
  <c r="L895" i="52"/>
  <c r="L337" i="52"/>
  <c r="M762" i="52"/>
  <c r="I9" i="77" s="1"/>
  <c r="K9" i="77" s="1"/>
  <c r="N470" i="52"/>
  <c r="L418" i="52"/>
  <c r="O508" i="52"/>
  <c r="J43" i="83" s="1"/>
  <c r="L43" i="83" s="1"/>
  <c r="N413" i="52"/>
  <c r="P505" i="52"/>
  <c r="M744" i="52"/>
  <c r="I15" i="76" s="1"/>
  <c r="K15" i="76" s="1"/>
  <c r="P12" i="52"/>
  <c r="P477" i="52"/>
  <c r="N941" i="52"/>
  <c r="M111" i="52"/>
  <c r="I17" i="73" s="1"/>
  <c r="K17" i="73" s="1"/>
  <c r="L264" i="52"/>
  <c r="L550" i="52"/>
  <c r="L777" i="52"/>
  <c r="N884" i="52"/>
  <c r="L951" i="52"/>
  <c r="L394" i="52"/>
  <c r="M819" i="52"/>
  <c r="I12" i="88" s="1"/>
  <c r="K12" i="88" s="1"/>
  <c r="N353" i="52"/>
  <c r="P900" i="52"/>
  <c r="N50" i="52"/>
  <c r="M449" i="52"/>
  <c r="I45" i="82" s="1"/>
  <c r="K45" i="82" s="1"/>
  <c r="O604" i="52"/>
  <c r="J6" i="75" s="1"/>
  <c r="L6" i="75" s="1"/>
  <c r="N399" i="52"/>
  <c r="P403" i="52"/>
  <c r="M640" i="52"/>
  <c r="I42" i="75" s="1"/>
  <c r="K42" i="75" s="1"/>
  <c r="N769" i="52"/>
  <c r="M168" i="52"/>
  <c r="I74" i="73" s="1"/>
  <c r="K74" i="73" s="1"/>
  <c r="L321" i="52"/>
  <c r="L606" i="52"/>
  <c r="L833" i="52"/>
  <c r="L47" i="52"/>
  <c r="N716" i="52"/>
  <c r="L450" i="52"/>
  <c r="M876" i="52"/>
  <c r="I6" i="84" s="1"/>
  <c r="K6" i="84" s="1"/>
  <c r="L515" i="52"/>
  <c r="N889" i="52"/>
  <c r="O665" i="52"/>
  <c r="J67" i="75" s="1"/>
  <c r="L67" i="75" s="1"/>
  <c r="N501" i="52"/>
  <c r="N448" i="52"/>
  <c r="N589" i="52"/>
  <c r="O682" i="52"/>
  <c r="J17" i="78" s="1"/>
  <c r="L17" i="78" s="1"/>
  <c r="P475" i="52"/>
  <c r="N939" i="52"/>
  <c r="M225" i="52"/>
  <c r="I50" i="71" s="1"/>
  <c r="K50" i="71" s="1"/>
  <c r="L378" i="52"/>
  <c r="L662" i="52"/>
  <c r="L889" i="52"/>
  <c r="L104" i="52"/>
  <c r="M870" i="52"/>
  <c r="I8" i="81" s="1"/>
  <c r="K8" i="81" s="1"/>
  <c r="L506" i="52"/>
  <c r="M933" i="52"/>
  <c r="I15" i="95" s="1"/>
  <c r="K15" i="95" s="1"/>
  <c r="M120" i="52"/>
  <c r="I26" i="73" s="1"/>
  <c r="K26" i="73" s="1"/>
  <c r="M157" i="52"/>
  <c r="I63" i="73" s="1"/>
  <c r="K63" i="73" s="1"/>
  <c r="N804" i="52"/>
  <c r="N183" i="52"/>
  <c r="P933" i="52"/>
  <c r="N759" i="52"/>
  <c r="O961" i="52"/>
  <c r="J3" i="93" s="1"/>
  <c r="L3" i="93" s="1"/>
  <c r="M296" i="52"/>
  <c r="I2" i="62" s="1"/>
  <c r="K2" i="62" s="1"/>
  <c r="M578" i="52"/>
  <c r="I49" i="74" s="1"/>
  <c r="K49" i="74" s="1"/>
  <c r="L655" i="52"/>
  <c r="L435" i="52"/>
  <c r="L718" i="52"/>
  <c r="L945" i="52"/>
  <c r="L161" i="52"/>
  <c r="M927" i="52"/>
  <c r="I9" i="95" s="1"/>
  <c r="K9" i="95" s="1"/>
  <c r="L562" i="52"/>
  <c r="L56" i="52"/>
  <c r="L285" i="52"/>
  <c r="O824" i="52"/>
  <c r="J3" i="89" s="1"/>
  <c r="L3" i="89" s="1"/>
  <c r="L981" i="52"/>
  <c r="N108" i="52"/>
  <c r="O615" i="52"/>
  <c r="J17" i="75" s="1"/>
  <c r="L17" i="75" s="1"/>
  <c r="O949" i="52"/>
  <c r="J15" i="92" s="1"/>
  <c r="L15" i="92" s="1"/>
  <c r="O867" i="52"/>
  <c r="J5" i="81" s="1"/>
  <c r="L5" i="81" s="1"/>
  <c r="M295" i="52"/>
  <c r="I4" i="100" s="1"/>
  <c r="K4" i="100" s="1"/>
  <c r="M919" i="52"/>
  <c r="I14" i="94" s="1"/>
  <c r="K14" i="94" s="1"/>
  <c r="N814" i="52"/>
  <c r="L491" i="52"/>
  <c r="L774" i="52"/>
  <c r="L43" i="52"/>
  <c r="L218" i="52"/>
  <c r="M984" i="52"/>
  <c r="I26" i="93" s="1"/>
  <c r="K26" i="93" s="1"/>
  <c r="L618" i="52"/>
  <c r="L113" i="52"/>
  <c r="L2" i="52"/>
  <c r="M93" i="52"/>
  <c r="I73" i="72" s="1"/>
  <c r="K73" i="72" s="1"/>
  <c r="P47" i="52"/>
  <c r="L704" i="52"/>
  <c r="N299" i="52"/>
  <c r="N642" i="52"/>
  <c r="M687" i="52"/>
  <c r="I22" i="78" s="1"/>
  <c r="K22" i="78" s="1"/>
  <c r="M294" i="52"/>
  <c r="I3" i="100" s="1"/>
  <c r="K3" i="100" s="1"/>
  <c r="P291" i="52"/>
  <c r="M55" i="52"/>
  <c r="I35" i="72" s="1"/>
  <c r="K35" i="72" s="1"/>
  <c r="L547" i="52"/>
  <c r="L830" i="52"/>
  <c r="L100" i="52"/>
  <c r="L275" i="52"/>
  <c r="L50" i="52"/>
  <c r="L674" i="52"/>
  <c r="L170" i="52"/>
  <c r="N723" i="52"/>
  <c r="O817" i="52"/>
  <c r="J10" i="88" s="1"/>
  <c r="L10" i="88" s="1"/>
  <c r="P550" i="52"/>
  <c r="N508" i="52"/>
  <c r="M392" i="52"/>
  <c r="I98" i="62" s="1"/>
  <c r="K98" i="62" s="1"/>
  <c r="O505" i="52"/>
  <c r="J40" i="83" s="1"/>
  <c r="L40" i="83" s="1"/>
  <c r="O399" i="52"/>
  <c r="J105" i="62" s="1"/>
  <c r="L105" i="62" s="1"/>
  <c r="M635" i="52"/>
  <c r="I37" i="75" s="1"/>
  <c r="K37" i="75" s="1"/>
  <c r="O626" i="52"/>
  <c r="J28" i="75" s="1"/>
  <c r="L28" i="75" s="1"/>
  <c r="M112" i="52"/>
  <c r="I18" i="73" s="1"/>
  <c r="K18" i="73" s="1"/>
  <c r="L603" i="52"/>
  <c r="L886" i="52"/>
  <c r="L157" i="52"/>
  <c r="L332" i="52"/>
  <c r="L107" i="52"/>
  <c r="L730" i="52"/>
  <c r="M478" i="52"/>
  <c r="I13" i="83" s="1"/>
  <c r="K13" i="83" s="1"/>
  <c r="N131" i="52"/>
  <c r="N366" i="52"/>
  <c r="M612" i="52"/>
  <c r="I14" i="75" s="1"/>
  <c r="K14" i="75" s="1"/>
  <c r="L927" i="52"/>
  <c r="P445" i="52"/>
  <c r="O517" i="52"/>
  <c r="J52" i="83" s="1"/>
  <c r="L52" i="83" s="1"/>
  <c r="N532" i="52"/>
  <c r="M976" i="52"/>
  <c r="I18" i="93" s="1"/>
  <c r="K18" i="93" s="1"/>
  <c r="O905" i="52"/>
  <c r="J17" i="85" s="1"/>
  <c r="L17" i="85" s="1"/>
  <c r="M169" i="52"/>
  <c r="I75" i="73" s="1"/>
  <c r="K75" i="73" s="1"/>
  <c r="L659" i="52"/>
  <c r="L942" i="52"/>
  <c r="L215" i="52"/>
  <c r="L389" i="52"/>
  <c r="L164" i="52"/>
  <c r="L786" i="52"/>
  <c r="M535" i="52"/>
  <c r="I6" i="74" s="1"/>
  <c r="K6" i="74" s="1"/>
  <c r="M29" i="52"/>
  <c r="I9" i="72" s="1"/>
  <c r="K9" i="72" s="1"/>
  <c r="L414" i="52"/>
  <c r="O833" i="52"/>
  <c r="J12" i="89" s="1"/>
  <c r="L12" i="89" s="1"/>
  <c r="P609" i="52"/>
  <c r="N69" i="52"/>
  <c r="P392" i="52"/>
  <c r="N645" i="52"/>
  <c r="P347" i="52"/>
  <c r="O639" i="52"/>
  <c r="J41" i="75" s="1"/>
  <c r="L41" i="75" s="1"/>
  <c r="L33" i="52"/>
  <c r="L715" i="52"/>
  <c r="N310" i="52"/>
  <c r="L272" i="52"/>
  <c r="L445" i="52"/>
  <c r="L221" i="52"/>
  <c r="L842" i="52"/>
  <c r="M592" i="52"/>
  <c r="I63" i="74" s="1"/>
  <c r="K63" i="74" s="1"/>
  <c r="P252" i="52"/>
  <c r="M241" i="52"/>
  <c r="I66" i="71" s="1"/>
  <c r="K66" i="71" s="1"/>
  <c r="M101" i="52"/>
  <c r="I7" i="73" s="1"/>
  <c r="K7" i="73" s="1"/>
  <c r="N747" i="52"/>
  <c r="P52" i="52"/>
  <c r="P775" i="52"/>
  <c r="O748" i="52"/>
  <c r="J19" i="76" s="1"/>
  <c r="L19" i="76" s="1"/>
  <c r="P626" i="52"/>
  <c r="M573" i="52"/>
  <c r="I44" i="74" s="1"/>
  <c r="K44" i="74" s="1"/>
  <c r="L90" i="52"/>
  <c r="L771" i="52"/>
  <c r="L40" i="52"/>
  <c r="L329" i="52"/>
  <c r="L501" i="52"/>
  <c r="L278" i="52"/>
  <c r="L898" i="52"/>
  <c r="M649" i="52"/>
  <c r="I51" i="75" s="1"/>
  <c r="K51" i="75" s="1"/>
  <c r="O979" i="52"/>
  <c r="J21" i="93" s="1"/>
  <c r="L21" i="93" s="1"/>
  <c r="N459" i="52"/>
  <c r="M768" i="52"/>
  <c r="I15" i="77" s="1"/>
  <c r="K15" i="77" s="1"/>
  <c r="L925" i="52"/>
  <c r="L592" i="52"/>
  <c r="P559" i="52"/>
  <c r="N585" i="52"/>
  <c r="P905" i="52"/>
  <c r="N343" i="52"/>
  <c r="O406" i="52"/>
  <c r="J2" i="82" s="1"/>
  <c r="L2" i="82" s="1"/>
  <c r="O849" i="52"/>
  <c r="J5" i="91" s="1"/>
  <c r="L5" i="91" s="1"/>
  <c r="N74" i="52"/>
  <c r="L197" i="52"/>
  <c r="N888" i="52"/>
  <c r="L476" i="52"/>
  <c r="P774" i="52"/>
  <c r="N224" i="52"/>
  <c r="P63" i="52"/>
  <c r="M747" i="52"/>
  <c r="I18" i="76" s="1"/>
  <c r="K18" i="76" s="1"/>
  <c r="M690" i="52"/>
  <c r="I25" i="78" s="1"/>
  <c r="K25" i="78" s="1"/>
  <c r="O873" i="52"/>
  <c r="J3" i="84" s="1"/>
  <c r="L3" i="84" s="1"/>
  <c r="O745" i="52"/>
  <c r="J16" i="76" s="1"/>
  <c r="L16" i="76" s="1"/>
  <c r="N823" i="52"/>
  <c r="P848" i="52"/>
  <c r="N709" i="52"/>
  <c r="L597" i="52"/>
  <c r="M813" i="52"/>
  <c r="I6" i="88" s="1"/>
  <c r="K6" i="88" s="1"/>
  <c r="L675" i="52"/>
  <c r="N822" i="52"/>
  <c r="O117" i="52"/>
  <c r="J23" i="73" s="1"/>
  <c r="L23" i="73" s="1"/>
  <c r="P121" i="52"/>
  <c r="P694" i="52"/>
  <c r="O927" i="52"/>
  <c r="J9" i="95" s="1"/>
  <c r="L9" i="95" s="1"/>
  <c r="N197" i="52"/>
  <c r="P749" i="52"/>
  <c r="M13" i="52"/>
  <c r="I5" i="97" s="1"/>
  <c r="K5" i="97" s="1"/>
  <c r="O527" i="52"/>
  <c r="J62" i="83" s="1"/>
  <c r="L62" i="83" s="1"/>
  <c r="P976" i="52"/>
  <c r="M769" i="52"/>
  <c r="I16" i="77" s="1"/>
  <c r="K16" i="77" s="1"/>
  <c r="P746" i="52"/>
  <c r="L568" i="52"/>
  <c r="P349" i="52"/>
  <c r="M254" i="52"/>
  <c r="I79" i="71" s="1"/>
  <c r="K79" i="71" s="1"/>
  <c r="O412" i="52"/>
  <c r="J8" i="82" s="1"/>
  <c r="L8" i="82" s="1"/>
  <c r="P137" i="52"/>
  <c r="N511" i="52"/>
  <c r="M266" i="52"/>
  <c r="I91" i="71" s="1"/>
  <c r="K91" i="71" s="1"/>
  <c r="L595" i="52"/>
  <c r="P651" i="52"/>
  <c r="O490" i="52"/>
  <c r="J25" i="83" s="1"/>
  <c r="L25" i="83" s="1"/>
  <c r="M959" i="52"/>
  <c r="I25" i="92" s="1"/>
  <c r="K25" i="92" s="1"/>
  <c r="L633" i="52"/>
  <c r="N572" i="52"/>
  <c r="P199" i="52"/>
  <c r="P338" i="52"/>
  <c r="P215" i="52"/>
  <c r="P143" i="52"/>
  <c r="N40" i="52"/>
  <c r="N159" i="52"/>
  <c r="N31" i="52"/>
  <c r="L241" i="52"/>
  <c r="L637" i="52"/>
  <c r="N155" i="52"/>
  <c r="N915" i="52"/>
  <c r="P611" i="52"/>
  <c r="L710" i="52"/>
  <c r="P820" i="52"/>
  <c r="O956" i="52"/>
  <c r="J22" i="92" s="1"/>
  <c r="L22" i="92" s="1"/>
  <c r="N453" i="52"/>
  <c r="L301" i="52"/>
  <c r="N156" i="52"/>
  <c r="M337" i="52"/>
  <c r="I43" i="62" s="1"/>
  <c r="K43" i="62" s="1"/>
  <c r="O813" i="52"/>
  <c r="J6" i="88" s="1"/>
  <c r="L6" i="88" s="1"/>
  <c r="P610" i="52"/>
  <c r="P207" i="52"/>
  <c r="O938" i="52"/>
  <c r="J4" i="92" s="1"/>
  <c r="L4" i="92" s="1"/>
  <c r="L84" i="52"/>
  <c r="P107" i="52"/>
  <c r="M889" i="52"/>
  <c r="I19" i="84" s="1"/>
  <c r="K19" i="84" s="1"/>
  <c r="N583" i="52"/>
  <c r="O214" i="52"/>
  <c r="J39" i="71" s="1"/>
  <c r="L39" i="71" s="1"/>
  <c r="L240" i="52"/>
  <c r="M912" i="52"/>
  <c r="I7" i="94" s="1"/>
  <c r="K7" i="94" s="1"/>
  <c r="N272" i="52"/>
  <c r="L635" i="52"/>
  <c r="M908" i="52"/>
  <c r="I3" i="94" s="1"/>
  <c r="K3" i="94" s="1"/>
  <c r="O45" i="52"/>
  <c r="J25" i="72" s="1"/>
  <c r="L25" i="72" s="1"/>
  <c r="P844" i="52"/>
  <c r="L237" i="52"/>
  <c r="L87" i="52"/>
  <c r="M556" i="52"/>
  <c r="I27" i="74" s="1"/>
  <c r="K27" i="74" s="1"/>
  <c r="P324" i="52"/>
  <c r="P564" i="52"/>
  <c r="O97" i="52"/>
  <c r="J3" i="73" s="1"/>
  <c r="L3" i="73" s="1"/>
  <c r="P206" i="52"/>
  <c r="N262" i="52"/>
  <c r="O35" i="52"/>
  <c r="J15" i="72" s="1"/>
  <c r="L15" i="72" s="1"/>
  <c r="P836" i="52"/>
  <c r="M382" i="52"/>
  <c r="I88" i="62" s="1"/>
  <c r="K88" i="62" s="1"/>
  <c r="P40" i="52"/>
  <c r="O143" i="52"/>
  <c r="J49" i="73" s="1"/>
  <c r="L49" i="73" s="1"/>
  <c r="O162" i="52"/>
  <c r="J68" i="73" s="1"/>
  <c r="L68" i="73" s="1"/>
  <c r="N433" i="52"/>
  <c r="M885" i="52"/>
  <c r="I15" i="84" s="1"/>
  <c r="K15" i="84" s="1"/>
  <c r="N274" i="52"/>
  <c r="N683" i="52"/>
  <c r="L857" i="52"/>
  <c r="P398" i="52"/>
  <c r="O495" i="52"/>
  <c r="J30" i="83" s="1"/>
  <c r="L30" i="83" s="1"/>
  <c r="L474" i="52"/>
  <c r="O590" i="52"/>
  <c r="J61" i="74" s="1"/>
  <c r="L61" i="74" s="1"/>
  <c r="O654" i="52"/>
  <c r="J56" i="75" s="1"/>
  <c r="L56" i="75" s="1"/>
  <c r="O526" i="52"/>
  <c r="J61" i="83" s="1"/>
  <c r="L61" i="83" s="1"/>
  <c r="M338" i="52"/>
  <c r="I44" i="62" s="1"/>
  <c r="K44" i="62" s="1"/>
  <c r="N543" i="52"/>
  <c r="M46" i="52"/>
  <c r="I26" i="72" s="1"/>
  <c r="K26" i="72" s="1"/>
  <c r="M596" i="52"/>
  <c r="I67" i="74" s="1"/>
  <c r="K67" i="74" s="1"/>
  <c r="P351" i="52"/>
  <c r="M94" i="52"/>
  <c r="I74" i="72" s="1"/>
  <c r="K74" i="72" s="1"/>
  <c r="M641" i="52"/>
  <c r="I43" i="75" s="1"/>
  <c r="K43" i="75" s="1"/>
  <c r="L398" i="52"/>
  <c r="M344" i="52"/>
  <c r="I50" i="62" s="1"/>
  <c r="K50" i="62" s="1"/>
  <c r="M515" i="52"/>
  <c r="I50" i="83" s="1"/>
  <c r="K50" i="83" s="1"/>
  <c r="O21" i="52"/>
  <c r="J13" i="97" s="1"/>
  <c r="L13" i="97" s="1"/>
  <c r="N652" i="52"/>
  <c r="O689" i="52"/>
  <c r="J24" i="78" s="1"/>
  <c r="L24" i="78" s="1"/>
  <c r="N241" i="52"/>
  <c r="O647" i="52"/>
  <c r="J49" i="75" s="1"/>
  <c r="L49" i="75" s="1"/>
  <c r="P625" i="52"/>
  <c r="N391" i="52"/>
  <c r="N938" i="52"/>
  <c r="O538" i="52"/>
  <c r="J9" i="74" s="1"/>
  <c r="L9" i="74" s="1"/>
  <c r="L962" i="52"/>
  <c r="N921" i="52"/>
  <c r="P902" i="52"/>
  <c r="N869" i="52"/>
  <c r="N177" i="52"/>
  <c r="O128" i="52"/>
  <c r="J34" i="73" s="1"/>
  <c r="L34" i="73" s="1"/>
  <c r="N193" i="52"/>
  <c r="N161" i="52"/>
  <c r="N54" i="52"/>
  <c r="N303" i="52"/>
  <c r="P369" i="52"/>
  <c r="N101" i="52"/>
  <c r="N251" i="52"/>
  <c r="L486" i="52"/>
  <c r="P585" i="52"/>
  <c r="O213" i="52"/>
  <c r="J38" i="71" s="1"/>
  <c r="L38" i="71" s="1"/>
  <c r="O99" i="52"/>
  <c r="J5" i="73" s="1"/>
  <c r="L5" i="73" s="1"/>
  <c r="O42" i="52"/>
  <c r="J22" i="72" s="1"/>
  <c r="L22" i="72" s="1"/>
  <c r="N153" i="52"/>
  <c r="L749" i="52"/>
  <c r="M659" i="52"/>
  <c r="I61" i="75" s="1"/>
  <c r="K61" i="75" s="1"/>
  <c r="P562" i="52"/>
  <c r="O248" i="52"/>
  <c r="J73" i="71" s="1"/>
  <c r="L73" i="71" s="1"/>
  <c r="N56" i="52"/>
  <c r="N32" i="52"/>
  <c r="N409" i="52"/>
  <c r="N285" i="52"/>
  <c r="O238" i="52"/>
  <c r="J63" i="71" s="1"/>
  <c r="L63" i="71" s="1"/>
  <c r="N806" i="52"/>
  <c r="N490" i="52"/>
  <c r="N52" i="52"/>
  <c r="N614" i="52"/>
  <c r="L645" i="52"/>
  <c r="M726" i="52"/>
  <c r="I26" i="79" s="1"/>
  <c r="K26" i="79" s="1"/>
  <c r="O929" i="52"/>
  <c r="J11" i="95" s="1"/>
  <c r="L11" i="95" s="1"/>
  <c r="P192" i="52"/>
  <c r="O962" i="52"/>
  <c r="J4" i="93" s="1"/>
  <c r="L4" i="93" s="1"/>
  <c r="L677" i="52"/>
  <c r="P634" i="52"/>
  <c r="O735" i="52"/>
  <c r="J6" i="76" s="1"/>
  <c r="L6" i="76" s="1"/>
  <c r="N668" i="52"/>
  <c r="P352" i="52"/>
  <c r="O937" i="52"/>
  <c r="J3" i="92" s="1"/>
  <c r="L3" i="92" s="1"/>
  <c r="P356" i="52"/>
  <c r="N345" i="52"/>
  <c r="O68" i="52"/>
  <c r="J48" i="72" s="1"/>
  <c r="L48" i="72" s="1"/>
  <c r="O410" i="52"/>
  <c r="J6" i="82" s="1"/>
  <c r="L6" i="82" s="1"/>
  <c r="L158" i="52"/>
  <c r="O986" i="52"/>
  <c r="J28" i="93" s="1"/>
  <c r="L28" i="93" s="1"/>
  <c r="O649" i="52"/>
  <c r="J51" i="75" s="1"/>
  <c r="L51" i="75" s="1"/>
  <c r="N2" i="52"/>
  <c r="O801" i="52"/>
  <c r="J12" i="87" s="1"/>
  <c r="L12" i="87" s="1"/>
  <c r="P346" i="52"/>
  <c r="O224" i="52"/>
  <c r="J49" i="71" s="1"/>
  <c r="L49" i="71" s="1"/>
  <c r="M156" i="52"/>
  <c r="I62" i="73" s="1"/>
  <c r="K62" i="73" s="1"/>
  <c r="P919" i="52"/>
  <c r="N352" i="52"/>
  <c r="M847" i="52"/>
  <c r="I3" i="91" s="1"/>
  <c r="K3" i="91" s="1"/>
  <c r="N623" i="52"/>
  <c r="P936" i="52"/>
  <c r="P831" i="52"/>
  <c r="N909" i="52"/>
  <c r="M312" i="52"/>
  <c r="I18" i="62" s="1"/>
  <c r="K18" i="62" s="1"/>
  <c r="P769" i="52"/>
  <c r="M435" i="52"/>
  <c r="I31" i="82" s="1"/>
  <c r="K31" i="82" s="1"/>
  <c r="P117" i="52"/>
  <c r="N916" i="52"/>
  <c r="M271" i="52"/>
  <c r="I96" i="71" s="1"/>
  <c r="K96" i="71" s="1"/>
  <c r="P540" i="52"/>
  <c r="N871" i="52"/>
  <c r="N496" i="52"/>
  <c r="N744" i="52"/>
  <c r="N402" i="52"/>
  <c r="P621" i="52"/>
  <c r="N98" i="52"/>
  <c r="P364" i="52"/>
  <c r="N93" i="52"/>
  <c r="P896" i="52"/>
  <c r="O493" i="52"/>
  <c r="J28" i="83" s="1"/>
  <c r="L28" i="83" s="1"/>
  <c r="N321" i="52"/>
  <c r="O464" i="52"/>
  <c r="J60" i="82" s="1"/>
  <c r="L60" i="82" s="1"/>
  <c r="O598" i="52"/>
  <c r="J69" i="74" s="1"/>
  <c r="L69" i="74" s="1"/>
  <c r="N378" i="52"/>
  <c r="O259" i="52"/>
  <c r="J84" i="71" s="1"/>
  <c r="L84" i="71" s="1"/>
  <c r="N296" i="52"/>
  <c r="N912" i="52"/>
  <c r="P429" i="52"/>
  <c r="O577" i="52"/>
  <c r="J48" i="74" s="1"/>
  <c r="L48" i="74" s="1"/>
  <c r="L365" i="52"/>
  <c r="O606" i="52"/>
  <c r="J8" i="75" s="1"/>
  <c r="L8" i="75" s="1"/>
  <c r="P373" i="52"/>
  <c r="P193" i="52"/>
  <c r="O739" i="52"/>
  <c r="J10" i="76" s="1"/>
  <c r="L10" i="76" s="1"/>
  <c r="L456" i="52"/>
  <c r="M642" i="52"/>
  <c r="I44" i="75" s="1"/>
  <c r="K44" i="75" s="1"/>
  <c r="P400" i="52"/>
  <c r="M674" i="52"/>
  <c r="I9" i="78" s="1"/>
  <c r="K9" i="78" s="1"/>
  <c r="M354" i="52"/>
  <c r="I60" i="62" s="1"/>
  <c r="K60" i="62" s="1"/>
  <c r="P606" i="52"/>
  <c r="P637" i="52"/>
  <c r="M237" i="52"/>
  <c r="I62" i="71" s="1"/>
  <c r="K62" i="71" s="1"/>
  <c r="O680" i="52"/>
  <c r="J15" i="78" s="1"/>
  <c r="L15" i="78" s="1"/>
  <c r="O736" i="52"/>
  <c r="J7" i="76" s="1"/>
  <c r="L7" i="76" s="1"/>
  <c r="M670" i="52"/>
  <c r="I5" i="78" s="1"/>
  <c r="K5" i="78" s="1"/>
  <c r="O302" i="52"/>
  <c r="J8" i="62" s="1"/>
  <c r="L8" i="62" s="1"/>
  <c r="O859" i="52"/>
  <c r="J3" i="80" s="1"/>
  <c r="L3" i="80" s="1"/>
  <c r="N471" i="52"/>
  <c r="N118" i="52"/>
  <c r="M804" i="52"/>
  <c r="I15" i="87" s="1"/>
  <c r="K15" i="87" s="1"/>
  <c r="N337" i="52"/>
  <c r="N638" i="52"/>
  <c r="L283" i="52"/>
  <c r="L525" i="52"/>
  <c r="L819" i="52"/>
  <c r="N432" i="52"/>
  <c r="M627" i="52"/>
  <c r="I29" i="75" s="1"/>
  <c r="K29" i="75" s="1"/>
  <c r="O160" i="52"/>
  <c r="J66" i="73" s="1"/>
  <c r="L66" i="73" s="1"/>
  <c r="P656" i="52"/>
  <c r="N843" i="52"/>
  <c r="P666" i="52"/>
  <c r="L300" i="52"/>
  <c r="N704" i="52"/>
  <c r="P452" i="52"/>
  <c r="O384" i="52"/>
  <c r="J90" i="62" s="1"/>
  <c r="L90" i="62" s="1"/>
  <c r="L239" i="52"/>
  <c r="M287" i="52"/>
  <c r="I112" i="71" s="1"/>
  <c r="K112" i="71" s="1"/>
  <c r="N408" i="52"/>
  <c r="M727" i="52"/>
  <c r="I27" i="79" s="1"/>
  <c r="K27" i="79" s="1"/>
  <c r="O380" i="52"/>
  <c r="J86" i="62" s="1"/>
  <c r="L86" i="62" s="1"/>
  <c r="N571" i="52"/>
  <c r="P580" i="52"/>
  <c r="P153" i="52"/>
  <c r="P522" i="52"/>
  <c r="O953" i="52"/>
  <c r="J19" i="92" s="1"/>
  <c r="L19" i="92" s="1"/>
  <c r="L305" i="52"/>
  <c r="P395" i="52"/>
  <c r="P257" i="52"/>
  <c r="N694" i="52"/>
  <c r="N627" i="52"/>
  <c r="L577" i="52"/>
  <c r="N979" i="52"/>
  <c r="P715" i="52"/>
  <c r="M262" i="52"/>
  <c r="I87" i="71" s="1"/>
  <c r="K87" i="71" s="1"/>
  <c r="N256" i="52"/>
  <c r="O386" i="52"/>
  <c r="J92" i="62" s="1"/>
  <c r="L92" i="62" s="1"/>
  <c r="P370" i="52"/>
  <c r="O936" i="52"/>
  <c r="J2" i="92" s="1"/>
  <c r="L2" i="92" s="1"/>
  <c r="P642" i="52"/>
  <c r="O572" i="52"/>
  <c r="J43" i="74" s="1"/>
  <c r="L43" i="74" s="1"/>
  <c r="L851" i="52"/>
  <c r="M700" i="52"/>
  <c r="I35" i="78" s="1"/>
  <c r="K35" i="78" s="1"/>
  <c r="M346" i="52"/>
  <c r="I52" i="62" s="1"/>
  <c r="K52" i="62" s="1"/>
  <c r="M957" i="52"/>
  <c r="I23" i="92" s="1"/>
  <c r="K23" i="92" s="1"/>
  <c r="O858" i="52"/>
  <c r="J2" i="80" s="1"/>
  <c r="L2" i="80" s="1"/>
  <c r="P847" i="52"/>
  <c r="M644" i="52"/>
  <c r="I46" i="75" s="1"/>
  <c r="K46" i="75" s="1"/>
  <c r="M243" i="52"/>
  <c r="I68" i="71" s="1"/>
  <c r="K68" i="71" s="1"/>
  <c r="P65" i="52"/>
  <c r="P233" i="52"/>
  <c r="P887" i="52"/>
  <c r="P810" i="52"/>
  <c r="P638" i="52"/>
  <c r="O118" i="52"/>
  <c r="J24" i="73" s="1"/>
  <c r="L24" i="73" s="1"/>
  <c r="P971" i="52"/>
  <c r="M406" i="52"/>
  <c r="I2" i="82" s="1"/>
  <c r="K2" i="82" s="1"/>
  <c r="O290" i="52"/>
  <c r="J115" i="71" s="1"/>
  <c r="L115" i="71" s="1"/>
  <c r="P670" i="52"/>
  <c r="O393" i="52"/>
  <c r="J99" i="62" s="1"/>
  <c r="L99" i="62" s="1"/>
  <c r="O587" i="52"/>
  <c r="J58" i="74" s="1"/>
  <c r="L58" i="74" s="1"/>
  <c r="M336" i="52"/>
  <c r="I42" i="62" s="1"/>
  <c r="K42" i="62" s="1"/>
  <c r="M664" i="52"/>
  <c r="I66" i="75" s="1"/>
  <c r="K66" i="75" s="1"/>
  <c r="O523" i="52"/>
  <c r="J58" i="83" s="1"/>
  <c r="L58" i="83" s="1"/>
  <c r="N49" i="52"/>
  <c r="L15" i="52"/>
  <c r="M827" i="52"/>
  <c r="I6" i="89" s="1"/>
  <c r="K6" i="89" s="1"/>
  <c r="N331" i="52"/>
  <c r="L73" i="52"/>
  <c r="M882" i="52"/>
  <c r="I12" i="84" s="1"/>
  <c r="K12" i="84" s="1"/>
  <c r="P385" i="52"/>
  <c r="P441" i="52"/>
  <c r="P38" i="52"/>
  <c r="L347" i="52"/>
  <c r="O555" i="52"/>
  <c r="J26" i="74" s="1"/>
  <c r="L26" i="74" s="1"/>
  <c r="O52" i="52"/>
  <c r="J32" i="72" s="1"/>
  <c r="L32" i="72" s="1"/>
  <c r="N269" i="52"/>
  <c r="N436" i="52"/>
  <c r="P155" i="52"/>
  <c r="P98" i="52"/>
  <c r="P318" i="52"/>
  <c r="M512" i="52"/>
  <c r="I47" i="83" s="1"/>
  <c r="K47" i="83" s="1"/>
  <c r="P159" i="52"/>
  <c r="O131" i="52"/>
  <c r="J37" i="73" s="1"/>
  <c r="L37" i="73" s="1"/>
  <c r="M372" i="52"/>
  <c r="I78" i="62" s="1"/>
  <c r="K78" i="62" s="1"/>
  <c r="P565" i="52"/>
  <c r="N491" i="52"/>
  <c r="O126" i="52"/>
  <c r="J32" i="73" s="1"/>
  <c r="L32" i="73" s="1"/>
  <c r="M962" i="52"/>
  <c r="I4" i="93" s="1"/>
  <c r="K4" i="93" s="1"/>
  <c r="L75" i="52"/>
  <c r="O357" i="52"/>
  <c r="J63" i="62" s="1"/>
  <c r="L63" i="62" s="1"/>
  <c r="N787" i="52"/>
  <c r="N107" i="52"/>
  <c r="O103" i="52"/>
  <c r="J9" i="73" s="1"/>
  <c r="L9" i="73" s="1"/>
  <c r="N549" i="52"/>
  <c r="O364" i="52"/>
  <c r="J70" i="62" s="1"/>
  <c r="L70" i="62" s="1"/>
  <c r="P237" i="52"/>
  <c r="M247" i="52"/>
  <c r="I72" i="71" s="1"/>
  <c r="K72" i="71" s="1"/>
  <c r="N776" i="52"/>
  <c r="N110" i="52"/>
  <c r="L792" i="52"/>
  <c r="M413" i="52"/>
  <c r="I9" i="82" s="1"/>
  <c r="K9" i="82" s="1"/>
  <c r="O512" i="52"/>
  <c r="J47" i="83" s="1"/>
  <c r="L47" i="83" s="1"/>
  <c r="M417" i="52"/>
  <c r="I13" i="82" s="1"/>
  <c r="K13" i="82" s="1"/>
  <c r="O696" i="52"/>
  <c r="J31" i="78" s="1"/>
  <c r="L31" i="78" s="1"/>
  <c r="M461" i="52"/>
  <c r="I57" i="82" s="1"/>
  <c r="K57" i="82" s="1"/>
  <c r="M632" i="52"/>
  <c r="I34" i="75" s="1"/>
  <c r="K34" i="75" s="1"/>
  <c r="M443" i="52"/>
  <c r="I39" i="82" s="1"/>
  <c r="K39" i="82" s="1"/>
  <c r="P949" i="52"/>
  <c r="P79" i="52"/>
  <c r="O198" i="52"/>
  <c r="J23" i="71" s="1"/>
  <c r="L23" i="71" s="1"/>
  <c r="P479" i="52"/>
  <c r="N767" i="52"/>
  <c r="P409" i="52"/>
  <c r="O59" i="52"/>
  <c r="J39" i="72" s="1"/>
  <c r="L39" i="72" s="1"/>
  <c r="O178" i="52"/>
  <c r="J3" i="71" s="1"/>
  <c r="L3" i="71" s="1"/>
  <c r="M369" i="52"/>
  <c r="I75" i="62" s="1"/>
  <c r="K75" i="62" s="1"/>
  <c r="N300" i="52"/>
  <c r="M437" i="52"/>
  <c r="I33" i="82" s="1"/>
  <c r="K33" i="82" s="1"/>
  <c r="M26" i="52"/>
  <c r="I6" i="72" s="1"/>
  <c r="K6" i="72" s="1"/>
  <c r="P498" i="52"/>
  <c r="M722" i="52"/>
  <c r="I22" i="79" s="1"/>
  <c r="K22" i="79" s="1"/>
  <c r="P319" i="52"/>
  <c r="O220" i="52"/>
  <c r="J45" i="71" s="1"/>
  <c r="L45" i="71" s="1"/>
  <c r="L302" i="52"/>
  <c r="M142" i="52"/>
  <c r="I48" i="73" s="1"/>
  <c r="K48" i="73" s="1"/>
  <c r="O368" i="52"/>
  <c r="J74" i="62" s="1"/>
  <c r="L74" i="62" s="1"/>
  <c r="O710" i="52"/>
  <c r="J10" i="79" s="1"/>
  <c r="L10" i="79" s="1"/>
  <c r="N851" i="52"/>
  <c r="M883" i="52"/>
  <c r="I13" i="84" s="1"/>
  <c r="K13" i="84" s="1"/>
  <c r="O444" i="52"/>
  <c r="J40" i="82" s="1"/>
  <c r="L40" i="82" s="1"/>
  <c r="P496" i="52"/>
  <c r="M841" i="52"/>
  <c r="I7" i="90" s="1"/>
  <c r="K7" i="90" s="1"/>
  <c r="P269" i="52"/>
  <c r="N685" i="52"/>
  <c r="O18" i="52"/>
  <c r="J10" i="97" s="1"/>
  <c r="L10" i="97" s="1"/>
  <c r="L861" i="52"/>
  <c r="M628" i="52"/>
  <c r="I30" i="75" s="1"/>
  <c r="K30" i="75" s="1"/>
  <c r="N689" i="52"/>
  <c r="P266" i="52"/>
  <c r="N203" i="52"/>
  <c r="M911" i="52"/>
  <c r="I6" i="94" s="1"/>
  <c r="K6" i="94" s="1"/>
  <c r="M781" i="52"/>
  <c r="I12" i="86" s="1"/>
  <c r="K12" i="86" s="1"/>
  <c r="P317" i="52"/>
  <c r="P340" i="52"/>
  <c r="N857" i="52"/>
  <c r="O264" i="52"/>
  <c r="J89" i="71" s="1"/>
  <c r="L89" i="71" s="1"/>
  <c r="N39" i="52"/>
  <c r="N807" i="52"/>
  <c r="O48" i="52"/>
  <c r="J28" i="72" s="1"/>
  <c r="L28" i="72" s="1"/>
  <c r="O511" i="52"/>
  <c r="J46" i="83" s="1"/>
  <c r="L46" i="83" s="1"/>
  <c r="O29" i="52"/>
  <c r="J9" i="72" s="1"/>
  <c r="L9" i="72" s="1"/>
  <c r="M921" i="52"/>
  <c r="I3" i="95" s="1"/>
  <c r="K3" i="95" s="1"/>
  <c r="M31" i="52"/>
  <c r="I11" i="72" s="1"/>
  <c r="K11" i="72" s="1"/>
  <c r="N238" i="52"/>
  <c r="P944" i="52"/>
  <c r="M124" i="52"/>
  <c r="I30" i="73" s="1"/>
  <c r="K30" i="73" s="1"/>
  <c r="P132" i="52"/>
  <c r="M631" i="52"/>
  <c r="I33" i="75" s="1"/>
  <c r="K33" i="75" s="1"/>
  <c r="O868" i="52"/>
  <c r="J6" i="81" s="1"/>
  <c r="L6" i="81" s="1"/>
  <c r="P871" i="52"/>
  <c r="N594" i="52"/>
  <c r="N765" i="52"/>
  <c r="P608" i="52"/>
  <c r="P577" i="52"/>
  <c r="N239" i="52"/>
  <c r="M950" i="52"/>
  <c r="I16" i="92" s="1"/>
  <c r="K16" i="92" s="1"/>
  <c r="P918" i="52"/>
  <c r="N228" i="52"/>
  <c r="O635" i="52"/>
  <c r="J37" i="75" s="1"/>
  <c r="L37" i="75" s="1"/>
  <c r="P391" i="52"/>
  <c r="N191" i="52"/>
  <c r="N302" i="52"/>
  <c r="N698" i="52"/>
  <c r="O770" i="52"/>
  <c r="J17" i="77" s="1"/>
  <c r="L17" i="77" s="1"/>
  <c r="N558" i="52"/>
  <c r="O219" i="52"/>
  <c r="J44" i="71" s="1"/>
  <c r="L44" i="71" s="1"/>
  <c r="L17" i="52"/>
  <c r="N34" i="52"/>
  <c r="L706" i="52"/>
  <c r="O842" i="52"/>
  <c r="J8" i="90" s="1"/>
  <c r="L8" i="90" s="1"/>
  <c r="O431" i="52"/>
  <c r="J27" i="82" s="1"/>
  <c r="L27" i="82" s="1"/>
  <c r="P387" i="52"/>
  <c r="O509" i="52"/>
  <c r="J44" i="83" s="1"/>
  <c r="L44" i="83" s="1"/>
  <c r="M834" i="52"/>
  <c r="I13" i="89" s="1"/>
  <c r="K13" i="89" s="1"/>
  <c r="L574" i="52"/>
  <c r="O781" i="52"/>
  <c r="J12" i="86" s="1"/>
  <c r="L12" i="86" s="1"/>
  <c r="N577" i="52"/>
  <c r="O251" i="52"/>
  <c r="J76" i="71" s="1"/>
  <c r="L76" i="71" s="1"/>
  <c r="M327" i="52"/>
  <c r="I33" i="62" s="1"/>
  <c r="K33" i="62" s="1"/>
  <c r="N492" i="52"/>
  <c r="O211" i="52"/>
  <c r="J36" i="71" s="1"/>
  <c r="L36" i="71" s="1"/>
  <c r="P711" i="52"/>
  <c r="P87" i="52"/>
  <c r="N519" i="52"/>
  <c r="N172" i="52"/>
  <c r="L181" i="52"/>
  <c r="L207" i="52"/>
  <c r="N515" i="52"/>
  <c r="N735" i="52"/>
  <c r="P230" i="52"/>
  <c r="L46" i="52"/>
  <c r="M265" i="52"/>
  <c r="I90" i="71" s="1"/>
  <c r="K90" i="71" s="1"/>
  <c r="L350" i="52"/>
  <c r="M676" i="52"/>
  <c r="I11" i="78" s="1"/>
  <c r="K11" i="78" s="1"/>
  <c r="N918" i="52"/>
  <c r="P8" i="52"/>
  <c r="N784" i="52"/>
  <c r="M923" i="52"/>
  <c r="I5" i="95" s="1"/>
  <c r="K5" i="95" s="1"/>
  <c r="M202" i="52"/>
  <c r="I27" i="71" s="1"/>
  <c r="K27" i="71" s="1"/>
  <c r="P640" i="52"/>
  <c r="P851" i="52"/>
  <c r="L410" i="52"/>
  <c r="P245" i="52"/>
  <c r="N650" i="52"/>
  <c r="P309" i="52"/>
  <c r="L986" i="52"/>
  <c r="O757" i="52"/>
  <c r="J4" i="77" s="1"/>
  <c r="L4" i="77" s="1"/>
  <c r="N226" i="52"/>
  <c r="O161" i="52"/>
  <c r="J67" i="73" s="1"/>
  <c r="L67" i="73" s="1"/>
  <c r="O421" i="52"/>
  <c r="J17" i="82" s="1"/>
  <c r="L17" i="82" s="1"/>
  <c r="O885" i="52"/>
  <c r="J15" i="84" s="1"/>
  <c r="L15" i="84" s="1"/>
  <c r="M116" i="52"/>
  <c r="I22" i="73" s="1"/>
  <c r="K22" i="73" s="1"/>
  <c r="P303" i="52"/>
  <c r="O760" i="52"/>
  <c r="J7" i="77" s="1"/>
  <c r="L7" i="77" s="1"/>
  <c r="O522" i="52"/>
  <c r="J57" i="83" s="1"/>
  <c r="L57" i="83" s="1"/>
  <c r="N280" i="52"/>
  <c r="O951" i="52"/>
  <c r="J17" i="92" s="1"/>
  <c r="L17" i="92" s="1"/>
  <c r="N419" i="52"/>
  <c r="P408" i="52"/>
  <c r="M666" i="52"/>
  <c r="I68" i="75" s="1"/>
  <c r="K68" i="75" s="1"/>
  <c r="P816" i="52"/>
  <c r="L140" i="52"/>
  <c r="L879" i="52"/>
  <c r="M430" i="52"/>
  <c r="I26" i="82" s="1"/>
  <c r="K26" i="82" s="1"/>
  <c r="P222" i="52"/>
  <c r="O100" i="52"/>
  <c r="J6" i="73" s="1"/>
  <c r="L6" i="73" s="1"/>
  <c r="P146" i="52"/>
  <c r="N332" i="52"/>
  <c r="O443" i="52"/>
  <c r="J39" i="82" s="1"/>
  <c r="L39" i="82" s="1"/>
  <c r="L750" i="52"/>
  <c r="O123" i="52"/>
  <c r="J29" i="73" s="1"/>
  <c r="L29" i="73" s="1"/>
  <c r="O783" i="52"/>
  <c r="J14" i="86" s="1"/>
  <c r="L14" i="86" s="1"/>
  <c r="N500" i="52"/>
  <c r="P552" i="52"/>
  <c r="L78" i="52"/>
  <c r="O325" i="52"/>
  <c r="J31" i="62" s="1"/>
  <c r="L31" i="62" s="1"/>
  <c r="N799" i="52"/>
  <c r="P209" i="52"/>
  <c r="L797" i="52"/>
  <c r="L366" i="52"/>
  <c r="N379" i="52"/>
  <c r="O205" i="52"/>
  <c r="J30" i="71" s="1"/>
  <c r="L30" i="71" s="1"/>
  <c r="O234" i="52"/>
  <c r="J59" i="71" s="1"/>
  <c r="L59" i="71" s="1"/>
  <c r="L699" i="52"/>
  <c r="P363" i="52"/>
  <c r="N18" i="52"/>
  <c r="P383" i="52"/>
  <c r="N797" i="52"/>
  <c r="N364" i="52"/>
  <c r="L707" i="52"/>
  <c r="O721" i="52"/>
  <c r="J21" i="79" s="1"/>
  <c r="L21" i="79" s="1"/>
  <c r="N592" i="52"/>
  <c r="N891" i="52"/>
  <c r="N3" i="52"/>
  <c r="L653" i="52"/>
  <c r="P641" i="52"/>
  <c r="P684" i="52"/>
  <c r="O695" i="52"/>
  <c r="J30" i="78" s="1"/>
  <c r="L30" i="78" s="1"/>
  <c r="M416" i="52"/>
  <c r="I12" i="82" s="1"/>
  <c r="K12" i="82" s="1"/>
  <c r="P417" i="52"/>
  <c r="M938" i="52"/>
  <c r="I4" i="92" s="1"/>
  <c r="K4" i="92" s="1"/>
  <c r="M598" i="52"/>
  <c r="I69" i="74" s="1"/>
  <c r="K69" i="74" s="1"/>
  <c r="O73" i="52"/>
  <c r="J53" i="72" s="1"/>
  <c r="L53" i="72" s="1"/>
  <c r="O415" i="52"/>
  <c r="J11" i="82" s="1"/>
  <c r="L11" i="82" s="1"/>
  <c r="N976" i="52"/>
  <c r="P747" i="52"/>
  <c r="N13" i="52"/>
  <c r="M231" i="52"/>
  <c r="I56" i="71" s="1"/>
  <c r="K56" i="71" s="1"/>
  <c r="N835" i="52"/>
  <c r="O875" i="52"/>
  <c r="J5" i="84" s="1"/>
  <c r="L5" i="84" s="1"/>
  <c r="P734" i="52"/>
  <c r="P337" i="52"/>
  <c r="P231" i="52"/>
  <c r="N192" i="52"/>
  <c r="M456" i="52"/>
  <c r="I52" i="82" s="1"/>
  <c r="K52" i="82" s="1"/>
  <c r="L641" i="52"/>
  <c r="M314" i="52"/>
  <c r="I20" i="62" s="1"/>
  <c r="K20" i="62" s="1"/>
  <c r="L141" i="52"/>
  <c r="L977" i="52"/>
  <c r="P958" i="52"/>
  <c r="L200" i="52"/>
  <c r="L922" i="52"/>
  <c r="M886" i="52"/>
  <c r="I16" i="84" s="1"/>
  <c r="K16" i="84" s="1"/>
  <c r="P557" i="52"/>
  <c r="P332" i="52"/>
  <c r="L527" i="52"/>
  <c r="N258" i="52"/>
  <c r="L201" i="52"/>
  <c r="O837" i="52"/>
  <c r="J3" i="90" s="1"/>
  <c r="L3" i="90" s="1"/>
  <c r="N691" i="52"/>
  <c r="O480" i="52"/>
  <c r="J15" i="83" s="1"/>
  <c r="L15" i="83" s="1"/>
  <c r="M840" i="52"/>
  <c r="I6" i="90" s="1"/>
  <c r="K6" i="90" s="1"/>
  <c r="P548" i="52"/>
  <c r="O506" i="52"/>
  <c r="J41" i="83" s="1"/>
  <c r="L41" i="83" s="1"/>
  <c r="P491" i="52"/>
  <c r="O711" i="52"/>
  <c r="J11" i="79" s="1"/>
  <c r="L11" i="79" s="1"/>
  <c r="M496" i="52"/>
  <c r="I31" i="83" s="1"/>
  <c r="K31" i="83" s="1"/>
  <c r="N139" i="52"/>
  <c r="O199" i="52"/>
  <c r="J24" i="71" s="1"/>
  <c r="L24" i="71" s="1"/>
  <c r="N327" i="52"/>
  <c r="N208" i="52"/>
  <c r="P535" i="52"/>
  <c r="M728" i="52"/>
  <c r="I28" i="79" s="1"/>
  <c r="K28" i="79" s="1"/>
  <c r="P546" i="52"/>
  <c r="P819" i="52"/>
  <c r="N981" i="52"/>
  <c r="P50" i="52"/>
  <c r="O184" i="52"/>
  <c r="J9" i="71" s="1"/>
  <c r="L9" i="71" s="1"/>
  <c r="M509" i="52"/>
  <c r="I44" i="83" s="1"/>
  <c r="K44" i="83" s="1"/>
  <c r="P354" i="52"/>
  <c r="P377" i="52"/>
  <c r="O532" i="52"/>
  <c r="J3" i="74" s="1"/>
  <c r="L3" i="74" s="1"/>
  <c r="P517" i="52"/>
  <c r="L311" i="52"/>
  <c r="N834" i="52"/>
  <c r="O852" i="52"/>
  <c r="J8" i="91" s="1"/>
  <c r="L8" i="91" s="1"/>
  <c r="P468" i="52"/>
  <c r="N546" i="52"/>
  <c r="P909" i="52"/>
  <c r="P472" i="52"/>
  <c r="O666" i="52"/>
  <c r="J68" i="75" s="1"/>
  <c r="L68" i="75" s="1"/>
  <c r="P470" i="52"/>
  <c r="M364" i="52"/>
  <c r="I70" i="62" s="1"/>
  <c r="K70" i="62" s="1"/>
  <c r="N346" i="52"/>
  <c r="N665" i="52"/>
  <c r="O857" i="52"/>
  <c r="J13" i="91" s="1"/>
  <c r="L13" i="91" s="1"/>
  <c r="P119" i="52"/>
  <c r="O518" i="52"/>
  <c r="J53" i="83" s="1"/>
  <c r="L53" i="83" s="1"/>
  <c r="M402" i="52"/>
  <c r="I2" i="101" s="1"/>
  <c r="K2" i="101" s="1"/>
  <c r="P287" i="52"/>
  <c r="O181" i="52"/>
  <c r="J6" i="71" s="1"/>
  <c r="L6" i="71" s="1"/>
  <c r="L76" i="52"/>
  <c r="N151" i="52"/>
  <c r="N166" i="52"/>
  <c r="L586" i="52"/>
  <c r="P204" i="52"/>
  <c r="N982" i="52"/>
  <c r="P718" i="52"/>
  <c r="O239" i="52"/>
  <c r="J64" i="71" s="1"/>
  <c r="L64" i="71" s="1"/>
  <c r="O334" i="52"/>
  <c r="J40" i="62" s="1"/>
  <c r="L40" i="62" s="1"/>
  <c r="P613" i="52"/>
  <c r="N283" i="52"/>
  <c r="L351" i="52"/>
  <c r="N985" i="52"/>
  <c r="L431" i="52"/>
  <c r="P500" i="52"/>
  <c r="O664" i="52"/>
  <c r="J66" i="75" s="1"/>
  <c r="L66" i="75" s="1"/>
  <c r="L644" i="52"/>
  <c r="N381" i="52"/>
  <c r="O154" i="52"/>
  <c r="J60" i="73" s="1"/>
  <c r="L60" i="73" s="1"/>
  <c r="N145" i="52"/>
  <c r="P929" i="52"/>
  <c r="O477" i="52"/>
  <c r="J12" i="83" s="1"/>
  <c r="L12" i="83" s="1"/>
  <c r="O430" i="52"/>
  <c r="J26" i="82" s="1"/>
  <c r="L26" i="82" s="1"/>
  <c r="P88" i="52"/>
  <c r="M329" i="52"/>
  <c r="I35" i="62" s="1"/>
  <c r="K35" i="62" s="1"/>
  <c r="O954" i="52"/>
  <c r="J20" i="92" s="1"/>
  <c r="L20" i="92" s="1"/>
  <c r="O7" i="52"/>
  <c r="J7" i="96" s="1"/>
  <c r="L7" i="96" s="1"/>
  <c r="L80" i="52"/>
  <c r="M267" i="52"/>
  <c r="I92" i="71" s="1"/>
  <c r="K92" i="71" s="1"/>
  <c r="L969" i="52"/>
  <c r="N72" i="52"/>
  <c r="N509" i="52"/>
  <c r="P850" i="52"/>
  <c r="L288" i="52"/>
  <c r="N120" i="52"/>
  <c r="O829" i="52"/>
  <c r="J8" i="89" s="1"/>
  <c r="L8" i="89" s="1"/>
  <c r="P141" i="52"/>
  <c r="P182" i="52"/>
  <c r="N482" i="52"/>
  <c r="P977" i="52"/>
  <c r="O685" i="52"/>
  <c r="J20" i="78" s="1"/>
  <c r="L20" i="78" s="1"/>
  <c r="L395" i="52"/>
  <c r="M942" i="52"/>
  <c r="I8" i="92" s="1"/>
  <c r="K8" i="92" s="1"/>
  <c r="O798" i="52"/>
  <c r="J9" i="87" s="1"/>
  <c r="L9" i="87" s="1"/>
  <c r="O910" i="52"/>
  <c r="J5" i="94" s="1"/>
  <c r="L5" i="94" s="1"/>
  <c r="N635" i="52"/>
  <c r="P23" i="52"/>
  <c r="N129" i="52"/>
  <c r="M239" i="52"/>
  <c r="I64" i="71" s="1"/>
  <c r="K64" i="71" s="1"/>
  <c r="N951" i="52"/>
  <c r="N601" i="52"/>
  <c r="N933" i="52"/>
  <c r="P937" i="52"/>
  <c r="O297" i="52"/>
  <c r="J3" i="62" s="1"/>
  <c r="L3" i="62" s="1"/>
  <c r="M516" i="52"/>
  <c r="I51" i="83" s="1"/>
  <c r="K51" i="83" s="1"/>
  <c r="N842" i="52"/>
  <c r="O158" i="52"/>
  <c r="J64" i="73" s="1"/>
  <c r="L64" i="73" s="1"/>
  <c r="L799" i="52"/>
  <c r="M849" i="52"/>
  <c r="I5" i="91" s="1"/>
  <c r="K5" i="91" s="1"/>
  <c r="O326" i="52"/>
  <c r="J32" i="62" s="1"/>
  <c r="L32" i="62" s="1"/>
  <c r="M489" i="52"/>
  <c r="I24" i="83" s="1"/>
  <c r="K24" i="83" s="1"/>
  <c r="O948" i="52"/>
  <c r="J14" i="92" s="1"/>
  <c r="L14" i="92" s="1"/>
  <c r="N745" i="52"/>
  <c r="N316" i="52"/>
  <c r="L764" i="52"/>
  <c r="O390" i="52"/>
  <c r="J96" i="62" s="1"/>
  <c r="L96" i="62" s="1"/>
  <c r="L752" i="52"/>
  <c r="N562" i="52"/>
  <c r="M458" i="52"/>
  <c r="I54" i="82" s="1"/>
  <c r="K54" i="82" s="1"/>
  <c r="O839" i="52"/>
  <c r="J5" i="90" s="1"/>
  <c r="L5" i="90" s="1"/>
  <c r="P893" i="52"/>
  <c r="N805" i="52"/>
  <c r="N64" i="52"/>
  <c r="L20" i="52"/>
  <c r="O246" i="52"/>
  <c r="J71" i="71" s="1"/>
  <c r="L71" i="71" s="1"/>
  <c r="N902" i="52"/>
  <c r="O451" i="52"/>
  <c r="J47" i="82" s="1"/>
  <c r="L47" i="82" s="1"/>
  <c r="P717" i="52"/>
  <c r="O96" i="52"/>
  <c r="J2" i="73" s="1"/>
  <c r="L2" i="73" s="1"/>
  <c r="O893" i="52"/>
  <c r="J5" i="85" s="1"/>
  <c r="L5" i="85" s="1"/>
  <c r="M558" i="52"/>
  <c r="I29" i="74" s="1"/>
  <c r="K29" i="74" s="1"/>
  <c r="N682" i="52"/>
  <c r="O144" i="52"/>
  <c r="J50" i="73" s="1"/>
  <c r="L50" i="73" s="1"/>
  <c r="P274" i="52"/>
  <c r="P883" i="52"/>
  <c r="N252" i="52"/>
  <c r="N584" i="52"/>
  <c r="L928" i="52"/>
  <c r="P404" i="52"/>
  <c r="L683" i="52"/>
  <c r="M471" i="52"/>
  <c r="I6" i="83" s="1"/>
  <c r="K6" i="83" s="1"/>
  <c r="P623" i="52"/>
  <c r="M425" i="52"/>
  <c r="I21" i="82" s="1"/>
  <c r="K21" i="82" s="1"/>
  <c r="P183" i="52"/>
  <c r="O933" i="52"/>
  <c r="J15" i="95" s="1"/>
  <c r="L15" i="95" s="1"/>
  <c r="P756" i="52"/>
  <c r="P462" i="52"/>
  <c r="M474" i="52"/>
  <c r="I9" i="83" s="1"/>
  <c r="K9" i="83" s="1"/>
  <c r="O808" i="52"/>
  <c r="J19" i="87" s="1"/>
  <c r="L19" i="87" s="1"/>
  <c r="P799" i="52"/>
  <c r="O911" i="52"/>
  <c r="J6" i="94" s="1"/>
  <c r="L6" i="94" s="1"/>
  <c r="P555" i="52"/>
  <c r="N11" i="52"/>
  <c r="P866" i="52"/>
  <c r="O580" i="52"/>
  <c r="J51" i="74" s="1"/>
  <c r="L51" i="74" s="1"/>
  <c r="L172" i="52"/>
  <c r="P676" i="52"/>
  <c r="P803" i="52"/>
  <c r="O950" i="52"/>
  <c r="J16" i="92" s="1"/>
  <c r="L16" i="92" s="1"/>
  <c r="P793" i="52"/>
  <c r="O525" i="52"/>
  <c r="J60" i="83" s="1"/>
  <c r="L60" i="83" s="1"/>
  <c r="N133" i="52"/>
  <c r="O479" i="52"/>
  <c r="J14" i="83" s="1"/>
  <c r="L14" i="83" s="1"/>
  <c r="N903" i="52"/>
  <c r="N697" i="52"/>
  <c r="N405" i="52"/>
  <c r="L354" i="52"/>
  <c r="L263" i="52"/>
  <c r="P227" i="52"/>
  <c r="M888" i="52"/>
  <c r="I18" i="84" s="1"/>
  <c r="K18" i="84" s="1"/>
  <c r="M736" i="52"/>
  <c r="I7" i="76" s="1"/>
  <c r="K7" i="76" s="1"/>
  <c r="L876" i="52"/>
  <c r="O19" i="52"/>
  <c r="J11" i="97" s="1"/>
  <c r="L11" i="97" s="1"/>
  <c r="L353" i="52"/>
  <c r="L460" i="52"/>
  <c r="O560" i="52"/>
  <c r="J31" i="74" s="1"/>
  <c r="L31" i="74" s="1"/>
  <c r="O730" i="52"/>
  <c r="J30" i="79" s="1"/>
  <c r="L30" i="79" s="1"/>
  <c r="P556" i="52"/>
  <c r="P832" i="52"/>
  <c r="L812" i="52"/>
  <c r="N267" i="52"/>
  <c r="O91" i="52"/>
  <c r="J71" i="72" s="1"/>
  <c r="L71" i="72" s="1"/>
  <c r="P952" i="52"/>
  <c r="L419" i="52"/>
  <c r="O338" i="52"/>
  <c r="J44" i="62" s="1"/>
  <c r="L44" i="62" s="1"/>
  <c r="O257" i="52"/>
  <c r="J82" i="71" s="1"/>
  <c r="L82" i="71" s="1"/>
  <c r="N218" i="52"/>
  <c r="N489" i="52"/>
  <c r="N476" i="52"/>
  <c r="L82" i="52"/>
  <c r="L189" i="52"/>
  <c r="P653" i="52"/>
  <c r="M510" i="52"/>
  <c r="I45" i="83" s="1"/>
  <c r="K45" i="83" s="1"/>
  <c r="N164" i="52"/>
  <c r="P69" i="52"/>
  <c r="L521" i="52"/>
  <c r="M529" i="52"/>
  <c r="I64" i="83" s="1"/>
  <c r="K64" i="83" s="1"/>
  <c r="P288" i="52"/>
  <c r="P647" i="52"/>
  <c r="P184" i="52"/>
  <c r="M158" i="52"/>
  <c r="I64" i="73" s="1"/>
  <c r="K64" i="73" s="1"/>
  <c r="M197" i="52"/>
  <c r="I22" i="71" s="1"/>
  <c r="K22" i="71" s="1"/>
  <c r="P519" i="52"/>
  <c r="P485" i="52"/>
  <c r="M91" i="52"/>
  <c r="I71" i="72" s="1"/>
  <c r="K71" i="72" s="1"/>
  <c r="O856" i="52"/>
  <c r="J12" i="91" s="1"/>
  <c r="L12" i="91" s="1"/>
  <c r="P912" i="52"/>
  <c r="M276" i="52"/>
  <c r="I101" i="71" s="1"/>
  <c r="K101" i="71" s="1"/>
  <c r="O656" i="52"/>
  <c r="J58" i="75" s="1"/>
  <c r="L58" i="75" s="1"/>
  <c r="M981" i="52"/>
  <c r="I23" i="93" s="1"/>
  <c r="K23" i="93" s="1"/>
  <c r="M250" i="52"/>
  <c r="I75" i="71" s="1"/>
  <c r="K75" i="71" s="1"/>
  <c r="M879" i="52"/>
  <c r="I9" i="84" s="1"/>
  <c r="K9" i="84" s="1"/>
  <c r="P983" i="52"/>
  <c r="P681" i="52"/>
  <c r="O750" i="52"/>
  <c r="J21" i="76" s="1"/>
  <c r="L21" i="76" s="1"/>
  <c r="P514" i="52"/>
  <c r="P849" i="52"/>
  <c r="P536" i="52"/>
  <c r="O607" i="52"/>
  <c r="J9" i="75" s="1"/>
  <c r="L9" i="75" s="1"/>
  <c r="P148" i="52"/>
  <c r="N983" i="52"/>
  <c r="N216" i="52"/>
  <c r="M264" i="52"/>
  <c r="I89" i="71" s="1"/>
  <c r="K89" i="71" s="1"/>
  <c r="N421" i="52"/>
  <c r="P272" i="52"/>
  <c r="L747" i="52"/>
  <c r="L31" i="52"/>
  <c r="M850" i="52"/>
  <c r="I6" i="91" s="1"/>
  <c r="K6" i="91" s="1"/>
  <c r="P212" i="52"/>
  <c r="O38" i="52"/>
  <c r="J18" i="72" s="1"/>
  <c r="L18" i="72" s="1"/>
  <c r="L63" i="52"/>
  <c r="O673" i="52"/>
  <c r="J8" i="78" s="1"/>
  <c r="L8" i="78" s="1"/>
  <c r="O895" i="52"/>
  <c r="J7" i="85" s="1"/>
  <c r="L7" i="85" s="1"/>
  <c r="L711" i="52"/>
  <c r="N919" i="52"/>
  <c r="N292" i="52"/>
  <c r="N913" i="52"/>
  <c r="M830" i="52"/>
  <c r="I9" i="89" s="1"/>
  <c r="K9" i="89" s="1"/>
  <c r="M626" i="52"/>
  <c r="I28" i="75" s="1"/>
  <c r="K28" i="75" s="1"/>
  <c r="O215" i="52"/>
  <c r="J40" i="71" s="1"/>
  <c r="L40" i="71" s="1"/>
  <c r="N284" i="52"/>
  <c r="M657" i="52"/>
  <c r="I59" i="75" s="1"/>
  <c r="K59" i="75" s="1"/>
  <c r="N578" i="52"/>
  <c r="N485" i="52"/>
  <c r="P761" i="52"/>
  <c r="N522" i="52"/>
  <c r="M269" i="52"/>
  <c r="I94" i="71" s="1"/>
  <c r="K94" i="71" s="1"/>
  <c r="M433" i="52"/>
  <c r="I29" i="82" s="1"/>
  <c r="K29" i="82" s="1"/>
  <c r="M342" i="52"/>
  <c r="I48" i="62" s="1"/>
  <c r="K48" i="62" s="1"/>
  <c r="O557" i="52"/>
  <c r="J28" i="74" s="1"/>
  <c r="L28" i="74" s="1"/>
  <c r="M750" i="52"/>
  <c r="I21" i="76" s="1"/>
  <c r="K21" i="76" s="1"/>
  <c r="M79" i="52"/>
  <c r="I59" i="72" s="1"/>
  <c r="K59" i="72" s="1"/>
  <c r="N605" i="52"/>
  <c r="N877" i="52"/>
  <c r="M220" i="52"/>
  <c r="I45" i="71" s="1"/>
  <c r="K45" i="71" s="1"/>
  <c r="N771" i="52"/>
  <c r="O791" i="52"/>
  <c r="J2" i="87" s="1"/>
  <c r="L2" i="87" s="1"/>
  <c r="M710" i="52"/>
  <c r="I10" i="79" s="1"/>
  <c r="K10" i="79" s="1"/>
  <c r="P520" i="52"/>
  <c r="O924" i="52"/>
  <c r="J6" i="95" s="1"/>
  <c r="L6" i="95" s="1"/>
  <c r="L654" i="52"/>
  <c r="P680" i="52"/>
  <c r="P185" i="52"/>
  <c r="O780" i="52"/>
  <c r="J11" i="86" s="1"/>
  <c r="L11" i="86" s="1"/>
  <c r="O772" i="52"/>
  <c r="J3" i="86" s="1"/>
  <c r="L3" i="86" s="1"/>
  <c r="P198" i="52"/>
  <c r="L760" i="52"/>
  <c r="O346" i="52"/>
  <c r="J52" i="62" s="1"/>
  <c r="L52" i="62" s="1"/>
  <c r="P974" i="52"/>
  <c r="N458" i="52"/>
  <c r="P175" i="52"/>
  <c r="P123" i="52"/>
  <c r="P570" i="52"/>
  <c r="M28" i="52"/>
  <c r="I8" i="72" s="1"/>
  <c r="K8" i="72" s="1"/>
  <c r="O104" i="52"/>
  <c r="J10" i="73" s="1"/>
  <c r="L10" i="73" s="1"/>
  <c r="N906" i="52"/>
  <c r="O177" i="52"/>
  <c r="J2" i="71" s="1"/>
  <c r="L2" i="71" s="1"/>
  <c r="O105" i="52"/>
  <c r="J11" i="73" s="1"/>
  <c r="L11" i="73" s="1"/>
  <c r="L129" i="52"/>
  <c r="M540" i="52"/>
  <c r="I11" i="74" s="1"/>
  <c r="K11" i="74" s="1"/>
  <c r="O217" i="52"/>
  <c r="J42" i="71" s="1"/>
  <c r="L42" i="71" s="1"/>
  <c r="N565" i="52"/>
  <c r="N529" i="52"/>
  <c r="L145" i="52"/>
  <c r="P101" i="52"/>
  <c r="N965" i="52"/>
  <c r="L686" i="52"/>
  <c r="M397" i="52"/>
  <c r="I103" i="62" s="1"/>
  <c r="K103" i="62" s="1"/>
  <c r="O616" i="52"/>
  <c r="J18" i="75" s="1"/>
  <c r="L18" i="75" s="1"/>
  <c r="O677" i="52"/>
  <c r="J12" i="78" s="1"/>
  <c r="L12" i="78" s="1"/>
  <c r="P928" i="52"/>
  <c r="P172" i="52"/>
  <c r="P716" i="52"/>
  <c r="P93" i="52"/>
  <c r="M742" i="52"/>
  <c r="I13" i="76" s="1"/>
  <c r="K13" i="76" s="1"/>
  <c r="N803" i="52"/>
  <c r="N377" i="52"/>
  <c r="P493" i="52"/>
  <c r="O941" i="52"/>
  <c r="J7" i="92" s="1"/>
  <c r="L7" i="92" s="1"/>
  <c r="P434" i="52"/>
  <c r="L65" i="52"/>
  <c r="M334" i="52"/>
  <c r="I40" i="62" s="1"/>
  <c r="K40" i="62" s="1"/>
  <c r="O46" i="52"/>
  <c r="J26" i="72" s="1"/>
  <c r="L26" i="72" s="1"/>
  <c r="N55" i="52"/>
  <c r="N728" i="52"/>
  <c r="M791" i="52"/>
  <c r="I2" i="87" s="1"/>
  <c r="K2" i="87" s="1"/>
  <c r="M751" i="52"/>
  <c r="I22" i="76" s="1"/>
  <c r="K22" i="76" s="1"/>
  <c r="P870" i="52"/>
  <c r="O883" i="52"/>
  <c r="J13" i="84" s="1"/>
  <c r="L13" i="84" s="1"/>
  <c r="O754" i="52"/>
  <c r="J25" i="76" s="1"/>
  <c r="L25" i="76" s="1"/>
  <c r="M450" i="52"/>
  <c r="I46" i="82" s="1"/>
  <c r="K46" i="82" s="1"/>
  <c r="N944" i="52"/>
  <c r="N456" i="52"/>
  <c r="O676" i="52"/>
  <c r="J11" i="78" s="1"/>
  <c r="L11" i="78" s="1"/>
  <c r="M468" i="52"/>
  <c r="I3" i="83" s="1"/>
  <c r="K3" i="83" s="1"/>
  <c r="M365" i="52"/>
  <c r="I71" i="62" s="1"/>
  <c r="K71" i="62" s="1"/>
  <c r="P602" i="52"/>
  <c r="M518" i="52"/>
  <c r="I53" i="83" s="1"/>
  <c r="K53" i="83" s="1"/>
  <c r="P845" i="52"/>
  <c r="L874" i="52"/>
  <c r="N952" i="52"/>
  <c r="N838" i="52"/>
  <c r="O931" i="52"/>
  <c r="J13" i="95" s="1"/>
  <c r="L13" i="95" s="1"/>
  <c r="P310" i="52"/>
  <c r="P527" i="52"/>
  <c r="M918" i="52"/>
  <c r="I13" i="94" s="1"/>
  <c r="K13" i="94" s="1"/>
  <c r="M288" i="52"/>
  <c r="I113" i="71" s="1"/>
  <c r="K113" i="71" s="1"/>
  <c r="M748" i="52"/>
  <c r="I19" i="76" s="1"/>
  <c r="K19" i="76" s="1"/>
  <c r="P235" i="52"/>
  <c r="O95" i="52"/>
  <c r="J75" i="72" s="1"/>
  <c r="L75" i="72" s="1"/>
  <c r="L870" i="52"/>
  <c r="L69" i="52"/>
  <c r="M741" i="52"/>
  <c r="I12" i="76" s="1"/>
  <c r="K12" i="76" s="1"/>
  <c r="N275" i="52"/>
  <c r="M836" i="52"/>
  <c r="I2" i="90" s="1"/>
  <c r="K2" i="90" s="1"/>
  <c r="N957" i="52"/>
  <c r="O54" i="52"/>
  <c r="J34" i="72" s="1"/>
  <c r="L34" i="72" s="1"/>
  <c r="M549" i="52"/>
  <c r="I20" i="74" s="1"/>
  <c r="K20" i="74" s="1"/>
  <c r="P229" i="52"/>
  <c r="N643" i="52"/>
  <c r="O249" i="52"/>
  <c r="J74" i="71" s="1"/>
  <c r="L74" i="71" s="1"/>
  <c r="L14" i="52"/>
  <c r="O351" i="52"/>
  <c r="J57" i="62" s="1"/>
  <c r="L57" i="62" s="1"/>
  <c r="L572" i="52"/>
  <c r="O729" i="52"/>
  <c r="J29" i="79" s="1"/>
  <c r="L29" i="79" s="1"/>
  <c r="O672" i="52"/>
  <c r="J7" i="78" s="1"/>
  <c r="L7" i="78" s="1"/>
  <c r="P612" i="52"/>
  <c r="M331" i="52"/>
  <c r="I37" i="62" s="1"/>
  <c r="K37" i="62" s="1"/>
  <c r="P582" i="52"/>
  <c r="O127" i="52"/>
  <c r="J33" i="73" s="1"/>
  <c r="L33" i="73" s="1"/>
  <c r="P489" i="52"/>
  <c r="M273" i="52"/>
  <c r="I98" i="71" s="1"/>
  <c r="K98" i="71" s="1"/>
  <c r="P787" i="52"/>
  <c r="P203" i="52"/>
  <c r="N808" i="52"/>
  <c r="N741" i="52"/>
  <c r="O466" i="52"/>
  <c r="J62" i="82" s="1"/>
  <c r="L62" i="82" s="1"/>
  <c r="L85" i="52"/>
  <c r="O439" i="52"/>
  <c r="J35" i="82" s="1"/>
  <c r="L35" i="82" s="1"/>
  <c r="N320" i="52"/>
  <c r="P312" i="52"/>
  <c r="N639" i="52"/>
  <c r="M752" i="52"/>
  <c r="I23" i="76" s="1"/>
  <c r="K23" i="76" s="1"/>
  <c r="M34" i="52"/>
  <c r="I14" i="72" s="1"/>
  <c r="K14" i="72" s="1"/>
  <c r="P304" i="52"/>
  <c r="P416" i="52"/>
  <c r="P789" i="52"/>
  <c r="M756" i="52"/>
  <c r="I3" i="77" s="1"/>
  <c r="K3" i="77" s="1"/>
  <c r="M460" i="52"/>
  <c r="I56" i="82" s="1"/>
  <c r="K56" i="82" s="1"/>
  <c r="P780" i="52"/>
  <c r="O914" i="52"/>
  <c r="J9" i="94" s="1"/>
  <c r="L9" i="94" s="1"/>
  <c r="L4" i="52"/>
  <c r="M47" i="52"/>
  <c r="I27" i="72" s="1"/>
  <c r="K27" i="72" s="1"/>
  <c r="N651" i="52"/>
  <c r="M689" i="52"/>
  <c r="I24" i="78" s="1"/>
  <c r="K24" i="78" s="1"/>
  <c r="P591" i="52"/>
  <c r="O888" i="52"/>
  <c r="J18" i="84" s="1"/>
  <c r="L18" i="84" s="1"/>
  <c r="M4" i="52"/>
  <c r="I4" i="96" s="1"/>
  <c r="K4" i="96" s="1"/>
  <c r="M543" i="52"/>
  <c r="I14" i="74" s="1"/>
  <c r="K14" i="74" s="1"/>
  <c r="M106" i="52"/>
  <c r="I12" i="73" s="1"/>
  <c r="K12" i="73" s="1"/>
  <c r="M304" i="52"/>
  <c r="I10" i="62" s="1"/>
  <c r="K10" i="62" s="1"/>
  <c r="M520" i="52"/>
  <c r="I55" i="83" s="1"/>
  <c r="K55" i="83" s="1"/>
  <c r="O69" i="52"/>
  <c r="J49" i="72" s="1"/>
  <c r="L49" i="72" s="1"/>
  <c r="M407" i="52"/>
  <c r="I3" i="82" s="1"/>
  <c r="K3" i="82" s="1"/>
  <c r="M862" i="52"/>
  <c r="I6" i="80" s="1"/>
  <c r="K6" i="80" s="1"/>
  <c r="L631" i="52"/>
  <c r="P442" i="52"/>
  <c r="P308" i="52"/>
  <c r="O751" i="52"/>
  <c r="J22" i="76" s="1"/>
  <c r="L22" i="76" s="1"/>
  <c r="O164" i="52"/>
  <c r="J70" i="73" s="1"/>
  <c r="L70" i="73" s="1"/>
  <c r="L131" i="52"/>
  <c r="L7" i="52"/>
  <c r="O722" i="52"/>
  <c r="J22" i="79" s="1"/>
  <c r="L22" i="79" s="1"/>
  <c r="L470" i="52"/>
  <c r="N818" i="52"/>
  <c r="N932" i="52"/>
  <c r="M385" i="52"/>
  <c r="I91" i="62" s="1"/>
  <c r="K91" i="62" s="1"/>
  <c r="L862" i="52"/>
  <c r="P314" i="52"/>
  <c r="L177" i="52"/>
  <c r="N644" i="52"/>
  <c r="O785" i="52"/>
  <c r="J16" i="86" s="1"/>
  <c r="L16" i="86" s="1"/>
  <c r="L823" i="52"/>
  <c r="O169" i="52"/>
  <c r="J75" i="73" s="1"/>
  <c r="L75" i="73" s="1"/>
  <c r="P437" i="52"/>
  <c r="O318" i="52"/>
  <c r="J24" i="62" s="1"/>
  <c r="L24" i="62" s="1"/>
  <c r="O87" i="52"/>
  <c r="J67" i="72" s="1"/>
  <c r="L67" i="72" s="1"/>
  <c r="O106" i="52"/>
  <c r="J12" i="73" s="1"/>
  <c r="L12" i="73" s="1"/>
  <c r="O359" i="52"/>
  <c r="J65" i="62" s="1"/>
  <c r="L65" i="62" s="1"/>
  <c r="L295" i="52"/>
  <c r="P931" i="52"/>
  <c r="P547" i="52"/>
  <c r="N315" i="52"/>
  <c r="N696" i="52"/>
  <c r="L364" i="52"/>
  <c r="M379" i="52"/>
  <c r="I85" i="62" s="1"/>
  <c r="K85" i="62" s="1"/>
  <c r="N901" i="52"/>
  <c r="O727" i="52"/>
  <c r="J27" i="79" s="1"/>
  <c r="L27" i="79" s="1"/>
  <c r="O648" i="52"/>
  <c r="J50" i="75" s="1"/>
  <c r="L50" i="75" s="1"/>
  <c r="M485" i="52"/>
  <c r="I20" i="83" s="1"/>
  <c r="K20" i="83" s="1"/>
  <c r="P305" i="52"/>
  <c r="O795" i="52"/>
  <c r="J6" i="87" s="1"/>
  <c r="L6" i="87" s="1"/>
  <c r="L963" i="52"/>
  <c r="P77" i="52"/>
  <c r="N424" i="52"/>
  <c r="M842" i="52"/>
  <c r="I8" i="90" s="1"/>
  <c r="K8" i="90" s="1"/>
  <c r="M527" i="52"/>
  <c r="I62" i="83" s="1"/>
  <c r="K62" i="83" s="1"/>
  <c r="M109" i="52"/>
  <c r="I15" i="73" s="1"/>
  <c r="K15" i="73" s="1"/>
  <c r="P798" i="52"/>
  <c r="O871" i="52"/>
  <c r="J9" i="81" s="1"/>
  <c r="L9" i="81" s="1"/>
  <c r="N312" i="52"/>
  <c r="N390" i="52"/>
  <c r="P487" i="52"/>
  <c r="M119" i="52"/>
  <c r="I25" i="73" s="1"/>
  <c r="K25" i="73" s="1"/>
  <c r="O715" i="52"/>
  <c r="J15" i="79" s="1"/>
  <c r="L15" i="79" s="1"/>
  <c r="M167" i="52"/>
  <c r="I73" i="73" s="1"/>
  <c r="K73" i="73" s="1"/>
  <c r="N950" i="52"/>
  <c r="N881" i="52"/>
  <c r="P737" i="52"/>
  <c r="N768" i="52"/>
  <c r="M521" i="52"/>
  <c r="I56" i="83" s="1"/>
  <c r="K56" i="83" s="1"/>
  <c r="N732" i="52"/>
  <c r="O163" i="52"/>
  <c r="J69" i="73" s="1"/>
  <c r="L69" i="73" s="1"/>
  <c r="N738" i="52"/>
  <c r="N672" i="52"/>
  <c r="L369" i="52"/>
  <c r="N450" i="52"/>
  <c r="O319" i="52"/>
  <c r="J25" i="62" s="1"/>
  <c r="L25" i="62" s="1"/>
  <c r="P331" i="52"/>
  <c r="L187" i="52"/>
  <c r="L582" i="52"/>
  <c r="L176" i="52"/>
  <c r="N440" i="52"/>
  <c r="L639" i="52"/>
  <c r="L520" i="52"/>
  <c r="L798" i="52"/>
  <c r="N988" i="52"/>
  <c r="N815" i="52"/>
  <c r="O728" i="52"/>
  <c r="J28" i="79" s="1"/>
  <c r="L28" i="79" s="1"/>
  <c r="P668" i="52"/>
  <c r="L134" i="52"/>
  <c r="L973" i="52"/>
  <c r="L909" i="52"/>
  <c r="N67" i="52"/>
  <c r="P322" i="52"/>
  <c r="P261" i="52"/>
  <c r="L319" i="52"/>
  <c r="M895" i="52"/>
  <c r="I7" i="85" s="1"/>
  <c r="K7" i="85" s="1"/>
  <c r="L689" i="52"/>
  <c r="P342" i="52"/>
  <c r="L194" i="52"/>
  <c r="O602" i="52"/>
  <c r="J4" i="75" s="1"/>
  <c r="L4" i="75" s="1"/>
  <c r="P39" i="52"/>
  <c r="O402" i="52"/>
  <c r="J2" i="101" s="1"/>
  <c r="L2" i="101" s="1"/>
  <c r="P186" i="52"/>
  <c r="M97" i="52"/>
  <c r="I3" i="73" s="1"/>
  <c r="K3" i="73" s="1"/>
  <c r="P922" i="52"/>
  <c r="O628" i="52"/>
  <c r="J30" i="75" s="1"/>
  <c r="L30" i="75" s="1"/>
  <c r="M186" i="52"/>
  <c r="I11" i="71" s="1"/>
  <c r="K11" i="71" s="1"/>
  <c r="N947" i="52"/>
  <c r="O185" i="52"/>
  <c r="J10" i="71" s="1"/>
  <c r="L10" i="71" s="1"/>
  <c r="M6" i="52"/>
  <c r="I6" i="96" s="1"/>
  <c r="K6" i="96" s="1"/>
  <c r="P244" i="52"/>
  <c r="N59" i="52"/>
  <c r="P624" i="52"/>
  <c r="O187" i="52"/>
  <c r="J12" i="71" s="1"/>
  <c r="L12" i="71" s="1"/>
  <c r="O529" i="52"/>
  <c r="J64" i="83" s="1"/>
  <c r="L64" i="83" s="1"/>
  <c r="O545" i="52"/>
  <c r="J16" i="74" s="1"/>
  <c r="L16" i="74" s="1"/>
  <c r="M869" i="52"/>
  <c r="I7" i="81" s="1"/>
  <c r="K7" i="81" s="1"/>
  <c r="M178" i="52"/>
  <c r="I3" i="71" s="1"/>
  <c r="K3" i="71" s="1"/>
  <c r="M216" i="52"/>
  <c r="I41" i="71" s="1"/>
  <c r="K41" i="71" s="1"/>
  <c r="M228" i="52"/>
  <c r="I53" i="71" s="1"/>
  <c r="K53" i="71" s="1"/>
  <c r="M363" i="52"/>
  <c r="I69" i="62" s="1"/>
  <c r="K69" i="62" s="1"/>
  <c r="N540" i="52"/>
  <c r="N514" i="52"/>
  <c r="N541" i="52"/>
  <c r="N306" i="52"/>
  <c r="N92" i="52"/>
  <c r="M333" i="52"/>
  <c r="I39" i="62" s="1"/>
  <c r="K39" i="62" s="1"/>
  <c r="N488" i="52"/>
  <c r="M542" i="52"/>
  <c r="I13" i="74" s="1"/>
  <c r="K13" i="74" s="1"/>
  <c r="P166" i="52"/>
  <c r="O44" i="52"/>
  <c r="J24" i="72" s="1"/>
  <c r="L24" i="72" s="1"/>
  <c r="N90" i="52"/>
  <c r="N276" i="52"/>
  <c r="L472" i="52"/>
  <c r="L584" i="52"/>
  <c r="M541" i="52"/>
  <c r="I12" i="74" s="1"/>
  <c r="K12" i="74" s="1"/>
  <c r="P497" i="52"/>
  <c r="P283" i="52"/>
  <c r="N676" i="52"/>
  <c r="O894" i="52"/>
  <c r="J6" i="85" s="1"/>
  <c r="L6" i="85" s="1"/>
  <c r="L684" i="52"/>
  <c r="M172" i="52"/>
  <c r="I4" i="98" s="1"/>
  <c r="K4" i="98" s="1"/>
  <c r="P841" i="52"/>
  <c r="P58" i="52"/>
  <c r="P103" i="52"/>
  <c r="O244" i="52"/>
  <c r="J69" i="71" s="1"/>
  <c r="L69" i="71" s="1"/>
  <c r="O122" i="52"/>
  <c r="J28" i="73" s="1"/>
  <c r="L28" i="73" s="1"/>
  <c r="O170" i="52"/>
  <c r="J2" i="98" s="1"/>
  <c r="L2" i="98" s="1"/>
  <c r="N401" i="52"/>
  <c r="N564" i="52"/>
  <c r="P62" i="52"/>
  <c r="N629" i="52"/>
  <c r="O354" i="52"/>
  <c r="J60" i="62" s="1"/>
  <c r="L60" i="62" s="1"/>
  <c r="N246" i="52"/>
  <c r="O330" i="52"/>
  <c r="J36" i="62" s="1"/>
  <c r="L36" i="62" s="1"/>
  <c r="M381" i="52"/>
  <c r="I87" i="62" s="1"/>
  <c r="K87" i="62" s="1"/>
  <c r="L519" i="52"/>
  <c r="O504" i="52"/>
  <c r="J39" i="83" s="1"/>
  <c r="L39" i="83" s="1"/>
  <c r="O764" i="52"/>
  <c r="J11" i="77" s="1"/>
  <c r="L11" i="77" s="1"/>
  <c r="M661" i="52"/>
  <c r="I63" i="75" s="1"/>
  <c r="K63" i="75" s="1"/>
  <c r="O420" i="52"/>
  <c r="J16" i="82" s="1"/>
  <c r="L16" i="82" s="1"/>
  <c r="P14" i="52"/>
  <c r="L415" i="52"/>
  <c r="N663" i="52"/>
  <c r="P907" i="52"/>
  <c r="L904" i="52"/>
  <c r="P357" i="52"/>
  <c r="L286" i="52"/>
  <c r="L39" i="52"/>
  <c r="O965" i="52"/>
  <c r="J7" i="93" s="1"/>
  <c r="L7" i="93" s="1"/>
  <c r="P809" i="52"/>
  <c r="O86" i="52"/>
  <c r="J66" i="72" s="1"/>
  <c r="L66" i="72" s="1"/>
  <c r="N142" i="52"/>
  <c r="M127" i="52"/>
  <c r="I33" i="73" s="1"/>
  <c r="K33" i="73" s="1"/>
  <c r="M326" i="52"/>
  <c r="I32" i="62" s="1"/>
  <c r="K32" i="62" s="1"/>
  <c r="O343" i="52"/>
  <c r="J49" i="62" s="1"/>
  <c r="L49" i="62" s="1"/>
  <c r="L343" i="52"/>
  <c r="O988" i="52"/>
  <c r="J30" i="93" s="1"/>
  <c r="L30" i="93" s="1"/>
  <c r="P11" i="52"/>
  <c r="N713" i="52"/>
  <c r="O753" i="52"/>
  <c r="J24" i="76" s="1"/>
  <c r="L24" i="76" s="1"/>
  <c r="N679" i="52"/>
  <c r="N734" i="52"/>
  <c r="M961" i="52"/>
  <c r="I3" i="93" s="1"/>
  <c r="K3" i="93" s="1"/>
  <c r="M551" i="52"/>
  <c r="I22" i="74" s="1"/>
  <c r="K22" i="74" s="1"/>
  <c r="N207" i="52"/>
  <c r="M963" i="52"/>
  <c r="I5" i="93" s="1"/>
  <c r="K5" i="93" s="1"/>
  <c r="O339" i="52"/>
  <c r="J45" i="62" s="1"/>
  <c r="L45" i="62" s="1"/>
  <c r="M658" i="52"/>
  <c r="I60" i="75" s="1"/>
  <c r="K60" i="75" s="1"/>
  <c r="L930" i="52"/>
  <c r="O843" i="52"/>
  <c r="J9" i="90" s="1"/>
  <c r="L9" i="90" s="1"/>
  <c r="O957" i="52"/>
  <c r="J23" i="92" s="1"/>
  <c r="L23" i="92" s="1"/>
  <c r="L406" i="52"/>
  <c r="N66" i="52"/>
  <c r="L920" i="52"/>
  <c r="L578" i="52"/>
  <c r="O314" i="52"/>
  <c r="J20" i="62" s="1"/>
  <c r="L20" i="62" s="1"/>
  <c r="L291" i="52"/>
  <c r="L796" i="52"/>
  <c r="N929" i="52"/>
  <c r="O784" i="52"/>
  <c r="J15" i="86" s="1"/>
  <c r="L15" i="86" s="1"/>
  <c r="N518" i="52"/>
  <c r="N265" i="52"/>
  <c r="N201" i="52"/>
  <c r="P772" i="52"/>
  <c r="P435" i="52"/>
  <c r="P654" i="52"/>
  <c r="O462" i="52"/>
  <c r="J58" i="82" s="1"/>
  <c r="L58" i="82" s="1"/>
  <c r="L811" i="52"/>
  <c r="O317" i="52"/>
  <c r="J23" i="62" s="1"/>
  <c r="L23" i="62" s="1"/>
  <c r="P815" i="52"/>
  <c r="N636" i="52"/>
  <c r="L303" i="52"/>
  <c r="N618" i="52"/>
  <c r="N301" i="52"/>
  <c r="M300" i="52"/>
  <c r="I6" i="62" s="1"/>
  <c r="K6" i="62" s="1"/>
  <c r="O567" i="52"/>
  <c r="J38" i="74" s="1"/>
  <c r="L38" i="74" s="1"/>
  <c r="M85" i="52"/>
  <c r="I65" i="72" s="1"/>
  <c r="K65" i="72" s="1"/>
  <c r="P15" i="52"/>
  <c r="M143" i="52"/>
  <c r="I49" i="73" s="1"/>
  <c r="K49" i="73" s="1"/>
  <c r="O920" i="52"/>
  <c r="J2" i="95" s="1"/>
  <c r="L2" i="95" s="1"/>
  <c r="P740" i="52"/>
  <c r="M236" i="52"/>
  <c r="I61" i="71" s="1"/>
  <c r="K61" i="71" s="1"/>
  <c r="M530" i="52"/>
  <c r="I65" i="83" s="1"/>
  <c r="K65" i="83" s="1"/>
  <c r="M233" i="52"/>
  <c r="I58" i="71" s="1"/>
  <c r="K58" i="71" s="1"/>
  <c r="M347" i="52"/>
  <c r="I53" i="62" s="1"/>
  <c r="K53" i="62" s="1"/>
  <c r="O854" i="52"/>
  <c r="J10" i="91" s="1"/>
  <c r="L10" i="91" s="1"/>
  <c r="O966" i="52"/>
  <c r="J8" i="93" s="1"/>
  <c r="L8" i="93" s="1"/>
  <c r="M222" i="52"/>
  <c r="I47" i="71" s="1"/>
  <c r="K47" i="71" s="1"/>
  <c r="M405" i="52"/>
  <c r="I5" i="101" s="1"/>
  <c r="K5" i="101" s="1"/>
  <c r="N468" i="52"/>
  <c r="O549" i="52"/>
  <c r="J20" i="74" s="1"/>
  <c r="L20" i="74" s="1"/>
  <c r="O458" i="52"/>
  <c r="J54" i="82" s="1"/>
  <c r="L54" i="82" s="1"/>
  <c r="L59" i="52"/>
  <c r="N116" i="52"/>
  <c r="M634" i="52"/>
  <c r="I36" i="75" s="1"/>
  <c r="K36" i="75" s="1"/>
  <c r="M412" i="52"/>
  <c r="I8" i="82" s="1"/>
  <c r="K8" i="82" s="1"/>
  <c r="N505" i="52"/>
  <c r="M663" i="52"/>
  <c r="I65" i="75" s="1"/>
  <c r="K65" i="75" s="1"/>
  <c r="N263" i="52"/>
  <c r="L931" i="52"/>
  <c r="O826" i="52"/>
  <c r="J5" i="89" s="1"/>
  <c r="L5" i="89" s="1"/>
  <c r="L911" i="52"/>
  <c r="N811" i="52"/>
  <c r="L698" i="52"/>
  <c r="P494" i="52"/>
  <c r="O278" i="52"/>
  <c r="J103" i="71" s="1"/>
  <c r="L103" i="71" s="1"/>
  <c r="P396" i="52"/>
  <c r="P156" i="52"/>
  <c r="P60" i="52"/>
  <c r="N499" i="52"/>
  <c r="O247" i="52"/>
  <c r="J72" i="71" s="1"/>
  <c r="L72" i="71" s="1"/>
  <c r="O94" i="52"/>
  <c r="J74" i="72" s="1"/>
  <c r="L74" i="72" s="1"/>
  <c r="L632" i="52"/>
  <c r="L910" i="52"/>
  <c r="L405" i="52"/>
  <c r="M343" i="52"/>
  <c r="I49" i="62" s="1"/>
  <c r="K49" i="62" s="1"/>
  <c r="P897" i="52"/>
  <c r="N65" i="52"/>
  <c r="P59" i="52"/>
  <c r="M30" i="52"/>
  <c r="I10" i="72" s="1"/>
  <c r="K10" i="72" s="1"/>
  <c r="O620" i="52"/>
  <c r="J22" i="75" s="1"/>
  <c r="L22" i="75" s="1"/>
  <c r="M610" i="52"/>
  <c r="I12" i="75" s="1"/>
  <c r="K12" i="75" s="1"/>
  <c r="P152" i="52"/>
  <c r="P255" i="52"/>
  <c r="P327" i="52"/>
  <c r="N850" i="52"/>
  <c r="O235" i="52"/>
  <c r="J60" i="71" s="1"/>
  <c r="L60" i="71" s="1"/>
  <c r="M448" i="52"/>
  <c r="I44" i="82" s="1"/>
  <c r="K44" i="82" s="1"/>
  <c r="M611" i="52"/>
  <c r="I13" i="75" s="1"/>
  <c r="K13" i="75" s="1"/>
  <c r="N36" i="52"/>
  <c r="P617" i="52"/>
  <c r="M358" i="52"/>
  <c r="I64" i="62" s="1"/>
  <c r="K64" i="62" s="1"/>
  <c r="P120" i="52"/>
  <c r="M52" i="52"/>
  <c r="I32" i="72" s="1"/>
  <c r="K32" i="72" s="1"/>
  <c r="P16" i="52"/>
  <c r="L314" i="52"/>
  <c r="O921" i="52"/>
  <c r="J3" i="95" s="1"/>
  <c r="L3" i="95" s="1"/>
  <c r="P573" i="52"/>
  <c r="L522" i="52"/>
  <c r="M303" i="52"/>
  <c r="I9" i="62" s="1"/>
  <c r="K9" i="62" s="1"/>
  <c r="M125" i="52"/>
  <c r="I31" i="73" s="1"/>
  <c r="K31" i="73" s="1"/>
  <c r="N425" i="52"/>
  <c r="O855" i="52"/>
  <c r="J11" i="91" s="1"/>
  <c r="L11" i="91" s="1"/>
  <c r="O967" i="52"/>
  <c r="J9" i="93" s="1"/>
  <c r="L9" i="93" s="1"/>
  <c r="M731" i="52"/>
  <c r="I2" i="76" s="1"/>
  <c r="K2" i="76" s="1"/>
  <c r="N227" i="52"/>
  <c r="M138" i="52"/>
  <c r="I44" i="73" s="1"/>
  <c r="K44" i="73" s="1"/>
  <c r="N176" i="52"/>
  <c r="L407" i="52"/>
  <c r="O661" i="52"/>
  <c r="J63" i="75" s="1"/>
  <c r="L63" i="75" s="1"/>
  <c r="O913" i="52"/>
  <c r="J8" i="94" s="1"/>
  <c r="L8" i="94" s="1"/>
  <c r="M293" i="52"/>
  <c r="I2" i="100" s="1"/>
  <c r="K2" i="100" s="1"/>
  <c r="O537" i="52"/>
  <c r="J8" i="74" s="1"/>
  <c r="L8" i="74" s="1"/>
  <c r="N185" i="52"/>
  <c r="L62" i="52"/>
  <c r="M832" i="52"/>
  <c r="I11" i="89" s="1"/>
  <c r="K11" i="89" s="1"/>
  <c r="M678" i="52"/>
  <c r="I13" i="78" s="1"/>
  <c r="K13" i="78" s="1"/>
  <c r="M780" i="52"/>
  <c r="I11" i="86" s="1"/>
  <c r="K11" i="86" s="1"/>
  <c r="M259" i="52"/>
  <c r="I84" i="71" s="1"/>
  <c r="K84" i="71" s="1"/>
  <c r="M566" i="52"/>
  <c r="I37" i="74" s="1"/>
  <c r="K37" i="74" s="1"/>
  <c r="N382" i="52"/>
  <c r="N260" i="52"/>
  <c r="L484" i="52"/>
  <c r="N45" i="52"/>
  <c r="O844" i="52"/>
  <c r="J10" i="90" s="1"/>
  <c r="L10" i="90" s="1"/>
  <c r="O202" i="52"/>
  <c r="J27" i="71" s="1"/>
  <c r="L27" i="71" s="1"/>
  <c r="O388" i="52"/>
  <c r="J94" i="62" s="1"/>
  <c r="L94" i="62" s="1"/>
  <c r="P268" i="52"/>
  <c r="L127" i="52"/>
  <c r="N847" i="52"/>
  <c r="N135" i="52"/>
  <c r="P33" i="52"/>
  <c r="L908" i="52"/>
  <c r="M284" i="52"/>
  <c r="I109" i="71" s="1"/>
  <c r="K109" i="71" s="1"/>
  <c r="M502" i="52"/>
  <c r="I37" i="83" s="1"/>
  <c r="K37" i="83" s="1"/>
  <c r="P579" i="52"/>
  <c r="P147" i="52"/>
  <c r="O282" i="52"/>
  <c r="J107" i="71" s="1"/>
  <c r="L107" i="71" s="1"/>
  <c r="N174" i="52"/>
  <c r="O618" i="52"/>
  <c r="J20" i="75" s="1"/>
  <c r="L20" i="75" s="1"/>
  <c r="O790" i="52"/>
  <c r="J21" i="86" s="1"/>
  <c r="L21" i="86" s="1"/>
  <c r="M500" i="52"/>
  <c r="I35" i="83" s="1"/>
  <c r="K35" i="83" s="1"/>
  <c r="O15" i="52"/>
  <c r="J7" i="97" s="1"/>
  <c r="L7" i="97" s="1"/>
  <c r="N616" i="52"/>
  <c r="L370" i="52"/>
  <c r="L102" i="52"/>
  <c r="N620" i="52"/>
  <c r="N984" i="52"/>
  <c r="N9" i="52"/>
  <c r="N706" i="52"/>
  <c r="M282" i="52"/>
  <c r="I107" i="71" s="1"/>
  <c r="K107" i="71" s="1"/>
  <c r="N232" i="52"/>
  <c r="P765" i="52"/>
  <c r="P644" i="52"/>
  <c r="P294" i="52"/>
  <c r="M80" i="52"/>
  <c r="I60" i="72" s="1"/>
  <c r="K60" i="72" s="1"/>
  <c r="P812" i="52"/>
  <c r="M131" i="52"/>
  <c r="I37" i="73" s="1"/>
  <c r="K37" i="73" s="1"/>
  <c r="O528" i="52"/>
  <c r="J63" i="83" s="1"/>
  <c r="L63" i="83" s="1"/>
  <c r="P856" i="52"/>
  <c r="O968" i="52"/>
  <c r="J10" i="93" s="1"/>
  <c r="L10" i="93" s="1"/>
  <c r="M958" i="52"/>
  <c r="I24" i="92" s="1"/>
  <c r="K24" i="92" s="1"/>
  <c r="O416" i="52"/>
  <c r="J12" i="82" s="1"/>
  <c r="L12" i="82" s="1"/>
  <c r="M519" i="52"/>
  <c r="I54" i="83" s="1"/>
  <c r="K54" i="83" s="1"/>
  <c r="P214" i="52"/>
  <c r="P860" i="52"/>
  <c r="P534" i="52"/>
  <c r="N829" i="52"/>
  <c r="N654" i="52"/>
  <c r="O652" i="52"/>
  <c r="J54" i="75" s="1"/>
  <c r="L54" i="75" s="1"/>
  <c r="O899" i="52"/>
  <c r="J11" i="85" s="1"/>
  <c r="L11" i="85" s="1"/>
  <c r="M313" i="52"/>
  <c r="I19" i="62" s="1"/>
  <c r="K19" i="62" s="1"/>
  <c r="L580" i="52"/>
  <c r="N526" i="52"/>
  <c r="L753" i="52"/>
  <c r="O148" i="52"/>
  <c r="J54" i="73" s="1"/>
  <c r="L54" i="73" s="1"/>
  <c r="O405" i="52"/>
  <c r="J5" i="101" s="1"/>
  <c r="L5" i="101" s="1"/>
  <c r="N574" i="52"/>
  <c r="M660" i="52"/>
  <c r="I62" i="75" s="1"/>
  <c r="K62" i="75" s="1"/>
  <c r="M851" i="52"/>
  <c r="I7" i="91" s="1"/>
  <c r="K7" i="91" s="1"/>
  <c r="M966" i="52"/>
  <c r="I8" i="93" s="1"/>
  <c r="K8" i="93" s="1"/>
  <c r="P45" i="52"/>
  <c r="L180" i="52"/>
  <c r="P669" i="52"/>
  <c r="O341" i="52"/>
  <c r="J47" i="62" s="1"/>
  <c r="L47" i="62" s="1"/>
  <c r="L128" i="52"/>
  <c r="L690" i="52"/>
  <c r="P538" i="52"/>
  <c r="N477" i="52"/>
  <c r="L517" i="52"/>
  <c r="M457" i="52"/>
  <c r="I53" i="82" s="1"/>
  <c r="K53" i="82" s="1"/>
  <c r="O369" i="52"/>
  <c r="J75" i="62" s="1"/>
  <c r="L75" i="62" s="1"/>
  <c r="N210" i="52"/>
  <c r="L10" i="52"/>
  <c r="M740" i="52"/>
  <c r="I11" i="76" s="1"/>
  <c r="K11" i="76" s="1"/>
  <c r="L531" i="52"/>
  <c r="N484" i="52"/>
  <c r="O88" i="52"/>
  <c r="J68" i="72" s="1"/>
  <c r="L68" i="72" s="1"/>
  <c r="M672" i="52"/>
  <c r="I7" i="78" s="1"/>
  <c r="K7" i="78" s="1"/>
  <c r="P208" i="52"/>
  <c r="L468" i="52"/>
  <c r="N810" i="52"/>
  <c r="P924" i="52"/>
  <c r="L355" i="52"/>
  <c r="N530" i="52"/>
  <c r="O540" i="52"/>
  <c r="J11" i="74" s="1"/>
  <c r="L11" i="74" s="1"/>
  <c r="P906" i="52"/>
  <c r="M621" i="52"/>
  <c r="I23" i="75" s="1"/>
  <c r="K23" i="75" s="1"/>
  <c r="P578" i="52"/>
  <c r="M601" i="52"/>
  <c r="I3" i="75" s="1"/>
  <c r="K3" i="75" s="1"/>
  <c r="N141" i="52"/>
  <c r="P295" i="52"/>
  <c r="L423" i="52"/>
  <c r="M253" i="52"/>
  <c r="I78" i="71" s="1"/>
  <c r="K78" i="71" s="1"/>
  <c r="O472" i="52"/>
  <c r="J7" i="83" s="1"/>
  <c r="L7" i="83" s="1"/>
  <c r="P808" i="52"/>
  <c r="P73" i="52"/>
  <c r="P241" i="52"/>
  <c r="L961" i="52"/>
  <c r="P948" i="52"/>
  <c r="N427" i="52"/>
  <c r="L135" i="52"/>
  <c r="O586" i="52"/>
  <c r="J57" i="74" s="1"/>
  <c r="L57" i="74" s="1"/>
  <c r="M218" i="52"/>
  <c r="I43" i="71" s="1"/>
  <c r="K43" i="71" s="1"/>
  <c r="O80" i="52"/>
  <c r="J60" i="72" s="1"/>
  <c r="L60" i="72" s="1"/>
  <c r="N229" i="52"/>
  <c r="O975" i="52"/>
  <c r="J17" i="93" s="1"/>
  <c r="L17" i="93" s="1"/>
  <c r="O47" i="52"/>
  <c r="J27" i="72" s="1"/>
  <c r="L27" i="72" s="1"/>
  <c r="L292" i="52"/>
  <c r="N566" i="52"/>
  <c r="N812" i="52"/>
  <c r="L304" i="52"/>
  <c r="M261" i="52"/>
  <c r="I86" i="71" s="1"/>
  <c r="K86" i="71" s="1"/>
  <c r="M855" i="52"/>
  <c r="I11" i="91" s="1"/>
  <c r="K11" i="91" s="1"/>
  <c r="P216" i="52"/>
  <c r="L579" i="52"/>
  <c r="N189" i="52"/>
  <c r="P886" i="52"/>
  <c r="P583" i="52"/>
  <c r="N137" i="52"/>
  <c r="P55" i="52"/>
  <c r="O157" i="52"/>
  <c r="J63" i="73" s="1"/>
  <c r="L63" i="73" s="1"/>
  <c r="L974" i="52"/>
  <c r="P150" i="52"/>
  <c r="L744" i="52"/>
  <c r="P762" i="52"/>
  <c r="O33" i="52"/>
  <c r="J13" i="72" s="1"/>
  <c r="L13" i="72" s="1"/>
  <c r="P31" i="52"/>
  <c r="P375" i="52"/>
  <c r="O474" i="52"/>
  <c r="J9" i="83" s="1"/>
  <c r="L9" i="83" s="1"/>
  <c r="N149" i="52"/>
  <c r="M856" i="52"/>
  <c r="I12" i="91" s="1"/>
  <c r="K12" i="91" s="1"/>
  <c r="N271" i="52"/>
  <c r="P433" i="52"/>
  <c r="N134" i="52"/>
  <c r="P218" i="52"/>
  <c r="N796" i="52"/>
  <c r="L179" i="52"/>
  <c r="O516" i="52"/>
  <c r="J51" i="83" s="1"/>
  <c r="L51" i="83" s="1"/>
  <c r="N495" i="52"/>
  <c r="M547" i="52"/>
  <c r="I18" i="74" s="1"/>
  <c r="K18" i="74" s="1"/>
  <c r="M171" i="52"/>
  <c r="I3" i="98" s="1"/>
  <c r="K3" i="98" s="1"/>
  <c r="P136" i="52"/>
  <c r="P683" i="52"/>
  <c r="L400" i="52"/>
  <c r="N602" i="52"/>
  <c r="M941" i="52"/>
  <c r="I7" i="92" s="1"/>
  <c r="K7" i="92" s="1"/>
  <c r="M539" i="52"/>
  <c r="I10" i="74" s="1"/>
  <c r="K10" i="74" s="1"/>
  <c r="P296" i="52"/>
  <c r="O594" i="52"/>
  <c r="J65" i="74" s="1"/>
  <c r="L65" i="74" s="1"/>
  <c r="M824" i="52"/>
  <c r="I3" i="89" s="1"/>
  <c r="K3" i="89" s="1"/>
  <c r="L759" i="52"/>
  <c r="P853" i="52"/>
  <c r="P243" i="52"/>
  <c r="P951" i="52"/>
  <c r="O574" i="52"/>
  <c r="J45" i="74" s="1"/>
  <c r="L45" i="74" s="1"/>
  <c r="O76" i="52"/>
  <c r="J56" i="72" s="1"/>
  <c r="L56" i="72" s="1"/>
  <c r="O645" i="52"/>
  <c r="J47" i="75" s="1"/>
  <c r="L47" i="75" s="1"/>
  <c r="N596" i="52"/>
  <c r="P872" i="52"/>
  <c r="N727" i="52"/>
  <c r="O195" i="52"/>
  <c r="J20" i="71" s="1"/>
  <c r="L20" i="71" s="1"/>
  <c r="N542" i="52"/>
  <c r="L397" i="52"/>
  <c r="M37" i="52"/>
  <c r="I17" i="72" s="1"/>
  <c r="K17" i="72" s="1"/>
  <c r="P655" i="52"/>
  <c r="P432" i="52"/>
  <c r="P778" i="52"/>
  <c r="N214" i="52"/>
  <c r="L183" i="52"/>
  <c r="N79" i="52"/>
  <c r="P105" i="52"/>
  <c r="M378" i="52"/>
  <c r="I84" i="62" s="1"/>
  <c r="K84" i="62" s="1"/>
  <c r="P61" i="52"/>
  <c r="N859" i="52"/>
  <c r="N973" i="52"/>
  <c r="P428" i="52"/>
  <c r="M964" i="52"/>
  <c r="I6" i="93" s="1"/>
  <c r="K6" i="93" s="1"/>
  <c r="O706" i="52"/>
  <c r="J6" i="79" s="1"/>
  <c r="L6" i="79" s="1"/>
  <c r="L751" i="52"/>
  <c r="L972" i="52"/>
  <c r="N962" i="52"/>
  <c r="L856" i="52"/>
  <c r="N617" i="52"/>
  <c r="L629" i="52"/>
  <c r="P724" i="52"/>
  <c r="P267" i="52"/>
  <c r="O355" i="52"/>
  <c r="J61" i="62" s="1"/>
  <c r="L61" i="62" s="1"/>
  <c r="P868" i="52"/>
  <c r="N917" i="52"/>
  <c r="N171" i="52"/>
  <c r="P425" i="52"/>
  <c r="N749" i="52"/>
  <c r="P657" i="52"/>
  <c r="N22" i="52"/>
  <c r="O398" i="52"/>
  <c r="J104" i="62" s="1"/>
  <c r="L104" i="62" s="1"/>
  <c r="L533" i="52"/>
  <c r="L13" i="52"/>
  <c r="N931" i="52"/>
  <c r="P530" i="52"/>
  <c r="P516" i="52"/>
  <c r="L795" i="52"/>
  <c r="M585" i="52"/>
  <c r="I56" i="74" s="1"/>
  <c r="K56" i="74" s="1"/>
  <c r="P679" i="52"/>
  <c r="N612" i="52"/>
  <c r="M297" i="52"/>
  <c r="I3" i="62" s="1"/>
  <c r="K3" i="62" s="1"/>
  <c r="M38" i="52"/>
  <c r="I18" i="72" s="1"/>
  <c r="K18" i="72" s="1"/>
  <c r="O397" i="52"/>
  <c r="J103" i="62" s="1"/>
  <c r="L103" i="62" s="1"/>
  <c r="P874" i="52"/>
  <c r="O742" i="52"/>
  <c r="J13" i="76" s="1"/>
  <c r="L13" i="76" s="1"/>
  <c r="O972" i="52"/>
  <c r="J14" i="93" s="1"/>
  <c r="L14" i="93" s="1"/>
  <c r="P467" i="52"/>
  <c r="M188" i="52"/>
  <c r="I13" i="71" s="1"/>
  <c r="K13" i="71" s="1"/>
  <c r="P633" i="52"/>
  <c r="O189" i="52"/>
  <c r="J14" i="71" s="1"/>
  <c r="L14" i="71" s="1"/>
  <c r="O417" i="52"/>
  <c r="J13" i="82" s="1"/>
  <c r="L13" i="82" s="1"/>
  <c r="M36" i="52"/>
  <c r="I16" i="72" s="1"/>
  <c r="K16" i="72" s="1"/>
  <c r="L340" i="52"/>
  <c r="P751" i="52"/>
  <c r="P969" i="52"/>
  <c r="L227" i="52"/>
  <c r="M64" i="52"/>
  <c r="I44" i="72" s="1"/>
  <c r="K44" i="72" s="1"/>
  <c r="O146" i="52"/>
  <c r="J52" i="73" s="1"/>
  <c r="L52" i="73" s="1"/>
  <c r="M607" i="52"/>
  <c r="I9" i="75" s="1"/>
  <c r="K9" i="75" s="1"/>
  <c r="M570" i="52"/>
  <c r="I41" i="74" s="1"/>
  <c r="K41" i="74" s="1"/>
  <c r="N62" i="52"/>
  <c r="O14" i="52"/>
  <c r="J6" i="97" s="1"/>
  <c r="L6" i="97" s="1"/>
  <c r="M255" i="52"/>
  <c r="I80" i="71" s="1"/>
  <c r="K80" i="71" s="1"/>
  <c r="P587" i="52"/>
  <c r="L243" i="52"/>
  <c r="N647" i="52"/>
  <c r="N452" i="52"/>
  <c r="O845" i="52"/>
  <c r="J11" i="90" s="1"/>
  <c r="L11" i="90" s="1"/>
  <c r="L182" i="52"/>
  <c r="L373" i="52"/>
  <c r="M499" i="52"/>
  <c r="I34" i="83" s="1"/>
  <c r="K34" i="83" s="1"/>
  <c r="P563" i="52"/>
  <c r="L242" i="52"/>
  <c r="L802" i="52"/>
  <c r="M317" i="52"/>
  <c r="I23" i="62" s="1"/>
  <c r="K23" i="62" s="1"/>
  <c r="N375" i="52"/>
  <c r="O89" i="52"/>
  <c r="J69" i="72" s="1"/>
  <c r="L69" i="72" s="1"/>
  <c r="O562" i="52"/>
  <c r="J33" i="74" s="1"/>
  <c r="L33" i="74" s="1"/>
  <c r="M325" i="52"/>
  <c r="I31" i="62" s="1"/>
  <c r="K31" i="62" s="1"/>
  <c r="O374" i="52"/>
  <c r="J80" i="62" s="1"/>
  <c r="L80" i="62" s="1"/>
  <c r="N143" i="52"/>
  <c r="M387" i="52"/>
  <c r="I93" i="62" s="1"/>
  <c r="K93" i="62" s="1"/>
  <c r="O322" i="52"/>
  <c r="J28" i="62" s="1"/>
  <c r="L28" i="62" s="1"/>
  <c r="M828" i="52"/>
  <c r="I7" i="89" s="1"/>
  <c r="K7" i="89" s="1"/>
  <c r="N922" i="52"/>
  <c r="N626" i="52"/>
  <c r="P427" i="52"/>
  <c r="N557" i="52"/>
  <c r="L308" i="52"/>
  <c r="N369" i="52"/>
  <c r="P940" i="52"/>
  <c r="O308" i="52"/>
  <c r="J14" i="62" s="1"/>
  <c r="L14" i="62" s="1"/>
  <c r="P181" i="52"/>
  <c r="M18" i="52"/>
  <c r="I10" i="97" s="1"/>
  <c r="K10" i="97" s="1"/>
  <c r="M643" i="52"/>
  <c r="I45" i="75" s="1"/>
  <c r="K45" i="75" s="1"/>
  <c r="N400" i="52"/>
  <c r="M618" i="52"/>
  <c r="I20" i="75" s="1"/>
  <c r="K20" i="75" s="1"/>
  <c r="P802" i="52"/>
  <c r="P881" i="52"/>
  <c r="N892" i="52"/>
  <c r="M486" i="52"/>
  <c r="I21" i="83" s="1"/>
  <c r="K21" i="83" s="1"/>
  <c r="P743" i="52"/>
  <c r="O973" i="52"/>
  <c r="J15" i="93" s="1"/>
  <c r="L15" i="93" s="1"/>
  <c r="P190" i="52"/>
  <c r="O697" i="52"/>
  <c r="J32" i="78" s="1"/>
  <c r="L32" i="78" s="1"/>
  <c r="O535" i="52"/>
  <c r="J6" i="74" s="1"/>
  <c r="L6" i="74" s="1"/>
  <c r="O304" i="52"/>
  <c r="J10" i="62" s="1"/>
  <c r="L10" i="62" s="1"/>
  <c r="O533" i="52"/>
  <c r="J4" i="74" s="1"/>
  <c r="L4" i="74" s="1"/>
  <c r="P290" i="52"/>
  <c r="L455" i="52"/>
  <c r="M418" i="52"/>
  <c r="I14" i="82" s="1"/>
  <c r="K14" i="82" s="1"/>
  <c r="M298" i="52"/>
  <c r="I4" i="62" s="1"/>
  <c r="K4" i="62" s="1"/>
  <c r="P26" i="52"/>
  <c r="P362" i="52"/>
  <c r="L66" i="52"/>
  <c r="M380" i="52"/>
  <c r="I86" i="62" s="1"/>
  <c r="K86" i="62" s="1"/>
  <c r="O409" i="52"/>
  <c r="J5" i="82" s="1"/>
  <c r="L5" i="82" s="1"/>
  <c r="P719" i="52"/>
  <c r="N852" i="52"/>
  <c r="N786" i="52"/>
  <c r="P275" i="52"/>
  <c r="L16" i="52"/>
  <c r="M825" i="52"/>
  <c r="I4" i="89" s="1"/>
  <c r="K4" i="89" s="1"/>
  <c r="O328" i="52"/>
  <c r="J34" i="62" s="1"/>
  <c r="L34" i="62" s="1"/>
  <c r="N384" i="52"/>
  <c r="L971" i="52"/>
  <c r="N757" i="52"/>
  <c r="P371" i="52"/>
  <c r="N43" i="52"/>
  <c r="O41" i="52"/>
  <c r="J21" i="72" s="1"/>
  <c r="L21" i="72" s="1"/>
  <c r="O150" i="52"/>
  <c r="J56" i="73" s="1"/>
  <c r="L56" i="73" s="1"/>
  <c r="L914" i="52"/>
  <c r="L968" i="52"/>
  <c r="N731" i="52"/>
  <c r="O840" i="52"/>
  <c r="J6" i="90" s="1"/>
  <c r="L6" i="90" s="1"/>
  <c r="P884" i="52"/>
  <c r="O40" i="52"/>
  <c r="J20" i="72" s="1"/>
  <c r="L20" i="72" s="1"/>
  <c r="P32" i="52"/>
  <c r="N162" i="52"/>
  <c r="N570" i="52"/>
  <c r="O124" i="52"/>
  <c r="J30" i="73" s="1"/>
  <c r="L30" i="73" s="1"/>
  <c r="M905" i="52"/>
  <c r="I17" i="85" s="1"/>
  <c r="K17" i="85" s="1"/>
  <c r="O434" i="52"/>
  <c r="J30" i="82" s="1"/>
  <c r="L30" i="82" s="1"/>
  <c r="L801" i="52"/>
  <c r="O463" i="52"/>
  <c r="J59" i="82" s="1"/>
  <c r="L59" i="82" s="1"/>
  <c r="N386" i="52"/>
  <c r="N376" i="52"/>
  <c r="L95" i="52"/>
  <c r="N29" i="52"/>
  <c r="M864" i="52"/>
  <c r="I2" i="81" s="1"/>
  <c r="K2" i="81" s="1"/>
  <c r="M191" i="52"/>
  <c r="I16" i="71" s="1"/>
  <c r="K16" i="71" s="1"/>
  <c r="N719" i="52"/>
  <c r="M289" i="52"/>
  <c r="I114" i="71" s="1"/>
  <c r="K114" i="71" s="1"/>
  <c r="L901" i="52"/>
  <c r="M356" i="52"/>
  <c r="I62" i="62" s="1"/>
  <c r="K62" i="62" s="1"/>
  <c r="N550" i="52"/>
  <c r="M954" i="52"/>
  <c r="I20" i="92" s="1"/>
  <c r="K20" i="92" s="1"/>
  <c r="M210" i="52"/>
  <c r="I35" i="71" s="1"/>
  <c r="K35" i="71" s="1"/>
  <c r="O800" i="52"/>
  <c r="J11" i="87" s="1"/>
  <c r="L11" i="87" s="1"/>
  <c r="P22" i="52"/>
  <c r="L788" i="52"/>
  <c r="L424" i="52"/>
  <c r="O803" i="52"/>
  <c r="J14" i="87" s="1"/>
  <c r="L14" i="87" s="1"/>
  <c r="P689" i="52"/>
  <c r="P745" i="52"/>
  <c r="M349" i="52"/>
  <c r="I55" i="62" s="1"/>
  <c r="K55" i="62" s="1"/>
  <c r="L570" i="52"/>
  <c r="M362" i="52"/>
  <c r="I68" i="62" s="1"/>
  <c r="K68" i="62" s="1"/>
  <c r="O309" i="52"/>
  <c r="J15" i="62" s="1"/>
  <c r="L15" i="62" s="1"/>
  <c r="N83" i="52"/>
  <c r="M706" i="52"/>
  <c r="I6" i="79" s="1"/>
  <c r="K6" i="79" s="1"/>
  <c r="O467" i="52"/>
  <c r="J2" i="83" s="1"/>
  <c r="L2" i="83" s="1"/>
  <c r="O714" i="52"/>
  <c r="J14" i="79" s="1"/>
  <c r="L14" i="79" s="1"/>
  <c r="N956" i="52"/>
  <c r="N160" i="52"/>
  <c r="P544" i="52"/>
  <c r="M770" i="52"/>
  <c r="I17" i="77" s="1"/>
  <c r="K17" i="77" s="1"/>
  <c r="N220" i="52"/>
  <c r="L245" i="52"/>
  <c r="M84" i="52"/>
  <c r="I64" i="72" s="1"/>
  <c r="K64" i="72" s="1"/>
  <c r="O273" i="52"/>
  <c r="J98" i="71" s="1"/>
  <c r="L98" i="71" s="1"/>
  <c r="N441" i="52"/>
  <c r="N794" i="52"/>
  <c r="P453" i="52"/>
  <c r="P440" i="52"/>
  <c r="O704" i="52"/>
  <c r="J4" i="79" s="1"/>
  <c r="L4" i="79" s="1"/>
  <c r="L863" i="52"/>
  <c r="L356" i="52"/>
  <c r="O206" i="52"/>
  <c r="J31" i="71" s="1"/>
  <c r="L31" i="71" s="1"/>
  <c r="M488" i="52"/>
  <c r="I23" i="83" s="1"/>
  <c r="K23" i="83" s="1"/>
  <c r="N35" i="52"/>
  <c r="P953" i="52"/>
  <c r="O134" i="52"/>
  <c r="J40" i="73" s="1"/>
  <c r="L40" i="73" s="1"/>
  <c r="O701" i="52"/>
  <c r="J36" i="78" s="1"/>
  <c r="L36" i="78" s="1"/>
  <c r="O350" i="52"/>
  <c r="J56" i="62" s="1"/>
  <c r="L56" i="62" s="1"/>
  <c r="N295" i="52"/>
  <c r="O435" i="52"/>
  <c r="J31" i="82" s="1"/>
  <c r="L31" i="82" s="1"/>
  <c r="L465" i="52"/>
  <c r="O340" i="52"/>
  <c r="J46" i="62" s="1"/>
  <c r="L46" i="62" s="1"/>
  <c r="N855" i="52"/>
  <c r="O925" i="52"/>
  <c r="J7" i="95" s="1"/>
  <c r="L7" i="95" s="1"/>
  <c r="P256" i="52"/>
  <c r="P51" i="52"/>
  <c r="M493" i="52"/>
  <c r="I28" i="83" s="1"/>
  <c r="K28" i="83" s="1"/>
  <c r="N535" i="52"/>
  <c r="N473" i="52"/>
  <c r="M865" i="52"/>
  <c r="I3" i="81" s="1"/>
  <c r="K3" i="81" s="1"/>
  <c r="L982" i="52"/>
  <c r="N124" i="52"/>
  <c r="O983" i="52"/>
  <c r="J25" i="93" s="1"/>
  <c r="L25" i="93" s="1"/>
  <c r="L680" i="52"/>
  <c r="P76" i="52"/>
  <c r="O847" i="52"/>
  <c r="J3" i="91" s="1"/>
  <c r="L3" i="91" s="1"/>
  <c r="M118" i="52"/>
  <c r="I24" i="73" s="1"/>
  <c r="K24" i="73" s="1"/>
  <c r="O830" i="52"/>
  <c r="J9" i="89" s="1"/>
  <c r="L9" i="89" s="1"/>
  <c r="M867" i="52"/>
  <c r="I5" i="81" s="1"/>
  <c r="K5" i="81" s="1"/>
  <c r="L564" i="52"/>
  <c r="O427" i="52"/>
  <c r="J23" i="82" s="1"/>
  <c r="L23" i="82" s="1"/>
  <c r="O595" i="52"/>
  <c r="J66" i="74" s="1"/>
  <c r="L66" i="74" s="1"/>
  <c r="P526" i="52"/>
  <c r="O763" i="52"/>
  <c r="J10" i="77" s="1"/>
  <c r="L10" i="77" s="1"/>
  <c r="N4" i="52"/>
  <c r="N710" i="52"/>
  <c r="P335" i="52"/>
  <c r="O2" i="52"/>
  <c r="O424" i="52"/>
  <c r="J20" i="82" s="1"/>
  <c r="L20" i="82" s="1"/>
  <c r="N28" i="52"/>
  <c r="L954" i="52"/>
  <c r="N372" i="52"/>
  <c r="M609" i="52"/>
  <c r="I11" i="75" s="1"/>
  <c r="K11" i="75" s="1"/>
  <c r="N361" i="52"/>
  <c r="O49" i="52"/>
  <c r="J29" i="72" s="1"/>
  <c r="L29" i="72" s="1"/>
  <c r="M892" i="52"/>
  <c r="I4" i="85" s="1"/>
  <c r="K4" i="85" s="1"/>
  <c r="P34" i="52"/>
  <c r="L594" i="52"/>
  <c r="P450" i="52"/>
  <c r="L121" i="52"/>
  <c r="O254" i="52"/>
  <c r="J79" i="71" s="1"/>
  <c r="L79" i="71" s="1"/>
  <c r="O482" i="52"/>
  <c r="J17" i="83" s="1"/>
  <c r="L17" i="83" s="1"/>
  <c r="M777" i="52"/>
  <c r="I8" i="86" s="1"/>
  <c r="K8" i="86" s="1"/>
  <c r="M59" i="52"/>
  <c r="I39" i="72" s="1"/>
  <c r="K39" i="72" s="1"/>
  <c r="P889" i="52"/>
  <c r="O324" i="52"/>
  <c r="J30" i="62" s="1"/>
  <c r="L30" i="62" s="1"/>
  <c r="O955" i="52"/>
  <c r="J21" i="92" s="1"/>
  <c r="L21" i="92" s="1"/>
  <c r="N97" i="52"/>
  <c r="L581" i="52"/>
  <c r="P37" i="52"/>
  <c r="M602" i="52"/>
  <c r="I4" i="75" s="1"/>
  <c r="K4" i="75" s="1"/>
  <c r="M455" i="52"/>
  <c r="I51" i="82" s="1"/>
  <c r="K51" i="82" s="1"/>
  <c r="O437" i="52"/>
  <c r="J33" i="82" s="1"/>
  <c r="L33" i="82" s="1"/>
  <c r="P321" i="52"/>
  <c r="P201" i="52"/>
  <c r="O484" i="52"/>
  <c r="J19" i="83" s="1"/>
  <c r="L19" i="83" s="1"/>
  <c r="M724" i="52"/>
  <c r="I24" i="79" s="1"/>
  <c r="K24" i="79" s="1"/>
  <c r="O12" i="52"/>
  <c r="J4" i="97" s="1"/>
  <c r="L4" i="97" s="1"/>
  <c r="P174" i="52"/>
  <c r="P659" i="52"/>
  <c r="O373" i="52"/>
  <c r="J79" i="62" s="1"/>
  <c r="L79" i="62" s="1"/>
  <c r="N730" i="52"/>
  <c r="N750" i="52"/>
  <c r="O658" i="52"/>
  <c r="J60" i="75" s="1"/>
  <c r="L60" i="75" s="1"/>
  <c r="O70" i="52"/>
  <c r="J50" i="72" s="1"/>
  <c r="L50" i="72" s="1"/>
  <c r="O835" i="52"/>
  <c r="J14" i="89" s="1"/>
  <c r="L14" i="89" s="1"/>
  <c r="M866" i="52"/>
  <c r="I4" i="81" s="1"/>
  <c r="K4" i="81" s="1"/>
  <c r="M146" i="52"/>
  <c r="I52" i="73" s="1"/>
  <c r="K52" i="73" s="1"/>
  <c r="P528" i="52"/>
  <c r="P806" i="52"/>
  <c r="M68" i="52"/>
  <c r="I48" i="72" s="1"/>
  <c r="K48" i="72" s="1"/>
  <c r="P189" i="52"/>
  <c r="N512" i="52"/>
  <c r="M65" i="52"/>
  <c r="I45" i="72" s="1"/>
  <c r="K45" i="72" s="1"/>
  <c r="P959" i="52"/>
  <c r="P75" i="52"/>
  <c r="O113" i="52"/>
  <c r="J19" i="73" s="1"/>
  <c r="L19" i="73" s="1"/>
  <c r="O228" i="52"/>
  <c r="J53" i="71" s="1"/>
  <c r="L53" i="71" s="1"/>
  <c r="M207" i="52"/>
  <c r="I32" i="71" s="1"/>
  <c r="K32" i="71" s="1"/>
  <c r="O23" i="52"/>
  <c r="J3" i="72" s="1"/>
  <c r="L3" i="72" s="1"/>
  <c r="O915" i="52"/>
  <c r="J10" i="94" s="1"/>
  <c r="L10" i="94" s="1"/>
  <c r="O971" i="52"/>
  <c r="J13" i="93" s="1"/>
  <c r="L13" i="93" s="1"/>
  <c r="N114" i="52"/>
  <c r="P281" i="52"/>
  <c r="O27" i="52"/>
  <c r="J7" i="72" s="1"/>
  <c r="L7" i="72" s="1"/>
  <c r="O919" i="52"/>
  <c r="J14" i="94" s="1"/>
  <c r="L14" i="94" s="1"/>
  <c r="N472" i="52"/>
  <c r="L335" i="52"/>
  <c r="L68" i="52"/>
  <c r="L585" i="52"/>
  <c r="P760" i="52"/>
  <c r="O498" i="52"/>
  <c r="J33" i="83" s="1"/>
  <c r="L33" i="83" s="1"/>
  <c r="M665" i="52"/>
  <c r="I67" i="75" s="1"/>
  <c r="K67" i="75" s="1"/>
  <c r="M373" i="52"/>
  <c r="I79" i="62" s="1"/>
  <c r="K79" i="62" s="1"/>
  <c r="O222" i="52"/>
  <c r="J47" i="71" s="1"/>
  <c r="L47" i="71" s="1"/>
  <c r="N100" i="52"/>
  <c r="N431" i="52"/>
  <c r="O387" i="52"/>
  <c r="J93" i="62" s="1"/>
  <c r="L93" i="62" s="1"/>
  <c r="N443" i="52"/>
  <c r="L694" i="52"/>
  <c r="L290" i="52"/>
  <c r="N294" i="52"/>
  <c r="N213" i="52"/>
  <c r="N99" i="52"/>
  <c r="L975" i="52"/>
  <c r="L487" i="52"/>
  <c r="P262" i="52"/>
  <c r="L804" i="52"/>
  <c r="M571" i="52"/>
  <c r="I42" i="74" s="1"/>
  <c r="K42" i="74" s="1"/>
  <c r="L248" i="52"/>
  <c r="O395" i="52"/>
  <c r="J101" i="62" s="1"/>
  <c r="L101" i="62" s="1"/>
  <c r="M315" i="52"/>
  <c r="I21" i="62" s="1"/>
  <c r="K21" i="62" s="1"/>
  <c r="N637" i="52"/>
  <c r="L643" i="52"/>
  <c r="O261" i="52"/>
  <c r="J86" i="71" s="1"/>
  <c r="L86" i="71" s="1"/>
  <c r="O891" i="52"/>
  <c r="J3" i="85" s="1"/>
  <c r="L3" i="85" s="1"/>
  <c r="L18" i="52"/>
  <c r="N964" i="52"/>
  <c r="L916" i="52"/>
  <c r="M562" i="52"/>
  <c r="I33" i="74" s="1"/>
  <c r="K33" i="74" s="1"/>
  <c r="M495" i="52"/>
  <c r="I30" i="83" s="1"/>
  <c r="K30" i="83" s="1"/>
  <c r="O850" i="52"/>
  <c r="J6" i="91" s="1"/>
  <c r="L6" i="91" s="1"/>
  <c r="M114" i="52"/>
  <c r="I20" i="73" s="1"/>
  <c r="K20" i="73" s="1"/>
  <c r="O876" i="52"/>
  <c r="J6" i="84" s="1"/>
  <c r="L6" i="84" s="1"/>
  <c r="M597" i="52"/>
  <c r="I68" i="74" s="1"/>
  <c r="K68" i="74" s="1"/>
  <c r="P529" i="52"/>
  <c r="O851" i="52"/>
  <c r="J7" i="91" s="1"/>
  <c r="L7" i="91" s="1"/>
  <c r="N354" i="52"/>
  <c r="M359" i="52"/>
  <c r="I65" i="62" s="1"/>
  <c r="K65" i="62" s="1"/>
  <c r="M574" i="52"/>
  <c r="I45" i="74" s="1"/>
  <c r="K45" i="74" s="1"/>
  <c r="N460" i="52"/>
  <c r="P568" i="52"/>
  <c r="O860" i="52"/>
  <c r="J4" i="80" s="1"/>
  <c r="L4" i="80" s="1"/>
  <c r="P695" i="52"/>
  <c r="O229" i="52"/>
  <c r="J54" i="71" s="1"/>
  <c r="L54" i="71" s="1"/>
  <c r="M155" i="52"/>
  <c r="I61" i="73" s="1"/>
  <c r="K61" i="73" s="1"/>
  <c r="N125" i="52"/>
  <c r="P750" i="52"/>
  <c r="O918" i="52"/>
  <c r="J13" i="94" s="1"/>
  <c r="L13" i="94" s="1"/>
  <c r="O646" i="52"/>
  <c r="J48" i="75" s="1"/>
  <c r="L48" i="75" s="1"/>
  <c r="O176" i="52"/>
  <c r="J5" i="99" s="1"/>
  <c r="L5" i="99" s="1"/>
  <c r="N326" i="52"/>
  <c r="M532" i="52"/>
  <c r="I3" i="74" s="1"/>
  <c r="K3" i="74" s="1"/>
  <c r="P867" i="52"/>
  <c r="L557" i="52"/>
  <c r="L859" i="52"/>
  <c r="L19" i="52"/>
  <c r="M257" i="52"/>
  <c r="I82" i="71" s="1"/>
  <c r="K82" i="71" s="1"/>
  <c r="N219" i="52"/>
  <c r="M894" i="52"/>
  <c r="I6" i="85" s="1"/>
  <c r="K6" i="85" s="1"/>
  <c r="L748" i="52"/>
  <c r="L143" i="52"/>
  <c r="O731" i="52"/>
  <c r="J2" i="76" s="1"/>
  <c r="L2" i="76" s="1"/>
  <c r="P90" i="52"/>
  <c r="P276" i="52"/>
  <c r="O332" i="52"/>
  <c r="J38" i="62" s="1"/>
  <c r="L38" i="62" s="1"/>
  <c r="L471" i="52"/>
  <c r="M826" i="52"/>
  <c r="I5" i="89" s="1"/>
  <c r="K5" i="89" s="1"/>
  <c r="P499" i="52"/>
  <c r="N404" i="52"/>
  <c r="N288" i="52"/>
  <c r="O621" i="52"/>
  <c r="J23" i="75" s="1"/>
  <c r="L23" i="75" s="1"/>
  <c r="P97" i="52"/>
  <c r="L693" i="52"/>
  <c r="O37" i="52"/>
  <c r="J17" i="72" s="1"/>
  <c r="L17" i="72" s="1"/>
  <c r="O31" i="52"/>
  <c r="J11" i="72" s="1"/>
  <c r="L11" i="72" s="1"/>
  <c r="O159" i="52"/>
  <c r="J65" i="73" s="1"/>
  <c r="L65" i="73" s="1"/>
  <c r="O17" i="52"/>
  <c r="J9" i="97" s="1"/>
  <c r="L9" i="97" s="1"/>
  <c r="O147" i="52"/>
  <c r="J53" i="73" s="1"/>
  <c r="L53" i="73" s="1"/>
  <c r="O565" i="52"/>
  <c r="J36" i="74" s="1"/>
  <c r="L36" i="74" s="1"/>
  <c r="M681" i="52"/>
  <c r="I16" i="78" s="1"/>
  <c r="K16" i="78" s="1"/>
  <c r="N678" i="52"/>
  <c r="P423" i="52"/>
  <c r="N800" i="52"/>
  <c r="O243" i="52"/>
  <c r="J68" i="71" s="1"/>
  <c r="L68" i="71" s="1"/>
  <c r="L293" i="52"/>
  <c r="N924" i="52"/>
  <c r="L473" i="52"/>
  <c r="O627" i="52"/>
  <c r="J29" i="75" s="1"/>
  <c r="L29" i="75" s="1"/>
  <c r="L453" i="52"/>
  <c r="P298" i="52"/>
  <c r="M209" i="52"/>
  <c r="I34" i="71" s="1"/>
  <c r="K34" i="71" s="1"/>
  <c r="P978" i="52"/>
  <c r="O684" i="52"/>
  <c r="J19" i="78" s="1"/>
  <c r="L19" i="78" s="1"/>
  <c r="O583" i="52"/>
  <c r="J54" i="74" s="1"/>
  <c r="L54" i="74" s="1"/>
  <c r="N777" i="52"/>
  <c r="N593" i="52"/>
  <c r="P862" i="52"/>
  <c r="M859" i="52"/>
  <c r="I3" i="80" s="1"/>
  <c r="K3" i="80" s="1"/>
  <c r="P861" i="52"/>
  <c r="P696" i="52"/>
  <c r="O887" i="52"/>
  <c r="J17" i="84" s="1"/>
  <c r="L17" i="84" s="1"/>
  <c r="O831" i="52"/>
  <c r="J10" i="89" s="1"/>
  <c r="L10" i="89" s="1"/>
  <c r="O771" i="52"/>
  <c r="J2" i="86" s="1"/>
  <c r="L2" i="86" s="1"/>
  <c r="P135" i="52"/>
  <c r="P247" i="52"/>
  <c r="O761" i="52"/>
  <c r="J8" i="77" s="1"/>
  <c r="L8" i="77" s="1"/>
  <c r="P115" i="52"/>
  <c r="P3" i="52"/>
  <c r="M476" i="52"/>
  <c r="I11" i="83" s="1"/>
  <c r="K11" i="83" s="1"/>
  <c r="O834" i="52"/>
  <c r="J13" i="89" s="1"/>
  <c r="L13" i="89" s="1"/>
  <c r="L386" i="52"/>
  <c r="N785" i="52"/>
  <c r="N158" i="52"/>
  <c r="P151" i="52"/>
  <c r="M447" i="52"/>
  <c r="I43" i="82" s="1"/>
  <c r="K43" i="82" s="1"/>
  <c r="L543" i="52"/>
  <c r="O204" i="52"/>
  <c r="J29" i="71" s="1"/>
  <c r="L29" i="71" s="1"/>
  <c r="N925" i="52"/>
  <c r="L810" i="52"/>
  <c r="M829" i="52"/>
  <c r="I8" i="89" s="1"/>
  <c r="K8" i="89" s="1"/>
  <c r="P277" i="52"/>
  <c r="O613" i="52"/>
  <c r="J15" i="75" s="1"/>
  <c r="L15" i="75" s="1"/>
  <c r="P674" i="52"/>
  <c r="L518" i="52"/>
  <c r="N444" i="52"/>
  <c r="M613" i="52"/>
  <c r="I15" i="75" s="1"/>
  <c r="K15" i="75" s="1"/>
  <c r="N380" i="52"/>
  <c r="P99" i="52"/>
  <c r="P42" i="52"/>
  <c r="O153" i="52"/>
  <c r="J59" i="73" s="1"/>
  <c r="L59" i="73" s="1"/>
  <c r="O262" i="52"/>
  <c r="J87" i="71" s="1"/>
  <c r="L87" i="71" s="1"/>
  <c r="L741" i="52"/>
  <c r="N632" i="52"/>
  <c r="P210" i="52"/>
  <c r="L124" i="52"/>
  <c r="M970" i="52"/>
  <c r="I12" i="93" s="1"/>
  <c r="K12" i="93" s="1"/>
  <c r="P271" i="52"/>
  <c r="O152" i="52"/>
  <c r="J58" i="73" s="1"/>
  <c r="L58" i="73" s="1"/>
  <c r="P869" i="52"/>
  <c r="L979" i="52"/>
  <c r="N264" i="52"/>
  <c r="N250" i="52"/>
  <c r="O945" i="52"/>
  <c r="J11" i="92" s="1"/>
  <c r="L11" i="92" s="1"/>
  <c r="M839" i="52"/>
  <c r="I5" i="90" s="1"/>
  <c r="K5" i="90" s="1"/>
  <c r="P348" i="52"/>
  <c r="M232" i="52"/>
  <c r="I57" i="71" s="1"/>
  <c r="K57" i="71" s="1"/>
  <c r="N5" i="52"/>
  <c r="M773" i="52"/>
  <c r="I4" i="86" s="1"/>
  <c r="K4" i="86" s="1"/>
  <c r="P532" i="52"/>
  <c r="P461" i="52"/>
  <c r="N255" i="52"/>
  <c r="O976" i="52"/>
  <c r="J18" i="93" s="1"/>
  <c r="L18" i="93" s="1"/>
  <c r="O413" i="52"/>
  <c r="J9" i="82" s="1"/>
  <c r="L9" i="82" s="1"/>
  <c r="M192" i="52"/>
  <c r="I17" i="71" s="1"/>
  <c r="K17" i="71" s="1"/>
  <c r="N878" i="52"/>
  <c r="L619" i="52"/>
  <c r="O544" i="52"/>
  <c r="J15" i="74" s="1"/>
  <c r="L15" i="74" s="1"/>
  <c r="O345" i="52"/>
  <c r="J51" i="62" s="1"/>
  <c r="L51" i="62" s="1"/>
  <c r="O167" i="52"/>
  <c r="J73" i="73" s="1"/>
  <c r="L73" i="73" s="1"/>
  <c r="O886" i="52"/>
  <c r="J16" i="84" s="1"/>
  <c r="L16" i="84" s="1"/>
  <c r="N607" i="52"/>
  <c r="N778" i="52"/>
  <c r="P801" i="52"/>
  <c r="O521" i="52"/>
  <c r="J56" i="83" s="1"/>
  <c r="L56" i="83" s="1"/>
  <c r="L307" i="52"/>
  <c r="L25" i="52"/>
  <c r="N112" i="52"/>
  <c r="L97" i="52"/>
  <c r="N19" i="52"/>
  <c r="O365" i="52"/>
  <c r="J71" i="62" s="1"/>
  <c r="L71" i="62" s="1"/>
  <c r="L743" i="52"/>
  <c r="P110" i="52"/>
  <c r="L921" i="52"/>
  <c r="M432" i="52"/>
  <c r="I28" i="82" s="1"/>
  <c r="K28" i="82" s="1"/>
  <c r="M680" i="52"/>
  <c r="I15" i="78" s="1"/>
  <c r="K15" i="78" s="1"/>
  <c r="N438" i="52"/>
  <c r="O125" i="52"/>
  <c r="J31" i="73" s="1"/>
  <c r="L31" i="73" s="1"/>
  <c r="N334" i="52"/>
  <c r="P334" i="52"/>
  <c r="L696" i="52"/>
  <c r="O9" i="52"/>
  <c r="J9" i="96" s="1"/>
  <c r="L9" i="96" s="1"/>
  <c r="P725" i="52"/>
  <c r="P925" i="52"/>
  <c r="P213" i="52"/>
  <c r="N487" i="52"/>
  <c r="P366" i="52"/>
  <c r="O98" i="52"/>
  <c r="J4" i="73" s="1"/>
  <c r="L4" i="73" s="1"/>
  <c r="L805" i="52"/>
  <c r="P116" i="52"/>
  <c r="N407" i="52"/>
  <c r="O703" i="52"/>
  <c r="J3" i="79" s="1"/>
  <c r="L3" i="79" s="1"/>
  <c r="N205" i="52"/>
  <c r="O120" i="52"/>
  <c r="J26" i="73" s="1"/>
  <c r="L26" i="73" s="1"/>
  <c r="M272" i="52"/>
  <c r="I97" i="71" s="1"/>
  <c r="K97" i="71" s="1"/>
  <c r="P954" i="52"/>
  <c r="N144" i="52"/>
  <c r="O383" i="52"/>
  <c r="J89" i="62" s="1"/>
  <c r="L89" i="62" s="1"/>
  <c r="N967" i="52"/>
  <c r="L913" i="52"/>
  <c r="N527" i="52"/>
  <c r="O102" i="52"/>
  <c r="J8" i="73" s="1"/>
  <c r="L8" i="73" s="1"/>
  <c r="P13" i="52"/>
  <c r="L627" i="52"/>
  <c r="M414" i="52"/>
  <c r="I10" i="82" s="1"/>
  <c r="K10" i="82" s="1"/>
  <c r="O623" i="52"/>
  <c r="J25" i="75" s="1"/>
  <c r="L25" i="75" s="1"/>
  <c r="O85" i="52"/>
  <c r="J65" i="72" s="1"/>
  <c r="L65" i="72" s="1"/>
  <c r="P126" i="52"/>
  <c r="L426" i="52"/>
  <c r="O977" i="52"/>
  <c r="J19" i="93" s="1"/>
  <c r="L19" i="93" s="1"/>
  <c r="P963" i="52"/>
  <c r="L535" i="52"/>
  <c r="O984" i="52"/>
  <c r="J26" i="93" s="1"/>
  <c r="L26" i="93" s="1"/>
  <c r="L396" i="52"/>
  <c r="O3" i="52"/>
  <c r="J3" i="96" s="1"/>
  <c r="L3" i="96" s="1"/>
  <c r="M757" i="52"/>
  <c r="I4" i="77" s="1"/>
  <c r="K4" i="77" s="1"/>
  <c r="L485" i="52"/>
  <c r="M307" i="52"/>
  <c r="I13" i="62" s="1"/>
  <c r="K13" i="62" s="1"/>
  <c r="N12" i="52"/>
  <c r="N240" i="52"/>
  <c r="N233" i="52"/>
  <c r="O408" i="52"/>
  <c r="J4" i="82" s="1"/>
  <c r="L4" i="82" s="1"/>
  <c r="O367" i="52"/>
  <c r="J73" i="62" s="1"/>
  <c r="L73" i="62" s="1"/>
  <c r="P930" i="52"/>
  <c r="L732" i="52"/>
  <c r="L827" i="52"/>
  <c r="P424" i="52"/>
  <c r="O551" i="52"/>
  <c r="J22" i="74" s="1"/>
  <c r="L22" i="74" s="1"/>
  <c r="N846" i="52"/>
  <c r="M792" i="52"/>
  <c r="I3" i="87" s="1"/>
  <c r="K3" i="87" s="1"/>
  <c r="L530" i="52"/>
  <c r="L297" i="52"/>
  <c r="O633" i="52"/>
  <c r="J35" i="75" s="1"/>
  <c r="L35" i="75" s="1"/>
  <c r="N688" i="52"/>
  <c r="P316" i="52"/>
  <c r="L708" i="52"/>
  <c r="L820" i="52"/>
  <c r="P581" i="52"/>
  <c r="P258" i="52"/>
  <c r="P727" i="52"/>
  <c r="O496" i="52"/>
  <c r="J31" i="83" s="1"/>
  <c r="L31" i="83" s="1"/>
  <c r="N858" i="52"/>
  <c r="P436" i="52"/>
  <c r="O155" i="52"/>
  <c r="J61" i="73" s="1"/>
  <c r="L61" i="73" s="1"/>
  <c r="P713" i="52"/>
  <c r="P525" i="52"/>
  <c r="P145" i="52"/>
  <c r="L309" i="52"/>
  <c r="O323" i="52"/>
  <c r="J29" i="62" s="1"/>
  <c r="L29" i="62" s="1"/>
  <c r="N430" i="52"/>
  <c r="N199" i="52"/>
  <c r="M501" i="52"/>
  <c r="I36" i="83" s="1"/>
  <c r="K36" i="83" s="1"/>
  <c r="N625" i="52"/>
  <c r="N362" i="52"/>
  <c r="M614" i="52"/>
  <c r="I16" i="75" s="1"/>
  <c r="K16" i="75" s="1"/>
  <c r="N740" i="52"/>
  <c r="N138" i="52"/>
  <c r="M453" i="52"/>
  <c r="I49" i="82" s="1"/>
  <c r="K49" i="82" s="1"/>
  <c r="O136" i="52"/>
  <c r="J42" i="73" s="1"/>
  <c r="L42" i="73" s="1"/>
  <c r="M693" i="52"/>
  <c r="I28" i="78" s="1"/>
  <c r="K28" i="78" s="1"/>
  <c r="N465" i="52"/>
  <c r="M472" i="52"/>
  <c r="I7" i="83" s="1"/>
  <c r="K7" i="83" s="1"/>
  <c r="P232" i="52"/>
  <c r="M368" i="52"/>
  <c r="I74" i="62" s="1"/>
  <c r="K74" i="62" s="1"/>
  <c r="P127" i="52"/>
  <c r="P877" i="52"/>
  <c r="O700" i="52"/>
  <c r="J35" i="78" s="1"/>
  <c r="L35" i="78" s="1"/>
  <c r="P796" i="52"/>
  <c r="P706" i="52"/>
  <c r="O186" i="52"/>
  <c r="J11" i="71" s="1"/>
  <c r="L11" i="71" s="1"/>
  <c r="P482" i="52"/>
  <c r="M645" i="52"/>
  <c r="I47" i="75" s="1"/>
  <c r="K47" i="75" s="1"/>
  <c r="P86" i="52"/>
  <c r="P675" i="52"/>
  <c r="N15" i="52"/>
  <c r="N127" i="52"/>
  <c r="N780" i="52"/>
  <c r="P478" i="52"/>
  <c r="O734" i="52"/>
  <c r="J5" i="76" s="1"/>
  <c r="L5" i="76" s="1"/>
  <c r="N385" i="52"/>
  <c r="N333" i="52"/>
  <c r="O411" i="52"/>
  <c r="J7" i="82" s="1"/>
  <c r="L7" i="82" s="1"/>
  <c r="L147" i="52"/>
  <c r="T635" i="52"/>
  <c r="T278" i="52"/>
  <c r="S278" i="52"/>
  <c r="S56" i="52"/>
  <c r="T56" i="52"/>
  <c r="S795" i="52"/>
  <c r="T587" i="52"/>
  <c r="S690" i="52"/>
  <c r="T690" i="52"/>
  <c r="T193" i="52"/>
  <c r="T250" i="52"/>
  <c r="S250" i="52"/>
  <c r="T244" i="52"/>
  <c r="S244" i="52"/>
  <c r="S782" i="52"/>
  <c r="T782" i="52"/>
  <c r="T955" i="52"/>
  <c r="S955" i="52"/>
  <c r="S968" i="52"/>
  <c r="T968" i="52"/>
  <c r="S515" i="52"/>
  <c r="T515" i="52"/>
  <c r="S527" i="52"/>
  <c r="T527" i="52"/>
  <c r="T497" i="52"/>
  <c r="S497" i="52"/>
  <c r="S299" i="52"/>
  <c r="T299" i="52"/>
  <c r="S772" i="52"/>
  <c r="T772" i="52"/>
  <c r="S432" i="52"/>
  <c r="T432" i="52"/>
  <c r="S126" i="52"/>
  <c r="S206" i="52"/>
  <c r="T206" i="52"/>
  <c r="S280" i="52"/>
  <c r="T280" i="52"/>
  <c r="S106" i="52"/>
  <c r="T106" i="52"/>
  <c r="S660" i="52"/>
  <c r="T660" i="52"/>
  <c r="S778" i="52"/>
  <c r="T778" i="52"/>
  <c r="S926" i="52"/>
  <c r="T926" i="52"/>
  <c r="T191" i="52"/>
  <c r="S872" i="52"/>
  <c r="T872" i="52"/>
  <c r="S575" i="52"/>
  <c r="T575" i="52"/>
  <c r="S7" i="52"/>
  <c r="T7" i="52"/>
  <c r="T531" i="52"/>
  <c r="S531" i="52"/>
  <c r="S425" i="52"/>
  <c r="T425" i="52"/>
  <c r="T62" i="52"/>
  <c r="S62" i="52"/>
  <c r="S762" i="52"/>
  <c r="T762" i="52"/>
  <c r="S94" i="52"/>
  <c r="T94" i="52"/>
  <c r="S682" i="52"/>
  <c r="S608" i="52"/>
  <c r="T608" i="52"/>
  <c r="S514" i="52"/>
  <c r="T514" i="52"/>
  <c r="S386" i="52"/>
  <c r="T386" i="52"/>
  <c r="S69" i="52"/>
  <c r="T29" i="52"/>
  <c r="T180" i="52"/>
  <c r="S180" i="52"/>
  <c r="S520" i="52"/>
  <c r="T520" i="52"/>
  <c r="S357" i="52"/>
  <c r="T357" i="52"/>
  <c r="S879" i="52"/>
  <c r="T879" i="52"/>
  <c r="T248" i="52"/>
  <c r="S248" i="52"/>
  <c r="S917" i="52"/>
  <c r="T917" i="52"/>
  <c r="T736" i="52"/>
  <c r="S736" i="52"/>
  <c r="S74" i="52"/>
  <c r="T74" i="52"/>
  <c r="S400" i="52"/>
  <c r="T400" i="52"/>
  <c r="S27" i="52"/>
  <c r="T27" i="52"/>
  <c r="T307" i="52"/>
  <c r="S307" i="52"/>
  <c r="S974" i="52"/>
  <c r="T974" i="52"/>
  <c r="S251" i="52"/>
  <c r="T298" i="52"/>
  <c r="S298" i="52"/>
  <c r="S502" i="52"/>
  <c r="T502" i="52"/>
  <c r="S284" i="52"/>
  <c r="T284" i="52"/>
  <c r="T198" i="52"/>
  <c r="S430" i="52"/>
  <c r="T430" i="52"/>
  <c r="S869" i="52"/>
  <c r="T869" i="52"/>
  <c r="S422" i="52"/>
  <c r="T422" i="52"/>
  <c r="T685" i="52"/>
  <c r="S461" i="52"/>
  <c r="T461" i="52"/>
  <c r="T970" i="52"/>
  <c r="S970" i="52"/>
  <c r="S156" i="52"/>
  <c r="T156" i="52"/>
  <c r="S107" i="52"/>
  <c r="T107" i="52"/>
  <c r="S54" i="52"/>
  <c r="T54" i="52"/>
  <c r="S518" i="52"/>
  <c r="T518" i="52"/>
  <c r="S30" i="52"/>
  <c r="T30" i="52"/>
  <c r="S953" i="52"/>
  <c r="T953" i="52"/>
  <c r="T215" i="52"/>
  <c r="S215" i="52"/>
  <c r="S360" i="52"/>
  <c r="T360" i="52"/>
  <c r="T738" i="52"/>
  <c r="S738" i="52"/>
  <c r="S202" i="52"/>
  <c r="T202" i="52"/>
  <c r="S809" i="52"/>
  <c r="T809" i="52"/>
  <c r="S460" i="52"/>
  <c r="T460" i="52"/>
  <c r="T931" i="52"/>
  <c r="S931" i="52"/>
  <c r="T699" i="52"/>
  <c r="S699" i="52"/>
  <c r="S81" i="52"/>
  <c r="T81" i="52"/>
  <c r="S773" i="52"/>
  <c r="T773" i="52"/>
  <c r="S649" i="52"/>
  <c r="S776" i="52"/>
  <c r="T776" i="52"/>
  <c r="S114" i="52"/>
  <c r="T114" i="52"/>
  <c r="T500" i="52"/>
  <c r="S500" i="52"/>
  <c r="S705" i="52"/>
  <c r="T705" i="52"/>
  <c r="T662" i="52"/>
  <c r="S662" i="52"/>
  <c r="T589" i="52"/>
  <c r="S589" i="52"/>
  <c r="T537" i="52"/>
  <c r="T326" i="52"/>
  <c r="S326" i="52"/>
  <c r="S936" i="52"/>
  <c r="T936" i="52"/>
  <c r="T711" i="52"/>
  <c r="S711" i="52"/>
  <c r="S808" i="52"/>
  <c r="T954" i="52"/>
  <c r="S954" i="52"/>
  <c r="T329" i="52"/>
  <c r="S329" i="52"/>
  <c r="T190" i="52"/>
  <c r="S190" i="52"/>
  <c r="T146" i="52"/>
  <c r="S146" i="52"/>
  <c r="S296" i="52"/>
  <c r="T296" i="52"/>
  <c r="S437" i="52"/>
  <c r="T437" i="52"/>
  <c r="S390" i="52"/>
  <c r="T390" i="52"/>
  <c r="S264" i="52"/>
  <c r="T264" i="52"/>
  <c r="S561" i="52"/>
  <c r="S691" i="52"/>
  <c r="T691" i="52"/>
  <c r="S843" i="52"/>
  <c r="T821" i="52"/>
  <c r="S821" i="52"/>
  <c r="S402" i="52"/>
  <c r="T402" i="52"/>
  <c r="S236" i="52"/>
  <c r="T236" i="52"/>
  <c r="S100" i="52"/>
  <c r="T100" i="52"/>
  <c r="T346" i="52"/>
  <c r="T625" i="52"/>
  <c r="S625" i="52"/>
  <c r="S105" i="52"/>
  <c r="T105" i="52"/>
  <c r="S503" i="52"/>
  <c r="T503" i="52"/>
  <c r="S13" i="52"/>
  <c r="T13" i="52"/>
  <c r="S35" i="52"/>
  <c r="T35" i="52"/>
  <c r="T31" i="52"/>
  <c r="T783" i="52"/>
  <c r="S783" i="52"/>
  <c r="S768" i="52"/>
  <c r="T768" i="52"/>
  <c r="T725" i="52"/>
  <c r="S725" i="52"/>
  <c r="S61" i="52"/>
  <c r="T61" i="52"/>
  <c r="T302" i="52"/>
  <c r="S21" i="52"/>
  <c r="T21" i="52"/>
  <c r="T279" i="52"/>
  <c r="S279" i="52"/>
  <c r="S316" i="52"/>
  <c r="T316" i="52"/>
  <c r="T77" i="52"/>
  <c r="S77" i="52"/>
  <c r="T688" i="52"/>
  <c r="S688" i="52"/>
  <c r="T846" i="52"/>
  <c r="S846" i="52"/>
  <c r="T265" i="52"/>
  <c r="S265" i="52"/>
  <c r="T347" i="52"/>
  <c r="S347" i="52"/>
  <c r="T459" i="52"/>
  <c r="S459" i="52"/>
  <c r="T440" i="52"/>
  <c r="S440" i="52"/>
  <c r="S631" i="52"/>
  <c r="T631" i="52"/>
  <c r="S310" i="52"/>
  <c r="T310" i="52"/>
  <c r="S237" i="52"/>
  <c r="T237" i="52"/>
  <c r="S963" i="52"/>
  <c r="T963" i="52"/>
  <c r="S216" i="52"/>
  <c r="T216" i="52"/>
  <c r="T813" i="52"/>
  <c r="S813" i="52"/>
  <c r="T961" i="52"/>
  <c r="S961" i="52"/>
  <c r="S477" i="52"/>
  <c r="S731" i="52"/>
  <c r="T731" i="52"/>
  <c r="T979" i="52"/>
  <c r="S979" i="52"/>
  <c r="S890" i="52"/>
  <c r="T890" i="52"/>
  <c r="S359" i="52"/>
  <c r="T359" i="52"/>
  <c r="T604" i="52"/>
  <c r="S604" i="52"/>
  <c r="S99" i="52"/>
  <c r="T99" i="52"/>
  <c r="T311" i="52"/>
  <c r="S311" i="52"/>
  <c r="T726" i="52"/>
  <c r="S726" i="52"/>
  <c r="S315" i="52"/>
  <c r="T315" i="52"/>
  <c r="S524" i="52"/>
  <c r="T524" i="52"/>
  <c r="S603" i="52"/>
  <c r="T603" i="52"/>
  <c r="S423" i="52"/>
  <c r="T423" i="52"/>
  <c r="S930" i="52"/>
  <c r="T930" i="52"/>
  <c r="S217" i="52"/>
  <c r="T217" i="52"/>
  <c r="T320" i="52"/>
  <c r="S320" i="52"/>
  <c r="S896" i="52"/>
  <c r="T896" i="52"/>
  <c r="T384" i="52"/>
  <c r="S384" i="52"/>
  <c r="S805" i="52"/>
  <c r="T805" i="52"/>
  <c r="S362" i="52"/>
  <c r="T362" i="52"/>
  <c r="T747" i="52"/>
  <c r="S747" i="52"/>
  <c r="S438" i="52"/>
  <c r="S371" i="52"/>
  <c r="T371" i="52"/>
  <c r="S263" i="52"/>
  <c r="T263" i="52"/>
  <c r="S618" i="52"/>
  <c r="T618" i="52"/>
  <c r="S981" i="52"/>
  <c r="T981" i="52"/>
  <c r="S859" i="52"/>
  <c r="T859" i="52"/>
  <c r="S559" i="52"/>
  <c r="T559" i="52"/>
  <c r="S442" i="52"/>
  <c r="T442" i="52"/>
  <c r="T489" i="52"/>
  <c r="S489" i="52"/>
  <c r="S213" i="52"/>
  <c r="T213" i="52"/>
  <c r="S393" i="52"/>
  <c r="T393" i="52"/>
  <c r="S66" i="52"/>
  <c r="T66" i="52"/>
  <c r="T50" i="52"/>
  <c r="S50" i="52"/>
  <c r="S654" i="52"/>
  <c r="T654" i="52"/>
  <c r="T201" i="52"/>
  <c r="S201" i="52"/>
  <c r="S643" i="52"/>
  <c r="T643" i="52"/>
  <c r="T155" i="52"/>
  <c r="S523" i="52"/>
  <c r="T523" i="52"/>
  <c r="S175" i="52"/>
  <c r="T175" i="52"/>
  <c r="S116" i="52"/>
  <c r="T116" i="52"/>
  <c r="S944" i="52"/>
  <c r="T944" i="52"/>
  <c r="S853" i="52"/>
  <c r="T853" i="52"/>
  <c r="S15" i="52"/>
  <c r="T15" i="52"/>
  <c r="T312" i="52"/>
  <c r="S312" i="52"/>
  <c r="S757" i="52"/>
  <c r="T757" i="52"/>
  <c r="S456" i="52"/>
  <c r="T456" i="52"/>
  <c r="T57" i="52"/>
  <c r="T940" i="52"/>
  <c r="S940" i="52"/>
  <c r="S470" i="52"/>
  <c r="T470" i="52"/>
  <c r="S391" i="52"/>
  <c r="T391" i="52"/>
  <c r="T828" i="52"/>
  <c r="S828" i="52"/>
  <c r="S475" i="52"/>
  <c r="T475" i="52"/>
  <c r="S462" i="52"/>
  <c r="T462" i="52"/>
  <c r="S403" i="52"/>
  <c r="T403" i="52"/>
  <c r="T258" i="52"/>
  <c r="S258" i="52"/>
  <c r="T303" i="52"/>
  <c r="S303" i="52"/>
  <c r="S848" i="52"/>
  <c r="T848" i="52"/>
  <c r="S737" i="52"/>
  <c r="T737" i="52"/>
  <c r="S96" i="52"/>
  <c r="T96" i="52"/>
  <c r="S596" i="52"/>
  <c r="T596" i="52"/>
  <c r="S579" i="52"/>
  <c r="T579" i="52"/>
  <c r="T948" i="52"/>
  <c r="S291" i="52"/>
  <c r="T291" i="52"/>
  <c r="S363" i="52"/>
  <c r="T363" i="52"/>
  <c r="S358" i="52"/>
  <c r="T358" i="52"/>
  <c r="S939" i="52"/>
  <c r="T939" i="52"/>
  <c r="S336" i="52"/>
  <c r="T336" i="52"/>
  <c r="T868" i="52"/>
  <c r="S754" i="52"/>
  <c r="T754" i="52"/>
  <c r="S841" i="52"/>
  <c r="T841" i="52"/>
  <c r="T788" i="52"/>
  <c r="S788" i="52"/>
  <c r="T811" i="52"/>
  <c r="S811" i="52"/>
  <c r="S247" i="52"/>
  <c r="T247" i="52"/>
  <c r="T761" i="52"/>
  <c r="S633" i="52"/>
  <c r="T633" i="52"/>
  <c r="S445" i="52"/>
  <c r="T445" i="52"/>
  <c r="T381" i="52"/>
  <c r="S381" i="52"/>
  <c r="S658" i="52"/>
  <c r="T658" i="52"/>
  <c r="S578" i="52"/>
  <c r="T578" i="52"/>
  <c r="S548" i="52"/>
  <c r="T548" i="52"/>
  <c r="S812" i="52"/>
  <c r="T812" i="52"/>
  <c r="S293" i="52"/>
  <c r="T293" i="52"/>
  <c r="S760" i="52"/>
  <c r="T760" i="52"/>
  <c r="S350" i="52"/>
  <c r="T350" i="52"/>
  <c r="T210" i="52"/>
  <c r="S210" i="52"/>
  <c r="S600" i="52"/>
  <c r="T600" i="52"/>
  <c r="T667" i="52"/>
  <c r="S667" i="52"/>
  <c r="T951" i="52"/>
  <c r="S951" i="52"/>
  <c r="T863" i="52"/>
  <c r="S863" i="52"/>
  <c r="S449" i="52"/>
  <c r="T449" i="52"/>
  <c r="T182" i="52"/>
  <c r="S182" i="52"/>
  <c r="S313" i="52"/>
  <c r="T313" i="52"/>
  <c r="S664" i="52"/>
  <c r="T664" i="52"/>
  <c r="S636" i="52"/>
  <c r="T636" i="52"/>
  <c r="T45" i="52"/>
  <c r="S918" i="52"/>
  <c r="T918" i="52"/>
  <c r="S554" i="52"/>
  <c r="T554" i="52"/>
  <c r="T898" i="52"/>
  <c r="S861" i="52"/>
  <c r="T861" i="52"/>
  <c r="S513" i="52"/>
  <c r="T513" i="52"/>
  <c r="S492" i="52"/>
  <c r="T492" i="52"/>
  <c r="T344" i="52"/>
  <c r="S344" i="52"/>
  <c r="T816" i="52"/>
  <c r="S816" i="52"/>
  <c r="S701" i="52"/>
  <c r="T701" i="52"/>
  <c r="S6" i="52"/>
  <c r="T6" i="52"/>
  <c r="S379" i="52"/>
  <c r="T379" i="52"/>
  <c r="S88" i="52"/>
  <c r="T88" i="52"/>
  <c r="S71" i="52"/>
  <c r="T71" i="52"/>
  <c r="T962" i="52"/>
  <c r="S962" i="52"/>
  <c r="T118" i="52"/>
  <c r="S118" i="52"/>
  <c r="T915" i="52"/>
  <c r="T759" i="52"/>
  <c r="S759" i="52"/>
  <c r="S519" i="52"/>
  <c r="T519" i="52"/>
  <c r="S478" i="52"/>
  <c r="T478" i="52"/>
  <c r="S769" i="52"/>
  <c r="T769" i="52"/>
  <c r="S38" i="52"/>
  <c r="T38" i="52"/>
  <c r="S8" i="52"/>
  <c r="T8" i="52"/>
  <c r="S52" i="52"/>
  <c r="T52" i="52"/>
  <c r="S447" i="52"/>
  <c r="T447" i="52"/>
  <c r="T325" i="52"/>
  <c r="S325" i="52"/>
  <c r="S952" i="52"/>
  <c r="T952" i="52"/>
  <c r="S183" i="52"/>
  <c r="T183" i="52"/>
  <c r="T301" i="52"/>
  <c r="S301" i="52"/>
  <c r="S712" i="52"/>
  <c r="T712" i="52"/>
  <c r="S874" i="52"/>
  <c r="T874" i="52"/>
  <c r="S32" i="52"/>
  <c r="T32" i="52"/>
  <c r="S110" i="52"/>
  <c r="T110" i="52"/>
  <c r="S165" i="52"/>
  <c r="T165" i="52"/>
  <c r="S464" i="52"/>
  <c r="T464" i="52"/>
  <c r="T706" i="52"/>
  <c r="S706" i="52"/>
  <c r="S719" i="52"/>
  <c r="T719" i="52"/>
  <c r="S84" i="52"/>
  <c r="T84" i="52"/>
  <c r="S903" i="52"/>
  <c r="T903" i="52"/>
  <c r="T479" i="52"/>
  <c r="S479" i="52"/>
  <c r="S286" i="52"/>
  <c r="T286" i="52"/>
  <c r="S753" i="52"/>
  <c r="T753" i="52"/>
  <c r="S36" i="52"/>
  <c r="T36" i="52"/>
  <c r="T687" i="52"/>
  <c r="S687" i="52"/>
  <c r="S239" i="52"/>
  <c r="S949" i="52"/>
  <c r="T949" i="52"/>
  <c r="S139" i="52"/>
  <c r="T139" i="52"/>
  <c r="S414" i="52"/>
  <c r="T414" i="52"/>
  <c r="S845" i="52"/>
  <c r="T845" i="52"/>
  <c r="S443" i="52"/>
  <c r="T443" i="52"/>
  <c r="S640" i="52"/>
  <c r="T640" i="52"/>
  <c r="S494" i="52"/>
  <c r="T494" i="52"/>
  <c r="T622" i="52"/>
  <c r="S622" i="52"/>
  <c r="T51" i="52"/>
  <c r="S51" i="52"/>
  <c r="T161" i="52"/>
  <c r="S161" i="52"/>
  <c r="S188" i="52"/>
  <c r="T188" i="52"/>
  <c r="T536" i="52"/>
  <c r="S536" i="52"/>
  <c r="S130" i="52"/>
  <c r="T130" i="52"/>
  <c r="S814" i="52"/>
  <c r="T814" i="52"/>
  <c r="T273" i="52"/>
  <c r="S273" i="52"/>
  <c r="S794" i="52"/>
  <c r="T794" i="52"/>
  <c r="T661" i="52"/>
  <c r="S752" i="52"/>
  <c r="T752" i="52"/>
  <c r="S585" i="52"/>
  <c r="T585" i="52"/>
  <c r="S854" i="52"/>
  <c r="S696" i="52"/>
  <c r="T696" i="52"/>
  <c r="S878" i="52"/>
  <c r="T878" i="52"/>
  <c r="S666" i="52"/>
  <c r="T666" i="52"/>
  <c r="S538" i="52"/>
  <c r="T538" i="52"/>
  <c r="S630" i="52"/>
  <c r="T630" i="52"/>
  <c r="S354" i="52"/>
  <c r="T607" i="52"/>
  <c r="S607" i="52"/>
  <c r="S569" i="52"/>
  <c r="T569" i="52"/>
  <c r="S112" i="52"/>
  <c r="T112" i="52"/>
  <c r="T436" i="52"/>
  <c r="S436" i="52"/>
  <c r="S424" i="52"/>
  <c r="T424" i="52"/>
  <c r="S253" i="52"/>
  <c r="T253" i="52"/>
  <c r="T58" i="52"/>
  <c r="S58" i="52"/>
  <c r="S132" i="52"/>
  <c r="T132" i="52"/>
  <c r="S798" i="52"/>
  <c r="S465" i="52"/>
  <c r="T465" i="52"/>
  <c r="T985" i="52"/>
  <c r="S985" i="52"/>
  <c r="S321" i="52"/>
  <c r="T321" i="52"/>
  <c r="S399" i="52"/>
  <c r="T399" i="52"/>
  <c r="S149" i="52"/>
  <c r="T149" i="52"/>
  <c r="T220" i="52"/>
  <c r="S220" i="52"/>
  <c r="S638" i="52"/>
  <c r="T638" i="52"/>
  <c r="S450" i="52"/>
  <c r="T450" i="52"/>
  <c r="S141" i="52"/>
  <c r="T141" i="52"/>
  <c r="S796" i="52"/>
  <c r="T796" i="52"/>
  <c r="S708" i="52"/>
  <c r="T708" i="52"/>
  <c r="S745" i="52"/>
  <c r="T745" i="52"/>
  <c r="S444" i="52"/>
  <c r="T444" i="52"/>
  <c r="S624" i="52"/>
  <c r="T624" i="52"/>
  <c r="S92" i="52"/>
  <c r="T92" i="52"/>
  <c r="S947" i="52"/>
  <c r="T947" i="52"/>
  <c r="S404" i="52"/>
  <c r="T404" i="52"/>
  <c r="T252" i="52"/>
  <c r="S252" i="52"/>
  <c r="S18" i="52"/>
  <c r="T18" i="52"/>
  <c r="S907" i="52"/>
  <c r="T907" i="52"/>
  <c r="T103" i="52"/>
  <c r="S103" i="52"/>
  <c r="S288" i="52"/>
  <c r="S406" i="52"/>
  <c r="S543" i="52"/>
  <c r="T543" i="52"/>
  <c r="T786" i="52"/>
  <c r="S786" i="52"/>
  <c r="S204" i="52"/>
  <c r="S900" i="52"/>
  <c r="T900" i="52"/>
  <c r="S153" i="52"/>
  <c r="T822" i="52"/>
  <c r="S822" i="52"/>
  <c r="S407" i="52"/>
  <c r="T407" i="52"/>
  <c r="S929" i="52"/>
  <c r="S448" i="52"/>
  <c r="T448" i="52"/>
  <c r="T332" i="52"/>
  <c r="S332" i="52"/>
  <c r="S897" i="52"/>
  <c r="T897" i="52"/>
  <c r="T409" i="52"/>
  <c r="S956" i="52"/>
  <c r="T956" i="52"/>
  <c r="T577" i="52"/>
  <c r="S577" i="52"/>
  <c r="S109" i="52"/>
  <c r="T109" i="52"/>
  <c r="T42" i="52"/>
  <c r="S42" i="52"/>
  <c r="T178" i="52"/>
  <c r="S178" i="52"/>
  <c r="S614" i="52"/>
  <c r="T614" i="52"/>
  <c r="T858" i="52"/>
  <c r="S858" i="52"/>
  <c r="S906" i="52"/>
  <c r="T906" i="52"/>
  <c r="S235" i="52"/>
  <c r="T235" i="52"/>
  <c r="S837" i="52"/>
  <c r="T837" i="52"/>
  <c r="S508" i="52"/>
  <c r="T508" i="52"/>
  <c r="S913" i="52"/>
  <c r="T913" i="52"/>
  <c r="S862" i="52"/>
  <c r="T862" i="52"/>
  <c r="T372" i="52"/>
  <c r="S372" i="52"/>
  <c r="S937" i="52"/>
  <c r="T720" i="52"/>
  <c r="S720" i="52"/>
  <c r="T942" i="52"/>
  <c r="S942" i="52"/>
  <c r="S642" i="52"/>
  <c r="T642" i="52"/>
  <c r="S975" i="52"/>
  <c r="T975" i="52"/>
  <c r="T914" i="52"/>
  <c r="S115" i="52"/>
  <c r="T115" i="52"/>
  <c r="S694" i="52"/>
  <c r="T694" i="52"/>
  <c r="S838" i="52"/>
  <c r="T838" i="52"/>
  <c r="S588" i="52"/>
  <c r="T588" i="52"/>
  <c r="S960" i="52"/>
  <c r="T960" i="52"/>
  <c r="S72" i="52"/>
  <c r="T72" i="52"/>
  <c r="T681" i="52"/>
  <c r="S681" i="52"/>
  <c r="T717" i="52"/>
  <c r="S717" i="52"/>
  <c r="S274" i="52"/>
  <c r="T274" i="52"/>
  <c r="S134" i="52"/>
  <c r="T134" i="52"/>
  <c r="S82" i="52"/>
  <c r="T82" i="52"/>
  <c r="S441" i="52"/>
  <c r="T441" i="52"/>
  <c r="S493" i="52"/>
  <c r="T493" i="52"/>
  <c r="S138" i="52"/>
  <c r="T138" i="52"/>
  <c r="S333" i="52"/>
  <c r="T333" i="52"/>
  <c r="S775" i="52"/>
  <c r="T775" i="52"/>
  <c r="S663" i="52"/>
  <c r="T663" i="52"/>
  <c r="S692" i="52"/>
  <c r="T692" i="52"/>
  <c r="T547" i="52"/>
  <c r="S547" i="52"/>
  <c r="S75" i="52"/>
  <c r="T75" i="52"/>
  <c r="T259" i="52"/>
  <c r="S259" i="52"/>
  <c r="T560" i="52"/>
  <c r="S560" i="52"/>
  <c r="T571" i="52"/>
  <c r="S571" i="52"/>
  <c r="T267" i="52"/>
  <c r="S267" i="52"/>
  <c r="S375" i="52"/>
  <c r="T375" i="52"/>
  <c r="S902" i="52"/>
  <c r="T902" i="52"/>
  <c r="T553" i="52"/>
  <c r="S553" i="52"/>
  <c r="T598" i="52"/>
  <c r="S598" i="52"/>
  <c r="S473" i="52"/>
  <c r="T473" i="52"/>
  <c r="S620" i="52"/>
  <c r="T620" i="52"/>
  <c r="S826" i="52"/>
  <c r="T826" i="52"/>
  <c r="T928" i="52"/>
  <c r="S928" i="52"/>
  <c r="S300" i="52"/>
  <c r="T300" i="52"/>
  <c r="S779" i="52"/>
  <c r="T779" i="52"/>
  <c r="S419" i="52"/>
  <c r="T419" i="52"/>
  <c r="S721" i="52"/>
  <c r="T721" i="52"/>
  <c r="S233" i="52"/>
  <c r="T233" i="52"/>
  <c r="T37" i="52"/>
  <c r="S715" i="52"/>
  <c r="T715" i="52"/>
  <c r="T86" i="52"/>
  <c r="T224" i="52"/>
  <c r="S224" i="52"/>
  <c r="T230" i="52"/>
  <c r="S230" i="52"/>
  <c r="T67" i="52"/>
  <c r="S67" i="52"/>
  <c r="T334" i="52"/>
  <c r="S382" i="52"/>
  <c r="T382" i="52"/>
  <c r="S43" i="52"/>
  <c r="T43" i="52"/>
  <c r="S275" i="52"/>
  <c r="T275" i="52"/>
  <c r="S168" i="52"/>
  <c r="T168" i="52"/>
  <c r="T162" i="52"/>
  <c r="S162" i="52"/>
  <c r="S758" i="52"/>
  <c r="T758" i="52"/>
  <c r="S11" i="52"/>
  <c r="T11" i="52"/>
  <c r="S225" i="52"/>
  <c r="T225" i="52"/>
  <c r="S526" i="52"/>
  <c r="S330" i="52"/>
  <c r="T330" i="52"/>
  <c r="S392" i="52"/>
  <c r="T392" i="52"/>
  <c r="T988" i="52"/>
  <c r="S988" i="52"/>
  <c r="S342" i="52"/>
  <c r="T342" i="52"/>
  <c r="S335" i="52"/>
  <c r="T335" i="52"/>
  <c r="T934" i="52"/>
  <c r="S934" i="52"/>
  <c r="S895" i="52"/>
  <c r="T895" i="52"/>
  <c r="S844" i="52"/>
  <c r="T844" i="52"/>
  <c r="S724" i="52"/>
  <c r="T724" i="52"/>
  <c r="S318" i="52"/>
  <c r="T318" i="52"/>
  <c r="S266" i="52"/>
  <c r="T266" i="52"/>
  <c r="S433" i="52"/>
  <c r="T433" i="52"/>
  <c r="T680" i="52"/>
  <c r="S680" i="52"/>
  <c r="S542" i="52"/>
  <c r="S698" i="52"/>
  <c r="T698" i="52"/>
  <c r="S605" i="52"/>
  <c r="T605" i="52"/>
  <c r="S78" i="52"/>
  <c r="T78" i="52"/>
  <c r="T558" i="52"/>
  <c r="S558" i="52"/>
  <c r="S487" i="52"/>
  <c r="T487" i="52"/>
  <c r="T873" i="52"/>
  <c r="S873" i="52"/>
  <c r="S639" i="52"/>
  <c r="T639" i="52"/>
  <c r="S550" i="52"/>
  <c r="T550" i="52"/>
  <c r="T212" i="52"/>
  <c r="S212" i="52"/>
  <c r="S255" i="52"/>
  <c r="T255" i="52"/>
  <c r="T746" i="52"/>
  <c r="S746" i="52"/>
  <c r="S563" i="52"/>
  <c r="T563" i="52"/>
  <c r="S886" i="52"/>
  <c r="T886" i="52"/>
  <c r="S671" i="52"/>
  <c r="T671" i="52"/>
  <c r="S287" i="52"/>
  <c r="T287" i="52"/>
  <c r="S657" i="52"/>
  <c r="T657" i="52"/>
  <c r="T678" i="52"/>
  <c r="S678" i="52"/>
  <c r="S599" i="52"/>
  <c r="T599" i="52"/>
  <c r="S322" i="52"/>
  <c r="T289" i="52"/>
  <c r="S289" i="52"/>
  <c r="S505" i="52"/>
  <c r="T505" i="52"/>
  <c r="S283" i="52"/>
  <c r="T283" i="52"/>
  <c r="T129" i="52"/>
  <c r="S129" i="52"/>
  <c r="T517" i="52"/>
  <c r="S517" i="52"/>
  <c r="T218" i="52"/>
  <c r="S218" i="52"/>
  <c r="S904" i="52"/>
  <c r="T904" i="52"/>
  <c r="S629" i="52"/>
  <c r="T629" i="52"/>
  <c r="S675" i="52"/>
  <c r="T675" i="52"/>
  <c r="S272" i="52"/>
  <c r="T272" i="52"/>
  <c r="S232" i="52"/>
  <c r="T232" i="52"/>
  <c r="T689" i="52"/>
  <c r="S689" i="52"/>
  <c r="S305" i="52"/>
  <c r="S451" i="52"/>
  <c r="T451" i="52"/>
  <c r="S485" i="52"/>
  <c r="T485" i="52"/>
  <c r="T366" i="52"/>
  <c r="S366" i="52"/>
  <c r="T723" i="52"/>
  <c r="S723" i="52"/>
  <c r="S428" i="52"/>
  <c r="T428" i="52"/>
  <c r="S122" i="52"/>
  <c r="T122" i="52"/>
  <c r="T128" i="52"/>
  <c r="S128" i="52"/>
  <c r="T864" i="52"/>
  <c r="S864" i="52"/>
  <c r="T137" i="52"/>
  <c r="S137" i="52"/>
  <c r="S192" i="52"/>
  <c r="T192" i="52"/>
  <c r="S576" i="52"/>
  <c r="T576" i="52"/>
  <c r="T836" i="52"/>
  <c r="S836" i="52"/>
  <c r="S34" i="52"/>
  <c r="T34" i="52"/>
  <c r="S131" i="52"/>
  <c r="T131" i="52"/>
  <c r="T164" i="52"/>
  <c r="S164" i="52"/>
  <c r="T909" i="52"/>
  <c r="S909" i="52"/>
  <c r="S55" i="52"/>
  <c r="T55" i="52"/>
  <c r="T831" i="52"/>
  <c r="S831" i="52"/>
  <c r="S507" i="52"/>
  <c r="T507" i="52"/>
  <c r="T522" i="52"/>
  <c r="T40" i="52"/>
  <c r="S40" i="52"/>
  <c r="T203" i="52"/>
  <c r="S203" i="52"/>
  <c r="T20" i="52"/>
  <c r="S20" i="52"/>
  <c r="T471" i="52"/>
  <c r="S471" i="52"/>
  <c r="S171" i="52"/>
  <c r="T171" i="52"/>
  <c r="S718" i="52"/>
  <c r="T718" i="52"/>
  <c r="T765" i="52"/>
  <c r="S765" i="52"/>
  <c r="T257" i="52"/>
  <c r="S686" i="52"/>
  <c r="T686" i="52"/>
  <c r="S73" i="52"/>
  <c r="T73" i="52"/>
  <c r="S641" i="52"/>
  <c r="T641" i="52"/>
  <c r="S4" i="52"/>
  <c r="T4" i="52"/>
  <c r="S693" i="52"/>
  <c r="T693" i="52"/>
  <c r="T376" i="52"/>
  <c r="S376" i="52"/>
  <c r="S163" i="52"/>
  <c r="T163" i="52"/>
  <c r="S852" i="52"/>
  <c r="T852" i="52"/>
  <c r="T610" i="52"/>
  <c r="S610" i="52"/>
  <c r="S839" i="52"/>
  <c r="S22" i="52"/>
  <c r="T22" i="52"/>
  <c r="S899" i="52"/>
  <c r="T899" i="52"/>
  <c r="S665" i="52"/>
  <c r="T665" i="52"/>
  <c r="S246" i="52"/>
  <c r="T246" i="52"/>
  <c r="S364" i="52"/>
  <c r="T364" i="52"/>
  <c r="T327" i="52"/>
  <c r="S327" i="52"/>
  <c r="S819" i="52"/>
  <c r="T819" i="52"/>
  <c r="T943" i="52"/>
  <c r="S943" i="52"/>
  <c r="S713" i="52"/>
  <c r="T713" i="52"/>
  <c r="S194" i="52"/>
  <c r="T194" i="52"/>
  <c r="T823" i="52"/>
  <c r="S227" i="52"/>
  <c r="T227" i="52"/>
  <c r="T679" i="52"/>
  <c r="S679" i="52"/>
  <c r="S767" i="52"/>
  <c r="T767" i="52"/>
  <c r="S933" i="52"/>
  <c r="T933" i="52"/>
  <c r="T818" i="52"/>
  <c r="S818" i="52"/>
  <c r="S452" i="52"/>
  <c r="T452" i="52"/>
  <c r="T912" i="52"/>
  <c r="S912" i="52"/>
  <c r="T619" i="52"/>
  <c r="S619" i="52"/>
  <c r="S802" i="52"/>
  <c r="T802" i="52"/>
  <c r="T197" i="52"/>
  <c r="S197" i="52"/>
  <c r="S870" i="52"/>
  <c r="T870" i="52"/>
  <c r="S820" i="52"/>
  <c r="T820" i="52"/>
  <c r="S506" i="52"/>
  <c r="T506" i="52"/>
  <c r="S511" i="52"/>
  <c r="T511" i="52"/>
  <c r="S901" i="52"/>
  <c r="T901" i="52"/>
  <c r="S60" i="52"/>
  <c r="S16" i="52"/>
  <c r="T16" i="52"/>
  <c r="T580" i="52"/>
  <c r="S580" i="52"/>
  <c r="S546" i="52"/>
  <c r="T546" i="52"/>
  <c r="T916" i="52"/>
  <c r="S916" i="52"/>
  <c r="T647" i="52"/>
  <c r="S647" i="52"/>
  <c r="S466" i="52"/>
  <c r="T466" i="52"/>
  <c r="S581" i="52"/>
  <c r="T581" i="52"/>
  <c r="T205" i="52"/>
  <c r="T732" i="52"/>
  <c r="S732" i="52"/>
  <c r="S609" i="52"/>
  <c r="T609" i="52"/>
  <c r="S865" i="52"/>
  <c r="T865" i="52"/>
  <c r="T226" i="52"/>
  <c r="S226" i="52"/>
  <c r="T158" i="52"/>
  <c r="S158" i="52"/>
  <c r="S892" i="52"/>
  <c r="T892" i="52"/>
  <c r="T509" i="52"/>
  <c r="T568" i="52"/>
  <c r="S568" i="52"/>
  <c r="T644" i="52"/>
  <c r="S644" i="52"/>
  <c r="S474" i="52"/>
  <c r="T474" i="52"/>
  <c r="S65" i="52"/>
  <c r="T65" i="52"/>
  <c r="S457" i="52"/>
  <c r="T457" i="52"/>
  <c r="S632" i="52"/>
  <c r="T632" i="52"/>
  <c r="S111" i="52"/>
  <c r="T111" i="52"/>
  <c r="S530" i="52"/>
  <c r="T530" i="52"/>
  <c r="S832" i="52"/>
  <c r="T832" i="52"/>
  <c r="S121" i="52"/>
  <c r="T121" i="52"/>
  <c r="S380" i="52"/>
  <c r="T380" i="52"/>
  <c r="S370" i="52"/>
  <c r="T370" i="52"/>
  <c r="S207" i="52"/>
  <c r="T207" i="52"/>
  <c r="S982" i="52"/>
  <c r="S79" i="52"/>
  <c r="T79" i="52"/>
  <c r="S394" i="52"/>
  <c r="T394" i="52"/>
  <c r="T68" i="52"/>
  <c r="S68" i="52"/>
  <c r="S707" i="52"/>
  <c r="T707" i="52"/>
  <c r="S498" i="52"/>
  <c r="T498" i="52"/>
  <c r="S101" i="52"/>
  <c r="T101" i="52"/>
  <c r="S46" i="52"/>
  <c r="T46" i="52"/>
  <c r="S385" i="52"/>
  <c r="T385" i="52"/>
  <c r="T877" i="52"/>
  <c r="S877" i="52"/>
  <c r="S374" i="52"/>
  <c r="T935" i="52"/>
  <c r="S935" i="52"/>
  <c r="S483" i="52"/>
  <c r="T483" i="52"/>
  <c r="S950" i="52"/>
  <c r="T950" i="52"/>
  <c r="S495" i="52"/>
  <c r="T495" i="52"/>
  <c r="S44" i="52"/>
  <c r="T44" i="52"/>
  <c r="S750" i="52"/>
  <c r="T750" i="52"/>
  <c r="S377" i="52"/>
  <c r="T377" i="52"/>
  <c r="S189" i="52"/>
  <c r="T189" i="52"/>
  <c r="S59" i="52"/>
  <c r="T59" i="52"/>
  <c r="S95" i="52"/>
  <c r="T95" i="52"/>
  <c r="S468" i="52"/>
  <c r="T468" i="52"/>
  <c r="S986" i="52"/>
  <c r="S90" i="52"/>
  <c r="T90" i="52"/>
  <c r="S770" i="52"/>
  <c r="T806" i="52"/>
  <c r="S806" i="52"/>
  <c r="T733" i="52"/>
  <c r="S733" i="52"/>
  <c r="T922" i="52"/>
  <c r="S922" i="52"/>
  <c r="S453" i="52"/>
  <c r="T453" i="52"/>
  <c r="T295" i="52"/>
  <c r="S295" i="52"/>
  <c r="S980" i="52"/>
  <c r="T980" i="52"/>
  <c r="S223" i="52"/>
  <c r="T223" i="52"/>
  <c r="S534" i="52"/>
  <c r="T534" i="52"/>
  <c r="T249" i="52"/>
  <c r="T184" i="52"/>
  <c r="S184" i="52"/>
  <c r="S989" i="52"/>
  <c r="T989" i="52"/>
  <c r="S173" i="52"/>
  <c r="T173" i="52"/>
  <c r="S728" i="52"/>
  <c r="T728" i="52"/>
  <c r="T849" i="52"/>
  <c r="S849" i="52"/>
  <c r="S145" i="52"/>
  <c r="T145" i="52"/>
  <c r="T743" i="52"/>
  <c r="S743" i="52"/>
  <c r="T748" i="52"/>
  <c r="S748" i="52"/>
  <c r="S602" i="52"/>
  <c r="T602" i="52"/>
  <c r="S655" i="52"/>
  <c r="T655" i="52"/>
  <c r="S584" i="52"/>
  <c r="T584" i="52"/>
  <c r="S454" i="52"/>
  <c r="T454" i="52"/>
  <c r="T108" i="52"/>
  <c r="S108" i="52"/>
  <c r="T856" i="52"/>
  <c r="S148" i="52"/>
  <c r="T148" i="52"/>
  <c r="S172" i="52"/>
  <c r="T172" i="52"/>
  <c r="S208" i="52"/>
  <c r="T208" i="52"/>
  <c r="T488" i="52"/>
  <c r="S488" i="52"/>
  <c r="T271" i="52"/>
  <c r="S271" i="52"/>
  <c r="S716" i="52"/>
  <c r="T716" i="52"/>
  <c r="S25" i="52"/>
  <c r="T25" i="52"/>
  <c r="S612" i="52"/>
  <c r="T612" i="52"/>
  <c r="T722" i="52"/>
  <c r="S221" i="52"/>
  <c r="T221" i="52"/>
  <c r="S740" i="52"/>
  <c r="T740" i="52"/>
  <c r="T317" i="52"/>
  <c r="S317" i="52"/>
  <c r="S240" i="52"/>
  <c r="T240" i="52"/>
  <c r="S978" i="52"/>
  <c r="T978" i="52"/>
  <c r="S597" i="52"/>
  <c r="T597" i="52"/>
  <c r="S396" i="52"/>
  <c r="T396" i="52"/>
  <c r="T276" i="52"/>
  <c r="S276" i="52"/>
  <c r="S455" i="52"/>
  <c r="T455" i="52"/>
  <c r="S755" i="52"/>
  <c r="T755" i="52"/>
  <c r="T179" i="52"/>
  <c r="S179" i="52"/>
  <c r="S63" i="52"/>
  <c r="T63" i="52"/>
  <c r="S181" i="52"/>
  <c r="T181" i="52"/>
  <c r="S591" i="52"/>
  <c r="T591" i="52"/>
  <c r="T815" i="52"/>
  <c r="S815" i="52"/>
  <c r="S566" i="52"/>
  <c r="T566" i="52"/>
  <c r="T140" i="52"/>
  <c r="S140" i="52"/>
  <c r="S742" i="52"/>
  <c r="T742" i="52"/>
  <c r="S389" i="52"/>
  <c r="S388" i="52"/>
  <c r="T388" i="52"/>
  <c r="T294" i="52"/>
  <c r="S294" i="52"/>
  <c r="S893" i="52"/>
  <c r="T893" i="52"/>
  <c r="S941" i="52"/>
  <c r="T941" i="52"/>
  <c r="T415" i="52"/>
  <c r="S415" i="52"/>
  <c r="S611" i="52"/>
  <c r="T611" i="52"/>
  <c r="S476" i="52"/>
  <c r="T476" i="52"/>
  <c r="S741" i="52"/>
  <c r="T741" i="52"/>
  <c r="S590" i="52"/>
  <c r="T590" i="52"/>
  <c r="S446" i="52"/>
  <c r="T446" i="52"/>
  <c r="T669" i="52"/>
  <c r="S669" i="52"/>
  <c r="S87" i="52"/>
  <c r="T87" i="52"/>
  <c r="T245" i="52"/>
  <c r="S245" i="52"/>
  <c r="T787" i="52"/>
  <c r="S787" i="52"/>
  <c r="T222" i="52"/>
  <c r="S222" i="52"/>
  <c r="S89" i="52"/>
  <c r="S97" i="52"/>
  <c r="T97" i="52"/>
  <c r="S881" i="52"/>
  <c r="T881" i="52"/>
  <c r="T353" i="52"/>
  <c r="S353" i="52"/>
  <c r="S709" i="52"/>
  <c r="T709" i="52"/>
  <c r="S91" i="52"/>
  <c r="T91" i="52"/>
  <c r="S964" i="52"/>
  <c r="T964" i="52"/>
  <c r="S774" i="52"/>
  <c r="T774" i="52"/>
  <c r="T807" i="52"/>
  <c r="S807" i="52"/>
  <c r="S510" i="52"/>
  <c r="T510" i="52"/>
  <c r="S416" i="52"/>
  <c r="T292" i="52"/>
  <c r="S292" i="52"/>
  <c r="S142" i="52"/>
  <c r="T142" i="52"/>
  <c r="S24" i="52"/>
  <c r="T24" i="52"/>
  <c r="S83" i="52"/>
  <c r="T83" i="52"/>
  <c r="S176" i="52"/>
  <c r="S501" i="52"/>
  <c r="S418" i="52"/>
  <c r="T418" i="52"/>
  <c r="T143" i="52"/>
  <c r="S143" i="52"/>
  <c r="S242" i="52"/>
  <c r="T242" i="52"/>
  <c r="S739" i="52"/>
  <c r="T739" i="52"/>
  <c r="T958" i="52"/>
  <c r="S958" i="52"/>
  <c r="T238" i="52"/>
  <c r="T127" i="52"/>
  <c r="S348" i="52"/>
  <c r="T348" i="52"/>
  <c r="S677" i="52"/>
  <c r="T677" i="52"/>
  <c r="S431" i="52"/>
  <c r="T431" i="52"/>
  <c r="S756" i="52"/>
  <c r="T756" i="52"/>
  <c r="S39" i="52"/>
  <c r="T39" i="52"/>
  <c r="T676" i="52"/>
  <c r="S676" i="52"/>
  <c r="S650" i="52"/>
  <c r="T650" i="52"/>
  <c r="S646" i="52"/>
  <c r="T646" i="52"/>
  <c r="T241" i="52"/>
  <c r="S241" i="52"/>
  <c r="T234" i="52"/>
  <c r="S234" i="52"/>
  <c r="S196" i="52"/>
  <c r="T196" i="52"/>
  <c r="S905" i="52"/>
  <c r="T905" i="52"/>
  <c r="S231" i="52"/>
  <c r="T231" i="52"/>
  <c r="S486" i="52"/>
  <c r="T486" i="52"/>
  <c r="S361" i="52"/>
  <c r="T361" i="52"/>
  <c r="S889" i="52"/>
  <c r="T889" i="52"/>
  <c r="S439" i="52"/>
  <c r="T439" i="52"/>
  <c r="T337" i="52"/>
  <c r="S337" i="52"/>
  <c r="S882" i="52"/>
  <c r="T882" i="52"/>
  <c r="S10" i="52"/>
  <c r="T10" i="52"/>
  <c r="T592" i="52"/>
  <c r="S592" i="52"/>
  <c r="S117" i="52"/>
  <c r="T117" i="52"/>
  <c r="S490" i="52"/>
  <c r="T490" i="52"/>
  <c r="T285" i="52"/>
  <c r="S285" i="52"/>
  <c r="S268" i="52"/>
  <c r="T268" i="52"/>
  <c r="S573" i="52"/>
  <c r="T573" i="52"/>
  <c r="T615" i="52"/>
  <c r="S48" i="52"/>
  <c r="T48" i="52"/>
  <c r="S349" i="52"/>
  <c r="T349" i="52"/>
  <c r="T824" i="52"/>
  <c r="S824" i="52"/>
  <c r="S351" i="52"/>
  <c r="T351" i="52"/>
  <c r="S277" i="52"/>
  <c r="T277" i="52"/>
  <c r="T528" i="52"/>
  <c r="S528" i="52"/>
  <c r="S637" i="52"/>
  <c r="T637" i="52"/>
  <c r="S262" i="52"/>
  <c r="S894" i="52"/>
  <c r="S744" i="52"/>
  <c r="T744" i="52"/>
  <c r="S401" i="52"/>
  <c r="T401" i="52"/>
  <c r="S254" i="52"/>
  <c r="T254" i="52"/>
  <c r="S582" i="52"/>
  <c r="T582" i="52"/>
  <c r="T200" i="52"/>
  <c r="S200" i="52"/>
  <c r="T797" i="52"/>
  <c r="S797" i="52"/>
  <c r="S884" i="52"/>
  <c r="T884" i="52"/>
  <c r="S256" i="52"/>
  <c r="T256" i="52"/>
  <c r="S481" i="52"/>
  <c r="T481" i="52"/>
  <c r="T260" i="52"/>
  <c r="S260" i="52"/>
  <c r="S659" i="52"/>
  <c r="T659" i="52"/>
  <c r="S555" i="52"/>
  <c r="T555" i="52"/>
  <c r="T673" i="52"/>
  <c r="S673" i="52"/>
  <c r="T672" i="52"/>
  <c r="S672" i="52"/>
  <c r="S564" i="52"/>
  <c r="T564" i="52"/>
  <c r="S211" i="52"/>
  <c r="T211" i="52"/>
  <c r="S541" i="52"/>
  <c r="T541" i="52"/>
  <c r="S119" i="52"/>
  <c r="T119" i="52"/>
  <c r="S780" i="52"/>
  <c r="T780" i="52"/>
  <c r="T946" i="52"/>
  <c r="S946" i="52"/>
  <c r="S923" i="52"/>
  <c r="T923" i="52"/>
  <c r="S429" i="52"/>
  <c r="T429" i="52"/>
  <c r="T714" i="52"/>
  <c r="S714" i="52"/>
  <c r="T781" i="52"/>
  <c r="S781" i="52"/>
  <c r="T670" i="52"/>
  <c r="S670" i="52"/>
  <c r="S154" i="52"/>
  <c r="T154" i="52"/>
  <c r="T281" i="52"/>
  <c r="S281" i="52"/>
  <c r="S842" i="52"/>
  <c r="T842" i="52"/>
  <c r="T169" i="52"/>
  <c r="S169" i="52"/>
  <c r="T426" i="52"/>
  <c r="S426" i="52"/>
  <c r="T270" i="52"/>
  <c r="S810" i="52"/>
  <c r="T810" i="52"/>
  <c r="T938" i="52"/>
  <c r="S938" i="52"/>
  <c r="T328" i="52"/>
  <c r="S328" i="52"/>
  <c r="S352" i="52"/>
  <c r="T352" i="52"/>
  <c r="T339" i="52"/>
  <c r="S683" i="52"/>
  <c r="T683" i="52"/>
  <c r="T104" i="52"/>
  <c r="S480" i="52"/>
  <c r="T480" i="52"/>
  <c r="T789" i="52"/>
  <c r="S789" i="52"/>
  <c r="S269" i="52"/>
  <c r="T269" i="52"/>
  <c r="S749" i="52"/>
  <c r="T749" i="52"/>
  <c r="S53" i="52"/>
  <c r="T53" i="52"/>
  <c r="T209" i="52"/>
  <c r="S209" i="52"/>
  <c r="T801" i="52"/>
  <c r="T674" i="52"/>
  <c r="S674" i="52"/>
  <c r="S135" i="52"/>
  <c r="T135" i="52"/>
  <c r="T866" i="52"/>
  <c r="S866" i="52"/>
  <c r="T601" i="52"/>
  <c r="S601" i="52"/>
  <c r="T932" i="52"/>
  <c r="S932" i="52"/>
  <c r="S133" i="52"/>
  <c r="T133" i="52"/>
  <c r="S959" i="52"/>
  <c r="T959" i="52"/>
  <c r="T804" i="52"/>
  <c r="S804" i="52"/>
  <c r="S297" i="52"/>
  <c r="S777" i="52"/>
  <c r="T777" i="52"/>
  <c r="T412" i="52"/>
  <c r="T730" i="52"/>
  <c r="S730" i="52"/>
  <c r="T825" i="52"/>
  <c r="S825" i="52"/>
  <c r="T710" i="52"/>
  <c r="S710" i="52"/>
  <c r="T549" i="52"/>
  <c r="S549" i="52"/>
  <c r="S469" i="52"/>
  <c r="T469" i="52"/>
  <c r="T324" i="52"/>
  <c r="S324" i="52"/>
  <c r="S151" i="52"/>
  <c r="T151" i="52"/>
  <c r="S290" i="52"/>
  <c r="T290" i="52"/>
  <c r="S387" i="52"/>
  <c r="T387" i="52"/>
  <c r="T634" i="52"/>
  <c r="S634" i="52"/>
  <c r="S908" i="52"/>
  <c r="T908" i="52"/>
  <c r="T729" i="52"/>
  <c r="S729" i="52"/>
  <c r="S539" i="52"/>
  <c r="T539" i="52"/>
  <c r="S969" i="52"/>
  <c r="T969" i="52"/>
  <c r="T829" i="52"/>
  <c r="T199" i="52"/>
  <c r="S199" i="52"/>
  <c r="S93" i="52"/>
  <c r="T93" i="52"/>
  <c r="S987" i="52"/>
  <c r="T987" i="52"/>
  <c r="T378" i="52"/>
  <c r="S378" i="52"/>
  <c r="S617" i="52"/>
  <c r="T827" i="52"/>
  <c r="S827" i="52"/>
  <c r="S491" i="52"/>
  <c r="T491" i="52"/>
  <c r="S593" i="52"/>
  <c r="T593" i="52"/>
  <c r="S799" i="52"/>
  <c r="T799" i="52"/>
  <c r="S702" i="52"/>
  <c r="T702" i="52"/>
  <c r="S552" i="52"/>
  <c r="T552" i="52"/>
  <c r="S64" i="52"/>
  <c r="T64" i="52"/>
  <c r="T356" i="52"/>
  <c r="S356" i="52"/>
  <c r="S557" i="52"/>
  <c r="T557" i="52"/>
  <c r="S499" i="52"/>
  <c r="T499" i="52"/>
  <c r="S668" i="52"/>
  <c r="T668" i="52"/>
  <c r="S880" i="52"/>
  <c r="T880" i="52"/>
  <c r="T331" i="52"/>
  <c r="S331" i="52"/>
  <c r="S166" i="52"/>
  <c r="T166" i="52"/>
  <c r="T540" i="52"/>
  <c r="S540" i="52"/>
  <c r="T556" i="52"/>
  <c r="S556" i="52"/>
  <c r="S793" i="52"/>
  <c r="T793" i="52"/>
  <c r="S2" i="52"/>
  <c r="T2" i="52"/>
  <c r="S567" i="52" l="1"/>
  <c r="T586" i="52"/>
  <c r="T463" i="52"/>
  <c r="S343" i="52"/>
  <c r="S463" i="52"/>
  <c r="T157" i="52"/>
  <c r="S314" i="52"/>
  <c r="S883" i="52"/>
  <c r="T883" i="52"/>
  <c r="S615" i="52"/>
  <c r="S238" i="52"/>
  <c r="S722" i="52"/>
  <c r="T60" i="52"/>
  <c r="T288" i="52"/>
  <c r="T239" i="52"/>
  <c r="T477" i="52"/>
  <c r="T251" i="52"/>
  <c r="I2" i="96"/>
  <c r="K2" i="96" s="1"/>
  <c r="D29" i="58"/>
  <c r="E29" i="58"/>
  <c r="C29" i="58"/>
  <c r="F29" i="58"/>
  <c r="G29" i="58"/>
  <c r="T147" i="52"/>
  <c r="S684" i="52"/>
  <c r="D7" i="59"/>
  <c r="T69" i="52"/>
  <c r="T49" i="52"/>
  <c r="S851" i="52"/>
  <c r="S409" i="52"/>
  <c r="S921" i="52"/>
  <c r="S868" i="52"/>
  <c r="S98" i="52"/>
  <c r="T790" i="52"/>
  <c r="T535" i="52"/>
  <c r="S49" i="52"/>
  <c r="T924" i="52"/>
  <c r="T921" i="52"/>
  <c r="S408" i="52"/>
  <c r="F25" i="59" s="1"/>
  <c r="S919" i="52"/>
  <c r="T894" i="52"/>
  <c r="S855" i="52"/>
  <c r="S875" i="52"/>
  <c r="T919" i="52"/>
  <c r="T98" i="52"/>
  <c r="T532" i="52"/>
  <c r="S187" i="52"/>
  <c r="S790" i="52"/>
  <c r="T297" i="52"/>
  <c r="T262" i="52"/>
  <c r="T855" i="52"/>
  <c r="T374" i="52"/>
  <c r="T80" i="52"/>
  <c r="T875" i="52"/>
  <c r="S45" i="52"/>
  <c r="S532" i="52"/>
  <c r="T808" i="52"/>
  <c r="T682" i="52"/>
  <c r="S764" i="52"/>
  <c r="S155" i="52"/>
  <c r="T656" i="52"/>
  <c r="S302" i="52"/>
  <c r="T458" i="52"/>
  <c r="T764" i="52"/>
  <c r="T795" i="52"/>
  <c r="S656" i="52"/>
  <c r="T89" i="52"/>
  <c r="T929" i="52"/>
  <c r="S458" i="52"/>
  <c r="S685" i="52"/>
  <c r="S144" i="52"/>
  <c r="J2" i="96"/>
  <c r="L2" i="96" s="1"/>
  <c r="F29" i="59"/>
  <c r="E29" i="59"/>
  <c r="D29" i="59"/>
  <c r="C29" i="59"/>
  <c r="S586" i="52"/>
  <c r="T516" i="52"/>
  <c r="S365" i="52"/>
  <c r="T343" i="52"/>
  <c r="S801" i="52"/>
  <c r="S127" i="52"/>
  <c r="S421" i="52"/>
  <c r="T839" i="52"/>
  <c r="T526" i="52"/>
  <c r="S157" i="52"/>
  <c r="T406" i="52"/>
  <c r="F27" i="59" s="1"/>
  <c r="S616" i="52"/>
  <c r="T314" i="52"/>
  <c r="C6" i="59"/>
  <c r="C24" i="59"/>
  <c r="C23" i="59"/>
  <c r="C5" i="59"/>
  <c r="T365" i="52"/>
  <c r="S697" i="52"/>
  <c r="T594" i="52"/>
  <c r="T925" i="52"/>
  <c r="T697" i="52"/>
  <c r="S925" i="52"/>
  <c r="S840" i="52"/>
  <c r="T840" i="52"/>
  <c r="T150" i="52"/>
  <c r="T369" i="52"/>
  <c r="T567" i="52"/>
  <c r="S31" i="52"/>
  <c r="S147" i="52"/>
  <c r="T176" i="52"/>
  <c r="T354" i="52"/>
  <c r="S915" i="52"/>
  <c r="T967" i="52"/>
  <c r="T496" i="52"/>
  <c r="S621" i="52"/>
  <c r="S496" i="52"/>
  <c r="T621" i="52"/>
  <c r="S792" i="52"/>
  <c r="T9" i="52"/>
  <c r="T574" i="52"/>
  <c r="S529" i="52"/>
  <c r="S345" i="52"/>
  <c r="T727" i="52"/>
  <c r="T973" i="52"/>
  <c r="S3" i="52"/>
  <c r="C12" i="59" s="1"/>
  <c r="T606" i="52"/>
  <c r="T144" i="52"/>
  <c r="T345" i="52"/>
  <c r="T26" i="52"/>
  <c r="T120" i="52"/>
  <c r="S761" i="52"/>
  <c r="T113" i="52"/>
  <c r="T3" i="52"/>
  <c r="C27" i="59" s="1"/>
  <c r="S120" i="52"/>
  <c r="S113" i="52"/>
  <c r="S9" i="52"/>
  <c r="S914" i="52"/>
  <c r="T533" i="52"/>
  <c r="S249" i="52"/>
  <c r="T966" i="52"/>
  <c r="S412" i="52"/>
  <c r="T368" i="52"/>
  <c r="T648" i="52"/>
  <c r="S735" i="52"/>
  <c r="S606" i="52"/>
  <c r="T123" i="52"/>
  <c r="T572" i="52"/>
  <c r="S198" i="52"/>
  <c r="T871" i="52"/>
  <c r="T628" i="52"/>
  <c r="S368" i="52"/>
  <c r="S867" i="52"/>
  <c r="S648" i="52"/>
  <c r="T735" i="52"/>
  <c r="S727" i="52"/>
  <c r="T512" i="52"/>
  <c r="T784" i="52"/>
  <c r="S338" i="52"/>
  <c r="S123" i="52"/>
  <c r="S572" i="52"/>
  <c r="S270" i="52"/>
  <c r="S628" i="52"/>
  <c r="T501" i="52"/>
  <c r="T421" i="52"/>
  <c r="S205" i="52"/>
  <c r="S823" i="52"/>
  <c r="T867" i="52"/>
  <c r="T305" i="52"/>
  <c r="T651" i="52"/>
  <c r="T803" i="52"/>
  <c r="S512" i="52"/>
  <c r="T153" i="52"/>
  <c r="S784" i="52"/>
  <c r="S898" i="52"/>
  <c r="T338" i="52"/>
  <c r="S57" i="52"/>
  <c r="T438" i="52"/>
  <c r="S346" i="52"/>
  <c r="T649" i="52"/>
  <c r="S193" i="52"/>
  <c r="T652" i="52"/>
  <c r="S651" i="52"/>
  <c r="S574" i="52"/>
  <c r="T920" i="52"/>
  <c r="S308" i="52"/>
  <c r="T170" i="52"/>
  <c r="T23" i="52"/>
  <c r="S891" i="52"/>
  <c r="T185" i="52"/>
  <c r="S983" i="52"/>
  <c r="T857" i="52"/>
  <c r="T195" i="52"/>
  <c r="T911" i="52"/>
  <c r="T965" i="52"/>
  <c r="T529" i="52"/>
  <c r="S911" i="52"/>
  <c r="S652" i="52"/>
  <c r="T847" i="52"/>
  <c r="S185" i="52"/>
  <c r="T910" i="52"/>
  <c r="S228" i="52"/>
  <c r="T304" i="52"/>
  <c r="S195" i="52"/>
  <c r="T766" i="52"/>
  <c r="T798" i="52"/>
  <c r="T411" i="52"/>
  <c r="S920" i="52"/>
  <c r="T570" i="52"/>
  <c r="T308" i="52"/>
  <c r="S766" i="52"/>
  <c r="T525" i="52"/>
  <c r="T983" i="52"/>
  <c r="S570" i="52"/>
  <c r="T984" i="52"/>
  <c r="S857" i="52"/>
  <c r="T791" i="52"/>
  <c r="S525" i="52"/>
  <c r="T12" i="52"/>
  <c r="S791" i="52"/>
  <c r="S282" i="52"/>
  <c r="T309" i="52"/>
  <c r="S319" i="52"/>
  <c r="S522" i="52"/>
  <c r="S12" i="52"/>
  <c r="D25" i="59" s="1"/>
  <c r="T410" i="52"/>
  <c r="T843" i="52"/>
  <c r="S635" i="52"/>
  <c r="T282" i="52"/>
  <c r="S309" i="52"/>
  <c r="T5" i="52"/>
  <c r="S33" i="52"/>
  <c r="T319" i="52"/>
  <c r="T937" i="52"/>
  <c r="S410" i="52"/>
  <c r="T482" i="52"/>
  <c r="T19" i="52"/>
  <c r="T957" i="52"/>
  <c r="T817" i="52"/>
  <c r="T626" i="52"/>
  <c r="S5" i="52"/>
  <c r="C7" i="59" s="1"/>
  <c r="T33" i="52"/>
  <c r="S695" i="52"/>
  <c r="S334" i="52"/>
  <c r="T927" i="52"/>
  <c r="S482" i="52"/>
  <c r="T785" i="52"/>
  <c r="T885" i="52"/>
  <c r="S19" i="52"/>
  <c r="S957" i="52"/>
  <c r="T617" i="52"/>
  <c r="S817" i="52"/>
  <c r="S626" i="52"/>
  <c r="T416" i="52"/>
  <c r="T389" i="52"/>
  <c r="T770" i="52"/>
  <c r="T982" i="52"/>
  <c r="T695" i="52"/>
  <c r="S80" i="52"/>
  <c r="T542" i="52"/>
  <c r="S927" i="52"/>
  <c r="T561" i="52"/>
  <c r="S785" i="52"/>
  <c r="S885" i="52"/>
  <c r="S191" i="52"/>
  <c r="S26" i="52"/>
  <c r="S972" i="52"/>
  <c r="T645" i="52"/>
  <c r="T28" i="52"/>
  <c r="S516" i="52"/>
  <c r="T261" i="52"/>
  <c r="S645" i="52"/>
  <c r="S28" i="52"/>
  <c r="S261" i="52"/>
  <c r="S856" i="52"/>
  <c r="T521" i="52"/>
  <c r="T851" i="52"/>
  <c r="S521" i="52"/>
  <c r="S967" i="52"/>
  <c r="T243" i="52"/>
  <c r="S413" i="52"/>
  <c r="S41" i="52"/>
  <c r="S565" i="52"/>
  <c r="T888" i="52"/>
  <c r="S125" i="52"/>
  <c r="T413" i="52"/>
  <c r="S871" i="52"/>
  <c r="S104" i="52"/>
  <c r="S369" i="52"/>
  <c r="T322" i="52"/>
  <c r="T544" i="52"/>
  <c r="S888" i="52"/>
  <c r="T125" i="52"/>
  <c r="S243" i="52"/>
  <c r="S984" i="52"/>
  <c r="S411" i="52"/>
  <c r="T228" i="52"/>
  <c r="T860" i="52"/>
  <c r="S860" i="52"/>
  <c r="T159" i="52"/>
  <c r="T583" i="52"/>
  <c r="S159" i="52"/>
  <c r="T76" i="52"/>
  <c r="S583" i="52"/>
  <c r="S76" i="52"/>
  <c r="T367" i="52"/>
  <c r="S150" i="52"/>
  <c r="S367" i="52"/>
  <c r="T186" i="52"/>
  <c r="S186" i="52"/>
  <c r="T167" i="52"/>
  <c r="T70" i="52"/>
  <c r="S70" i="52"/>
  <c r="S800" i="52"/>
  <c r="S661" i="52"/>
  <c r="S973" i="52"/>
  <c r="S304" i="52"/>
  <c r="T427" i="52"/>
  <c r="S427" i="52"/>
  <c r="S966" i="52"/>
  <c r="S339" i="52"/>
  <c r="T986" i="52"/>
  <c r="T891" i="52"/>
  <c r="S257" i="52"/>
  <c r="S594" i="52"/>
  <c r="S37" i="52"/>
  <c r="S847" i="52"/>
  <c r="S533" i="52"/>
  <c r="S167" i="52"/>
  <c r="T616" i="52"/>
  <c r="S948" i="52"/>
  <c r="S910" i="52"/>
  <c r="S965" i="52"/>
  <c r="S537" i="52"/>
  <c r="S29" i="52"/>
  <c r="T126" i="52"/>
  <c r="S544" i="52"/>
  <c r="T565" i="52"/>
  <c r="T219" i="52"/>
  <c r="T102" i="52"/>
  <c r="S219" i="52"/>
  <c r="S102" i="52"/>
  <c r="T800" i="52"/>
  <c r="T792" i="52"/>
  <c r="S833" i="52"/>
  <c r="T833" i="52"/>
  <c r="T160" i="52"/>
  <c r="T700" i="52"/>
  <c r="S160" i="52"/>
  <c r="S700" i="52"/>
  <c r="S535" i="52"/>
  <c r="S945" i="52"/>
  <c r="T174" i="52"/>
  <c r="S355" i="52"/>
  <c r="T562" i="52"/>
  <c r="S170" i="52"/>
  <c r="T653" i="52"/>
  <c r="T47" i="52"/>
  <c r="T417" i="52"/>
  <c r="T945" i="52"/>
  <c r="T355" i="52"/>
  <c r="S562" i="52"/>
  <c r="T763" i="52"/>
  <c r="G29" i="59"/>
  <c r="S763" i="52"/>
  <c r="S174" i="52"/>
  <c r="T504" i="52"/>
  <c r="T545" i="52"/>
  <c r="T341" i="52"/>
  <c r="S420" i="52"/>
  <c r="T152" i="52"/>
  <c r="T405" i="52"/>
  <c r="S829" i="52"/>
  <c r="S504" i="52"/>
  <c r="S653" i="52"/>
  <c r="S509" i="52"/>
  <c r="S47" i="52"/>
  <c r="S545" i="52"/>
  <c r="S417" i="52"/>
  <c r="S341" i="52"/>
  <c r="T420" i="52"/>
  <c r="S152" i="52"/>
  <c r="S405" i="52"/>
  <c r="S587" i="52"/>
  <c r="S434" i="52"/>
  <c r="T434" i="52"/>
  <c r="T408" i="52"/>
  <c r="T41" i="52"/>
  <c r="S976" i="52"/>
  <c r="T972" i="52"/>
  <c r="T177" i="52"/>
  <c r="S323" i="52"/>
  <c r="T395" i="52"/>
  <c r="T85" i="52"/>
  <c r="T854" i="52"/>
  <c r="T484" i="52"/>
  <c r="T323" i="52"/>
  <c r="S85" i="52"/>
  <c r="S484" i="52"/>
  <c r="T976" i="52"/>
  <c r="T977" i="52"/>
  <c r="T467" i="52"/>
  <c r="E27" i="59" s="1"/>
  <c r="S876" i="52"/>
  <c r="T971" i="52"/>
  <c r="S124" i="52"/>
  <c r="T751" i="52"/>
  <c r="S803" i="52"/>
  <c r="S395" i="52"/>
  <c r="S977" i="52"/>
  <c r="S467" i="52"/>
  <c r="T876" i="52"/>
  <c r="S971" i="52"/>
  <c r="T124" i="52"/>
  <c r="S751" i="52"/>
  <c r="T229" i="52"/>
  <c r="T398" i="52"/>
  <c r="S340" i="52"/>
  <c r="S177" i="52"/>
  <c r="S613" i="52"/>
  <c r="T613" i="52"/>
  <c r="S229" i="52"/>
  <c r="S398" i="52"/>
  <c r="T340" i="52"/>
  <c r="T383" i="52"/>
  <c r="S830" i="52"/>
  <c r="T703" i="52"/>
  <c r="S703" i="52"/>
  <c r="S383" i="52"/>
  <c r="T830" i="52"/>
  <c r="T187" i="52"/>
  <c r="T397" i="52"/>
  <c r="S23" i="52"/>
  <c r="S595" i="52"/>
  <c r="S834" i="52"/>
  <c r="T684" i="52"/>
  <c r="T734" i="52"/>
  <c r="T17" i="52"/>
  <c r="D27" i="59" s="1"/>
  <c r="T595" i="52"/>
  <c r="T887" i="52"/>
  <c r="T834" i="52"/>
  <c r="S734" i="52"/>
  <c r="T472" i="52"/>
  <c r="T14" i="52"/>
  <c r="T551" i="52"/>
  <c r="S704" i="52"/>
  <c r="S86" i="52"/>
  <c r="T204" i="52"/>
  <c r="T835" i="52"/>
  <c r="T627" i="52"/>
  <c r="S924" i="52"/>
  <c r="S136" i="52"/>
  <c r="T771" i="52"/>
  <c r="T136" i="52"/>
  <c r="S887" i="52"/>
  <c r="S771" i="52"/>
  <c r="T704" i="52"/>
  <c r="S835" i="52"/>
  <c r="S627" i="52"/>
  <c r="T373" i="52"/>
  <c r="T306" i="52"/>
  <c r="S435" i="52"/>
  <c r="T850" i="52"/>
  <c r="T214" i="52"/>
  <c r="T623" i="52"/>
  <c r="S397" i="52"/>
  <c r="S17" i="52"/>
  <c r="S472" i="52"/>
  <c r="S14" i="52"/>
  <c r="D11" i="59" s="1"/>
  <c r="S551" i="52"/>
  <c r="S373" i="52"/>
  <c r="S306" i="52"/>
  <c r="T435" i="52"/>
  <c r="S850" i="52"/>
  <c r="S214" i="52"/>
  <c r="S623" i="52"/>
  <c r="C13" i="59" l="1"/>
  <c r="C14" i="59"/>
  <c r="C8" i="59"/>
  <c r="C16" i="59" s="1"/>
  <c r="E12" i="59"/>
  <c r="E10" i="59"/>
  <c r="E20" i="59" s="1"/>
  <c r="E9" i="59"/>
  <c r="E15" i="59" s="1"/>
  <c r="E25" i="59"/>
  <c r="E24" i="59"/>
  <c r="E8" i="59"/>
  <c r="E16" i="59" s="1"/>
  <c r="E23" i="59"/>
  <c r="E13" i="59"/>
  <c r="E11" i="59"/>
  <c r="E7" i="59"/>
  <c r="G7" i="59" s="1"/>
  <c r="E14" i="59"/>
  <c r="E6" i="59"/>
  <c r="E5" i="59"/>
  <c r="E19" i="59" s="1"/>
  <c r="C25" i="59"/>
  <c r="D6" i="59"/>
  <c r="G6" i="59" s="1"/>
  <c r="D8" i="59"/>
  <c r="D17" i="59" s="1"/>
  <c r="D9" i="59"/>
  <c r="D15" i="59" s="1"/>
  <c r="D5" i="59"/>
  <c r="G5" i="59" s="1"/>
  <c r="D10" i="59"/>
  <c r="D20" i="59" s="1"/>
  <c r="D12" i="59"/>
  <c r="G12" i="59" s="1"/>
  <c r="D13" i="59"/>
  <c r="D14" i="59"/>
  <c r="D23" i="59"/>
  <c r="D24" i="59"/>
  <c r="F7" i="59"/>
  <c r="F17" i="59" s="1"/>
  <c r="F8" i="59"/>
  <c r="F16" i="59" s="1"/>
  <c r="F9" i="59"/>
  <c r="F15" i="59" s="1"/>
  <c r="F6" i="59"/>
  <c r="F10" i="59"/>
  <c r="F20" i="59" s="1"/>
  <c r="F11" i="59"/>
  <c r="F12" i="59"/>
  <c r="F13" i="59"/>
  <c r="F14" i="59"/>
  <c r="F5" i="59"/>
  <c r="F19" i="59" s="1"/>
  <c r="F23" i="59"/>
  <c r="F24" i="59"/>
  <c r="C9" i="59"/>
  <c r="C10" i="59"/>
  <c r="C11" i="59"/>
  <c r="G27" i="59"/>
  <c r="G24" i="59"/>
  <c r="G23" i="59"/>
  <c r="G25" i="59"/>
  <c r="C19" i="59" l="1"/>
  <c r="D19" i="59"/>
  <c r="E17" i="59"/>
  <c r="D16" i="59"/>
  <c r="G11" i="59"/>
  <c r="G10" i="59"/>
  <c r="G9" i="59"/>
  <c r="C20" i="59"/>
  <c r="G14" i="59"/>
  <c r="G13" i="59"/>
  <c r="G8" i="59"/>
  <c r="C15" i="59"/>
  <c r="C17" i="59"/>
  <c r="G15" i="59"/>
  <c r="F21" i="59"/>
  <c r="K20" i="59" s="1"/>
  <c r="E21" i="59"/>
  <c r="J6" i="59" s="1"/>
  <c r="D21" i="59"/>
  <c r="I20" i="59" s="1"/>
  <c r="C21" i="59"/>
  <c r="H19" i="59" s="1"/>
  <c r="G20" i="59"/>
  <c r="G16" i="59"/>
  <c r="G17" i="59"/>
  <c r="G19" i="59"/>
  <c r="K19" i="59" l="1"/>
  <c r="K21" i="59" s="1"/>
  <c r="I12" i="59"/>
  <c r="K11" i="59"/>
  <c r="J11" i="59"/>
  <c r="K5" i="59"/>
  <c r="J10" i="59"/>
  <c r="K13" i="59"/>
  <c r="K6" i="59"/>
  <c r="K12" i="59"/>
  <c r="J19" i="59"/>
  <c r="K8" i="59"/>
  <c r="K9" i="59"/>
  <c r="J14" i="59"/>
  <c r="K10" i="59"/>
  <c r="K7" i="59"/>
  <c r="I7" i="59"/>
  <c r="I13" i="59"/>
  <c r="K14" i="59"/>
  <c r="I5" i="59"/>
  <c r="J12" i="59"/>
  <c r="J9" i="59"/>
  <c r="J8" i="59"/>
  <c r="J13" i="59"/>
  <c r="J20" i="59"/>
  <c r="J7" i="59"/>
  <c r="I6" i="59"/>
  <c r="J5" i="59"/>
  <c r="I9" i="59"/>
  <c r="I8" i="59"/>
  <c r="I14" i="59"/>
  <c r="I10" i="59"/>
  <c r="I19" i="59"/>
  <c r="I21" i="59" s="1"/>
  <c r="I11" i="59"/>
  <c r="H20" i="59"/>
  <c r="H21" i="59" s="1"/>
  <c r="G21" i="59"/>
  <c r="L19" i="59" s="1"/>
  <c r="H5" i="59"/>
  <c r="H6" i="59"/>
  <c r="H13" i="59"/>
  <c r="H7" i="59"/>
  <c r="H10" i="59"/>
  <c r="H14" i="59"/>
  <c r="H11" i="59"/>
  <c r="H8" i="59"/>
  <c r="H9" i="59"/>
  <c r="H12" i="59"/>
  <c r="J15" i="59" l="1"/>
  <c r="K15" i="59"/>
  <c r="K16" i="59"/>
  <c r="K17" i="59"/>
  <c r="J21" i="59"/>
  <c r="J16" i="59"/>
  <c r="J17" i="59"/>
  <c r="I15" i="59"/>
  <c r="I16" i="59"/>
  <c r="I17" i="59"/>
  <c r="H15" i="59"/>
  <c r="H16" i="59"/>
  <c r="L11" i="59"/>
  <c r="L10" i="59"/>
  <c r="L12" i="59"/>
  <c r="L9" i="59"/>
  <c r="L5" i="59"/>
  <c r="L13" i="59"/>
  <c r="L7" i="59"/>
  <c r="L8" i="59"/>
  <c r="L6" i="59"/>
  <c r="L14" i="59"/>
  <c r="L20" i="59"/>
  <c r="L21" i="59" s="1"/>
  <c r="H17" i="59"/>
  <c r="L15" i="59" l="1"/>
  <c r="L16" i="59"/>
  <c r="L17" i="59"/>
  <c r="B54" i="59" a="1"/>
  <c r="B54" i="59" s="1"/>
  <c r="B52" i="59" a="1"/>
  <c r="B52" i="59" s="1"/>
  <c r="B53" i="59" a="1"/>
  <c r="B53" i="59" s="1"/>
  <c r="B51" i="59" a="1"/>
  <c r="B51" i="59" s="1"/>
  <c r="R184" i="52" l="1"/>
  <c r="Q184" i="52"/>
  <c r="Q183" i="52"/>
  <c r="R183" i="52"/>
  <c r="Q423" i="52"/>
  <c r="R423" i="52"/>
  <c r="Q182" i="52"/>
  <c r="R182" i="52"/>
  <c r="Q422" i="52"/>
  <c r="R422" i="52"/>
  <c r="R3" i="52"/>
  <c r="Q3" i="52"/>
  <c r="R4" i="52"/>
  <c r="Q4" i="52"/>
  <c r="Q303" i="52"/>
  <c r="R303" i="52"/>
  <c r="Q16" i="52"/>
  <c r="R16" i="52"/>
  <c r="Q15" i="52"/>
  <c r="R15" i="52"/>
  <c r="R14" i="52"/>
  <c r="Q14" i="52"/>
  <c r="R185" i="52"/>
  <c r="Q185" i="52"/>
  <c r="R6" i="52"/>
  <c r="Q6" i="52"/>
  <c r="Q19" i="52"/>
  <c r="R19" i="52"/>
  <c r="Q8" i="52"/>
  <c r="R8" i="52"/>
  <c r="Q304" i="52"/>
  <c r="R304" i="52"/>
  <c r="R5" i="52"/>
  <c r="Q5" i="52"/>
  <c r="Q18" i="52"/>
  <c r="R18" i="52"/>
  <c r="Q306" i="52"/>
  <c r="R306" i="52"/>
  <c r="R20" i="52"/>
  <c r="Q20" i="52"/>
  <c r="R17" i="52"/>
  <c r="Q17" i="52"/>
  <c r="R305" i="52"/>
  <c r="Q305" i="52"/>
  <c r="Q9" i="52"/>
  <c r="R9" i="52"/>
  <c r="R424" i="52"/>
  <c r="Q424" i="52"/>
  <c r="Q7" i="52"/>
  <c r="R7" i="52"/>
  <c r="R21" i="52"/>
  <c r="Q21" i="52"/>
  <c r="Q178" i="52"/>
  <c r="R178" i="52"/>
  <c r="R11" i="52"/>
  <c r="Q11" i="52"/>
  <c r="Q12" i="52"/>
  <c r="R12" i="52"/>
  <c r="R181" i="52"/>
  <c r="Q181" i="52"/>
  <c r="R221" i="52"/>
  <c r="Q221" i="52"/>
  <c r="R179" i="52"/>
  <c r="Q179" i="52"/>
  <c r="Q95" i="52"/>
  <c r="R95" i="52"/>
  <c r="Q180" i="52"/>
  <c r="R180" i="52"/>
  <c r="R112" i="52"/>
  <c r="Q112" i="52"/>
  <c r="Q302" i="52"/>
  <c r="R302" i="52"/>
  <c r="Q137" i="52"/>
  <c r="R137" i="52"/>
  <c r="Q222" i="52"/>
  <c r="R222" i="52"/>
  <c r="R768" i="52"/>
  <c r="Q768" i="52"/>
  <c r="R736" i="52"/>
  <c r="Q736" i="52"/>
  <c r="R99" i="52"/>
  <c r="Q99" i="52"/>
  <c r="R476" i="52"/>
  <c r="Q476" i="52"/>
  <c r="Q195" i="52"/>
  <c r="R195" i="52"/>
  <c r="Q88" i="52"/>
  <c r="R88" i="52"/>
  <c r="Q218" i="52"/>
  <c r="R218" i="52"/>
  <c r="Q421" i="52"/>
  <c r="R421" i="52"/>
  <c r="R270" i="52"/>
  <c r="Q270" i="52"/>
  <c r="Q918" i="52"/>
  <c r="R918" i="52"/>
  <c r="Q209" i="52"/>
  <c r="R209" i="52"/>
  <c r="R130" i="52"/>
  <c r="Q130" i="52"/>
  <c r="R801" i="52"/>
  <c r="Q801" i="52"/>
  <c r="R446" i="52"/>
  <c r="Q446" i="52"/>
  <c r="R390" i="52"/>
  <c r="Q390" i="52"/>
  <c r="Q152" i="52"/>
  <c r="R152" i="52"/>
  <c r="Q139" i="52"/>
  <c r="R139" i="52"/>
  <c r="Q93" i="52"/>
  <c r="R93" i="52"/>
  <c r="R234" i="52"/>
  <c r="Q234" i="52"/>
  <c r="Q458" i="52"/>
  <c r="R458" i="52"/>
  <c r="R272" i="52"/>
  <c r="Q272" i="52"/>
  <c r="Q434" i="52"/>
  <c r="R434" i="52"/>
  <c r="Q402" i="52"/>
  <c r="R402" i="52"/>
  <c r="R350" i="52"/>
  <c r="Q350" i="52"/>
  <c r="Q714" i="52"/>
  <c r="R714" i="52"/>
  <c r="R196" i="52"/>
  <c r="Q196" i="52"/>
  <c r="Q107" i="52"/>
  <c r="R107" i="52"/>
  <c r="R336" i="52"/>
  <c r="Q336" i="52"/>
  <c r="Q238" i="52"/>
  <c r="R238" i="52"/>
  <c r="R147" i="52"/>
  <c r="Q147" i="52"/>
  <c r="Q38" i="52"/>
  <c r="R38" i="52"/>
  <c r="Q118" i="52"/>
  <c r="R118" i="52"/>
  <c r="Q40" i="52"/>
  <c r="R40" i="52"/>
  <c r="R76" i="52"/>
  <c r="Q76" i="52"/>
  <c r="R141" i="52"/>
  <c r="Q141" i="52"/>
  <c r="Q106" i="52"/>
  <c r="R106" i="52"/>
  <c r="R158" i="52"/>
  <c r="Q158" i="52"/>
  <c r="Q474" i="52"/>
  <c r="R474" i="52"/>
  <c r="Q90" i="52"/>
  <c r="R90" i="52"/>
  <c r="R290" i="52"/>
  <c r="Q290" i="52"/>
  <c r="Q494" i="52"/>
  <c r="R494" i="52"/>
  <c r="Q13" i="52"/>
  <c r="R13" i="52"/>
  <c r="R909" i="52"/>
  <c r="Q909" i="52"/>
  <c r="R77" i="52"/>
  <c r="Q77" i="52"/>
  <c r="R330" i="52"/>
  <c r="Q330" i="52"/>
  <c r="Q378" i="52"/>
  <c r="R378" i="52"/>
  <c r="Q246" i="52"/>
  <c r="R246" i="52"/>
  <c r="R151" i="52"/>
  <c r="Q151" i="52"/>
  <c r="Q525" i="52"/>
  <c r="R525" i="52"/>
  <c r="Q567" i="52"/>
  <c r="R567" i="52"/>
  <c r="R709" i="52"/>
  <c r="Q709" i="52"/>
  <c r="R564" i="52"/>
  <c r="Q564" i="52"/>
  <c r="Q482" i="52"/>
  <c r="R482" i="52"/>
  <c r="R942" i="52"/>
  <c r="Q942" i="52"/>
  <c r="R39" i="52"/>
  <c r="Q39" i="52"/>
  <c r="Q810" i="52"/>
  <c r="R810" i="52"/>
  <c r="Q33" i="52"/>
  <c r="R33" i="52"/>
  <c r="Q54" i="52"/>
  <c r="R54" i="52"/>
  <c r="R894" i="52"/>
  <c r="Q894" i="52"/>
  <c r="Q117" i="52"/>
  <c r="R117" i="52"/>
  <c r="Q57" i="52"/>
  <c r="R57" i="52"/>
  <c r="Q337" i="52"/>
  <c r="R337" i="52"/>
  <c r="R503" i="52"/>
  <c r="Q503" i="52"/>
  <c r="Q528" i="52"/>
  <c r="R528" i="52"/>
  <c r="Q480" i="52"/>
  <c r="R480" i="52"/>
  <c r="R813" i="52"/>
  <c r="Q813" i="52"/>
  <c r="R25" i="52"/>
  <c r="Q25" i="52"/>
  <c r="R363" i="52"/>
  <c r="Q363" i="52"/>
  <c r="R288" i="52"/>
  <c r="Q288" i="52"/>
  <c r="Q379" i="52"/>
  <c r="R379" i="52"/>
  <c r="Q416" i="52"/>
  <c r="R416" i="52"/>
  <c r="R69" i="52"/>
  <c r="Q69" i="52"/>
  <c r="Q65" i="52"/>
  <c r="R65" i="52"/>
  <c r="R462" i="52"/>
  <c r="Q462" i="52"/>
  <c r="Q399" i="52"/>
  <c r="R399" i="52"/>
  <c r="Q688" i="52"/>
  <c r="R688" i="52"/>
  <c r="R715" i="52"/>
  <c r="Q715" i="52"/>
  <c r="Q531" i="52"/>
  <c r="R531" i="52"/>
  <c r="R58" i="52"/>
  <c r="Q58" i="52"/>
  <c r="Q389" i="52"/>
  <c r="R389" i="52"/>
  <c r="R338" i="52"/>
  <c r="Q338" i="52"/>
  <c r="R51" i="52"/>
  <c r="Q51" i="52"/>
  <c r="R43" i="52"/>
  <c r="Q43" i="52"/>
  <c r="Q245" i="52"/>
  <c r="R245" i="52"/>
  <c r="Q171" i="52"/>
  <c r="R171" i="52"/>
  <c r="Q194" i="52"/>
  <c r="R194" i="52"/>
  <c r="Q552" i="52"/>
  <c r="R552" i="52"/>
  <c r="Q113" i="52"/>
  <c r="R113" i="52"/>
  <c r="Q208" i="52"/>
  <c r="R208" i="52"/>
  <c r="Q27" i="52"/>
  <c r="R27" i="52"/>
  <c r="R362" i="52"/>
  <c r="Q362" i="52"/>
  <c r="Q111" i="52"/>
  <c r="R111" i="52"/>
  <c r="Q882" i="52"/>
  <c r="R882" i="52"/>
  <c r="Q105" i="52"/>
  <c r="R105" i="52"/>
  <c r="Q333" i="52"/>
  <c r="R333" i="52"/>
  <c r="R639" i="52"/>
  <c r="Q639" i="52"/>
  <c r="R744" i="52"/>
  <c r="Q744" i="52"/>
  <c r="R197" i="52"/>
  <c r="Q197" i="52"/>
  <c r="R901" i="52"/>
  <c r="Q901" i="52"/>
  <c r="R504" i="52"/>
  <c r="Q504" i="52"/>
  <c r="Q478" i="52"/>
  <c r="R478" i="52"/>
  <c r="Q645" i="52"/>
  <c r="R645" i="52"/>
  <c r="Q42" i="52"/>
  <c r="R42" i="52"/>
  <c r="R957" i="52"/>
  <c r="Q957" i="52"/>
  <c r="Q507" i="52"/>
  <c r="R507" i="52"/>
  <c r="Q368" i="52"/>
  <c r="R368" i="52"/>
  <c r="Q789" i="52"/>
  <c r="R789" i="52"/>
  <c r="R164" i="52"/>
  <c r="Q164" i="52"/>
  <c r="Q153" i="52"/>
  <c r="R153" i="52"/>
  <c r="R140" i="52"/>
  <c r="Q140" i="52"/>
  <c r="R741" i="52"/>
  <c r="Q741" i="52"/>
  <c r="R323" i="52"/>
  <c r="Q323" i="52"/>
  <c r="R759" i="52"/>
  <c r="Q759" i="52"/>
  <c r="R878" i="52"/>
  <c r="Q878" i="52"/>
  <c r="R780" i="52"/>
  <c r="Q780" i="52"/>
  <c r="Q232" i="52"/>
  <c r="R232" i="52"/>
  <c r="R278" i="52"/>
  <c r="Q278" i="52"/>
  <c r="Q258" i="52"/>
  <c r="R258" i="52"/>
  <c r="Q55" i="52"/>
  <c r="R55" i="52"/>
  <c r="Q249" i="52"/>
  <c r="R249" i="52"/>
  <c r="R230" i="52"/>
  <c r="Q230" i="52"/>
  <c r="R146" i="52"/>
  <c r="Q146" i="52"/>
  <c r="Q103" i="52"/>
  <c r="R103" i="52"/>
  <c r="R273" i="52"/>
  <c r="Q273" i="52"/>
  <c r="Q668" i="52"/>
  <c r="R668" i="52"/>
  <c r="Q120" i="52"/>
  <c r="R120" i="52"/>
  <c r="R481" i="52"/>
  <c r="Q481" i="52"/>
  <c r="Q296" i="52"/>
  <c r="R296" i="52"/>
  <c r="R225" i="52"/>
  <c r="Q225" i="52"/>
  <c r="R516" i="52"/>
  <c r="Q516" i="52"/>
  <c r="Q877" i="52"/>
  <c r="R877" i="52"/>
  <c r="Q720" i="52"/>
  <c r="R720" i="52"/>
  <c r="R282" i="52"/>
  <c r="Q282" i="52"/>
  <c r="Q66" i="52"/>
  <c r="R66" i="52"/>
  <c r="Q26" i="52"/>
  <c r="R26" i="52"/>
  <c r="R173" i="52"/>
  <c r="Q173" i="52"/>
  <c r="Q701" i="52"/>
  <c r="R701" i="52"/>
  <c r="Q124" i="52"/>
  <c r="R124" i="52"/>
  <c r="R161" i="52"/>
  <c r="Q161" i="52"/>
  <c r="R314" i="52"/>
  <c r="Q314" i="52"/>
  <c r="Q74" i="52"/>
  <c r="R74" i="52"/>
  <c r="Q510" i="52"/>
  <c r="R510" i="52"/>
  <c r="R410" i="52"/>
  <c r="Q410" i="52"/>
  <c r="Q716" i="52"/>
  <c r="R716" i="52"/>
  <c r="Q110" i="52"/>
  <c r="R110" i="52"/>
  <c r="R618" i="52"/>
  <c r="Q618" i="52"/>
  <c r="R244" i="52"/>
  <c r="Q244" i="52"/>
  <c r="Q266" i="52"/>
  <c r="R266" i="52"/>
  <c r="R582" i="52"/>
  <c r="Q582" i="52"/>
  <c r="R127" i="52"/>
  <c r="Q127" i="52"/>
  <c r="Q321" i="52"/>
  <c r="R321" i="52"/>
  <c r="Q128" i="52"/>
  <c r="R128" i="52"/>
  <c r="R549" i="52"/>
  <c r="Q549" i="52"/>
  <c r="Q817" i="52"/>
  <c r="R817" i="52"/>
  <c r="R86" i="52"/>
  <c r="Q86" i="52"/>
  <c r="R477" i="52"/>
  <c r="Q477" i="52"/>
  <c r="R409" i="52"/>
  <c r="Q409" i="52"/>
  <c r="R827" i="52"/>
  <c r="Q827" i="52"/>
  <c r="Q966" i="52"/>
  <c r="R966" i="52"/>
  <c r="Q643" i="52"/>
  <c r="R643" i="52"/>
  <c r="Q607" i="52"/>
  <c r="R607" i="52"/>
  <c r="R772" i="52"/>
  <c r="Q772" i="52"/>
  <c r="R486" i="52"/>
  <c r="Q486" i="52"/>
  <c r="Q60" i="52"/>
  <c r="R60" i="52"/>
  <c r="R876" i="52"/>
  <c r="Q876" i="52"/>
  <c r="Q380" i="52"/>
  <c r="R380" i="52"/>
  <c r="Q369" i="52"/>
  <c r="R369" i="52"/>
  <c r="R356" i="52"/>
  <c r="Q356" i="52"/>
  <c r="Q300" i="52"/>
  <c r="R300" i="52"/>
  <c r="R484" i="52"/>
  <c r="Q484" i="52"/>
  <c r="R469" i="52"/>
  <c r="Q469" i="52"/>
  <c r="R313" i="52"/>
  <c r="Q313" i="52"/>
  <c r="Q637" i="52"/>
  <c r="R637" i="52"/>
  <c r="Q654" i="52"/>
  <c r="R654" i="52"/>
  <c r="Q64" i="52"/>
  <c r="R64" i="52"/>
  <c r="R44" i="52"/>
  <c r="Q44" i="52"/>
  <c r="R465" i="52"/>
  <c r="Q465" i="52"/>
  <c r="Q31" i="52"/>
  <c r="R31" i="52"/>
  <c r="Q207" i="52"/>
  <c r="R207" i="52"/>
  <c r="R159" i="52"/>
  <c r="Q159" i="52"/>
  <c r="Q344" i="52"/>
  <c r="R344" i="52"/>
  <c r="R765" i="52"/>
  <c r="Q765" i="52"/>
  <c r="Q489" i="52"/>
  <c r="R489" i="52"/>
  <c r="Q842" i="52"/>
  <c r="R842" i="52"/>
  <c r="R553" i="52"/>
  <c r="Q553" i="52"/>
  <c r="Q242" i="52"/>
  <c r="R242" i="52"/>
  <c r="Q889" i="52"/>
  <c r="R889" i="52"/>
  <c r="R729" i="52"/>
  <c r="Q729" i="52"/>
  <c r="Q34" i="52"/>
  <c r="R34" i="52"/>
  <c r="R719" i="52"/>
  <c r="Q719" i="52"/>
  <c r="Q351" i="52"/>
  <c r="R351" i="52"/>
  <c r="R367" i="52"/>
  <c r="Q367" i="52"/>
  <c r="Q884" i="52"/>
  <c r="R884" i="52"/>
  <c r="R511" i="52"/>
  <c r="Q511" i="52"/>
  <c r="Q63" i="52"/>
  <c r="R63" i="52"/>
  <c r="Q786" i="52"/>
  <c r="R786" i="52"/>
  <c r="Q32" i="52"/>
  <c r="R32" i="52"/>
  <c r="Q271" i="52"/>
  <c r="R271" i="52"/>
  <c r="Q455" i="52"/>
  <c r="R455" i="52"/>
  <c r="R557" i="52"/>
  <c r="Q557" i="52"/>
  <c r="R556" i="52"/>
  <c r="Q556" i="52"/>
  <c r="R169" i="52"/>
  <c r="Q169" i="52"/>
  <c r="Q702" i="52"/>
  <c r="R702" i="52"/>
  <c r="R865" i="52"/>
  <c r="Q865" i="52"/>
  <c r="Q301" i="52"/>
  <c r="R301" i="52"/>
  <c r="Q573" i="52"/>
  <c r="R573" i="52"/>
  <c r="Q577" i="52"/>
  <c r="R577" i="52"/>
  <c r="Q846" i="52"/>
  <c r="R846" i="52"/>
  <c r="R606" i="52"/>
  <c r="Q606" i="52"/>
  <c r="R198" i="52"/>
  <c r="Q198" i="52"/>
  <c r="R762" i="52"/>
  <c r="Q762" i="52"/>
  <c r="R100" i="52"/>
  <c r="Q100" i="52"/>
  <c r="Q87" i="52"/>
  <c r="R87" i="52"/>
  <c r="Q162" i="52"/>
  <c r="R162" i="52"/>
  <c r="R125" i="52"/>
  <c r="Q125" i="52"/>
  <c r="Q138" i="52"/>
  <c r="R138" i="52"/>
  <c r="Q123" i="52"/>
  <c r="R123" i="52"/>
  <c r="Q426" i="52"/>
  <c r="R426" i="52"/>
  <c r="R726" i="52"/>
  <c r="Q726" i="52"/>
  <c r="R52" i="52"/>
  <c r="Q52" i="52"/>
  <c r="Q149" i="52"/>
  <c r="R149" i="52"/>
  <c r="R116" i="52"/>
  <c r="Q116" i="52"/>
  <c r="Q537" i="52"/>
  <c r="R537" i="52"/>
  <c r="Q705" i="52"/>
  <c r="R705" i="52"/>
  <c r="Q247" i="52"/>
  <c r="R247" i="52"/>
  <c r="Q285" i="52"/>
  <c r="R285" i="52"/>
  <c r="Q697" i="52"/>
  <c r="R697" i="52"/>
  <c r="Q205" i="52"/>
  <c r="R205" i="52"/>
  <c r="R327" i="52"/>
  <c r="Q327" i="52"/>
  <c r="Q470" i="52"/>
  <c r="R470" i="52"/>
  <c r="R624" i="52"/>
  <c r="Q624" i="52"/>
  <c r="R738" i="52"/>
  <c r="Q738" i="52"/>
  <c r="R189" i="52"/>
  <c r="Q189" i="52"/>
  <c r="Q682" i="52"/>
  <c r="R682" i="52"/>
  <c r="Q845" i="52"/>
  <c r="R845" i="52"/>
  <c r="R629" i="52"/>
  <c r="Q629" i="52"/>
  <c r="Q585" i="52"/>
  <c r="R585" i="52"/>
  <c r="R228" i="52"/>
  <c r="Q228" i="52"/>
  <c r="R732" i="52"/>
  <c r="Q732" i="52"/>
  <c r="Q973" i="52"/>
  <c r="R973" i="52"/>
  <c r="R638" i="52"/>
  <c r="Q638" i="52"/>
  <c r="R370" i="52"/>
  <c r="Q370" i="52"/>
  <c r="R398" i="52"/>
  <c r="Q398" i="52"/>
  <c r="Q122" i="52"/>
  <c r="R122" i="52"/>
  <c r="Q294" i="52"/>
  <c r="R294" i="52"/>
  <c r="R29" i="52"/>
  <c r="Q29" i="52"/>
  <c r="Q260" i="52"/>
  <c r="R260" i="52"/>
  <c r="R681" i="52"/>
  <c r="Q681" i="52"/>
  <c r="Q56" i="52"/>
  <c r="R56" i="52"/>
  <c r="R150" i="52"/>
  <c r="Q150" i="52"/>
  <c r="Q366" i="52"/>
  <c r="R366" i="52"/>
  <c r="Q753" i="52"/>
  <c r="R753" i="52"/>
  <c r="Q71" i="52"/>
  <c r="R71" i="52"/>
  <c r="R613" i="52"/>
  <c r="Q613" i="52"/>
  <c r="R250" i="52"/>
  <c r="Q250" i="52"/>
  <c r="R505" i="52"/>
  <c r="Q505" i="52"/>
  <c r="Q73" i="52"/>
  <c r="R73" i="52"/>
  <c r="R134" i="52"/>
  <c r="Q134" i="52"/>
  <c r="R861" i="52"/>
  <c r="Q861" i="52"/>
  <c r="R187" i="52"/>
  <c r="Q187" i="52"/>
  <c r="R941" i="52"/>
  <c r="Q941" i="52"/>
  <c r="R566" i="52"/>
  <c r="Q566" i="52"/>
  <c r="Q287" i="52"/>
  <c r="R287" i="52"/>
  <c r="R664" i="52"/>
  <c r="Q664" i="52"/>
  <c r="Q906" i="52"/>
  <c r="R906" i="52"/>
  <c r="Q322" i="52"/>
  <c r="R322" i="52"/>
  <c r="Q500" i="52"/>
  <c r="R500" i="52"/>
  <c r="Q213" i="52"/>
  <c r="R213" i="52"/>
  <c r="Q519" i="52"/>
  <c r="R519" i="52"/>
  <c r="Q836" i="52"/>
  <c r="R836" i="52"/>
  <c r="R157" i="52"/>
  <c r="Q157" i="52"/>
  <c r="R45" i="52"/>
  <c r="Q45" i="52"/>
  <c r="R186" i="52"/>
  <c r="Q186" i="52"/>
  <c r="R386" i="52"/>
  <c r="Q386" i="52"/>
  <c r="Q206" i="52"/>
  <c r="R206" i="52"/>
  <c r="Q41" i="52"/>
  <c r="R41" i="52"/>
  <c r="R101" i="52"/>
  <c r="Q101" i="52"/>
  <c r="Q332" i="52"/>
  <c r="R332" i="52"/>
  <c r="Q132" i="52"/>
  <c r="R132" i="52"/>
  <c r="Q696" i="52"/>
  <c r="R696" i="52"/>
  <c r="R660" i="52"/>
  <c r="Q660" i="52"/>
  <c r="R439" i="52"/>
  <c r="Q439" i="52"/>
  <c r="Q23" i="52"/>
  <c r="R23" i="52"/>
  <c r="R541" i="52"/>
  <c r="Q541" i="52"/>
  <c r="R529" i="52"/>
  <c r="Q529" i="52"/>
  <c r="Q475" i="52"/>
  <c r="R475" i="52"/>
  <c r="R506" i="52"/>
  <c r="Q506" i="52"/>
  <c r="R89" i="52"/>
  <c r="Q89" i="52"/>
  <c r="Q501" i="52"/>
  <c r="R501" i="52"/>
  <c r="R663" i="52"/>
  <c r="Q663" i="52"/>
  <c r="Q737" i="52"/>
  <c r="R737" i="52"/>
  <c r="Q427" i="52"/>
  <c r="R427" i="52"/>
  <c r="R115" i="52"/>
  <c r="Q115" i="52"/>
  <c r="Q70" i="52"/>
  <c r="R70" i="52"/>
  <c r="Q466" i="52"/>
  <c r="R466" i="52"/>
  <c r="R202" i="52"/>
  <c r="Q202" i="52"/>
  <c r="Q342" i="52"/>
  <c r="R342" i="52"/>
  <c r="Q212" i="52"/>
  <c r="R212" i="52"/>
  <c r="R518" i="52"/>
  <c r="Q518" i="52"/>
  <c r="R915" i="52"/>
  <c r="Q915" i="52"/>
  <c r="R532" i="52"/>
  <c r="Q532" i="52"/>
  <c r="Q443" i="52"/>
  <c r="R443" i="52"/>
  <c r="R615" i="52"/>
  <c r="Q615" i="52"/>
  <c r="R235" i="52"/>
  <c r="Q235" i="52"/>
  <c r="R913" i="52"/>
  <c r="Q913" i="52"/>
  <c r="R316" i="52"/>
  <c r="Q316" i="52"/>
  <c r="R830" i="52"/>
  <c r="Q830" i="52"/>
  <c r="R47" i="52"/>
  <c r="Q47" i="52"/>
  <c r="R546" i="52"/>
  <c r="Q546" i="52"/>
  <c r="R822" i="52"/>
  <c r="Q822" i="52"/>
  <c r="Q829" i="52"/>
  <c r="R829" i="52"/>
  <c r="Q849" i="52"/>
  <c r="R849" i="52"/>
  <c r="R231" i="52"/>
  <c r="Q231" i="52"/>
  <c r="R135" i="52"/>
  <c r="Q135" i="52"/>
  <c r="R148" i="52"/>
  <c r="Q148" i="52"/>
  <c r="Q870" i="52"/>
  <c r="R870" i="52"/>
  <c r="Q136" i="52"/>
  <c r="R136" i="52"/>
  <c r="Q326" i="52"/>
  <c r="R326" i="52"/>
  <c r="R978" i="52"/>
  <c r="Q978" i="52"/>
  <c r="R172" i="52"/>
  <c r="Q172" i="52"/>
  <c r="R219" i="52"/>
  <c r="Q219" i="52"/>
  <c r="Q126" i="52"/>
  <c r="R126" i="52"/>
  <c r="Q450" i="52"/>
  <c r="R450" i="52"/>
  <c r="R214" i="52"/>
  <c r="Q214" i="52"/>
  <c r="R264" i="52"/>
  <c r="Q264" i="52"/>
  <c r="Q233" i="52"/>
  <c r="R233" i="52"/>
  <c r="Q104" i="52"/>
  <c r="R104" i="52"/>
  <c r="Q931" i="52"/>
  <c r="R931" i="52"/>
  <c r="Q199" i="52"/>
  <c r="R199" i="52"/>
  <c r="Q464" i="52"/>
  <c r="R464" i="52"/>
  <c r="R600" i="52"/>
  <c r="Q600" i="52"/>
  <c r="Q610" i="52"/>
  <c r="R610" i="52"/>
  <c r="Q840" i="52"/>
  <c r="R840" i="52"/>
  <c r="R522" i="52"/>
  <c r="Q522" i="52"/>
  <c r="R75" i="52"/>
  <c r="Q75" i="52"/>
  <c r="Q374" i="52"/>
  <c r="R374" i="52"/>
  <c r="R677" i="52"/>
  <c r="Q677" i="52"/>
  <c r="Q665" i="52"/>
  <c r="R665" i="52"/>
  <c r="R922" i="52"/>
  <c r="Q922" i="52"/>
  <c r="R690" i="52"/>
  <c r="Q690" i="52"/>
  <c r="Q163" i="52"/>
  <c r="R163" i="52"/>
  <c r="R357" i="52"/>
  <c r="Q357" i="52"/>
  <c r="Q930" i="52"/>
  <c r="R930" i="52"/>
  <c r="Q30" i="52"/>
  <c r="R30" i="52"/>
  <c r="R203" i="52"/>
  <c r="Q203" i="52"/>
  <c r="Q309" i="52"/>
  <c r="R309" i="52"/>
  <c r="R36" i="52"/>
  <c r="Q36" i="52"/>
  <c r="Q625" i="52"/>
  <c r="R625" i="52"/>
  <c r="R156" i="52"/>
  <c r="Q156" i="52"/>
  <c r="Q348" i="52"/>
  <c r="R348" i="52"/>
  <c r="R318" i="52"/>
  <c r="Q318" i="52"/>
  <c r="Q114" i="52"/>
  <c r="R114" i="52"/>
  <c r="R98" i="52"/>
  <c r="Q98" i="52"/>
  <c r="R594" i="52"/>
  <c r="Q594" i="52"/>
  <c r="R442" i="52"/>
  <c r="Q442" i="52"/>
  <c r="Q226" i="52"/>
  <c r="R226" i="52"/>
  <c r="Q254" i="52"/>
  <c r="R254" i="52"/>
  <c r="Q678" i="52"/>
  <c r="R678" i="52"/>
  <c r="Q320" i="52"/>
  <c r="R320" i="52"/>
  <c r="R155" i="52"/>
  <c r="Q155" i="52"/>
  <c r="R385" i="52"/>
  <c r="Q385" i="52"/>
  <c r="R312" i="52"/>
  <c r="Q312" i="52"/>
  <c r="R798" i="52"/>
  <c r="Q798" i="52"/>
  <c r="Q92" i="52"/>
  <c r="R92" i="52"/>
  <c r="Q733" i="52"/>
  <c r="R733" i="52"/>
  <c r="Q279" i="52"/>
  <c r="R279" i="52"/>
  <c r="Q852" i="52"/>
  <c r="R852" i="52"/>
  <c r="Q683" i="52"/>
  <c r="R683" i="52"/>
  <c r="R262" i="52"/>
  <c r="Q262" i="52"/>
  <c r="Q850" i="52"/>
  <c r="R850" i="52"/>
  <c r="Q609" i="52"/>
  <c r="R609" i="52"/>
  <c r="R393" i="52"/>
  <c r="Q393" i="52"/>
  <c r="Q237" i="52"/>
  <c r="R237" i="52"/>
  <c r="R524" i="52"/>
  <c r="Q524" i="52"/>
  <c r="R83" i="52"/>
  <c r="Q83" i="52"/>
  <c r="Q881" i="52"/>
  <c r="R881" i="52"/>
  <c r="Q533" i="52"/>
  <c r="R533" i="52"/>
  <c r="Q50" i="52"/>
  <c r="R50" i="52"/>
  <c r="Q53" i="52"/>
  <c r="R53" i="52"/>
  <c r="R170" i="52"/>
  <c r="Q170" i="52"/>
  <c r="Q666" i="52"/>
  <c r="R666" i="52"/>
  <c r="Q59" i="52"/>
  <c r="R59" i="52"/>
  <c r="Q210" i="52"/>
  <c r="R210" i="52"/>
  <c r="Q143" i="52"/>
  <c r="R143" i="52"/>
  <c r="R530" i="52"/>
  <c r="Q530" i="52"/>
  <c r="R414" i="52"/>
  <c r="Q414" i="52"/>
  <c r="R561" i="52"/>
  <c r="Q561" i="52"/>
  <c r="R243" i="52"/>
  <c r="Q243" i="52"/>
  <c r="Q962" i="52"/>
  <c r="R962" i="52"/>
  <c r="R750" i="52"/>
  <c r="Q750" i="52"/>
  <c r="R954" i="52"/>
  <c r="Q954" i="52"/>
  <c r="Q534" i="52"/>
  <c r="R534" i="52"/>
  <c r="R85" i="52"/>
  <c r="Q85" i="52"/>
  <c r="R700" i="52"/>
  <c r="Q700" i="52"/>
  <c r="Q672" i="52"/>
  <c r="R672" i="52"/>
  <c r="R397" i="52"/>
  <c r="Q397" i="52"/>
  <c r="Q329" i="52"/>
  <c r="R329" i="52"/>
  <c r="R324" i="52"/>
  <c r="Q324" i="52"/>
  <c r="Q628" i="52"/>
  <c r="R628" i="52"/>
  <c r="R727" i="52"/>
  <c r="Q727" i="52"/>
  <c r="R364" i="52"/>
  <c r="Q364" i="52"/>
  <c r="R698" i="52"/>
  <c r="Q698" i="52"/>
  <c r="Q263" i="52"/>
  <c r="R263" i="52"/>
  <c r="R551" i="52"/>
  <c r="Q551" i="52"/>
  <c r="R48" i="52"/>
  <c r="Q48" i="52"/>
  <c r="R864" i="52"/>
  <c r="Q864" i="52"/>
  <c r="Q896" i="52"/>
  <c r="R896" i="52"/>
  <c r="Q627" i="52"/>
  <c r="R627" i="52"/>
  <c r="R420" i="52"/>
  <c r="Q420" i="52"/>
  <c r="R539" i="52"/>
  <c r="Q539" i="52"/>
  <c r="Q734" i="52"/>
  <c r="R734" i="52"/>
  <c r="Q391" i="52"/>
  <c r="R391" i="52"/>
  <c r="R795" i="52"/>
  <c r="Q795" i="52"/>
  <c r="R703" i="52"/>
  <c r="Q703" i="52"/>
  <c r="Q429" i="52"/>
  <c r="R429" i="52"/>
  <c r="Q267" i="52"/>
  <c r="R267" i="52"/>
  <c r="R656" i="52"/>
  <c r="Q656" i="52"/>
  <c r="Q440" i="52"/>
  <c r="R440" i="52"/>
  <c r="R796" i="52"/>
  <c r="Q796" i="52"/>
  <c r="R216" i="52"/>
  <c r="Q216" i="52"/>
  <c r="R754" i="52"/>
  <c r="Q754" i="52"/>
  <c r="Q902" i="52"/>
  <c r="R902" i="52"/>
  <c r="Q982" i="52"/>
  <c r="R982" i="52"/>
  <c r="R814" i="52"/>
  <c r="Q814" i="52"/>
  <c r="Q257" i="52"/>
  <c r="R257" i="52"/>
  <c r="Q848" i="52"/>
  <c r="R848" i="52"/>
  <c r="Q211" i="52"/>
  <c r="R211" i="52"/>
  <c r="Q441" i="52"/>
  <c r="R441" i="52"/>
  <c r="R936" i="52"/>
  <c r="Q936" i="52"/>
  <c r="R757" i="52"/>
  <c r="Q757" i="52"/>
  <c r="Q584" i="52"/>
  <c r="R584" i="52"/>
  <c r="Q401" i="52"/>
  <c r="R401" i="52"/>
  <c r="Q236" i="52"/>
  <c r="R236" i="52"/>
  <c r="R619" i="52"/>
  <c r="Q619" i="52"/>
  <c r="Q487" i="52"/>
  <c r="R487" i="52"/>
  <c r="Q755" i="52"/>
  <c r="R755" i="52"/>
  <c r="R589" i="52"/>
  <c r="Q589" i="52"/>
  <c r="Q905" i="52"/>
  <c r="R905" i="52"/>
  <c r="R947" i="52"/>
  <c r="Q947" i="52"/>
  <c r="R204" i="52"/>
  <c r="Q204" i="52"/>
  <c r="R432" i="52"/>
  <c r="Q432" i="52"/>
  <c r="R808" i="52"/>
  <c r="Q808" i="52"/>
  <c r="Q371" i="52"/>
  <c r="R371" i="52"/>
  <c r="R756" i="52"/>
  <c r="Q756" i="52"/>
  <c r="R851" i="52"/>
  <c r="Q851" i="52"/>
  <c r="R731" i="52"/>
  <c r="Q731" i="52"/>
  <c r="Q341" i="52"/>
  <c r="R341" i="52"/>
  <c r="R710" i="52"/>
  <c r="Q710" i="52"/>
  <c r="R28" i="52"/>
  <c r="Q28" i="52"/>
  <c r="Q80" i="52"/>
  <c r="R80" i="52"/>
  <c r="Q67" i="52"/>
  <c r="R67" i="52"/>
  <c r="R558" i="52"/>
  <c r="Q558" i="52"/>
  <c r="R297" i="52"/>
  <c r="Q297" i="52"/>
  <c r="Q78" i="52"/>
  <c r="R78" i="52"/>
  <c r="Q160" i="52"/>
  <c r="R160" i="52"/>
  <c r="Q224" i="52"/>
  <c r="R224" i="52"/>
  <c r="R774" i="52"/>
  <c r="Q774" i="52"/>
  <c r="R777" i="52"/>
  <c r="Q777" i="52"/>
  <c r="Q673" i="52"/>
  <c r="R673" i="52"/>
  <c r="Q252" i="52"/>
  <c r="R252" i="52"/>
  <c r="R435" i="52"/>
  <c r="Q435" i="52"/>
  <c r="R944" i="52"/>
  <c r="Q944" i="52"/>
  <c r="Q325" i="52"/>
  <c r="R325" i="52"/>
  <c r="Q831" i="52"/>
  <c r="R831" i="52"/>
  <c r="Q630" i="52"/>
  <c r="R630" i="52"/>
  <c r="Q828" i="52"/>
  <c r="R828" i="52"/>
  <c r="R461" i="52"/>
  <c r="Q461" i="52"/>
  <c r="Q859" i="52"/>
  <c r="R859" i="52"/>
  <c r="R131" i="52"/>
  <c r="Q131" i="52"/>
  <c r="R807" i="52"/>
  <c r="Q807" i="52"/>
  <c r="R804" i="52"/>
  <c r="Q804" i="52"/>
  <c r="R493" i="52"/>
  <c r="Q493" i="52"/>
  <c r="R454" i="52"/>
  <c r="Q454" i="52"/>
  <c r="Q240" i="52"/>
  <c r="R240" i="52"/>
  <c r="R407" i="52"/>
  <c r="Q407" i="52"/>
  <c r="R142" i="52"/>
  <c r="Q142" i="52"/>
  <c r="Q635" i="52"/>
  <c r="R635" i="52"/>
  <c r="Q667" i="52"/>
  <c r="R667" i="52"/>
  <c r="Q910" i="52"/>
  <c r="R910" i="52"/>
  <c r="R707" i="52"/>
  <c r="Q707" i="52"/>
  <c r="Q647" i="52"/>
  <c r="R647" i="52"/>
  <c r="Q939" i="52"/>
  <c r="R939" i="52"/>
  <c r="Q308" i="52"/>
  <c r="R308" i="52"/>
  <c r="R693" i="52"/>
  <c r="Q693" i="52"/>
  <c r="R265" i="52"/>
  <c r="Q265" i="52"/>
  <c r="Q514" i="52"/>
  <c r="R514" i="52"/>
  <c r="Q912" i="52"/>
  <c r="R912" i="52"/>
  <c r="Q559" i="52"/>
  <c r="R559" i="52"/>
  <c r="Q855" i="52"/>
  <c r="R855" i="52"/>
  <c r="Q657" i="52"/>
  <c r="R657" i="52"/>
  <c r="Q280" i="52"/>
  <c r="R280" i="52"/>
  <c r="R352" i="52"/>
  <c r="Q352" i="52"/>
  <c r="R177" i="52"/>
  <c r="Q177" i="52"/>
  <c r="Q853" i="52"/>
  <c r="R853" i="52"/>
  <c r="R492" i="52"/>
  <c r="Q492" i="52"/>
  <c r="R956" i="52"/>
  <c r="Q956" i="52"/>
  <c r="Q37" i="52"/>
  <c r="R37" i="52"/>
  <c r="Q649" i="52"/>
  <c r="R649" i="52"/>
  <c r="Q538" i="52"/>
  <c r="R538" i="52"/>
  <c r="R900" i="52"/>
  <c r="Q900" i="52"/>
  <c r="R891" i="52"/>
  <c r="Q891" i="52"/>
  <c r="Q811" i="52"/>
  <c r="R811" i="52"/>
  <c r="R658" i="52"/>
  <c r="Q658" i="52"/>
  <c r="Q373" i="52"/>
  <c r="R373" i="52"/>
  <c r="R452" i="52"/>
  <c r="Q452" i="52"/>
  <c r="R404" i="52"/>
  <c r="Q404" i="52"/>
  <c r="Q837" i="52"/>
  <c r="R837" i="52"/>
  <c r="Q354" i="52"/>
  <c r="R354" i="52"/>
  <c r="R834" i="52"/>
  <c r="Q834" i="52"/>
  <c r="R166" i="52"/>
  <c r="Q166" i="52"/>
  <c r="Q192" i="52"/>
  <c r="R192" i="52"/>
  <c r="Q444" i="52"/>
  <c r="R444" i="52"/>
  <c r="R554" i="52"/>
  <c r="Q554" i="52"/>
  <c r="Q718" i="52"/>
  <c r="R718" i="52"/>
  <c r="R879" i="52"/>
  <c r="Q879" i="52"/>
  <c r="R383" i="52"/>
  <c r="Q383" i="52"/>
  <c r="R400" i="52"/>
  <c r="Q400" i="52"/>
  <c r="R479" i="52"/>
  <c r="Q479" i="52"/>
  <c r="Q109" i="52"/>
  <c r="R109" i="52"/>
  <c r="Q925" i="52"/>
  <c r="R925" i="52"/>
  <c r="Q971" i="52"/>
  <c r="R971" i="52"/>
  <c r="Q193" i="52"/>
  <c r="R193" i="52"/>
  <c r="R457" i="52"/>
  <c r="Q457" i="52"/>
  <c r="Q949" i="52"/>
  <c r="R949" i="52"/>
  <c r="Q472" i="52"/>
  <c r="R472" i="52"/>
  <c r="R315" i="52"/>
  <c r="Q315" i="52"/>
  <c r="Q640" i="52"/>
  <c r="R640" i="52"/>
  <c r="Q724" i="52"/>
  <c r="R724" i="52"/>
  <c r="Q547" i="52"/>
  <c r="R547" i="52"/>
  <c r="R419" i="52"/>
  <c r="Q419" i="52"/>
  <c r="R633" i="52"/>
  <c r="Q633" i="52"/>
  <c r="Q515" i="52"/>
  <c r="R515" i="52"/>
  <c r="Q292" i="52"/>
  <c r="R292" i="52"/>
  <c r="Q375" i="52"/>
  <c r="R375" i="52"/>
  <c r="Q880" i="52"/>
  <c r="R880" i="52"/>
  <c r="Q687" i="52"/>
  <c r="R687" i="52"/>
  <c r="R328" i="52"/>
  <c r="Q328" i="52"/>
  <c r="Q695" i="52"/>
  <c r="R695" i="52"/>
  <c r="R605" i="52"/>
  <c r="Q605" i="52"/>
  <c r="R24" i="52"/>
  <c r="Q24" i="52"/>
  <c r="R35" i="52"/>
  <c r="Q35" i="52"/>
  <c r="Q634" i="52"/>
  <c r="R634" i="52"/>
  <c r="Q684" i="52"/>
  <c r="R684" i="52"/>
  <c r="R608" i="52"/>
  <c r="Q608" i="52"/>
  <c r="Q986" i="52"/>
  <c r="R986" i="52"/>
  <c r="Q388" i="52"/>
  <c r="R388" i="52"/>
  <c r="R79" i="52"/>
  <c r="Q79" i="52"/>
  <c r="R751" i="52"/>
  <c r="Q751" i="52"/>
  <c r="Q417" i="52"/>
  <c r="R417" i="52"/>
  <c r="R721" i="52"/>
  <c r="Q721" i="52"/>
  <c r="Q377" i="52"/>
  <c r="R377" i="52"/>
  <c r="Q858" i="52"/>
  <c r="R858" i="52"/>
  <c r="R102" i="52"/>
  <c r="Q102" i="52"/>
  <c r="Q291" i="52"/>
  <c r="R291" i="52"/>
  <c r="R854" i="52"/>
  <c r="Q854" i="52"/>
  <c r="R72" i="52"/>
  <c r="Q72" i="52"/>
  <c r="Q283" i="52"/>
  <c r="R283" i="52"/>
  <c r="R655" i="52"/>
  <c r="Q655" i="52"/>
  <c r="Q298" i="52"/>
  <c r="R298" i="52"/>
  <c r="R436" i="52"/>
  <c r="Q436" i="52"/>
  <c r="R985" i="52"/>
  <c r="Q985" i="52"/>
  <c r="R722" i="52"/>
  <c r="Q722" i="52"/>
  <c r="Q825" i="52"/>
  <c r="R825" i="52"/>
  <c r="R897" i="52"/>
  <c r="Q897" i="52"/>
  <c r="Q463" i="52"/>
  <c r="R463" i="52"/>
  <c r="Q776" i="52"/>
  <c r="R776" i="52"/>
  <c r="R797" i="52"/>
  <c r="Q797" i="52"/>
  <c r="Q255" i="52"/>
  <c r="R255" i="52"/>
  <c r="R339" i="52"/>
  <c r="Q339" i="52"/>
  <c r="Q133" i="52"/>
  <c r="R133" i="52"/>
  <c r="Q763" i="52"/>
  <c r="R763" i="52"/>
  <c r="R770" i="52"/>
  <c r="Q770" i="52"/>
  <c r="R824" i="52"/>
  <c r="Q824" i="52"/>
  <c r="Q91" i="52"/>
  <c r="R91" i="52"/>
  <c r="R843" i="52"/>
  <c r="Q843" i="52"/>
  <c r="Q94" i="52"/>
  <c r="R94" i="52"/>
  <c r="Q215" i="52"/>
  <c r="R215" i="52"/>
  <c r="R188" i="52"/>
  <c r="Q188" i="52"/>
  <c r="Q275" i="52"/>
  <c r="R275" i="52"/>
  <c r="Q674" i="52"/>
  <c r="R674" i="52"/>
  <c r="R542" i="52"/>
  <c r="Q542" i="52"/>
  <c r="Q108" i="52"/>
  <c r="R108" i="52"/>
  <c r="R445" i="52"/>
  <c r="Q445" i="52"/>
  <c r="Q358" i="52"/>
  <c r="R358" i="52"/>
  <c r="Q251" i="52"/>
  <c r="R251" i="52"/>
  <c r="Q81" i="52"/>
  <c r="R81" i="52"/>
  <c r="R82" i="52"/>
  <c r="Q82" i="52"/>
  <c r="R449" i="52"/>
  <c r="Q449" i="52"/>
  <c r="Q601" i="52"/>
  <c r="R601" i="52"/>
  <c r="Q579" i="52"/>
  <c r="R579" i="52"/>
  <c r="R975" i="52"/>
  <c r="Q975" i="52"/>
  <c r="R508" i="52"/>
  <c r="Q508" i="52"/>
  <c r="R636" i="52"/>
  <c r="Q636" i="52"/>
  <c r="R174" i="52"/>
  <c r="Q174" i="52"/>
  <c r="R176" i="52"/>
  <c r="Q176" i="52"/>
  <c r="R816" i="52"/>
  <c r="Q816" i="52"/>
  <c r="R49" i="52"/>
  <c r="Q49" i="52"/>
  <c r="R431" i="52"/>
  <c r="Q431" i="52"/>
  <c r="Q844" i="52"/>
  <c r="R844" i="52"/>
  <c r="R791" i="52"/>
  <c r="Q791" i="52"/>
  <c r="R588" i="52"/>
  <c r="Q588" i="52"/>
  <c r="R335" i="52"/>
  <c r="Q335" i="52"/>
  <c r="Q261" i="52"/>
  <c r="R261" i="52"/>
  <c r="Q396" i="52"/>
  <c r="R396" i="52"/>
  <c r="Q972" i="52"/>
  <c r="R972" i="52"/>
  <c r="R405" i="52"/>
  <c r="Q405" i="52"/>
  <c r="R928" i="52"/>
  <c r="Q928" i="52"/>
  <c r="R490" i="52"/>
  <c r="Q490" i="52"/>
  <c r="Q406" i="52"/>
  <c r="R406" i="52"/>
  <c r="F27" i="58" s="1"/>
  <c r="R862" i="52"/>
  <c r="Q862" i="52"/>
  <c r="R471" i="52"/>
  <c r="Q471" i="52"/>
  <c r="Q812" i="52"/>
  <c r="R812" i="52"/>
  <c r="Q778" i="52"/>
  <c r="R778" i="52"/>
  <c r="Q961" i="52"/>
  <c r="R961" i="52"/>
  <c r="R61" i="52"/>
  <c r="Q61" i="52"/>
  <c r="Q517" i="52"/>
  <c r="R517" i="52"/>
  <c r="R914" i="52"/>
  <c r="Q914" i="52"/>
  <c r="Q572" i="52"/>
  <c r="R572" i="52"/>
  <c r="Q68" i="52"/>
  <c r="R68" i="52"/>
  <c r="R349" i="52"/>
  <c r="Q349" i="52"/>
  <c r="Q22" i="52"/>
  <c r="R22" i="52"/>
  <c r="R394" i="52"/>
  <c r="Q394" i="52"/>
  <c r="Q415" i="52"/>
  <c r="R415" i="52"/>
  <c r="R591" i="52"/>
  <c r="Q591" i="52"/>
  <c r="R987" i="52"/>
  <c r="Q987" i="52"/>
  <c r="R372" i="52"/>
  <c r="Q372" i="52"/>
  <c r="Q574" i="52"/>
  <c r="R574" i="52"/>
  <c r="Q621" i="52"/>
  <c r="R621" i="52"/>
  <c r="Q818" i="52"/>
  <c r="R818" i="52"/>
  <c r="R893" i="52"/>
  <c r="Q893" i="52"/>
  <c r="R473" i="52"/>
  <c r="Q473" i="52"/>
  <c r="Q769" i="52"/>
  <c r="R769" i="52"/>
  <c r="Q779" i="52"/>
  <c r="R779" i="52"/>
  <c r="R239" i="52"/>
  <c r="Q239" i="52"/>
  <c r="R498" i="52"/>
  <c r="Q498" i="52"/>
  <c r="R200" i="52"/>
  <c r="Q200" i="52"/>
  <c r="R284" i="52"/>
  <c r="Q284" i="52"/>
  <c r="Q220" i="52"/>
  <c r="R220" i="52"/>
  <c r="R438" i="52"/>
  <c r="Q438" i="52"/>
  <c r="R46" i="52"/>
  <c r="Q46" i="52"/>
  <c r="R168" i="52"/>
  <c r="Q168" i="52"/>
  <c r="R84" i="52"/>
  <c r="Q84" i="52"/>
  <c r="R620" i="52"/>
  <c r="Q620" i="52"/>
  <c r="R860" i="52"/>
  <c r="Q860" i="52"/>
  <c r="R752" i="52"/>
  <c r="Q752" i="52"/>
  <c r="Q872" i="52"/>
  <c r="R872" i="52"/>
  <c r="Q535" i="52"/>
  <c r="R535" i="52"/>
  <c r="Q384" i="52"/>
  <c r="R384" i="52"/>
  <c r="Q387" i="52"/>
  <c r="R387" i="52"/>
  <c r="R129" i="52"/>
  <c r="Q129" i="52"/>
  <c r="R165" i="52"/>
  <c r="Q165" i="52"/>
  <c r="Q299" i="52"/>
  <c r="R299" i="52"/>
  <c r="R590" i="52"/>
  <c r="Q590" i="52"/>
  <c r="Q903" i="52"/>
  <c r="R903" i="52"/>
  <c r="Q201" i="52"/>
  <c r="R201" i="52"/>
  <c r="R167" i="52"/>
  <c r="Q167" i="52"/>
  <c r="R502" i="52"/>
  <c r="Q502" i="52"/>
  <c r="Q346" i="52"/>
  <c r="R346" i="52"/>
  <c r="Q523" i="52"/>
  <c r="R523" i="52"/>
  <c r="R345" i="52"/>
  <c r="Q345" i="52"/>
  <c r="Q806" i="52"/>
  <c r="R806" i="52"/>
  <c r="Q960" i="52"/>
  <c r="R960" i="52"/>
  <c r="Q555" i="52"/>
  <c r="R555" i="52"/>
  <c r="Q691" i="52"/>
  <c r="R691" i="52"/>
  <c r="R190" i="52"/>
  <c r="Q190" i="52"/>
  <c r="R540" i="52"/>
  <c r="Q540" i="52"/>
  <c r="Q571" i="52"/>
  <c r="R571" i="52"/>
  <c r="R642" i="52"/>
  <c r="Q642" i="52"/>
  <c r="Q62" i="52"/>
  <c r="R62" i="52"/>
  <c r="R408" i="52"/>
  <c r="Q408" i="52"/>
  <c r="Q428" i="52"/>
  <c r="R428" i="52"/>
  <c r="R119" i="52"/>
  <c r="Q119" i="52"/>
  <c r="Q745" i="52"/>
  <c r="R745" i="52"/>
  <c r="R276" i="52"/>
  <c r="Q276" i="52"/>
  <c r="R121" i="52"/>
  <c r="Q121" i="52"/>
  <c r="R468" i="52"/>
  <c r="Q468" i="52"/>
  <c r="R355" i="52"/>
  <c r="Q355" i="52"/>
  <c r="R467" i="52"/>
  <c r="E27" i="58" s="1"/>
  <c r="Q467" i="52"/>
  <c r="R790" i="52"/>
  <c r="Q790" i="52"/>
  <c r="R593" i="52"/>
  <c r="Q593" i="52"/>
  <c r="R512" i="52"/>
  <c r="Q512" i="52"/>
  <c r="R916" i="52"/>
  <c r="Q916" i="52"/>
  <c r="R967" i="52"/>
  <c r="Q967" i="52"/>
  <c r="R526" i="52"/>
  <c r="Q526" i="52"/>
  <c r="Q392" i="52"/>
  <c r="R392" i="52"/>
  <c r="Q376" i="52"/>
  <c r="R376" i="52"/>
  <c r="R679" i="52"/>
  <c r="Q679" i="52"/>
  <c r="Q576" i="52"/>
  <c r="R576" i="52"/>
  <c r="R536" i="52"/>
  <c r="Q536" i="52"/>
  <c r="R382" i="52"/>
  <c r="Q382" i="52"/>
  <c r="Q583" i="52"/>
  <c r="R583" i="52"/>
  <c r="Q223" i="52"/>
  <c r="R223" i="52"/>
  <c r="R453" i="52"/>
  <c r="Q453" i="52"/>
  <c r="Q873" i="52"/>
  <c r="R873" i="52"/>
  <c r="Q781" i="52"/>
  <c r="R781" i="52"/>
  <c r="Q933" i="52"/>
  <c r="R933" i="52"/>
  <c r="R937" i="52"/>
  <c r="Q937" i="52"/>
  <c r="R603" i="52"/>
  <c r="Q603" i="52"/>
  <c r="R648" i="52"/>
  <c r="Q648" i="52"/>
  <c r="R929" i="52"/>
  <c r="Q929" i="52"/>
  <c r="Q699" i="52"/>
  <c r="R699" i="52"/>
  <c r="R548" i="52"/>
  <c r="Q548" i="52"/>
  <c r="Q227" i="52"/>
  <c r="R227" i="52"/>
  <c r="Q596" i="52"/>
  <c r="R596" i="52"/>
  <c r="R513" i="52"/>
  <c r="Q513" i="52"/>
  <c r="Q248" i="52"/>
  <c r="R248" i="52"/>
  <c r="Q805" i="52"/>
  <c r="R805" i="52"/>
  <c r="Q268" i="52"/>
  <c r="R268" i="52"/>
  <c r="R692" i="52"/>
  <c r="Q692" i="52"/>
  <c r="R669" i="52"/>
  <c r="Q669" i="52"/>
  <c r="R948" i="52"/>
  <c r="Q948" i="52"/>
  <c r="R943" i="52"/>
  <c r="Q943" i="52"/>
  <c r="R437" i="52"/>
  <c r="Q437" i="52"/>
  <c r="Q97" i="52"/>
  <c r="R97" i="52"/>
  <c r="R527" i="52"/>
  <c r="Q527" i="52"/>
  <c r="Q788" i="52"/>
  <c r="R788" i="52"/>
  <c r="Q499" i="52"/>
  <c r="R499" i="52"/>
  <c r="R604" i="52"/>
  <c r="Q604" i="52"/>
  <c r="R616" i="52"/>
  <c r="Q616" i="52"/>
  <c r="R307" i="52"/>
  <c r="Q307" i="52"/>
  <c r="Q686" i="52"/>
  <c r="R686" i="52"/>
  <c r="Q581" i="52"/>
  <c r="R581" i="52"/>
  <c r="R365" i="52"/>
  <c r="Q365" i="52"/>
  <c r="R599" i="52"/>
  <c r="Q599" i="52"/>
  <c r="R979" i="52"/>
  <c r="Q979" i="52"/>
  <c r="Q740" i="52"/>
  <c r="R740" i="52"/>
  <c r="R580" i="52"/>
  <c r="Q580" i="52"/>
  <c r="R612" i="52"/>
  <c r="Q612" i="52"/>
  <c r="Q977" i="52"/>
  <c r="R977" i="52"/>
  <c r="R917" i="52"/>
  <c r="Q917" i="52"/>
  <c r="R946" i="52"/>
  <c r="Q946" i="52"/>
  <c r="R412" i="52"/>
  <c r="Q412" i="52"/>
  <c r="R775" i="52"/>
  <c r="Q775" i="52"/>
  <c r="Q602" i="52"/>
  <c r="R602" i="52"/>
  <c r="Q241" i="52"/>
  <c r="R241" i="52"/>
  <c r="Q773" i="52"/>
  <c r="R773" i="52"/>
  <c r="Q96" i="52"/>
  <c r="R96" i="52"/>
  <c r="Q154" i="52"/>
  <c r="R154" i="52"/>
  <c r="Q970" i="52"/>
  <c r="R970" i="52"/>
  <c r="R771" i="52"/>
  <c r="Q771" i="52"/>
  <c r="Q144" i="52"/>
  <c r="R144" i="52"/>
  <c r="R927" i="52"/>
  <c r="Q927" i="52"/>
  <c r="Q785" i="52"/>
  <c r="R785" i="52"/>
  <c r="R253" i="52"/>
  <c r="Q253" i="52"/>
  <c r="Q988" i="52"/>
  <c r="R988" i="52"/>
  <c r="R646" i="52"/>
  <c r="Q646" i="52"/>
  <c r="Q256" i="52"/>
  <c r="R256" i="52"/>
  <c r="Q563" i="52"/>
  <c r="R563" i="52"/>
  <c r="R823" i="52"/>
  <c r="Q823" i="52"/>
  <c r="R277" i="52"/>
  <c r="Q277" i="52"/>
  <c r="R856" i="52"/>
  <c r="Q856" i="52"/>
  <c r="R863" i="52"/>
  <c r="Q863" i="52"/>
  <c r="Q875" i="52"/>
  <c r="R875" i="52"/>
  <c r="Q343" i="52"/>
  <c r="R343" i="52"/>
  <c r="R459" i="52"/>
  <c r="Q459" i="52"/>
  <c r="R651" i="52"/>
  <c r="Q651" i="52"/>
  <c r="Q887" i="52"/>
  <c r="R887" i="52"/>
  <c r="Q520" i="52"/>
  <c r="R520" i="52"/>
  <c r="R565" i="52"/>
  <c r="Q565" i="52"/>
  <c r="Q739" i="52"/>
  <c r="R739" i="52"/>
  <c r="R543" i="52"/>
  <c r="Q543" i="52"/>
  <c r="R545" i="52"/>
  <c r="Q545" i="52"/>
  <c r="Q317" i="52"/>
  <c r="R317" i="52"/>
  <c r="Q661" i="52"/>
  <c r="R661" i="52"/>
  <c r="R403" i="52"/>
  <c r="Q403" i="52"/>
  <c r="R895" i="52"/>
  <c r="Q895" i="52"/>
  <c r="Q217" i="52"/>
  <c r="R217" i="52"/>
  <c r="R694" i="52"/>
  <c r="Q694" i="52"/>
  <c r="R568" i="52"/>
  <c r="Q568" i="52"/>
  <c r="Q433" i="52"/>
  <c r="R433" i="52"/>
  <c r="R704" i="52"/>
  <c r="Q704" i="52"/>
  <c r="R496" i="52"/>
  <c r="Q496" i="52"/>
  <c r="Q331" i="52"/>
  <c r="R331" i="52"/>
  <c r="R890" i="52"/>
  <c r="Q890" i="52"/>
  <c r="Q286" i="52"/>
  <c r="R286" i="52"/>
  <c r="Q483" i="52"/>
  <c r="R483" i="52"/>
  <c r="R460" i="52"/>
  <c r="Q460" i="52"/>
  <c r="R783" i="52"/>
  <c r="Q783" i="52"/>
  <c r="Q820" i="52"/>
  <c r="R820" i="52"/>
  <c r="R334" i="52"/>
  <c r="Q334" i="52"/>
  <c r="Q310" i="52"/>
  <c r="R310" i="52"/>
  <c r="R938" i="52"/>
  <c r="Q938" i="52"/>
  <c r="Q735" i="52"/>
  <c r="R735" i="52"/>
  <c r="R617" i="52"/>
  <c r="Q617" i="52"/>
  <c r="Q723" i="52"/>
  <c r="R723" i="52"/>
  <c r="Q883" i="52"/>
  <c r="R883" i="52"/>
  <c r="R725" i="52"/>
  <c r="Q725" i="52"/>
  <c r="Q587" i="52"/>
  <c r="R587" i="52"/>
  <c r="R575" i="52"/>
  <c r="Q575" i="52"/>
  <c r="Q448" i="52"/>
  <c r="R448" i="52"/>
  <c r="Q935" i="52"/>
  <c r="R935" i="52"/>
  <c r="R950" i="52"/>
  <c r="Q950" i="52"/>
  <c r="Q940" i="52"/>
  <c r="R940" i="52"/>
  <c r="Q680" i="52"/>
  <c r="R680" i="52"/>
  <c r="R952" i="52"/>
  <c r="Q952" i="52"/>
  <c r="Q867" i="52"/>
  <c r="R867" i="52"/>
  <c r="R953" i="52"/>
  <c r="Q953" i="52"/>
  <c r="R919" i="52"/>
  <c r="Q919" i="52"/>
  <c r="R586" i="52"/>
  <c r="Q586" i="52"/>
  <c r="Q491" i="52"/>
  <c r="R491" i="52"/>
  <c r="R907" i="52"/>
  <c r="Q907" i="52"/>
  <c r="Q632" i="52"/>
  <c r="R632" i="52"/>
  <c r="Q885" i="52"/>
  <c r="R885" i="52"/>
  <c r="R456" i="52"/>
  <c r="Q456" i="52"/>
  <c r="R191" i="52"/>
  <c r="Q191" i="52"/>
  <c r="Q899" i="52"/>
  <c r="R899" i="52"/>
  <c r="Q597" i="52"/>
  <c r="R597" i="52"/>
  <c r="R685" i="52"/>
  <c r="Q685" i="52"/>
  <c r="Q976" i="52"/>
  <c r="R976" i="52"/>
  <c r="Q898" i="52"/>
  <c r="R898" i="52"/>
  <c r="R411" i="52"/>
  <c r="Q411" i="52"/>
  <c r="Q395" i="52"/>
  <c r="R395" i="52"/>
  <c r="R958" i="52"/>
  <c r="Q958" i="52"/>
  <c r="Q974" i="52"/>
  <c r="R974" i="52"/>
  <c r="Q145" i="52"/>
  <c r="R145" i="52"/>
  <c r="R295" i="52"/>
  <c r="Q295" i="52"/>
  <c r="Q418" i="52"/>
  <c r="R418" i="52"/>
  <c r="Q259" i="52"/>
  <c r="R259" i="52"/>
  <c r="Q347" i="52"/>
  <c r="R347" i="52"/>
  <c r="Q932" i="52"/>
  <c r="R932" i="52"/>
  <c r="Q874" i="52"/>
  <c r="R874" i="52"/>
  <c r="R560" i="52"/>
  <c r="Q560" i="52"/>
  <c r="R289" i="52"/>
  <c r="Q289" i="52"/>
  <c r="Q631" i="52"/>
  <c r="R631" i="52"/>
  <c r="R728" i="52"/>
  <c r="Q728" i="52"/>
  <c r="Q730" i="52"/>
  <c r="R730" i="52"/>
  <c r="Q311" i="52"/>
  <c r="R311" i="52"/>
  <c r="Q892" i="52"/>
  <c r="R892" i="52"/>
  <c r="R381" i="52"/>
  <c r="Q381" i="52"/>
  <c r="Q670" i="52"/>
  <c r="R670" i="52"/>
  <c r="Q746" i="52"/>
  <c r="R746" i="52"/>
  <c r="R920" i="52"/>
  <c r="Q920" i="52"/>
  <c r="Q945" i="52"/>
  <c r="R945" i="52"/>
  <c r="R569" i="52"/>
  <c r="Q569" i="52"/>
  <c r="R611" i="52"/>
  <c r="Q611" i="52"/>
  <c r="R353" i="52"/>
  <c r="Q353" i="52"/>
  <c r="R857" i="52"/>
  <c r="Q857" i="52"/>
  <c r="R819" i="52"/>
  <c r="Q819" i="52"/>
  <c r="Q340" i="52"/>
  <c r="R340" i="52"/>
  <c r="R767" i="52"/>
  <c r="Q767" i="52"/>
  <c r="Q793" i="52"/>
  <c r="R793" i="52"/>
  <c r="Q980" i="52"/>
  <c r="R980" i="52"/>
  <c r="Q782" i="52"/>
  <c r="R782" i="52"/>
  <c r="R787" i="52"/>
  <c r="Q787" i="52"/>
  <c r="Q175" i="52"/>
  <c r="R175" i="52"/>
  <c r="Q570" i="52"/>
  <c r="R570" i="52"/>
  <c r="Q495" i="52"/>
  <c r="R495" i="52"/>
  <c r="R809" i="52"/>
  <c r="Q809" i="52"/>
  <c r="R803" i="52"/>
  <c r="Q803" i="52"/>
  <c r="R447" i="52"/>
  <c r="Q447" i="52"/>
  <c r="Q281" i="52"/>
  <c r="R281" i="52"/>
  <c r="Q359" i="52"/>
  <c r="R359" i="52"/>
  <c r="R832" i="52"/>
  <c r="Q832" i="52"/>
  <c r="R10" i="52"/>
  <c r="D27" i="58" s="1"/>
  <c r="Q626" i="52"/>
  <c r="R626" i="52"/>
  <c r="Q833" i="52"/>
  <c r="R833" i="52"/>
  <c r="Q319" i="52"/>
  <c r="R319" i="52"/>
  <c r="R708" i="52"/>
  <c r="Q708" i="52"/>
  <c r="R821" i="52"/>
  <c r="Q821" i="52"/>
  <c r="Q800" i="52"/>
  <c r="R800" i="52"/>
  <c r="R841" i="52"/>
  <c r="Q841" i="52"/>
  <c r="R671" i="52"/>
  <c r="Q671" i="52"/>
  <c r="Q676" i="52"/>
  <c r="R676" i="52"/>
  <c r="Q764" i="52"/>
  <c r="R764" i="52"/>
  <c r="Q959" i="52"/>
  <c r="R959" i="52"/>
  <c r="Q361" i="52"/>
  <c r="R361" i="52"/>
  <c r="R792" i="52"/>
  <c r="Q792" i="52"/>
  <c r="R868" i="52"/>
  <c r="Q868" i="52"/>
  <c r="Q983" i="52"/>
  <c r="R983" i="52"/>
  <c r="R969" i="52"/>
  <c r="Q969" i="52"/>
  <c r="R622" i="52"/>
  <c r="Q622" i="52"/>
  <c r="Q761" i="52"/>
  <c r="R761" i="52"/>
  <c r="R269" i="52"/>
  <c r="Q269" i="52"/>
  <c r="Q592" i="52"/>
  <c r="R592" i="52"/>
  <c r="R413" i="52"/>
  <c r="Q413" i="52"/>
  <c r="Q784" i="52"/>
  <c r="R784" i="52"/>
  <c r="Q293" i="52"/>
  <c r="R293" i="52"/>
  <c r="R360" i="52"/>
  <c r="Q360" i="52"/>
  <c r="Q659" i="52"/>
  <c r="R659" i="52"/>
  <c r="Q509" i="52"/>
  <c r="R509" i="52"/>
  <c r="R488" i="52"/>
  <c r="R766" i="52"/>
  <c r="Q766" i="52"/>
  <c r="Q926" i="52"/>
  <c r="R926" i="52"/>
  <c r="Q963" i="52"/>
  <c r="R963" i="52"/>
  <c r="R984" i="52"/>
  <c r="Q984" i="52"/>
  <c r="Q229" i="52"/>
  <c r="R229" i="52"/>
  <c r="R743" i="52"/>
  <c r="Q743" i="52"/>
  <c r="R951" i="52"/>
  <c r="Q951" i="52"/>
  <c r="Q598" i="52"/>
  <c r="R598" i="52"/>
  <c r="R712" i="52"/>
  <c r="Q712" i="52"/>
  <c r="Q689" i="52"/>
  <c r="R689" i="52"/>
  <c r="R921" i="52"/>
  <c r="Q921" i="52"/>
  <c r="Q485" i="52"/>
  <c r="R485" i="52"/>
  <c r="R641" i="52"/>
  <c r="Q641" i="52"/>
  <c r="R562" i="52"/>
  <c r="Q562" i="52"/>
  <c r="R425" i="52"/>
  <c r="R595" i="52"/>
  <c r="Q595" i="52"/>
  <c r="R713" i="52"/>
  <c r="Q713" i="52"/>
  <c r="Q653" i="52"/>
  <c r="R653" i="52"/>
  <c r="Q968" i="52"/>
  <c r="R968" i="52"/>
  <c r="R815" i="52"/>
  <c r="Q815" i="52"/>
  <c r="R955" i="52"/>
  <c r="Q955" i="52"/>
  <c r="Q430" i="52"/>
  <c r="R430" i="52"/>
  <c r="Q989" i="52"/>
  <c r="R989" i="52"/>
  <c r="Q749" i="52"/>
  <c r="R749" i="52"/>
  <c r="R886" i="52"/>
  <c r="Q886" i="52"/>
  <c r="R799" i="52"/>
  <c r="Q799" i="52"/>
  <c r="R623" i="52"/>
  <c r="Q623" i="52"/>
  <c r="R934" i="52"/>
  <c r="Q934" i="52"/>
  <c r="R964" i="52"/>
  <c r="Q964" i="52"/>
  <c r="Q794" i="52"/>
  <c r="R794" i="52"/>
  <c r="Q888" i="52"/>
  <c r="R888" i="52"/>
  <c r="R550" i="52"/>
  <c r="Q550" i="52"/>
  <c r="R838" i="52"/>
  <c r="Q838" i="52"/>
  <c r="Q652" i="52"/>
  <c r="R652" i="52"/>
  <c r="Q650" i="52"/>
  <c r="R650" i="52"/>
  <c r="R826" i="52"/>
  <c r="Q826" i="52"/>
  <c r="R497" i="52"/>
  <c r="Q497" i="52"/>
  <c r="Q835" i="52"/>
  <c r="R835" i="52"/>
  <c r="R965" i="52"/>
  <c r="Q965" i="52"/>
  <c r="Q758" i="52"/>
  <c r="R758" i="52"/>
  <c r="Q871" i="52"/>
  <c r="R871" i="52"/>
  <c r="R614" i="52"/>
  <c r="Q614" i="52"/>
  <c r="R908" i="52"/>
  <c r="Q908" i="52"/>
  <c r="Q847" i="52"/>
  <c r="R847" i="52"/>
  <c r="Q675" i="52"/>
  <c r="R675" i="52"/>
  <c r="R544" i="52"/>
  <c r="Q544" i="52"/>
  <c r="Q924" i="52"/>
  <c r="R924" i="52"/>
  <c r="R839" i="52"/>
  <c r="Q839" i="52"/>
  <c r="R869" i="52"/>
  <c r="Q869" i="52"/>
  <c r="Q742" i="52"/>
  <c r="R742" i="52"/>
  <c r="R578" i="52"/>
  <c r="Q578" i="52"/>
  <c r="R644" i="52"/>
  <c r="Q644" i="52"/>
  <c r="Q911" i="52"/>
  <c r="R911" i="52"/>
  <c r="Q981" i="52"/>
  <c r="R981" i="52"/>
  <c r="Q748" i="52"/>
  <c r="R748" i="52"/>
  <c r="Q521" i="52"/>
  <c r="R521" i="52"/>
  <c r="Q866" i="52"/>
  <c r="R866" i="52"/>
  <c r="R706" i="52"/>
  <c r="Q706" i="52"/>
  <c r="Q747" i="52"/>
  <c r="R747" i="52"/>
  <c r="Q923" i="52"/>
  <c r="R923" i="52"/>
  <c r="R662" i="52"/>
  <c r="Q662" i="52"/>
  <c r="R451" i="52"/>
  <c r="Q451" i="52"/>
  <c r="Q711" i="52"/>
  <c r="R711" i="52"/>
  <c r="R717" i="52"/>
  <c r="Q717" i="52"/>
  <c r="Q904" i="52"/>
  <c r="R904" i="52"/>
  <c r="R274" i="52"/>
  <c r="Q274" i="52"/>
  <c r="Q802" i="52"/>
  <c r="R802" i="52"/>
  <c r="Q10" i="52"/>
  <c r="Q488" i="52"/>
  <c r="Q425" i="52"/>
  <c r="Q760" i="52"/>
  <c r="R760" i="52"/>
  <c r="E11" i="58" l="1"/>
  <c r="E10" i="58"/>
  <c r="E9" i="58"/>
  <c r="E8" i="58"/>
  <c r="E24" i="58"/>
  <c r="E7" i="58"/>
  <c r="E6" i="58"/>
  <c r="E23" i="58"/>
  <c r="E14" i="58"/>
  <c r="E5" i="58"/>
  <c r="E13" i="58"/>
  <c r="E25" i="58"/>
  <c r="E12" i="58"/>
  <c r="F11" i="58"/>
  <c r="F10" i="58"/>
  <c r="F8" i="58"/>
  <c r="F24" i="58"/>
  <c r="F6" i="58"/>
  <c r="F23" i="58"/>
  <c r="F14" i="58"/>
  <c r="F12" i="58"/>
  <c r="F9" i="58"/>
  <c r="F7" i="58"/>
  <c r="F13" i="58"/>
  <c r="F25" i="58"/>
  <c r="F5" i="58"/>
  <c r="D5" i="58"/>
  <c r="D12" i="58"/>
  <c r="D11" i="58"/>
  <c r="D10" i="58"/>
  <c r="D9" i="58"/>
  <c r="D24" i="58"/>
  <c r="D23" i="58"/>
  <c r="D25" i="58"/>
  <c r="D8" i="58"/>
  <c r="D13" i="58"/>
  <c r="D7" i="58"/>
  <c r="D6" i="58"/>
  <c r="D14" i="58"/>
  <c r="K2" i="71"/>
  <c r="E20" i="58" l="1"/>
  <c r="F19" i="58"/>
  <c r="F20" i="58"/>
  <c r="E19" i="58"/>
  <c r="F16" i="58"/>
  <c r="D19" i="58"/>
  <c r="D20" i="58"/>
  <c r="D15" i="58"/>
  <c r="F15" i="58"/>
  <c r="D17" i="58"/>
  <c r="F17" i="58"/>
  <c r="E15" i="58"/>
  <c r="E17" i="58"/>
  <c r="E16" i="58"/>
  <c r="D16" i="58"/>
  <c r="F21" i="58" l="1"/>
  <c r="K9" i="58" s="1"/>
  <c r="K20" i="58"/>
  <c r="K14" i="58"/>
  <c r="K11" i="58"/>
  <c r="K6" i="58"/>
  <c r="K5" i="58"/>
  <c r="K7" i="58"/>
  <c r="K10" i="58"/>
  <c r="D21" i="58"/>
  <c r="I20" i="58" s="1"/>
  <c r="K13" i="58"/>
  <c r="K8" i="58"/>
  <c r="K12" i="58"/>
  <c r="E21" i="58"/>
  <c r="J19" i="58" s="1"/>
  <c r="K19" i="58" l="1"/>
  <c r="K21" i="58"/>
  <c r="K15" i="58"/>
  <c r="K16" i="58"/>
  <c r="K17" i="58"/>
  <c r="J13" i="58"/>
  <c r="J10" i="58"/>
  <c r="J5" i="58"/>
  <c r="J6" i="58"/>
  <c r="J9" i="58"/>
  <c r="J7" i="58"/>
  <c r="J8" i="58"/>
  <c r="J20" i="58"/>
  <c r="J21" i="58" s="1"/>
  <c r="J12" i="58"/>
  <c r="J14" i="58"/>
  <c r="J11" i="58"/>
  <c r="I8" i="58"/>
  <c r="I10" i="58"/>
  <c r="I6" i="58"/>
  <c r="I13" i="58"/>
  <c r="I9" i="58"/>
  <c r="I5" i="58"/>
  <c r="I14" i="58"/>
  <c r="I12" i="58"/>
  <c r="I7" i="58"/>
  <c r="I11" i="58"/>
  <c r="I19" i="58"/>
  <c r="I21" i="58" s="1"/>
  <c r="J15" i="58" l="1"/>
  <c r="I15" i="58"/>
  <c r="J17" i="58"/>
  <c r="I17" i="58"/>
  <c r="J16" i="58"/>
  <c r="I16" i="58"/>
  <c r="R2" i="52"/>
  <c r="Q2" i="52"/>
  <c r="C12" i="58" l="1"/>
  <c r="G12" i="58" s="1"/>
  <c r="C11" i="58"/>
  <c r="G11" i="58" s="1"/>
  <c r="C10" i="58"/>
  <c r="C24" i="58"/>
  <c r="C8" i="58"/>
  <c r="G8" i="58" s="1"/>
  <c r="C7" i="58"/>
  <c r="G7" i="58" s="1"/>
  <c r="C23" i="58"/>
  <c r="C14" i="58"/>
  <c r="G14" i="58" s="1"/>
  <c r="C5" i="58"/>
  <c r="C9" i="58"/>
  <c r="G9" i="58" s="1"/>
  <c r="C6" i="58"/>
  <c r="G6" i="58" s="1"/>
  <c r="C25" i="58"/>
  <c r="C13" i="58"/>
  <c r="G13" i="58" s="1"/>
  <c r="G27" i="58"/>
  <c r="C27" i="58"/>
  <c r="G25" i="58"/>
  <c r="G24" i="58"/>
  <c r="G23" i="58"/>
  <c r="C15" i="58" l="1"/>
  <c r="C19" i="58"/>
  <c r="C16" i="58"/>
  <c r="G10" i="58"/>
  <c r="G20" i="58" s="1"/>
  <c r="C17" i="58"/>
  <c r="C20" i="58"/>
  <c r="G5" i="58"/>
  <c r="G19" i="58" s="1"/>
  <c r="G16" i="58" l="1"/>
  <c r="C21" i="58"/>
  <c r="H19" i="58" s="1"/>
  <c r="G15" i="58"/>
  <c r="G17" i="58"/>
  <c r="G21" i="58"/>
  <c r="L19" i="58" s="1"/>
  <c r="H8" i="58" l="1"/>
  <c r="H11" i="58"/>
  <c r="H6" i="58"/>
  <c r="H5" i="58"/>
  <c r="H14" i="58"/>
  <c r="H10" i="58"/>
  <c r="H20" i="58"/>
  <c r="H21" i="58" s="1"/>
  <c r="H9" i="58"/>
  <c r="H13" i="58"/>
  <c r="H12" i="58"/>
  <c r="H7" i="58"/>
  <c r="L20" i="58"/>
  <c r="L21" i="58" s="1"/>
  <c r="L11" i="58"/>
  <c r="L7" i="58"/>
  <c r="L12" i="58"/>
  <c r="L6" i="58"/>
  <c r="L13" i="58"/>
  <c r="L10" i="58"/>
  <c r="L14" i="58"/>
  <c r="L8" i="58"/>
  <c r="L9" i="58"/>
  <c r="L5" i="58"/>
  <c r="H17" i="58" l="1"/>
  <c r="H16" i="58"/>
  <c r="H15" i="58"/>
  <c r="L15" i="58"/>
  <c r="L16" i="58"/>
  <c r="L17" i="58"/>
  <c r="C54" i="59"/>
  <c r="C53" i="59"/>
  <c r="C52" i="59"/>
  <c r="C51" i="59"/>
</calcChain>
</file>

<file path=xl/connections.xml><?xml version="1.0" encoding="utf-8"?>
<connections xmlns="http://schemas.openxmlformats.org/spreadsheetml/2006/main">
  <connection id="1" keepAlive="1" name="abm2_spd_new" type="5" refreshedVersion="6" deleted="1" background="1" saveData="1">
    <dbPr connection="" command="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<sst xmlns="http://schemas.openxmlformats.org/spreadsheetml/2006/main" count="525" uniqueCount="79">
  <si>
    <t>length</t>
  </si>
  <si>
    <t>k_ev</t>
  </si>
  <si>
    <t>Author</t>
  </si>
  <si>
    <t>hwycov_id</t>
  </si>
  <si>
    <t>nm</t>
  </si>
  <si>
    <t>from_nm</t>
  </si>
  <si>
    <t>Notes</t>
  </si>
  <si>
    <t xml:space="preserve">            This book shows the speed validation result for freeway (ifc=1) only, by each corridor, by 5 TOD (Time of Day)</t>
  </si>
  <si>
    <t xml:space="preserve">            Links include those ifc=1 and are matched by one TMC only</t>
  </si>
  <si>
    <t>speed_ea</t>
  </si>
  <si>
    <t>speed_am</t>
  </si>
  <si>
    <t>speed_md</t>
  </si>
  <si>
    <t>speed_pm</t>
  </si>
  <si>
    <t>speed_ev</t>
  </si>
  <si>
    <t>Gap Range</t>
  </si>
  <si>
    <t>&gt;=40%</t>
  </si>
  <si>
    <t>30%~40%</t>
  </si>
  <si>
    <t>20%~30%</t>
  </si>
  <si>
    <t>10%~20%</t>
  </si>
  <si>
    <t>0%~10%</t>
  </si>
  <si>
    <t>0%~-10%</t>
  </si>
  <si>
    <t>-10%~-20%</t>
  </si>
  <si>
    <t>-20%~-30%</t>
  </si>
  <si>
    <t>-30%~-40%</t>
  </si>
  <si>
    <t>&lt;=-40%</t>
  </si>
  <si>
    <t>-10%~10%</t>
  </si>
  <si>
    <t>-20%~20%</t>
  </si>
  <si>
    <t>-30%~30%</t>
  </si>
  <si>
    <t>links with (+) gap</t>
  </si>
  <si>
    <t>links with (-) gap</t>
  </si>
  <si>
    <t>total</t>
  </si>
  <si>
    <t>Average (+) gap</t>
  </si>
  <si>
    <t>Average (-) gap</t>
  </si>
  <si>
    <t>Average of all</t>
  </si>
  <si>
    <t>Root Mean Square Error (RMSE)</t>
  </si>
  <si>
    <t>RMSE%</t>
  </si>
  <si>
    <t>Slope of Trend Line</t>
  </si>
  <si>
    <t>Slope</t>
  </si>
  <si>
    <t>Number of Links within the Gap Range</t>
  </si>
  <si>
    <t>NB</t>
  </si>
  <si>
    <t>Total Number of Links with Positive/Negative Gaps</t>
  </si>
  <si>
    <t>Average of Gaps</t>
  </si>
  <si>
    <t>SB</t>
  </si>
  <si>
    <t>WB</t>
  </si>
  <si>
    <t>EB</t>
  </si>
  <si>
    <t>all</t>
  </si>
  <si>
    <t>Percent of Links within the Gap Range</t>
  </si>
  <si>
    <t>Percent of number of Links with Positive/Negative Gaps</t>
  </si>
  <si>
    <t>gap_am</t>
  </si>
  <si>
    <t>gap_pm</t>
  </si>
  <si>
    <t>x2_am</t>
  </si>
  <si>
    <t>x2_pm</t>
  </si>
  <si>
    <t>hwycov_id and speed_xx are linked to source_EMME.xlsx</t>
  </si>
  <si>
    <t xml:space="preserve">            INRIX speed is the  average speed of weekday in Oct,2016</t>
  </si>
  <si>
    <t xml:space="preserve">           jyen@sandag.org</t>
  </si>
  <si>
    <t>dir</t>
  </si>
  <si>
    <t>spd_ea</t>
  </si>
  <si>
    <t>spd_am</t>
  </si>
  <si>
    <t>spd_md</t>
  </si>
  <si>
    <t>spd_pm</t>
  </si>
  <si>
    <t>spd_ev</t>
  </si>
  <si>
    <t>speed_EV</t>
  </si>
  <si>
    <t>slope</t>
  </si>
  <si>
    <t>Column Labels</t>
  </si>
  <si>
    <t>Grand Total</t>
  </si>
  <si>
    <t>Sum of spd_pm</t>
  </si>
  <si>
    <t>Total Sum of spd_pm</t>
  </si>
  <si>
    <t>Total Sum of spd_am</t>
  </si>
  <si>
    <t>Sum of spd_am</t>
  </si>
  <si>
    <t>Row Labels</t>
  </si>
  <si>
    <t>Total Sum of speed_am</t>
  </si>
  <si>
    <t>Sum of speed_am</t>
  </si>
  <si>
    <t>Total Sum of speed_pm</t>
  </si>
  <si>
    <t>Sum of speed_pm</t>
  </si>
  <si>
    <t>lkno</t>
  </si>
  <si>
    <t xml:space="preserve">            Synonym:</t>
  </si>
  <si>
    <t xml:space="preserve">                 spd: speed from INRIX</t>
  </si>
  <si>
    <t>In worksheet, hwycov_id and speed_xx are linked to source_Speed.xlsx</t>
  </si>
  <si>
    <t xml:space="preserve">                 speed: speed from ABM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</si>
</sst>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0.0%"/>
    <numFmt numFmtId="166" formatCode="0.000"/>
  </numFmts>
  <fonts count="2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0"/>
      <color rgb="FFFF0000"/>
      <name val="Calibri"/>
      <family val="2"/>
    </font>
    <font>
      <sz val="10"/>
      <color rgb="FF538DD5"/>
      <name val="Calibri"/>
      <family val="2"/>
    </font>
    <font>
      <b/>
      <sz val="11"/>
      <color rgb="FF000000"/>
      <name val="Calibri"/>
      <family val="2"/>
    </font>
    <font>
      <sz val="10"/>
      <color rgb="FF00B0F0"/>
      <name val="Calibri"/>
      <family val="2"/>
    </font>
    <font>
      <sz val="11"/>
      <color rgb="FFFFCCCC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0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8E4BC"/>
        <bgColor rgb="FF000000"/>
      </patternFill>
    </fill>
    <fill>
      <patternFill patternType="solid">
        <fgColor rgb="FFEBF1DE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5" fillId="0" borderId="0" applyFont="0" applyFill="0" applyBorder="0" applyAlignment="0" applyProtection="0"/>
  </cellStyleXfs>
  <cellXfs count="166">
    <xf numFmtId="0" fontId="0" fillId="0" borderId="0" xfId="0"/>
    <xf numFmtId="2" fontId="1" fillId="0" borderId="0" xfId="0" applyNumberFormat="1" applyFont="1" applyFill="1"/>
    <xf numFmtId="164" fontId="2" fillId="0" borderId="0" xfId="0" applyNumberFormat="1" applyFont="1"/>
    <xf numFmtId="0" fontId="3" fillId="0" borderId="0" xfId="0" applyFont="1"/>
    <xf numFmtId="164" fontId="3" fillId="0" borderId="0" xfId="0" applyNumberFormat="1" applyFont="1"/>
    <xf numFmtId="164" fontId="1" fillId="0" borderId="0" xfId="0" applyNumberFormat="1" applyFont="1" applyFill="1"/>
    <xf numFmtId="164" fontId="1" fillId="0" borderId="0" xfId="0" applyNumberFormat="1" applyFont="1"/>
    <xf numFmtId="0" fontId="4" fillId="0" borderId="0" xfId="1"/>
    <xf numFmtId="0" fontId="1" fillId="0" borderId="0" xfId="0" applyFont="1" applyFill="1"/>
    <xf numFmtId="49" fontId="1" fillId="0" borderId="0" xfId="0" applyNumberFormat="1" applyFont="1" applyFill="1"/>
    <xf numFmtId="0" fontId="0" fillId="0" borderId="0" xfId="0" applyAlignment="1">
      <alignment horizontal="left"/>
    </xf>
    <xf numFmtId="0" fontId="6" fillId="0" borderId="1" xfId="0" applyFont="1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15" xfId="0" applyFont="1" applyFill="1" applyBorder="1" applyAlignment="1">
      <alignment horizontal="center"/>
    </xf>
    <xf numFmtId="0" fontId="7" fillId="0" borderId="25" xfId="0" applyFont="1" applyFill="1" applyBorder="1" applyAlignment="1">
      <alignment horizontal="center"/>
    </xf>
    <xf numFmtId="0" fontId="7" fillId="0" borderId="33" xfId="0" applyFont="1" applyFill="1" applyBorder="1" applyAlignment="1">
      <alignment horizontal="center"/>
    </xf>
    <xf numFmtId="0" fontId="7" fillId="0" borderId="39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1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33" xfId="0" applyFont="1" applyFill="1" applyBorder="1" applyAlignment="1">
      <alignment horizontal="center"/>
    </xf>
    <xf numFmtId="0" fontId="6" fillId="0" borderId="40" xfId="0" applyFont="1" applyFill="1" applyBorder="1" applyAlignment="1">
      <alignment horizontal="center"/>
    </xf>
    <xf numFmtId="0" fontId="8" fillId="0" borderId="4" xfId="0" applyFont="1" applyFill="1" applyBorder="1" applyAlignment="1">
      <alignment horizontal="center"/>
    </xf>
    <xf numFmtId="0" fontId="8" fillId="0" borderId="27" xfId="0" applyFont="1" applyFill="1" applyBorder="1"/>
    <xf numFmtId="9" fontId="8" fillId="0" borderId="34" xfId="2" applyFont="1" applyFill="1" applyBorder="1" applyAlignment="1"/>
    <xf numFmtId="9" fontId="8" fillId="0" borderId="16" xfId="2" applyFont="1" applyFill="1" applyBorder="1" applyAlignment="1"/>
    <xf numFmtId="9" fontId="8" fillId="0" borderId="41" xfId="2" applyFont="1" applyFill="1" applyBorder="1" applyAlignment="1"/>
    <xf numFmtId="9" fontId="8" fillId="0" borderId="34" xfId="2" applyFont="1" applyFill="1" applyBorder="1"/>
    <xf numFmtId="9" fontId="8" fillId="0" borderId="16" xfId="2" applyFont="1" applyFill="1" applyBorder="1"/>
    <xf numFmtId="9" fontId="8" fillId="0" borderId="41" xfId="2" applyFont="1" applyFill="1" applyBorder="1"/>
    <xf numFmtId="0" fontId="8" fillId="2" borderId="4" xfId="0" applyFont="1" applyFill="1" applyBorder="1" applyAlignment="1">
      <alignment horizontal="center"/>
    </xf>
    <xf numFmtId="0" fontId="8" fillId="2" borderId="27" xfId="0" applyFont="1" applyFill="1" applyBorder="1"/>
    <xf numFmtId="9" fontId="8" fillId="2" borderId="34" xfId="2" applyFont="1" applyFill="1" applyBorder="1"/>
    <xf numFmtId="9" fontId="8" fillId="2" borderId="16" xfId="2" applyFont="1" applyFill="1" applyBorder="1"/>
    <xf numFmtId="9" fontId="8" fillId="2" borderId="41" xfId="2" applyFont="1" applyFill="1" applyBorder="1"/>
    <xf numFmtId="0" fontId="9" fillId="2" borderId="5" xfId="0" applyFont="1" applyFill="1" applyBorder="1" applyAlignment="1">
      <alignment horizontal="center"/>
    </xf>
    <xf numFmtId="0" fontId="9" fillId="2" borderId="17" xfId="0" applyFont="1" applyFill="1" applyBorder="1"/>
    <xf numFmtId="0" fontId="9" fillId="2" borderId="25" xfId="0" applyFont="1" applyFill="1" applyBorder="1"/>
    <xf numFmtId="9" fontId="9" fillId="2" borderId="35" xfId="2" applyFont="1" applyFill="1" applyBorder="1"/>
    <xf numFmtId="9" fontId="9" fillId="2" borderId="17" xfId="2" applyFont="1" applyFill="1" applyBorder="1"/>
    <xf numFmtId="9" fontId="9" fillId="2" borderId="39" xfId="2" applyFont="1" applyFill="1" applyBorder="1"/>
    <xf numFmtId="0" fontId="9" fillId="2" borderId="4" xfId="0" applyFont="1" applyFill="1" applyBorder="1" applyAlignment="1">
      <alignment horizontal="center"/>
    </xf>
    <xf numFmtId="0" fontId="9" fillId="2" borderId="16" xfId="0" applyFont="1" applyFill="1" applyBorder="1"/>
    <xf numFmtId="0" fontId="9" fillId="2" borderId="27" xfId="0" applyFont="1" applyFill="1" applyBorder="1"/>
    <xf numFmtId="9" fontId="9" fillId="2" borderId="34" xfId="2" applyFont="1" applyFill="1" applyBorder="1"/>
    <xf numFmtId="9" fontId="9" fillId="2" borderId="16" xfId="2" applyFont="1" applyFill="1" applyBorder="1"/>
    <xf numFmtId="9" fontId="9" fillId="2" borderId="41" xfId="2" applyFont="1" applyFill="1" applyBorder="1"/>
    <xf numFmtId="0" fontId="9" fillId="0" borderId="4" xfId="0" quotePrefix="1" applyFont="1" applyFill="1" applyBorder="1" applyAlignment="1">
      <alignment horizontal="center"/>
    </xf>
    <xf numFmtId="0" fontId="9" fillId="0" borderId="27" xfId="0" applyFont="1" applyFill="1" applyBorder="1"/>
    <xf numFmtId="9" fontId="9" fillId="0" borderId="34" xfId="2" applyFont="1" applyFill="1" applyBorder="1"/>
    <xf numFmtId="9" fontId="9" fillId="0" borderId="16" xfId="2" applyFont="1" applyFill="1" applyBorder="1"/>
    <xf numFmtId="9" fontId="9" fillId="0" borderId="41" xfId="2" applyFont="1" applyFill="1" applyBorder="1"/>
    <xf numFmtId="0" fontId="9" fillId="0" borderId="4" xfId="0" applyFont="1" applyFill="1" applyBorder="1" applyAlignment="1">
      <alignment horizontal="center"/>
    </xf>
    <xf numFmtId="0" fontId="7" fillId="3" borderId="2" xfId="0" quotePrefix="1" applyFont="1" applyFill="1" applyBorder="1" applyAlignment="1">
      <alignment horizontal="center"/>
    </xf>
    <xf numFmtId="1" fontId="7" fillId="3" borderId="17" xfId="2" applyNumberFormat="1" applyFont="1" applyFill="1" applyBorder="1" applyAlignment="1">
      <alignment horizontal="right"/>
    </xf>
    <xf numFmtId="1" fontId="7" fillId="3" borderId="25" xfId="2" applyNumberFormat="1" applyFont="1" applyFill="1" applyBorder="1" applyAlignment="1">
      <alignment horizontal="right"/>
    </xf>
    <xf numFmtId="9" fontId="7" fillId="3" borderId="35" xfId="2" applyFont="1" applyFill="1" applyBorder="1" applyAlignment="1">
      <alignment horizontal="right"/>
    </xf>
    <xf numFmtId="9" fontId="7" fillId="3" borderId="17" xfId="2" applyFont="1" applyFill="1" applyBorder="1" applyAlignment="1">
      <alignment horizontal="right"/>
    </xf>
    <xf numFmtId="9" fontId="7" fillId="3" borderId="17" xfId="2" quotePrefix="1" applyFont="1" applyFill="1" applyBorder="1" applyAlignment="1">
      <alignment horizontal="center"/>
    </xf>
    <xf numFmtId="9" fontId="7" fillId="3" borderId="39" xfId="2" applyFont="1" applyFill="1" applyBorder="1" applyAlignment="1">
      <alignment horizontal="right"/>
    </xf>
    <xf numFmtId="0" fontId="7" fillId="4" borderId="6" xfId="0" quotePrefix="1" applyFont="1" applyFill="1" applyBorder="1" applyAlignment="1">
      <alignment horizontal="center"/>
    </xf>
    <xf numFmtId="1" fontId="7" fillId="4" borderId="16" xfId="0" applyNumberFormat="1" applyFont="1" applyFill="1" applyBorder="1" applyAlignment="1">
      <alignment horizontal="right"/>
    </xf>
    <xf numFmtId="1" fontId="7" fillId="4" borderId="27" xfId="0" applyNumberFormat="1" applyFont="1" applyFill="1" applyBorder="1" applyAlignment="1">
      <alignment horizontal="right"/>
    </xf>
    <xf numFmtId="9" fontId="7" fillId="4" borderId="34" xfId="2" applyFont="1" applyFill="1" applyBorder="1" applyAlignment="1">
      <alignment horizontal="right"/>
    </xf>
    <xf numFmtId="9" fontId="7" fillId="4" borderId="16" xfId="2" applyFont="1" applyFill="1" applyBorder="1" applyAlignment="1">
      <alignment horizontal="right"/>
    </xf>
    <xf numFmtId="9" fontId="7" fillId="4" borderId="16" xfId="2" quotePrefix="1" applyFont="1" applyFill="1" applyBorder="1" applyAlignment="1">
      <alignment horizontal="center"/>
    </xf>
    <xf numFmtId="9" fontId="7" fillId="4" borderId="41" xfId="2" applyFont="1" applyFill="1" applyBorder="1" applyAlignment="1">
      <alignment horizontal="right"/>
    </xf>
    <xf numFmtId="0" fontId="7" fillId="3" borderId="6" xfId="0" quotePrefix="1" applyFont="1" applyFill="1" applyBorder="1" applyAlignment="1">
      <alignment horizontal="center"/>
    </xf>
    <xf numFmtId="1" fontId="7" fillId="3" borderId="16" xfId="0" applyNumberFormat="1" applyFont="1" applyFill="1" applyBorder="1" applyAlignment="1">
      <alignment horizontal="right"/>
    </xf>
    <xf numFmtId="1" fontId="7" fillId="3" borderId="27" xfId="0" applyNumberFormat="1" applyFont="1" applyFill="1" applyBorder="1" applyAlignment="1">
      <alignment horizontal="right"/>
    </xf>
    <xf numFmtId="9" fontId="7" fillId="3" borderId="34" xfId="2" applyFont="1" applyFill="1" applyBorder="1" applyAlignment="1">
      <alignment horizontal="right"/>
    </xf>
    <xf numFmtId="9" fontId="7" fillId="3" borderId="16" xfId="2" applyFont="1" applyFill="1" applyBorder="1" applyAlignment="1">
      <alignment horizontal="right"/>
    </xf>
    <xf numFmtId="9" fontId="7" fillId="3" borderId="16" xfId="2" quotePrefix="1" applyFont="1" applyFill="1" applyBorder="1" applyAlignment="1">
      <alignment horizontal="center"/>
    </xf>
    <xf numFmtId="9" fontId="7" fillId="3" borderId="41" xfId="2" applyFont="1" applyFill="1" applyBorder="1" applyAlignment="1">
      <alignment horizontal="right"/>
    </xf>
    <xf numFmtId="0" fontId="7" fillId="0" borderId="7" xfId="0" quotePrefix="1" applyFont="1" applyFill="1" applyBorder="1" applyAlignment="1">
      <alignment horizontal="center"/>
    </xf>
    <xf numFmtId="0" fontId="8" fillId="0" borderId="2" xfId="0" quotePrefix="1" applyFont="1" applyFill="1" applyBorder="1" applyAlignment="1">
      <alignment horizontal="center"/>
    </xf>
    <xf numFmtId="1" fontId="8" fillId="0" borderId="17" xfId="0" applyNumberFormat="1" applyFont="1" applyFill="1" applyBorder="1" applyAlignment="1">
      <alignment horizontal="right"/>
    </xf>
    <xf numFmtId="1" fontId="8" fillId="0" borderId="25" xfId="0" applyNumberFormat="1" applyFont="1" applyFill="1" applyBorder="1" applyAlignment="1">
      <alignment horizontal="right"/>
    </xf>
    <xf numFmtId="9" fontId="8" fillId="0" borderId="35" xfId="2" applyFont="1" applyFill="1" applyBorder="1" applyAlignment="1">
      <alignment horizontal="right"/>
    </xf>
    <xf numFmtId="9" fontId="8" fillId="0" borderId="17" xfId="2" applyFont="1" applyFill="1" applyBorder="1" applyAlignment="1">
      <alignment horizontal="right"/>
    </xf>
    <xf numFmtId="9" fontId="8" fillId="0" borderId="17" xfId="2" quotePrefix="1" applyFont="1" applyFill="1" applyBorder="1" applyAlignment="1">
      <alignment horizontal="center"/>
    </xf>
    <xf numFmtId="9" fontId="8" fillId="0" borderId="39" xfId="2" applyFont="1" applyFill="1" applyBorder="1" applyAlignment="1">
      <alignment horizontal="right"/>
    </xf>
    <xf numFmtId="0" fontId="11" fillId="0" borderId="3" xfId="0" quotePrefix="1" applyFont="1" applyFill="1" applyBorder="1" applyAlignment="1">
      <alignment horizontal="center"/>
    </xf>
    <xf numFmtId="1" fontId="11" fillId="0" borderId="19" xfId="0" applyNumberFormat="1" applyFont="1" applyFill="1" applyBorder="1" applyAlignment="1">
      <alignment horizontal="right"/>
    </xf>
    <xf numFmtId="1" fontId="11" fillId="0" borderId="26" xfId="0" applyNumberFormat="1" applyFont="1" applyFill="1" applyBorder="1" applyAlignment="1">
      <alignment horizontal="right"/>
    </xf>
    <xf numFmtId="9" fontId="11" fillId="0" borderId="36" xfId="2" applyFont="1" applyFill="1" applyBorder="1" applyAlignment="1">
      <alignment horizontal="right"/>
    </xf>
    <xf numFmtId="9" fontId="11" fillId="0" borderId="19" xfId="2" applyFont="1" applyFill="1" applyBorder="1" applyAlignment="1">
      <alignment horizontal="right"/>
    </xf>
    <xf numFmtId="9" fontId="11" fillId="0" borderId="19" xfId="2" quotePrefix="1" applyFont="1" applyFill="1" applyBorder="1" applyAlignment="1">
      <alignment horizontal="center"/>
    </xf>
    <xf numFmtId="9" fontId="11" fillId="0" borderId="40" xfId="2" applyFont="1" applyFill="1" applyBorder="1" applyAlignment="1">
      <alignment horizontal="right"/>
    </xf>
    <xf numFmtId="0" fontId="7" fillId="5" borderId="7" xfId="0" quotePrefix="1" applyFont="1" applyFill="1" applyBorder="1" applyAlignment="1">
      <alignment horizontal="center"/>
    </xf>
    <xf numFmtId="1" fontId="7" fillId="5" borderId="15" xfId="0" applyNumberFormat="1" applyFont="1" applyFill="1" applyBorder="1" applyAlignment="1">
      <alignment horizontal="right"/>
    </xf>
    <xf numFmtId="1" fontId="7" fillId="5" borderId="29" xfId="0" applyNumberFormat="1" applyFont="1" applyFill="1" applyBorder="1" applyAlignment="1">
      <alignment horizontal="right"/>
    </xf>
    <xf numFmtId="9" fontId="7" fillId="5" borderId="33" xfId="2" applyFont="1" applyFill="1" applyBorder="1" applyAlignment="1">
      <alignment horizontal="right"/>
    </xf>
    <xf numFmtId="9" fontId="7" fillId="5" borderId="15" xfId="2" applyFont="1" applyFill="1" applyBorder="1" applyAlignment="1">
      <alignment horizontal="right"/>
    </xf>
    <xf numFmtId="9" fontId="7" fillId="5" borderId="15" xfId="2" quotePrefix="1" applyFont="1" applyFill="1" applyBorder="1" applyAlignment="1">
      <alignment horizontal="center"/>
    </xf>
    <xf numFmtId="9" fontId="7" fillId="5" borderId="43" xfId="2" applyFont="1" applyFill="1" applyBorder="1" applyAlignment="1">
      <alignment horizontal="right"/>
    </xf>
    <xf numFmtId="0" fontId="6" fillId="0" borderId="8" xfId="0" quotePrefix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9" fontId="8" fillId="0" borderId="0" xfId="0" applyNumberFormat="1" applyFont="1" applyFill="1" applyBorder="1" applyAlignment="1"/>
    <xf numFmtId="9" fontId="9" fillId="0" borderId="0" xfId="0" applyNumberFormat="1" applyFont="1" applyFill="1" applyBorder="1" applyAlignment="1"/>
    <xf numFmtId="0" fontId="7" fillId="0" borderId="9" xfId="0" applyFont="1" applyFill="1" applyBorder="1" applyAlignment="1">
      <alignment horizontal="center"/>
    </xf>
    <xf numFmtId="9" fontId="7" fillId="0" borderId="0" xfId="2" applyFont="1" applyFill="1" applyBorder="1" applyAlignment="1"/>
    <xf numFmtId="9" fontId="7" fillId="0" borderId="0" xfId="0" applyNumberFormat="1" applyFont="1" applyFill="1" applyBorder="1" applyAlignment="1"/>
    <xf numFmtId="0" fontId="7" fillId="5" borderId="11" xfId="0" applyFont="1" applyFill="1" applyBorder="1" applyAlignment="1">
      <alignment horizontal="center"/>
    </xf>
    <xf numFmtId="165" fontId="7" fillId="5" borderId="17" xfId="0" applyNumberFormat="1" applyFont="1" applyFill="1" applyBorder="1"/>
    <xf numFmtId="165" fontId="7" fillId="5" borderId="25" xfId="0" applyNumberFormat="1" applyFont="1" applyFill="1" applyBorder="1"/>
    <xf numFmtId="0" fontId="7" fillId="0" borderId="0" xfId="0" applyFont="1" applyFill="1" applyBorder="1" applyAlignment="1"/>
    <xf numFmtId="0" fontId="7" fillId="5" borderId="13" xfId="0" applyFont="1" applyFill="1" applyBorder="1" applyAlignment="1">
      <alignment horizontal="center"/>
    </xf>
    <xf numFmtId="166" fontId="7" fillId="5" borderId="20" xfId="0" applyNumberFormat="1" applyFont="1" applyFill="1" applyBorder="1"/>
    <xf numFmtId="166" fontId="7" fillId="5" borderId="30" xfId="0" applyNumberFormat="1" applyFont="1" applyFill="1" applyBorder="1"/>
    <xf numFmtId="9" fontId="0" fillId="0" borderId="0" xfId="0" applyNumberFormat="1"/>
    <xf numFmtId="164" fontId="12" fillId="0" borderId="0" xfId="0" applyNumberFormat="1" applyFont="1"/>
    <xf numFmtId="0" fontId="12" fillId="0" borderId="0" xfId="0" applyFont="1"/>
    <xf numFmtId="0" fontId="13" fillId="0" borderId="0" xfId="0" applyFont="1"/>
    <xf numFmtId="164" fontId="13" fillId="0" borderId="0" xfId="0" applyNumberFormat="1" applyFont="1"/>
    <xf numFmtId="0" fontId="14" fillId="0" borderId="0" xfId="0" applyFont="1"/>
    <xf numFmtId="164" fontId="14" fillId="0" borderId="0" xfId="0" applyNumberFormat="1" applyFont="1"/>
    <xf numFmtId="2" fontId="14" fillId="0" borderId="0" xfId="0" applyNumberFormat="1" applyFont="1"/>
    <xf numFmtId="164" fontId="0" fillId="0" borderId="0" xfId="0" applyNumberFormat="1" applyFont="1"/>
    <xf numFmtId="0" fontId="15" fillId="6" borderId="15" xfId="0" applyFont="1" applyFill="1" applyBorder="1" applyAlignment="1">
      <alignment horizontal="center" vertical="top"/>
    </xf>
    <xf numFmtId="0" fontId="15" fillId="6" borderId="0" xfId="0" applyFont="1" applyFill="1"/>
    <xf numFmtId="1" fontId="16" fillId="6" borderId="0" xfId="0" applyNumberFormat="1" applyFont="1" applyFill="1"/>
    <xf numFmtId="164" fontId="16" fillId="6" borderId="0" xfId="0" applyNumberFormat="1" applyFont="1" applyFill="1"/>
    <xf numFmtId="2" fontId="16" fillId="6" borderId="0" xfId="0" applyNumberFormat="1" applyFont="1" applyFill="1"/>
    <xf numFmtId="0" fontId="16" fillId="6" borderId="0" xfId="0" applyFont="1" applyFill="1"/>
    <xf numFmtId="0" fontId="17" fillId="0" borderId="0" xfId="0" applyFont="1"/>
    <xf numFmtId="0" fontId="16" fillId="0" borderId="0" xfId="0" applyFont="1"/>
    <xf numFmtId="0" fontId="18" fillId="0" borderId="0" xfId="0" applyFont="1"/>
    <xf numFmtId="9" fontId="0" fillId="0" borderId="16" xfId="0" applyNumberFormat="1" applyFont="1" applyFill="1" applyBorder="1"/>
    <xf numFmtId="9" fontId="0" fillId="0" borderId="20" xfId="2" applyFont="1" applyFill="1" applyBorder="1"/>
    <xf numFmtId="9" fontId="0" fillId="0" borderId="30" xfId="0" applyNumberFormat="1" applyFont="1" applyFill="1" applyBorder="1"/>
    <xf numFmtId="9" fontId="0" fillId="0" borderId="27" xfId="0" applyNumberFormat="1" applyFont="1" applyFill="1" applyBorder="1"/>
    <xf numFmtId="0" fontId="8" fillId="0" borderId="16" xfId="0" applyFont="1" applyBorder="1"/>
    <xf numFmtId="0" fontId="9" fillId="0" borderId="16" xfId="0" applyFont="1" applyBorder="1"/>
    <xf numFmtId="0" fontId="19" fillId="0" borderId="16" xfId="0" applyFont="1" applyFill="1" applyBorder="1"/>
    <xf numFmtId="0" fontId="19" fillId="2" borderId="16" xfId="0" applyFont="1" applyFill="1" applyBorder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NumberFormat="1"/>
    <xf numFmtId="0" fontId="15" fillId="0" borderId="15" xfId="0" applyFont="1" applyFill="1" applyBorder="1" applyAlignment="1">
      <alignment horizontal="center" vertical="top"/>
    </xf>
    <xf numFmtId="0" fontId="15" fillId="0" borderId="0" xfId="0" applyFont="1"/>
    <xf numFmtId="9" fontId="0" fillId="0" borderId="0" xfId="2" applyFont="1"/>
    <xf numFmtId="9" fontId="1" fillId="0" borderId="0" xfId="0" applyNumberFormat="1" applyFont="1"/>
    <xf numFmtId="9" fontId="1" fillId="0" borderId="44" xfId="0" applyNumberFormat="1" applyFont="1" applyBorder="1"/>
    <xf numFmtId="0" fontId="15" fillId="0" borderId="0" xfId="0" applyFont="1" applyAlignment="1">
      <alignment horizontal="left"/>
    </xf>
    <xf numFmtId="0" fontId="6" fillId="0" borderId="12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28" xfId="0" applyFont="1" applyFill="1" applyBorder="1" applyAlignment="1">
      <alignment horizontal="center"/>
    </xf>
    <xf numFmtId="0" fontId="6" fillId="0" borderId="14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6" fillId="0" borderId="37" xfId="0" applyFont="1" applyFill="1" applyBorder="1" applyAlignment="1">
      <alignment horizontal="center"/>
    </xf>
    <xf numFmtId="0" fontId="6" fillId="0" borderId="38" xfId="0" applyFont="1" applyFill="1" applyBorder="1" applyAlignment="1">
      <alignment horizontal="center"/>
    </xf>
    <xf numFmtId="1" fontId="6" fillId="0" borderId="18" xfId="0" quotePrefix="1" applyNumberFormat="1" applyFont="1" applyFill="1" applyBorder="1" applyAlignment="1">
      <alignment horizontal="center"/>
    </xf>
    <xf numFmtId="0" fontId="10" fillId="0" borderId="22" xfId="0" applyFont="1" applyFill="1" applyBorder="1" applyAlignment="1">
      <alignment horizontal="center"/>
    </xf>
    <xf numFmtId="0" fontId="10" fillId="0" borderId="28" xfId="0" applyFont="1" applyFill="1" applyBorder="1" applyAlignment="1">
      <alignment horizontal="center"/>
    </xf>
    <xf numFmtId="9" fontId="6" fillId="0" borderId="12" xfId="2" quotePrefix="1" applyFont="1" applyFill="1" applyBorder="1" applyAlignment="1">
      <alignment horizontal="center"/>
    </xf>
    <xf numFmtId="0" fontId="10" fillId="0" borderId="42" xfId="0" applyFont="1" applyFill="1" applyBorder="1" applyAlignment="1">
      <alignment horizontal="center"/>
    </xf>
    <xf numFmtId="0" fontId="6" fillId="0" borderId="18" xfId="0" applyFont="1" applyFill="1" applyBorder="1" applyAlignment="1">
      <alignment horizontal="center"/>
    </xf>
    <xf numFmtId="0" fontId="7" fillId="0" borderId="22" xfId="0" applyFont="1" applyFill="1" applyBorder="1" applyAlignment="1">
      <alignment horizontal="center"/>
    </xf>
    <xf numFmtId="0" fontId="7" fillId="0" borderId="28" xfId="0" applyFont="1" applyFill="1" applyBorder="1" applyAlignment="1">
      <alignment horizontal="center"/>
    </xf>
    <xf numFmtId="0" fontId="6" fillId="0" borderId="10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23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theme="9" tint="-0.249977111117893"/>
        <name val="Calibri"/>
        <scheme val="minor"/>
      </font>
      <numFmt numFmtId="2" formatCode="0.00"/>
    </dxf>
    <dxf>
      <font>
        <color auto="1"/>
      </font>
      <numFmt numFmtId="13" formatCode="0%"/>
    </dxf>
    <dxf>
      <font>
        <strike val="0"/>
        <outline val="0"/>
        <shadow val="0"/>
        <u val="none"/>
        <vertAlign val="baseline"/>
        <sz val="11"/>
        <color theme="9" tint="-0.249977111117893"/>
        <name val="Calibri"/>
        <scheme val="minor"/>
      </font>
      <numFmt numFmtId="164" formatCode="0.0"/>
    </dxf>
    <dxf>
      <font>
        <color auto="1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CCCC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CCCC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CCCC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00FF"/>
      <color rgb="FFFF99FF"/>
      <color rgb="FFFFCCFF"/>
      <color rgb="FFFF66FF"/>
      <color rgb="FFFFCCCC"/>
      <color rgb="FFFFFF99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onnections" Target="connections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- Model vs INRIX - All Freeway Corridors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098567498339812E-2"/>
          <c:y val="6.4829856670296226E-2"/>
          <c:w val="0.85618082732933731"/>
          <c:h val="0.86434880234881373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  <a:round/>
              </a:ln>
              <a:effectLst/>
            </c:spPr>
          </c:marker>
          <c:trendline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ref!$A$2:$A$3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xVal>
          <c:yVal>
            <c:numRef>
              <c:f>ref!$B$2:$B$3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FDD-4707-9A73-F108C357707C}"/>
            </c:ext>
          </c:extLst>
        </c:ser>
        <c:ser>
          <c:idx val="2"/>
          <c:order val="2"/>
          <c:tx>
            <c:v>AM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CCFF"/>
              </a:solidFill>
              <a:ln w="9525">
                <a:solidFill>
                  <a:srgbClr val="FF99FF"/>
                </a:solidFill>
                <a:round/>
              </a:ln>
              <a:effectLst/>
            </c:spPr>
          </c:marker>
          <c:trendline>
            <c:spPr>
              <a:ln w="12700" cap="rnd">
                <a:solidFill>
                  <a:srgbClr val="FF66FF"/>
                </a:solidFill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5.0971143324557697E-2"/>
                  <c:y val="2.0427643207292772E-2"/>
                </c:manualLayout>
              </c:layout>
              <c:numFmt formatCode="#,##0.00" sourceLinked="0"/>
              <c:spPr>
                <a:solidFill>
                  <a:srgbClr val="FFCC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worksheet!$H$2:$H$989</c:f>
              <c:numCache>
                <c:formatCode>0.0</c:formatCode>
                <c:ptCount val="988"/>
                <c:pt idx="0">
                  <c:v>69.510000000000005</c:v>
                </c:pt>
                <c:pt idx="1">
                  <c:v>73.11</c:v>
                </c:pt>
                <c:pt idx="2">
                  <c:v>67.81</c:v>
                </c:pt>
                <c:pt idx="3">
                  <c:v>68.319999999999993</c:v>
                </c:pt>
                <c:pt idx="4">
                  <c:v>68.319999999999993</c:v>
                </c:pt>
                <c:pt idx="5">
                  <c:v>67.41</c:v>
                </c:pt>
                <c:pt idx="6">
                  <c:v>67.41</c:v>
                </c:pt>
                <c:pt idx="7">
                  <c:v>69.099999999999994</c:v>
                </c:pt>
                <c:pt idx="8">
                  <c:v>55.78</c:v>
                </c:pt>
                <c:pt idx="9">
                  <c:v>71.27</c:v>
                </c:pt>
                <c:pt idx="10">
                  <c:v>55.87</c:v>
                </c:pt>
                <c:pt idx="11">
                  <c:v>70.53</c:v>
                </c:pt>
                <c:pt idx="12">
                  <c:v>70.72</c:v>
                </c:pt>
                <c:pt idx="13">
                  <c:v>70.72</c:v>
                </c:pt>
                <c:pt idx="14">
                  <c:v>72.33</c:v>
                </c:pt>
                <c:pt idx="15">
                  <c:v>65.010000000000005</c:v>
                </c:pt>
                <c:pt idx="16">
                  <c:v>71.97</c:v>
                </c:pt>
                <c:pt idx="17">
                  <c:v>72.19</c:v>
                </c:pt>
                <c:pt idx="18">
                  <c:v>72.12</c:v>
                </c:pt>
                <c:pt idx="19">
                  <c:v>73.209999999999994</c:v>
                </c:pt>
                <c:pt idx="20">
                  <c:v>39.270000000000003</c:v>
                </c:pt>
                <c:pt idx="21">
                  <c:v>39.270000000000003</c:v>
                </c:pt>
                <c:pt idx="22">
                  <c:v>30.45</c:v>
                </c:pt>
                <c:pt idx="23">
                  <c:v>30.46</c:v>
                </c:pt>
                <c:pt idx="24">
                  <c:v>30.46</c:v>
                </c:pt>
                <c:pt idx="25">
                  <c:v>40.92</c:v>
                </c:pt>
                <c:pt idx="26">
                  <c:v>40.92</c:v>
                </c:pt>
                <c:pt idx="27">
                  <c:v>60.89</c:v>
                </c:pt>
                <c:pt idx="28">
                  <c:v>60.89</c:v>
                </c:pt>
                <c:pt idx="29">
                  <c:v>65.7</c:v>
                </c:pt>
                <c:pt idx="30">
                  <c:v>65.7</c:v>
                </c:pt>
                <c:pt idx="31">
                  <c:v>65.7</c:v>
                </c:pt>
                <c:pt idx="32">
                  <c:v>65.7</c:v>
                </c:pt>
                <c:pt idx="33">
                  <c:v>66.27</c:v>
                </c:pt>
                <c:pt idx="34">
                  <c:v>66</c:v>
                </c:pt>
                <c:pt idx="35">
                  <c:v>58.39</c:v>
                </c:pt>
                <c:pt idx="36">
                  <c:v>58.39</c:v>
                </c:pt>
                <c:pt idx="37">
                  <c:v>67.59</c:v>
                </c:pt>
                <c:pt idx="38">
                  <c:v>67.59</c:v>
                </c:pt>
                <c:pt idx="39">
                  <c:v>69.17</c:v>
                </c:pt>
                <c:pt idx="40">
                  <c:v>69.17</c:v>
                </c:pt>
                <c:pt idx="41">
                  <c:v>69.17</c:v>
                </c:pt>
                <c:pt idx="42">
                  <c:v>69.17</c:v>
                </c:pt>
                <c:pt idx="43">
                  <c:v>67.81</c:v>
                </c:pt>
                <c:pt idx="44">
                  <c:v>67.81</c:v>
                </c:pt>
                <c:pt idx="45">
                  <c:v>68.319999999999993</c:v>
                </c:pt>
                <c:pt idx="46">
                  <c:v>68.319999999999993</c:v>
                </c:pt>
                <c:pt idx="47">
                  <c:v>68.7</c:v>
                </c:pt>
                <c:pt idx="48">
                  <c:v>68.7</c:v>
                </c:pt>
                <c:pt idx="49">
                  <c:v>69.040000000000006</c:v>
                </c:pt>
                <c:pt idx="50">
                  <c:v>69.040000000000006</c:v>
                </c:pt>
                <c:pt idx="51">
                  <c:v>66.98</c:v>
                </c:pt>
                <c:pt idx="52">
                  <c:v>66.98</c:v>
                </c:pt>
                <c:pt idx="53">
                  <c:v>67.03</c:v>
                </c:pt>
                <c:pt idx="54">
                  <c:v>71.27</c:v>
                </c:pt>
                <c:pt idx="55">
                  <c:v>67.41</c:v>
                </c:pt>
                <c:pt idx="56">
                  <c:v>69.540000000000006</c:v>
                </c:pt>
                <c:pt idx="57">
                  <c:v>69.11</c:v>
                </c:pt>
                <c:pt idx="58">
                  <c:v>69.11</c:v>
                </c:pt>
                <c:pt idx="59">
                  <c:v>72.47</c:v>
                </c:pt>
                <c:pt idx="60">
                  <c:v>69.180000000000007</c:v>
                </c:pt>
                <c:pt idx="61">
                  <c:v>68.349999999999994</c:v>
                </c:pt>
                <c:pt idx="62">
                  <c:v>68.349999999999994</c:v>
                </c:pt>
                <c:pt idx="63">
                  <c:v>68.349999999999994</c:v>
                </c:pt>
                <c:pt idx="64">
                  <c:v>69.099999999999994</c:v>
                </c:pt>
                <c:pt idx="65">
                  <c:v>65.88</c:v>
                </c:pt>
                <c:pt idx="66">
                  <c:v>56.18</c:v>
                </c:pt>
                <c:pt idx="67">
                  <c:v>56.18</c:v>
                </c:pt>
                <c:pt idx="68">
                  <c:v>56.18</c:v>
                </c:pt>
                <c:pt idx="69">
                  <c:v>66.05</c:v>
                </c:pt>
                <c:pt idx="70">
                  <c:v>66.05</c:v>
                </c:pt>
                <c:pt idx="71">
                  <c:v>68.37</c:v>
                </c:pt>
                <c:pt idx="72">
                  <c:v>68.7</c:v>
                </c:pt>
                <c:pt idx="73">
                  <c:v>68.8</c:v>
                </c:pt>
                <c:pt idx="74">
                  <c:v>69.150000000000006</c:v>
                </c:pt>
                <c:pt idx="75">
                  <c:v>66.2</c:v>
                </c:pt>
                <c:pt idx="76">
                  <c:v>66.2</c:v>
                </c:pt>
                <c:pt idx="77">
                  <c:v>68.989999999999995</c:v>
                </c:pt>
                <c:pt idx="78">
                  <c:v>68.989999999999995</c:v>
                </c:pt>
                <c:pt idx="79">
                  <c:v>68.89</c:v>
                </c:pt>
                <c:pt idx="80">
                  <c:v>68.41</c:v>
                </c:pt>
                <c:pt idx="81">
                  <c:v>57.81</c:v>
                </c:pt>
                <c:pt idx="82">
                  <c:v>65.69</c:v>
                </c:pt>
                <c:pt idx="83">
                  <c:v>64.260000000000005</c:v>
                </c:pt>
                <c:pt idx="84">
                  <c:v>65.400000000000006</c:v>
                </c:pt>
                <c:pt idx="85">
                  <c:v>65.400000000000006</c:v>
                </c:pt>
                <c:pt idx="86">
                  <c:v>56.57</c:v>
                </c:pt>
                <c:pt idx="87">
                  <c:v>61.74</c:v>
                </c:pt>
                <c:pt idx="88">
                  <c:v>61.74</c:v>
                </c:pt>
                <c:pt idx="89">
                  <c:v>41.71</c:v>
                </c:pt>
                <c:pt idx="90">
                  <c:v>41.71</c:v>
                </c:pt>
                <c:pt idx="91">
                  <c:v>39.69</c:v>
                </c:pt>
                <c:pt idx="92">
                  <c:v>39.69</c:v>
                </c:pt>
                <c:pt idx="93">
                  <c:v>39.270000000000003</c:v>
                </c:pt>
                <c:pt idx="94">
                  <c:v>65.430000000000007</c:v>
                </c:pt>
                <c:pt idx="95">
                  <c:v>67.930000000000007</c:v>
                </c:pt>
                <c:pt idx="96">
                  <c:v>66.099999999999994</c:v>
                </c:pt>
                <c:pt idx="97">
                  <c:v>66.099999999999994</c:v>
                </c:pt>
                <c:pt idx="98">
                  <c:v>63.13</c:v>
                </c:pt>
                <c:pt idx="99">
                  <c:v>55.41</c:v>
                </c:pt>
                <c:pt idx="100">
                  <c:v>55.41</c:v>
                </c:pt>
                <c:pt idx="101">
                  <c:v>65.2</c:v>
                </c:pt>
                <c:pt idx="102">
                  <c:v>65.2</c:v>
                </c:pt>
                <c:pt idx="103">
                  <c:v>51.78</c:v>
                </c:pt>
                <c:pt idx="104">
                  <c:v>51.93</c:v>
                </c:pt>
                <c:pt idx="105">
                  <c:v>51.93</c:v>
                </c:pt>
                <c:pt idx="106">
                  <c:v>51.57</c:v>
                </c:pt>
                <c:pt idx="107">
                  <c:v>46.91</c:v>
                </c:pt>
                <c:pt idx="108">
                  <c:v>46.91</c:v>
                </c:pt>
                <c:pt idx="109">
                  <c:v>49.59</c:v>
                </c:pt>
                <c:pt idx="110">
                  <c:v>49.59</c:v>
                </c:pt>
                <c:pt idx="111">
                  <c:v>55.78</c:v>
                </c:pt>
                <c:pt idx="112">
                  <c:v>55.78</c:v>
                </c:pt>
                <c:pt idx="113">
                  <c:v>55.78</c:v>
                </c:pt>
                <c:pt idx="114">
                  <c:v>63.33</c:v>
                </c:pt>
                <c:pt idx="115">
                  <c:v>69.989999999999995</c:v>
                </c:pt>
                <c:pt idx="116">
                  <c:v>57.36</c:v>
                </c:pt>
                <c:pt idx="117">
                  <c:v>57.36</c:v>
                </c:pt>
                <c:pt idx="118">
                  <c:v>58.85</c:v>
                </c:pt>
                <c:pt idx="119">
                  <c:v>70.290000000000006</c:v>
                </c:pt>
                <c:pt idx="120">
                  <c:v>62.27</c:v>
                </c:pt>
                <c:pt idx="121">
                  <c:v>62.27</c:v>
                </c:pt>
                <c:pt idx="122">
                  <c:v>62.27</c:v>
                </c:pt>
                <c:pt idx="123">
                  <c:v>60.53</c:v>
                </c:pt>
                <c:pt idx="124">
                  <c:v>71.86</c:v>
                </c:pt>
                <c:pt idx="125">
                  <c:v>70.72</c:v>
                </c:pt>
                <c:pt idx="126">
                  <c:v>70.53</c:v>
                </c:pt>
                <c:pt idx="127">
                  <c:v>52.77</c:v>
                </c:pt>
                <c:pt idx="128">
                  <c:v>71.91</c:v>
                </c:pt>
                <c:pt idx="129">
                  <c:v>71.959999999999994</c:v>
                </c:pt>
                <c:pt idx="130">
                  <c:v>66.959999999999994</c:v>
                </c:pt>
                <c:pt idx="131">
                  <c:v>66.959999999999994</c:v>
                </c:pt>
                <c:pt idx="132">
                  <c:v>73.11</c:v>
                </c:pt>
                <c:pt idx="133">
                  <c:v>65.680000000000007</c:v>
                </c:pt>
                <c:pt idx="134">
                  <c:v>65.680000000000007</c:v>
                </c:pt>
                <c:pt idx="135">
                  <c:v>67.349999999999994</c:v>
                </c:pt>
                <c:pt idx="136">
                  <c:v>67.349999999999994</c:v>
                </c:pt>
                <c:pt idx="137">
                  <c:v>72.19</c:v>
                </c:pt>
                <c:pt idx="138">
                  <c:v>67.959999999999994</c:v>
                </c:pt>
                <c:pt idx="139">
                  <c:v>68.040000000000006</c:v>
                </c:pt>
                <c:pt idx="140">
                  <c:v>67.959999999999994</c:v>
                </c:pt>
                <c:pt idx="141">
                  <c:v>69.69</c:v>
                </c:pt>
                <c:pt idx="142">
                  <c:v>69.69</c:v>
                </c:pt>
                <c:pt idx="143">
                  <c:v>69.069999999999993</c:v>
                </c:pt>
                <c:pt idx="144">
                  <c:v>68.98</c:v>
                </c:pt>
                <c:pt idx="145">
                  <c:v>68.58</c:v>
                </c:pt>
                <c:pt idx="146">
                  <c:v>68.58</c:v>
                </c:pt>
                <c:pt idx="147">
                  <c:v>68.14</c:v>
                </c:pt>
                <c:pt idx="148">
                  <c:v>67.53</c:v>
                </c:pt>
                <c:pt idx="149">
                  <c:v>67.53</c:v>
                </c:pt>
                <c:pt idx="150">
                  <c:v>67.53</c:v>
                </c:pt>
                <c:pt idx="151">
                  <c:v>67.53</c:v>
                </c:pt>
                <c:pt idx="152">
                  <c:v>67.58</c:v>
                </c:pt>
                <c:pt idx="153">
                  <c:v>67.58</c:v>
                </c:pt>
                <c:pt idx="154">
                  <c:v>64.56</c:v>
                </c:pt>
                <c:pt idx="155">
                  <c:v>67.56</c:v>
                </c:pt>
                <c:pt idx="156">
                  <c:v>67.56</c:v>
                </c:pt>
                <c:pt idx="157">
                  <c:v>67.760000000000005</c:v>
                </c:pt>
                <c:pt idx="158">
                  <c:v>67.760000000000005</c:v>
                </c:pt>
                <c:pt idx="159">
                  <c:v>67.760000000000005</c:v>
                </c:pt>
                <c:pt idx="160">
                  <c:v>66.56</c:v>
                </c:pt>
                <c:pt idx="161">
                  <c:v>66.56</c:v>
                </c:pt>
                <c:pt idx="162">
                  <c:v>69.069999999999993</c:v>
                </c:pt>
                <c:pt idx="163">
                  <c:v>69.069999999999993</c:v>
                </c:pt>
                <c:pt idx="164">
                  <c:v>69.069999999999993</c:v>
                </c:pt>
                <c:pt idx="165">
                  <c:v>65.400000000000006</c:v>
                </c:pt>
                <c:pt idx="166">
                  <c:v>65.69</c:v>
                </c:pt>
                <c:pt idx="167">
                  <c:v>46.9</c:v>
                </c:pt>
                <c:pt idx="168">
                  <c:v>67.59</c:v>
                </c:pt>
                <c:pt idx="169">
                  <c:v>67.48</c:v>
                </c:pt>
                <c:pt idx="170">
                  <c:v>67.48</c:v>
                </c:pt>
                <c:pt idx="171">
                  <c:v>67.48</c:v>
                </c:pt>
                <c:pt idx="172">
                  <c:v>67.48</c:v>
                </c:pt>
                <c:pt idx="173">
                  <c:v>70.790000000000006</c:v>
                </c:pt>
                <c:pt idx="174">
                  <c:v>70.14</c:v>
                </c:pt>
                <c:pt idx="175">
                  <c:v>53.25</c:v>
                </c:pt>
                <c:pt idx="176">
                  <c:v>64.05</c:v>
                </c:pt>
                <c:pt idx="177">
                  <c:v>62.5</c:v>
                </c:pt>
                <c:pt idx="178">
                  <c:v>65.91</c:v>
                </c:pt>
                <c:pt idx="179">
                  <c:v>65.91</c:v>
                </c:pt>
                <c:pt idx="180">
                  <c:v>67.760000000000005</c:v>
                </c:pt>
                <c:pt idx="181">
                  <c:v>68.28</c:v>
                </c:pt>
                <c:pt idx="182">
                  <c:v>66.37</c:v>
                </c:pt>
                <c:pt idx="183">
                  <c:v>66.37</c:v>
                </c:pt>
                <c:pt idx="184">
                  <c:v>67.77</c:v>
                </c:pt>
                <c:pt idx="185">
                  <c:v>67.66</c:v>
                </c:pt>
                <c:pt idx="186">
                  <c:v>67.510000000000005</c:v>
                </c:pt>
                <c:pt idx="187">
                  <c:v>67.510000000000005</c:v>
                </c:pt>
                <c:pt idx="188">
                  <c:v>65.040000000000006</c:v>
                </c:pt>
                <c:pt idx="189">
                  <c:v>65.040000000000006</c:v>
                </c:pt>
                <c:pt idx="190">
                  <c:v>60.94</c:v>
                </c:pt>
                <c:pt idx="191">
                  <c:v>60.94</c:v>
                </c:pt>
                <c:pt idx="192">
                  <c:v>57.63</c:v>
                </c:pt>
                <c:pt idx="193">
                  <c:v>52.58</c:v>
                </c:pt>
                <c:pt idx="194">
                  <c:v>52.58</c:v>
                </c:pt>
                <c:pt idx="195">
                  <c:v>34.24</c:v>
                </c:pt>
                <c:pt idx="196">
                  <c:v>34.24</c:v>
                </c:pt>
                <c:pt idx="197">
                  <c:v>26.25</c:v>
                </c:pt>
                <c:pt idx="198">
                  <c:v>26.19</c:v>
                </c:pt>
                <c:pt idx="199">
                  <c:v>27.04</c:v>
                </c:pt>
                <c:pt idx="200">
                  <c:v>29.15</c:v>
                </c:pt>
                <c:pt idx="201">
                  <c:v>43.18</c:v>
                </c:pt>
                <c:pt idx="202">
                  <c:v>41.61</c:v>
                </c:pt>
                <c:pt idx="203">
                  <c:v>41.61</c:v>
                </c:pt>
                <c:pt idx="204">
                  <c:v>42.72</c:v>
                </c:pt>
                <c:pt idx="205">
                  <c:v>42.72</c:v>
                </c:pt>
                <c:pt idx="206">
                  <c:v>41.78</c:v>
                </c:pt>
                <c:pt idx="207">
                  <c:v>66.22</c:v>
                </c:pt>
                <c:pt idx="208">
                  <c:v>66.22</c:v>
                </c:pt>
                <c:pt idx="209">
                  <c:v>38.99</c:v>
                </c:pt>
                <c:pt idx="210">
                  <c:v>40.71</c:v>
                </c:pt>
                <c:pt idx="211">
                  <c:v>40.71</c:v>
                </c:pt>
                <c:pt idx="212">
                  <c:v>40.71</c:v>
                </c:pt>
                <c:pt idx="213">
                  <c:v>40.71</c:v>
                </c:pt>
                <c:pt idx="214">
                  <c:v>53.84</c:v>
                </c:pt>
                <c:pt idx="215">
                  <c:v>53.84</c:v>
                </c:pt>
                <c:pt idx="216">
                  <c:v>53.84</c:v>
                </c:pt>
                <c:pt idx="217">
                  <c:v>59.82</c:v>
                </c:pt>
                <c:pt idx="218">
                  <c:v>59.82</c:v>
                </c:pt>
                <c:pt idx="219">
                  <c:v>61.46</c:v>
                </c:pt>
                <c:pt idx="220">
                  <c:v>61.46</c:v>
                </c:pt>
                <c:pt idx="221">
                  <c:v>65.12</c:v>
                </c:pt>
                <c:pt idx="222">
                  <c:v>62.33</c:v>
                </c:pt>
                <c:pt idx="223">
                  <c:v>62.33</c:v>
                </c:pt>
                <c:pt idx="224">
                  <c:v>61.35</c:v>
                </c:pt>
                <c:pt idx="225">
                  <c:v>61.35</c:v>
                </c:pt>
                <c:pt idx="226">
                  <c:v>50</c:v>
                </c:pt>
                <c:pt idx="227">
                  <c:v>44.35</c:v>
                </c:pt>
                <c:pt idx="228">
                  <c:v>44.35</c:v>
                </c:pt>
                <c:pt idx="229">
                  <c:v>44.35</c:v>
                </c:pt>
                <c:pt idx="230">
                  <c:v>53.37</c:v>
                </c:pt>
                <c:pt idx="231">
                  <c:v>53.37</c:v>
                </c:pt>
                <c:pt idx="232">
                  <c:v>47.76</c:v>
                </c:pt>
                <c:pt idx="233">
                  <c:v>54.76</c:v>
                </c:pt>
                <c:pt idx="234">
                  <c:v>54.76</c:v>
                </c:pt>
                <c:pt idx="235">
                  <c:v>51.99</c:v>
                </c:pt>
                <c:pt idx="236">
                  <c:v>50.59</c:v>
                </c:pt>
                <c:pt idx="237">
                  <c:v>60.45</c:v>
                </c:pt>
                <c:pt idx="238">
                  <c:v>62.31</c:v>
                </c:pt>
                <c:pt idx="239">
                  <c:v>60.83</c:v>
                </c:pt>
                <c:pt idx="240">
                  <c:v>60.83</c:v>
                </c:pt>
                <c:pt idx="241">
                  <c:v>60.83</c:v>
                </c:pt>
                <c:pt idx="242">
                  <c:v>67.03</c:v>
                </c:pt>
                <c:pt idx="243">
                  <c:v>71.39</c:v>
                </c:pt>
                <c:pt idx="244">
                  <c:v>71.39</c:v>
                </c:pt>
                <c:pt idx="245">
                  <c:v>71.39</c:v>
                </c:pt>
                <c:pt idx="246">
                  <c:v>71</c:v>
                </c:pt>
                <c:pt idx="247">
                  <c:v>67.819999999999993</c:v>
                </c:pt>
                <c:pt idx="248">
                  <c:v>67.62</c:v>
                </c:pt>
                <c:pt idx="249">
                  <c:v>63.09</c:v>
                </c:pt>
                <c:pt idx="250">
                  <c:v>68.459999999999994</c:v>
                </c:pt>
                <c:pt idx="251">
                  <c:v>68.459999999999994</c:v>
                </c:pt>
                <c:pt idx="252">
                  <c:v>68.459999999999994</c:v>
                </c:pt>
                <c:pt idx="253">
                  <c:v>68.55</c:v>
                </c:pt>
                <c:pt idx="254">
                  <c:v>69.22</c:v>
                </c:pt>
                <c:pt idx="255">
                  <c:v>69.22</c:v>
                </c:pt>
                <c:pt idx="256">
                  <c:v>68.849999999999994</c:v>
                </c:pt>
                <c:pt idx="257">
                  <c:v>70.03</c:v>
                </c:pt>
                <c:pt idx="258">
                  <c:v>70.03</c:v>
                </c:pt>
                <c:pt idx="259">
                  <c:v>69.89</c:v>
                </c:pt>
                <c:pt idx="260">
                  <c:v>69.89</c:v>
                </c:pt>
                <c:pt idx="261">
                  <c:v>69.89</c:v>
                </c:pt>
                <c:pt idx="262">
                  <c:v>70.02</c:v>
                </c:pt>
                <c:pt idx="263">
                  <c:v>69.87</c:v>
                </c:pt>
                <c:pt idx="264">
                  <c:v>69.87</c:v>
                </c:pt>
                <c:pt idx="265">
                  <c:v>69.37</c:v>
                </c:pt>
                <c:pt idx="266">
                  <c:v>69.37</c:v>
                </c:pt>
                <c:pt idx="267">
                  <c:v>70.37</c:v>
                </c:pt>
                <c:pt idx="268">
                  <c:v>70</c:v>
                </c:pt>
                <c:pt idx="269">
                  <c:v>70</c:v>
                </c:pt>
                <c:pt idx="270">
                  <c:v>69.92</c:v>
                </c:pt>
                <c:pt idx="271">
                  <c:v>69.92</c:v>
                </c:pt>
                <c:pt idx="272">
                  <c:v>69.86</c:v>
                </c:pt>
                <c:pt idx="273">
                  <c:v>69.86</c:v>
                </c:pt>
                <c:pt idx="274">
                  <c:v>70.36</c:v>
                </c:pt>
                <c:pt idx="275">
                  <c:v>70.36</c:v>
                </c:pt>
                <c:pt idx="276">
                  <c:v>68.27</c:v>
                </c:pt>
                <c:pt idx="277">
                  <c:v>69.819999999999993</c:v>
                </c:pt>
                <c:pt idx="278">
                  <c:v>69.819999999999993</c:v>
                </c:pt>
                <c:pt idx="279">
                  <c:v>69.819999999999993</c:v>
                </c:pt>
                <c:pt idx="280">
                  <c:v>69.92</c:v>
                </c:pt>
                <c:pt idx="281">
                  <c:v>69.92</c:v>
                </c:pt>
                <c:pt idx="282">
                  <c:v>70.88</c:v>
                </c:pt>
                <c:pt idx="283">
                  <c:v>70.88</c:v>
                </c:pt>
                <c:pt idx="284">
                  <c:v>71.44</c:v>
                </c:pt>
                <c:pt idx="285">
                  <c:v>71.44</c:v>
                </c:pt>
                <c:pt idx="286">
                  <c:v>71.44</c:v>
                </c:pt>
                <c:pt idx="287">
                  <c:v>71.45</c:v>
                </c:pt>
                <c:pt idx="288">
                  <c:v>72.38</c:v>
                </c:pt>
                <c:pt idx="289">
                  <c:v>71.2</c:v>
                </c:pt>
                <c:pt idx="290">
                  <c:v>71.2</c:v>
                </c:pt>
                <c:pt idx="291">
                  <c:v>67.819999999999993</c:v>
                </c:pt>
                <c:pt idx="292">
                  <c:v>67.819999999999993</c:v>
                </c:pt>
                <c:pt idx="293">
                  <c:v>67.819999999999993</c:v>
                </c:pt>
                <c:pt idx="294">
                  <c:v>71.2</c:v>
                </c:pt>
                <c:pt idx="295">
                  <c:v>70.48</c:v>
                </c:pt>
                <c:pt idx="296">
                  <c:v>70.05</c:v>
                </c:pt>
                <c:pt idx="297">
                  <c:v>70.05</c:v>
                </c:pt>
                <c:pt idx="298">
                  <c:v>70.08</c:v>
                </c:pt>
                <c:pt idx="299">
                  <c:v>69.75</c:v>
                </c:pt>
                <c:pt idx="300">
                  <c:v>68.37</c:v>
                </c:pt>
                <c:pt idx="301">
                  <c:v>68.37</c:v>
                </c:pt>
                <c:pt idx="302">
                  <c:v>65.959999999999994</c:v>
                </c:pt>
                <c:pt idx="303">
                  <c:v>65.959999999999994</c:v>
                </c:pt>
                <c:pt idx="304">
                  <c:v>65.959999999999994</c:v>
                </c:pt>
                <c:pt idx="305">
                  <c:v>66.84</c:v>
                </c:pt>
                <c:pt idx="306">
                  <c:v>66.84</c:v>
                </c:pt>
                <c:pt idx="307">
                  <c:v>63.37</c:v>
                </c:pt>
                <c:pt idx="308">
                  <c:v>61.44</c:v>
                </c:pt>
                <c:pt idx="309">
                  <c:v>61.45</c:v>
                </c:pt>
                <c:pt idx="310">
                  <c:v>56.51</c:v>
                </c:pt>
                <c:pt idx="311">
                  <c:v>56.51</c:v>
                </c:pt>
                <c:pt idx="312">
                  <c:v>57.41</c:v>
                </c:pt>
                <c:pt idx="313">
                  <c:v>57.41</c:v>
                </c:pt>
                <c:pt idx="314">
                  <c:v>57.41</c:v>
                </c:pt>
                <c:pt idx="315">
                  <c:v>57.51</c:v>
                </c:pt>
                <c:pt idx="316">
                  <c:v>57.51</c:v>
                </c:pt>
                <c:pt idx="317">
                  <c:v>56.52</c:v>
                </c:pt>
                <c:pt idx="318">
                  <c:v>53</c:v>
                </c:pt>
                <c:pt idx="319">
                  <c:v>53</c:v>
                </c:pt>
                <c:pt idx="320">
                  <c:v>40.82</c:v>
                </c:pt>
                <c:pt idx="321">
                  <c:v>40.82</c:v>
                </c:pt>
                <c:pt idx="322">
                  <c:v>35.01</c:v>
                </c:pt>
                <c:pt idx="323">
                  <c:v>37.01</c:v>
                </c:pt>
                <c:pt idx="324">
                  <c:v>39.770000000000003</c:v>
                </c:pt>
                <c:pt idx="325">
                  <c:v>42.29</c:v>
                </c:pt>
                <c:pt idx="326">
                  <c:v>42.29</c:v>
                </c:pt>
                <c:pt idx="327">
                  <c:v>42.29</c:v>
                </c:pt>
                <c:pt idx="328">
                  <c:v>45.83</c:v>
                </c:pt>
                <c:pt idx="329">
                  <c:v>45.83</c:v>
                </c:pt>
                <c:pt idx="330">
                  <c:v>50.14</c:v>
                </c:pt>
                <c:pt idx="331">
                  <c:v>60.62</c:v>
                </c:pt>
                <c:pt idx="332">
                  <c:v>60.62</c:v>
                </c:pt>
                <c:pt idx="333">
                  <c:v>65.94</c:v>
                </c:pt>
                <c:pt idx="334">
                  <c:v>65.94</c:v>
                </c:pt>
                <c:pt idx="335">
                  <c:v>70.78</c:v>
                </c:pt>
                <c:pt idx="336">
                  <c:v>66.98</c:v>
                </c:pt>
                <c:pt idx="337">
                  <c:v>65.62</c:v>
                </c:pt>
                <c:pt idx="338">
                  <c:v>64.92</c:v>
                </c:pt>
                <c:pt idx="339">
                  <c:v>64.92</c:v>
                </c:pt>
                <c:pt idx="340">
                  <c:v>66.12</c:v>
                </c:pt>
                <c:pt idx="341">
                  <c:v>69.7</c:v>
                </c:pt>
                <c:pt idx="342">
                  <c:v>69.709999999999994</c:v>
                </c:pt>
                <c:pt idx="343">
                  <c:v>54.76</c:v>
                </c:pt>
                <c:pt idx="344">
                  <c:v>55.83</c:v>
                </c:pt>
                <c:pt idx="345">
                  <c:v>68.930000000000007</c:v>
                </c:pt>
                <c:pt idx="346">
                  <c:v>68.930000000000007</c:v>
                </c:pt>
                <c:pt idx="347">
                  <c:v>69.75</c:v>
                </c:pt>
                <c:pt idx="348">
                  <c:v>69.75</c:v>
                </c:pt>
                <c:pt idx="349">
                  <c:v>69.75</c:v>
                </c:pt>
                <c:pt idx="350">
                  <c:v>50</c:v>
                </c:pt>
                <c:pt idx="351">
                  <c:v>50</c:v>
                </c:pt>
                <c:pt idx="352">
                  <c:v>61.35</c:v>
                </c:pt>
                <c:pt idx="353">
                  <c:v>66.069999999999993</c:v>
                </c:pt>
                <c:pt idx="354">
                  <c:v>64.34</c:v>
                </c:pt>
                <c:pt idx="355">
                  <c:v>66.510000000000005</c:v>
                </c:pt>
                <c:pt idx="356">
                  <c:v>59.82</c:v>
                </c:pt>
                <c:pt idx="357">
                  <c:v>63.06</c:v>
                </c:pt>
                <c:pt idx="358">
                  <c:v>66.040000000000006</c:v>
                </c:pt>
                <c:pt idx="359">
                  <c:v>66.040000000000006</c:v>
                </c:pt>
                <c:pt idx="360">
                  <c:v>66.040000000000006</c:v>
                </c:pt>
                <c:pt idx="361">
                  <c:v>40.71</c:v>
                </c:pt>
                <c:pt idx="362">
                  <c:v>66.040000000000006</c:v>
                </c:pt>
                <c:pt idx="363">
                  <c:v>38.99</c:v>
                </c:pt>
                <c:pt idx="364">
                  <c:v>66.22</c:v>
                </c:pt>
                <c:pt idx="365">
                  <c:v>66.22</c:v>
                </c:pt>
                <c:pt idx="366">
                  <c:v>67.44</c:v>
                </c:pt>
                <c:pt idx="367">
                  <c:v>67.44</c:v>
                </c:pt>
                <c:pt idx="368">
                  <c:v>66.83</c:v>
                </c:pt>
                <c:pt idx="369">
                  <c:v>66.83</c:v>
                </c:pt>
                <c:pt idx="370">
                  <c:v>67.86</c:v>
                </c:pt>
                <c:pt idx="371">
                  <c:v>66.14</c:v>
                </c:pt>
                <c:pt idx="372">
                  <c:v>66.099999999999994</c:v>
                </c:pt>
                <c:pt idx="373">
                  <c:v>66.209999999999994</c:v>
                </c:pt>
                <c:pt idx="374">
                  <c:v>67.209999999999994</c:v>
                </c:pt>
                <c:pt idx="375">
                  <c:v>66.790000000000006</c:v>
                </c:pt>
                <c:pt idx="376">
                  <c:v>66.790000000000006</c:v>
                </c:pt>
                <c:pt idx="377">
                  <c:v>67.27</c:v>
                </c:pt>
                <c:pt idx="378">
                  <c:v>67.27</c:v>
                </c:pt>
                <c:pt idx="379">
                  <c:v>57.63</c:v>
                </c:pt>
                <c:pt idx="380">
                  <c:v>67.099999999999994</c:v>
                </c:pt>
                <c:pt idx="381">
                  <c:v>66.98</c:v>
                </c:pt>
                <c:pt idx="382">
                  <c:v>66.98</c:v>
                </c:pt>
                <c:pt idx="383">
                  <c:v>66.400000000000006</c:v>
                </c:pt>
                <c:pt idx="384">
                  <c:v>66.400000000000006</c:v>
                </c:pt>
                <c:pt idx="385">
                  <c:v>66.09</c:v>
                </c:pt>
                <c:pt idx="386">
                  <c:v>66.09</c:v>
                </c:pt>
                <c:pt idx="387">
                  <c:v>67.77</c:v>
                </c:pt>
                <c:pt idx="388">
                  <c:v>64.98</c:v>
                </c:pt>
                <c:pt idx="389">
                  <c:v>67.77</c:v>
                </c:pt>
                <c:pt idx="390">
                  <c:v>64.97</c:v>
                </c:pt>
                <c:pt idx="391">
                  <c:v>66.37</c:v>
                </c:pt>
                <c:pt idx="392">
                  <c:v>66.59</c:v>
                </c:pt>
                <c:pt idx="393">
                  <c:v>66.59</c:v>
                </c:pt>
                <c:pt idx="394">
                  <c:v>66.760000000000005</c:v>
                </c:pt>
                <c:pt idx="395">
                  <c:v>66.760000000000005</c:v>
                </c:pt>
                <c:pt idx="396">
                  <c:v>66.760000000000005</c:v>
                </c:pt>
                <c:pt idx="397">
                  <c:v>65.459999999999994</c:v>
                </c:pt>
                <c:pt idx="398">
                  <c:v>61.4</c:v>
                </c:pt>
                <c:pt idx="399">
                  <c:v>61.4</c:v>
                </c:pt>
                <c:pt idx="400">
                  <c:v>66.16</c:v>
                </c:pt>
                <c:pt idx="401">
                  <c:v>66.16</c:v>
                </c:pt>
                <c:pt idx="402">
                  <c:v>66.98</c:v>
                </c:pt>
                <c:pt idx="403">
                  <c:v>66.98</c:v>
                </c:pt>
                <c:pt idx="404">
                  <c:v>36.049999999999997</c:v>
                </c:pt>
                <c:pt idx="405">
                  <c:v>59.46</c:v>
                </c:pt>
                <c:pt idx="406">
                  <c:v>59.46</c:v>
                </c:pt>
                <c:pt idx="407">
                  <c:v>61.81</c:v>
                </c:pt>
                <c:pt idx="408">
                  <c:v>62.44</c:v>
                </c:pt>
                <c:pt idx="409">
                  <c:v>60.85</c:v>
                </c:pt>
                <c:pt idx="410">
                  <c:v>63.78</c:v>
                </c:pt>
                <c:pt idx="411">
                  <c:v>66.8</c:v>
                </c:pt>
                <c:pt idx="412">
                  <c:v>54.61</c:v>
                </c:pt>
                <c:pt idx="413">
                  <c:v>54.61</c:v>
                </c:pt>
                <c:pt idx="414">
                  <c:v>67.67</c:v>
                </c:pt>
                <c:pt idx="415">
                  <c:v>67.8</c:v>
                </c:pt>
                <c:pt idx="416">
                  <c:v>67.8</c:v>
                </c:pt>
                <c:pt idx="417">
                  <c:v>67.59</c:v>
                </c:pt>
                <c:pt idx="418">
                  <c:v>66.56</c:v>
                </c:pt>
                <c:pt idx="419">
                  <c:v>66.56</c:v>
                </c:pt>
                <c:pt idx="420">
                  <c:v>67.180000000000007</c:v>
                </c:pt>
                <c:pt idx="421">
                  <c:v>67.180000000000007</c:v>
                </c:pt>
                <c:pt idx="422">
                  <c:v>67.180000000000007</c:v>
                </c:pt>
                <c:pt idx="423">
                  <c:v>66.760000000000005</c:v>
                </c:pt>
                <c:pt idx="424">
                  <c:v>49.12</c:v>
                </c:pt>
                <c:pt idx="425">
                  <c:v>39.96</c:v>
                </c:pt>
                <c:pt idx="426">
                  <c:v>41.84</c:v>
                </c:pt>
                <c:pt idx="427">
                  <c:v>65.59</c:v>
                </c:pt>
                <c:pt idx="428">
                  <c:v>65.64</c:v>
                </c:pt>
                <c:pt idx="429">
                  <c:v>67</c:v>
                </c:pt>
                <c:pt idx="430">
                  <c:v>66.239999999999995</c:v>
                </c:pt>
                <c:pt idx="431">
                  <c:v>66.239999999999995</c:v>
                </c:pt>
                <c:pt idx="432">
                  <c:v>66.239999999999995</c:v>
                </c:pt>
                <c:pt idx="433">
                  <c:v>66.239999999999995</c:v>
                </c:pt>
                <c:pt idx="434">
                  <c:v>66.64</c:v>
                </c:pt>
                <c:pt idx="435">
                  <c:v>67.56</c:v>
                </c:pt>
                <c:pt idx="436">
                  <c:v>66.13</c:v>
                </c:pt>
                <c:pt idx="437">
                  <c:v>66.13</c:v>
                </c:pt>
                <c:pt idx="438">
                  <c:v>64.42</c:v>
                </c:pt>
                <c:pt idx="439">
                  <c:v>65.28</c:v>
                </c:pt>
                <c:pt idx="440">
                  <c:v>66.63</c:v>
                </c:pt>
                <c:pt idx="441">
                  <c:v>66.63</c:v>
                </c:pt>
                <c:pt idx="442">
                  <c:v>65.8</c:v>
                </c:pt>
                <c:pt idx="443">
                  <c:v>66.459999999999994</c:v>
                </c:pt>
                <c:pt idx="444">
                  <c:v>66</c:v>
                </c:pt>
                <c:pt idx="445">
                  <c:v>66</c:v>
                </c:pt>
                <c:pt idx="446">
                  <c:v>66</c:v>
                </c:pt>
                <c:pt idx="447">
                  <c:v>65.45</c:v>
                </c:pt>
                <c:pt idx="448">
                  <c:v>61.75</c:v>
                </c:pt>
                <c:pt idx="449">
                  <c:v>65.709999999999994</c:v>
                </c:pt>
                <c:pt idx="450">
                  <c:v>64.7</c:v>
                </c:pt>
                <c:pt idx="451">
                  <c:v>61.69</c:v>
                </c:pt>
                <c:pt idx="452">
                  <c:v>61.69</c:v>
                </c:pt>
                <c:pt idx="453">
                  <c:v>65.739999999999995</c:v>
                </c:pt>
                <c:pt idx="454">
                  <c:v>65.739999999999995</c:v>
                </c:pt>
                <c:pt idx="455">
                  <c:v>65.849999999999994</c:v>
                </c:pt>
                <c:pt idx="456">
                  <c:v>65.849999999999994</c:v>
                </c:pt>
                <c:pt idx="457">
                  <c:v>67.3</c:v>
                </c:pt>
                <c:pt idx="458">
                  <c:v>66.31</c:v>
                </c:pt>
                <c:pt idx="459">
                  <c:v>66.31</c:v>
                </c:pt>
                <c:pt idx="460">
                  <c:v>65.91</c:v>
                </c:pt>
                <c:pt idx="461">
                  <c:v>65.64</c:v>
                </c:pt>
                <c:pt idx="462">
                  <c:v>65.64</c:v>
                </c:pt>
                <c:pt idx="463">
                  <c:v>62.47</c:v>
                </c:pt>
                <c:pt idx="464">
                  <c:v>60.46</c:v>
                </c:pt>
                <c:pt idx="465">
                  <c:v>60.92</c:v>
                </c:pt>
                <c:pt idx="466">
                  <c:v>56.13</c:v>
                </c:pt>
                <c:pt idx="467">
                  <c:v>56.13</c:v>
                </c:pt>
                <c:pt idx="468">
                  <c:v>62.99</c:v>
                </c:pt>
                <c:pt idx="469">
                  <c:v>61.43</c:v>
                </c:pt>
                <c:pt idx="470">
                  <c:v>61.43</c:v>
                </c:pt>
                <c:pt idx="471">
                  <c:v>58.28</c:v>
                </c:pt>
                <c:pt idx="472">
                  <c:v>58.28</c:v>
                </c:pt>
                <c:pt idx="473">
                  <c:v>52.7</c:v>
                </c:pt>
                <c:pt idx="474">
                  <c:v>52.7</c:v>
                </c:pt>
                <c:pt idx="475">
                  <c:v>62.83</c:v>
                </c:pt>
                <c:pt idx="476">
                  <c:v>62.83</c:v>
                </c:pt>
                <c:pt idx="477">
                  <c:v>62.64</c:v>
                </c:pt>
                <c:pt idx="478">
                  <c:v>62.64</c:v>
                </c:pt>
                <c:pt idx="479">
                  <c:v>65.489999999999995</c:v>
                </c:pt>
                <c:pt idx="480">
                  <c:v>64.45</c:v>
                </c:pt>
                <c:pt idx="481">
                  <c:v>64.45</c:v>
                </c:pt>
                <c:pt idx="482">
                  <c:v>65.27</c:v>
                </c:pt>
                <c:pt idx="483">
                  <c:v>65.27</c:v>
                </c:pt>
                <c:pt idx="484">
                  <c:v>66.790000000000006</c:v>
                </c:pt>
                <c:pt idx="485">
                  <c:v>66.17</c:v>
                </c:pt>
                <c:pt idx="486">
                  <c:v>66.17</c:v>
                </c:pt>
                <c:pt idx="487">
                  <c:v>63.12</c:v>
                </c:pt>
                <c:pt idx="488">
                  <c:v>63.12</c:v>
                </c:pt>
                <c:pt idx="489">
                  <c:v>62.02</c:v>
                </c:pt>
                <c:pt idx="490">
                  <c:v>62.02</c:v>
                </c:pt>
                <c:pt idx="491">
                  <c:v>62.73</c:v>
                </c:pt>
                <c:pt idx="492">
                  <c:v>62.73</c:v>
                </c:pt>
                <c:pt idx="493">
                  <c:v>62.7</c:v>
                </c:pt>
                <c:pt idx="494">
                  <c:v>63.54</c:v>
                </c:pt>
                <c:pt idx="495">
                  <c:v>66.95</c:v>
                </c:pt>
                <c:pt idx="496">
                  <c:v>66.13</c:v>
                </c:pt>
                <c:pt idx="497">
                  <c:v>63.95</c:v>
                </c:pt>
                <c:pt idx="498">
                  <c:v>64.28</c:v>
                </c:pt>
                <c:pt idx="499">
                  <c:v>64.28</c:v>
                </c:pt>
                <c:pt idx="500">
                  <c:v>57.98</c:v>
                </c:pt>
                <c:pt idx="501">
                  <c:v>57.98</c:v>
                </c:pt>
                <c:pt idx="502">
                  <c:v>57.98</c:v>
                </c:pt>
                <c:pt idx="503">
                  <c:v>57.98</c:v>
                </c:pt>
                <c:pt idx="504">
                  <c:v>49.49</c:v>
                </c:pt>
                <c:pt idx="505">
                  <c:v>49.49</c:v>
                </c:pt>
                <c:pt idx="506">
                  <c:v>39.96</c:v>
                </c:pt>
                <c:pt idx="507">
                  <c:v>39.96</c:v>
                </c:pt>
                <c:pt idx="508">
                  <c:v>49.12</c:v>
                </c:pt>
                <c:pt idx="509">
                  <c:v>47.06</c:v>
                </c:pt>
                <c:pt idx="510">
                  <c:v>49.85</c:v>
                </c:pt>
                <c:pt idx="511">
                  <c:v>49.85</c:v>
                </c:pt>
                <c:pt idx="512">
                  <c:v>47.17</c:v>
                </c:pt>
                <c:pt idx="513">
                  <c:v>47.17</c:v>
                </c:pt>
                <c:pt idx="514">
                  <c:v>47.86</c:v>
                </c:pt>
                <c:pt idx="515">
                  <c:v>47.86</c:v>
                </c:pt>
                <c:pt idx="516">
                  <c:v>47.86</c:v>
                </c:pt>
                <c:pt idx="517">
                  <c:v>53.51</c:v>
                </c:pt>
                <c:pt idx="518">
                  <c:v>67.8</c:v>
                </c:pt>
                <c:pt idx="519">
                  <c:v>51.81</c:v>
                </c:pt>
                <c:pt idx="520">
                  <c:v>51.81</c:v>
                </c:pt>
                <c:pt idx="521">
                  <c:v>54.61</c:v>
                </c:pt>
                <c:pt idx="522">
                  <c:v>66.8</c:v>
                </c:pt>
                <c:pt idx="523">
                  <c:v>66.8</c:v>
                </c:pt>
                <c:pt idx="524">
                  <c:v>62.43</c:v>
                </c:pt>
                <c:pt idx="525">
                  <c:v>62.44</c:v>
                </c:pt>
                <c:pt idx="526">
                  <c:v>59.84</c:v>
                </c:pt>
                <c:pt idx="527">
                  <c:v>59.84</c:v>
                </c:pt>
                <c:pt idx="528">
                  <c:v>59.48</c:v>
                </c:pt>
                <c:pt idx="529">
                  <c:v>62.5</c:v>
                </c:pt>
                <c:pt idx="530">
                  <c:v>66.650000000000006</c:v>
                </c:pt>
                <c:pt idx="531">
                  <c:v>65.459999999999994</c:v>
                </c:pt>
                <c:pt idx="532">
                  <c:v>65.459999999999994</c:v>
                </c:pt>
                <c:pt idx="533">
                  <c:v>65.459999999999994</c:v>
                </c:pt>
                <c:pt idx="534">
                  <c:v>64.13</c:v>
                </c:pt>
                <c:pt idx="535">
                  <c:v>64.13</c:v>
                </c:pt>
                <c:pt idx="536">
                  <c:v>65.459999999999994</c:v>
                </c:pt>
                <c:pt idx="537">
                  <c:v>65.459999999999994</c:v>
                </c:pt>
                <c:pt idx="538">
                  <c:v>64.319999999999993</c:v>
                </c:pt>
                <c:pt idx="539">
                  <c:v>67.510000000000005</c:v>
                </c:pt>
                <c:pt idx="540">
                  <c:v>67.510000000000005</c:v>
                </c:pt>
                <c:pt idx="541">
                  <c:v>65.58</c:v>
                </c:pt>
                <c:pt idx="542">
                  <c:v>65.58</c:v>
                </c:pt>
                <c:pt idx="543">
                  <c:v>65.58</c:v>
                </c:pt>
                <c:pt idx="544">
                  <c:v>65.58</c:v>
                </c:pt>
                <c:pt idx="545">
                  <c:v>59.93</c:v>
                </c:pt>
                <c:pt idx="546">
                  <c:v>59.93</c:v>
                </c:pt>
                <c:pt idx="547">
                  <c:v>60.87</c:v>
                </c:pt>
                <c:pt idx="548">
                  <c:v>60.87</c:v>
                </c:pt>
                <c:pt idx="549">
                  <c:v>60.87</c:v>
                </c:pt>
                <c:pt idx="550">
                  <c:v>60.87</c:v>
                </c:pt>
                <c:pt idx="551">
                  <c:v>60.87</c:v>
                </c:pt>
                <c:pt idx="552">
                  <c:v>45.43</c:v>
                </c:pt>
                <c:pt idx="553">
                  <c:v>45.43</c:v>
                </c:pt>
                <c:pt idx="554">
                  <c:v>36.31</c:v>
                </c:pt>
                <c:pt idx="555">
                  <c:v>36.31</c:v>
                </c:pt>
                <c:pt idx="556">
                  <c:v>36.31</c:v>
                </c:pt>
                <c:pt idx="557">
                  <c:v>36.31</c:v>
                </c:pt>
                <c:pt idx="558">
                  <c:v>31.41</c:v>
                </c:pt>
                <c:pt idx="559">
                  <c:v>31.41</c:v>
                </c:pt>
                <c:pt idx="560">
                  <c:v>29.04</c:v>
                </c:pt>
                <c:pt idx="561">
                  <c:v>32.94</c:v>
                </c:pt>
                <c:pt idx="562">
                  <c:v>32.94</c:v>
                </c:pt>
                <c:pt idx="563">
                  <c:v>32.94</c:v>
                </c:pt>
                <c:pt idx="564">
                  <c:v>33.380000000000003</c:v>
                </c:pt>
                <c:pt idx="565">
                  <c:v>31.08</c:v>
                </c:pt>
                <c:pt idx="566">
                  <c:v>31.08</c:v>
                </c:pt>
                <c:pt idx="567">
                  <c:v>31.08</c:v>
                </c:pt>
                <c:pt idx="568">
                  <c:v>31.08</c:v>
                </c:pt>
                <c:pt idx="569">
                  <c:v>27.76</c:v>
                </c:pt>
                <c:pt idx="570">
                  <c:v>27.76</c:v>
                </c:pt>
                <c:pt idx="571">
                  <c:v>36.979999999999997</c:v>
                </c:pt>
                <c:pt idx="572">
                  <c:v>46.08</c:v>
                </c:pt>
                <c:pt idx="573">
                  <c:v>46.08</c:v>
                </c:pt>
                <c:pt idx="574">
                  <c:v>57.82</c:v>
                </c:pt>
                <c:pt idx="575">
                  <c:v>60.56</c:v>
                </c:pt>
                <c:pt idx="576">
                  <c:v>59.44</c:v>
                </c:pt>
                <c:pt idx="577">
                  <c:v>51.13</c:v>
                </c:pt>
                <c:pt idx="578">
                  <c:v>37.659999999999997</c:v>
                </c:pt>
                <c:pt idx="579">
                  <c:v>37.659999999999997</c:v>
                </c:pt>
                <c:pt idx="580">
                  <c:v>30.33</c:v>
                </c:pt>
                <c:pt idx="581">
                  <c:v>30.33</c:v>
                </c:pt>
                <c:pt idx="582">
                  <c:v>30.33</c:v>
                </c:pt>
                <c:pt idx="583">
                  <c:v>28.86</c:v>
                </c:pt>
                <c:pt idx="584">
                  <c:v>28.86</c:v>
                </c:pt>
                <c:pt idx="585">
                  <c:v>50.52</c:v>
                </c:pt>
                <c:pt idx="586">
                  <c:v>50.52</c:v>
                </c:pt>
                <c:pt idx="587">
                  <c:v>67.5</c:v>
                </c:pt>
                <c:pt idx="588">
                  <c:v>67.5</c:v>
                </c:pt>
                <c:pt idx="589">
                  <c:v>67.5</c:v>
                </c:pt>
                <c:pt idx="590">
                  <c:v>67.5</c:v>
                </c:pt>
                <c:pt idx="591">
                  <c:v>67.510000000000005</c:v>
                </c:pt>
                <c:pt idx="592">
                  <c:v>67.510000000000005</c:v>
                </c:pt>
                <c:pt idx="593">
                  <c:v>67.510000000000005</c:v>
                </c:pt>
                <c:pt idx="594">
                  <c:v>67.510000000000005</c:v>
                </c:pt>
                <c:pt idx="595">
                  <c:v>69.599999999999994</c:v>
                </c:pt>
                <c:pt idx="596">
                  <c:v>69.599999999999994</c:v>
                </c:pt>
                <c:pt idx="597">
                  <c:v>69.599999999999994</c:v>
                </c:pt>
                <c:pt idx="598">
                  <c:v>65.62</c:v>
                </c:pt>
                <c:pt idx="599">
                  <c:v>70.14</c:v>
                </c:pt>
                <c:pt idx="600">
                  <c:v>67.459999999999994</c:v>
                </c:pt>
                <c:pt idx="601">
                  <c:v>67.459999999999994</c:v>
                </c:pt>
                <c:pt idx="602">
                  <c:v>67.459999999999994</c:v>
                </c:pt>
                <c:pt idx="603">
                  <c:v>67.5</c:v>
                </c:pt>
                <c:pt idx="604">
                  <c:v>68.16</c:v>
                </c:pt>
                <c:pt idx="605">
                  <c:v>67.39</c:v>
                </c:pt>
                <c:pt idx="606">
                  <c:v>67.39</c:v>
                </c:pt>
                <c:pt idx="607">
                  <c:v>67.39</c:v>
                </c:pt>
                <c:pt idx="608">
                  <c:v>67.39</c:v>
                </c:pt>
                <c:pt idx="609">
                  <c:v>69.790000000000006</c:v>
                </c:pt>
                <c:pt idx="610">
                  <c:v>69.790000000000006</c:v>
                </c:pt>
                <c:pt idx="611">
                  <c:v>67.849999999999994</c:v>
                </c:pt>
                <c:pt idx="612">
                  <c:v>67.86</c:v>
                </c:pt>
                <c:pt idx="613">
                  <c:v>66.87</c:v>
                </c:pt>
                <c:pt idx="614">
                  <c:v>66.87</c:v>
                </c:pt>
                <c:pt idx="615">
                  <c:v>62.97</c:v>
                </c:pt>
                <c:pt idx="616">
                  <c:v>67.12</c:v>
                </c:pt>
                <c:pt idx="617">
                  <c:v>67.12</c:v>
                </c:pt>
                <c:pt idx="618">
                  <c:v>68.010000000000005</c:v>
                </c:pt>
                <c:pt idx="619">
                  <c:v>67.62</c:v>
                </c:pt>
                <c:pt idx="620">
                  <c:v>67.62</c:v>
                </c:pt>
                <c:pt idx="621">
                  <c:v>67.62</c:v>
                </c:pt>
                <c:pt idx="622">
                  <c:v>67.62</c:v>
                </c:pt>
                <c:pt idx="623">
                  <c:v>67.17</c:v>
                </c:pt>
                <c:pt idx="624">
                  <c:v>67.17</c:v>
                </c:pt>
                <c:pt idx="625">
                  <c:v>67.489999999999995</c:v>
                </c:pt>
                <c:pt idx="626">
                  <c:v>67.489999999999995</c:v>
                </c:pt>
                <c:pt idx="627">
                  <c:v>67.489999999999995</c:v>
                </c:pt>
                <c:pt idx="628">
                  <c:v>67.37</c:v>
                </c:pt>
                <c:pt idx="629">
                  <c:v>66.53</c:v>
                </c:pt>
                <c:pt idx="630">
                  <c:v>66.53</c:v>
                </c:pt>
                <c:pt idx="631">
                  <c:v>66.53</c:v>
                </c:pt>
                <c:pt idx="632">
                  <c:v>65.81</c:v>
                </c:pt>
                <c:pt idx="633">
                  <c:v>65.81</c:v>
                </c:pt>
                <c:pt idx="634">
                  <c:v>65.81</c:v>
                </c:pt>
                <c:pt idx="635">
                  <c:v>65.81</c:v>
                </c:pt>
                <c:pt idx="636">
                  <c:v>65.650000000000006</c:v>
                </c:pt>
                <c:pt idx="637">
                  <c:v>65.650000000000006</c:v>
                </c:pt>
                <c:pt idx="638">
                  <c:v>65.650000000000006</c:v>
                </c:pt>
                <c:pt idx="639">
                  <c:v>66.150000000000006</c:v>
                </c:pt>
                <c:pt idx="640">
                  <c:v>66.150000000000006</c:v>
                </c:pt>
                <c:pt idx="641">
                  <c:v>66.150000000000006</c:v>
                </c:pt>
                <c:pt idx="642">
                  <c:v>66.150000000000006</c:v>
                </c:pt>
                <c:pt idx="643">
                  <c:v>66.150000000000006</c:v>
                </c:pt>
                <c:pt idx="644">
                  <c:v>63.91</c:v>
                </c:pt>
                <c:pt idx="645">
                  <c:v>62.9</c:v>
                </c:pt>
                <c:pt idx="646">
                  <c:v>62.9</c:v>
                </c:pt>
                <c:pt idx="647">
                  <c:v>62.9</c:v>
                </c:pt>
                <c:pt idx="648">
                  <c:v>62.9</c:v>
                </c:pt>
                <c:pt idx="649">
                  <c:v>62.9</c:v>
                </c:pt>
                <c:pt idx="650">
                  <c:v>63.99</c:v>
                </c:pt>
                <c:pt idx="651">
                  <c:v>63.99</c:v>
                </c:pt>
                <c:pt idx="652">
                  <c:v>63.99</c:v>
                </c:pt>
                <c:pt idx="653">
                  <c:v>64.069999999999993</c:v>
                </c:pt>
                <c:pt idx="654">
                  <c:v>64.069999999999993</c:v>
                </c:pt>
                <c:pt idx="655">
                  <c:v>65.87</c:v>
                </c:pt>
                <c:pt idx="656">
                  <c:v>63.93</c:v>
                </c:pt>
                <c:pt idx="657">
                  <c:v>63.93</c:v>
                </c:pt>
                <c:pt idx="658">
                  <c:v>67.84</c:v>
                </c:pt>
                <c:pt idx="659">
                  <c:v>67.84</c:v>
                </c:pt>
                <c:pt idx="660">
                  <c:v>67.84</c:v>
                </c:pt>
                <c:pt idx="661">
                  <c:v>67.84</c:v>
                </c:pt>
                <c:pt idx="662">
                  <c:v>67.150000000000006</c:v>
                </c:pt>
                <c:pt idx="663">
                  <c:v>61.4</c:v>
                </c:pt>
                <c:pt idx="664">
                  <c:v>61.4</c:v>
                </c:pt>
                <c:pt idx="665">
                  <c:v>42.32</c:v>
                </c:pt>
                <c:pt idx="666">
                  <c:v>62.07</c:v>
                </c:pt>
                <c:pt idx="667">
                  <c:v>38.44</c:v>
                </c:pt>
                <c:pt idx="668">
                  <c:v>62.46</c:v>
                </c:pt>
                <c:pt idx="669">
                  <c:v>63.91</c:v>
                </c:pt>
                <c:pt idx="670">
                  <c:v>67.86</c:v>
                </c:pt>
                <c:pt idx="671">
                  <c:v>67.86</c:v>
                </c:pt>
                <c:pt idx="672">
                  <c:v>67.86</c:v>
                </c:pt>
                <c:pt idx="673">
                  <c:v>40.549999999999997</c:v>
                </c:pt>
                <c:pt idx="674">
                  <c:v>68.989999999999995</c:v>
                </c:pt>
                <c:pt idx="675">
                  <c:v>67.87</c:v>
                </c:pt>
                <c:pt idx="676">
                  <c:v>67.87</c:v>
                </c:pt>
                <c:pt idx="677">
                  <c:v>68.02</c:v>
                </c:pt>
                <c:pt idx="678">
                  <c:v>68.02</c:v>
                </c:pt>
                <c:pt idx="679">
                  <c:v>55.3</c:v>
                </c:pt>
                <c:pt idx="680">
                  <c:v>62.39</c:v>
                </c:pt>
                <c:pt idx="681">
                  <c:v>62.3</c:v>
                </c:pt>
                <c:pt idx="682">
                  <c:v>52.08</c:v>
                </c:pt>
                <c:pt idx="683">
                  <c:v>52.08</c:v>
                </c:pt>
                <c:pt idx="684">
                  <c:v>52.08</c:v>
                </c:pt>
                <c:pt idx="685">
                  <c:v>42.32</c:v>
                </c:pt>
                <c:pt idx="686">
                  <c:v>60.6</c:v>
                </c:pt>
                <c:pt idx="687">
                  <c:v>60.6</c:v>
                </c:pt>
                <c:pt idx="688">
                  <c:v>64.58</c:v>
                </c:pt>
                <c:pt idx="689">
                  <c:v>64.58</c:v>
                </c:pt>
                <c:pt idx="690">
                  <c:v>64.58</c:v>
                </c:pt>
                <c:pt idx="691">
                  <c:v>64.58</c:v>
                </c:pt>
                <c:pt idx="692">
                  <c:v>67.59</c:v>
                </c:pt>
                <c:pt idx="693">
                  <c:v>67.59</c:v>
                </c:pt>
                <c:pt idx="694">
                  <c:v>67.59</c:v>
                </c:pt>
                <c:pt idx="695">
                  <c:v>69.540000000000006</c:v>
                </c:pt>
                <c:pt idx="696">
                  <c:v>69.540000000000006</c:v>
                </c:pt>
                <c:pt idx="697">
                  <c:v>69.540000000000006</c:v>
                </c:pt>
                <c:pt idx="698">
                  <c:v>69.650000000000006</c:v>
                </c:pt>
                <c:pt idx="699">
                  <c:v>69.650000000000006</c:v>
                </c:pt>
                <c:pt idx="700">
                  <c:v>61.31</c:v>
                </c:pt>
                <c:pt idx="701">
                  <c:v>61.31</c:v>
                </c:pt>
                <c:pt idx="702">
                  <c:v>66.94</c:v>
                </c:pt>
                <c:pt idx="703">
                  <c:v>66.94</c:v>
                </c:pt>
                <c:pt idx="704">
                  <c:v>67.64</c:v>
                </c:pt>
                <c:pt idx="705">
                  <c:v>67.64</c:v>
                </c:pt>
                <c:pt idx="706">
                  <c:v>67.12</c:v>
                </c:pt>
                <c:pt idx="707">
                  <c:v>63.09</c:v>
                </c:pt>
                <c:pt idx="708">
                  <c:v>67.86</c:v>
                </c:pt>
                <c:pt idx="709">
                  <c:v>63.91</c:v>
                </c:pt>
                <c:pt idx="710">
                  <c:v>62.07</c:v>
                </c:pt>
                <c:pt idx="711">
                  <c:v>62.07</c:v>
                </c:pt>
                <c:pt idx="712">
                  <c:v>65.900000000000006</c:v>
                </c:pt>
                <c:pt idx="713">
                  <c:v>65.900000000000006</c:v>
                </c:pt>
                <c:pt idx="714">
                  <c:v>65.900000000000006</c:v>
                </c:pt>
                <c:pt idx="715">
                  <c:v>65.430000000000007</c:v>
                </c:pt>
                <c:pt idx="716">
                  <c:v>66.790000000000006</c:v>
                </c:pt>
                <c:pt idx="717">
                  <c:v>62.58</c:v>
                </c:pt>
                <c:pt idx="718">
                  <c:v>61.62</c:v>
                </c:pt>
                <c:pt idx="719">
                  <c:v>61.62</c:v>
                </c:pt>
                <c:pt idx="720">
                  <c:v>62.88</c:v>
                </c:pt>
                <c:pt idx="721">
                  <c:v>62.88</c:v>
                </c:pt>
                <c:pt idx="722">
                  <c:v>62.88</c:v>
                </c:pt>
                <c:pt idx="723">
                  <c:v>62.88</c:v>
                </c:pt>
                <c:pt idx="724">
                  <c:v>62.53</c:v>
                </c:pt>
                <c:pt idx="725">
                  <c:v>62.53</c:v>
                </c:pt>
                <c:pt idx="726">
                  <c:v>62.53</c:v>
                </c:pt>
                <c:pt idx="727">
                  <c:v>61.7</c:v>
                </c:pt>
                <c:pt idx="728">
                  <c:v>61.7</c:v>
                </c:pt>
                <c:pt idx="729">
                  <c:v>45.04</c:v>
                </c:pt>
                <c:pt idx="730">
                  <c:v>54.89</c:v>
                </c:pt>
                <c:pt idx="731">
                  <c:v>55.98</c:v>
                </c:pt>
                <c:pt idx="732">
                  <c:v>44.61</c:v>
                </c:pt>
                <c:pt idx="733">
                  <c:v>54.02</c:v>
                </c:pt>
                <c:pt idx="734">
                  <c:v>51.51</c:v>
                </c:pt>
                <c:pt idx="735">
                  <c:v>65.06</c:v>
                </c:pt>
                <c:pt idx="736">
                  <c:v>65.06</c:v>
                </c:pt>
                <c:pt idx="737">
                  <c:v>65.06</c:v>
                </c:pt>
                <c:pt idx="738">
                  <c:v>64.760000000000005</c:v>
                </c:pt>
                <c:pt idx="739">
                  <c:v>64.760000000000005</c:v>
                </c:pt>
                <c:pt idx="740">
                  <c:v>64.540000000000006</c:v>
                </c:pt>
                <c:pt idx="741">
                  <c:v>64.540000000000006</c:v>
                </c:pt>
                <c:pt idx="742">
                  <c:v>64.540000000000006</c:v>
                </c:pt>
                <c:pt idx="743">
                  <c:v>68.16</c:v>
                </c:pt>
                <c:pt idx="744">
                  <c:v>68.16</c:v>
                </c:pt>
                <c:pt idx="745">
                  <c:v>70.650000000000006</c:v>
                </c:pt>
                <c:pt idx="746">
                  <c:v>69.260000000000005</c:v>
                </c:pt>
                <c:pt idx="747">
                  <c:v>68.83</c:v>
                </c:pt>
                <c:pt idx="748">
                  <c:v>68.209999999999994</c:v>
                </c:pt>
                <c:pt idx="749">
                  <c:v>68.209999999999994</c:v>
                </c:pt>
                <c:pt idx="750">
                  <c:v>69.760000000000005</c:v>
                </c:pt>
                <c:pt idx="751">
                  <c:v>69.760000000000005</c:v>
                </c:pt>
                <c:pt idx="752">
                  <c:v>58.39</c:v>
                </c:pt>
                <c:pt idx="753">
                  <c:v>69.69</c:v>
                </c:pt>
                <c:pt idx="754">
                  <c:v>69.19</c:v>
                </c:pt>
                <c:pt idx="755">
                  <c:v>69.19</c:v>
                </c:pt>
                <c:pt idx="756">
                  <c:v>65.77</c:v>
                </c:pt>
                <c:pt idx="757">
                  <c:v>68.83</c:v>
                </c:pt>
                <c:pt idx="758">
                  <c:v>68.38</c:v>
                </c:pt>
                <c:pt idx="759">
                  <c:v>66.62</c:v>
                </c:pt>
                <c:pt idx="760">
                  <c:v>68.180000000000007</c:v>
                </c:pt>
                <c:pt idx="761">
                  <c:v>68.180000000000007</c:v>
                </c:pt>
                <c:pt idx="762">
                  <c:v>64.760000000000005</c:v>
                </c:pt>
                <c:pt idx="763">
                  <c:v>63.72</c:v>
                </c:pt>
                <c:pt idx="764">
                  <c:v>63.72</c:v>
                </c:pt>
                <c:pt idx="765">
                  <c:v>46.32</c:v>
                </c:pt>
                <c:pt idx="766">
                  <c:v>55.45</c:v>
                </c:pt>
                <c:pt idx="767">
                  <c:v>46.13</c:v>
                </c:pt>
                <c:pt idx="768">
                  <c:v>49.76</c:v>
                </c:pt>
                <c:pt idx="769">
                  <c:v>63.05</c:v>
                </c:pt>
                <c:pt idx="770">
                  <c:v>67.13</c:v>
                </c:pt>
                <c:pt idx="771">
                  <c:v>67.13</c:v>
                </c:pt>
                <c:pt idx="772">
                  <c:v>67.13</c:v>
                </c:pt>
                <c:pt idx="773">
                  <c:v>66.400000000000006</c:v>
                </c:pt>
                <c:pt idx="774">
                  <c:v>68.040000000000006</c:v>
                </c:pt>
                <c:pt idx="775">
                  <c:v>65.25</c:v>
                </c:pt>
                <c:pt idx="776">
                  <c:v>65.2</c:v>
                </c:pt>
                <c:pt idx="777">
                  <c:v>66.86</c:v>
                </c:pt>
                <c:pt idx="778">
                  <c:v>66.86</c:v>
                </c:pt>
                <c:pt idx="779">
                  <c:v>66.86</c:v>
                </c:pt>
                <c:pt idx="780">
                  <c:v>66.11</c:v>
                </c:pt>
                <c:pt idx="781">
                  <c:v>66.11</c:v>
                </c:pt>
                <c:pt idx="782">
                  <c:v>66.11</c:v>
                </c:pt>
                <c:pt idx="783">
                  <c:v>66.73</c:v>
                </c:pt>
                <c:pt idx="784">
                  <c:v>66.73</c:v>
                </c:pt>
                <c:pt idx="785">
                  <c:v>66.73</c:v>
                </c:pt>
                <c:pt idx="786">
                  <c:v>66.73</c:v>
                </c:pt>
                <c:pt idx="787">
                  <c:v>65.319999999999993</c:v>
                </c:pt>
                <c:pt idx="788">
                  <c:v>63.51</c:v>
                </c:pt>
                <c:pt idx="789">
                  <c:v>65.25</c:v>
                </c:pt>
                <c:pt idx="790">
                  <c:v>53.63</c:v>
                </c:pt>
                <c:pt idx="791">
                  <c:v>53.63</c:v>
                </c:pt>
                <c:pt idx="792">
                  <c:v>19.61</c:v>
                </c:pt>
                <c:pt idx="793">
                  <c:v>19.61</c:v>
                </c:pt>
                <c:pt idx="794">
                  <c:v>22.75</c:v>
                </c:pt>
                <c:pt idx="795">
                  <c:v>41.59</c:v>
                </c:pt>
                <c:pt idx="796">
                  <c:v>65.03</c:v>
                </c:pt>
                <c:pt idx="797">
                  <c:v>58.73</c:v>
                </c:pt>
                <c:pt idx="798">
                  <c:v>52.91</c:v>
                </c:pt>
                <c:pt idx="799">
                  <c:v>50.58</c:v>
                </c:pt>
                <c:pt idx="800">
                  <c:v>50.58</c:v>
                </c:pt>
                <c:pt idx="801">
                  <c:v>63.56</c:v>
                </c:pt>
                <c:pt idx="802">
                  <c:v>61.8</c:v>
                </c:pt>
                <c:pt idx="803">
                  <c:v>61.8</c:v>
                </c:pt>
                <c:pt idx="804">
                  <c:v>61.8</c:v>
                </c:pt>
                <c:pt idx="805">
                  <c:v>56.81</c:v>
                </c:pt>
                <c:pt idx="806">
                  <c:v>57.78</c:v>
                </c:pt>
                <c:pt idx="807">
                  <c:v>63.98</c:v>
                </c:pt>
                <c:pt idx="808">
                  <c:v>65.56</c:v>
                </c:pt>
                <c:pt idx="809">
                  <c:v>65.72</c:v>
                </c:pt>
                <c:pt idx="810">
                  <c:v>65.72</c:v>
                </c:pt>
                <c:pt idx="811">
                  <c:v>65.72</c:v>
                </c:pt>
                <c:pt idx="812">
                  <c:v>66.22</c:v>
                </c:pt>
                <c:pt idx="813">
                  <c:v>66.22</c:v>
                </c:pt>
                <c:pt idx="814">
                  <c:v>67.63</c:v>
                </c:pt>
                <c:pt idx="815">
                  <c:v>67.63</c:v>
                </c:pt>
                <c:pt idx="816">
                  <c:v>68.319999999999993</c:v>
                </c:pt>
                <c:pt idx="817">
                  <c:v>68.319999999999993</c:v>
                </c:pt>
                <c:pt idx="818">
                  <c:v>65.72</c:v>
                </c:pt>
                <c:pt idx="819">
                  <c:v>65.72</c:v>
                </c:pt>
                <c:pt idx="820">
                  <c:v>66.03</c:v>
                </c:pt>
                <c:pt idx="821">
                  <c:v>66.790000000000006</c:v>
                </c:pt>
                <c:pt idx="822">
                  <c:v>65.72</c:v>
                </c:pt>
                <c:pt idx="823">
                  <c:v>66.489999999999995</c:v>
                </c:pt>
                <c:pt idx="824">
                  <c:v>67.209999999999994</c:v>
                </c:pt>
                <c:pt idx="825">
                  <c:v>67.209999999999994</c:v>
                </c:pt>
                <c:pt idx="826">
                  <c:v>66.45</c:v>
                </c:pt>
                <c:pt idx="827">
                  <c:v>66.45</c:v>
                </c:pt>
                <c:pt idx="828">
                  <c:v>65.72</c:v>
                </c:pt>
                <c:pt idx="829">
                  <c:v>65.58</c:v>
                </c:pt>
                <c:pt idx="830">
                  <c:v>65.58</c:v>
                </c:pt>
                <c:pt idx="831">
                  <c:v>60.23</c:v>
                </c:pt>
                <c:pt idx="832">
                  <c:v>49.2</c:v>
                </c:pt>
                <c:pt idx="833">
                  <c:v>49.2</c:v>
                </c:pt>
                <c:pt idx="834">
                  <c:v>65.63</c:v>
                </c:pt>
                <c:pt idx="835">
                  <c:v>66.569999999999993</c:v>
                </c:pt>
                <c:pt idx="836">
                  <c:v>66.73</c:v>
                </c:pt>
                <c:pt idx="837">
                  <c:v>66.03</c:v>
                </c:pt>
                <c:pt idx="838">
                  <c:v>66.03</c:v>
                </c:pt>
                <c:pt idx="839">
                  <c:v>67.099999999999994</c:v>
                </c:pt>
                <c:pt idx="840">
                  <c:v>67.099999999999994</c:v>
                </c:pt>
                <c:pt idx="841">
                  <c:v>67.099999999999994</c:v>
                </c:pt>
                <c:pt idx="842">
                  <c:v>67.209999999999994</c:v>
                </c:pt>
                <c:pt idx="843">
                  <c:v>68.069999999999993</c:v>
                </c:pt>
                <c:pt idx="844">
                  <c:v>61.37</c:v>
                </c:pt>
                <c:pt idx="845">
                  <c:v>61.37</c:v>
                </c:pt>
                <c:pt idx="846">
                  <c:v>55.54</c:v>
                </c:pt>
                <c:pt idx="847">
                  <c:v>55.54</c:v>
                </c:pt>
                <c:pt idx="848">
                  <c:v>51.64</c:v>
                </c:pt>
                <c:pt idx="849">
                  <c:v>51.64</c:v>
                </c:pt>
                <c:pt idx="850">
                  <c:v>47.23</c:v>
                </c:pt>
                <c:pt idx="851">
                  <c:v>53.35</c:v>
                </c:pt>
                <c:pt idx="852">
                  <c:v>56.15</c:v>
                </c:pt>
                <c:pt idx="853">
                  <c:v>56.15</c:v>
                </c:pt>
                <c:pt idx="854">
                  <c:v>56.15</c:v>
                </c:pt>
                <c:pt idx="855">
                  <c:v>59.47</c:v>
                </c:pt>
                <c:pt idx="856">
                  <c:v>64.34</c:v>
                </c:pt>
                <c:pt idx="857">
                  <c:v>65.87</c:v>
                </c:pt>
                <c:pt idx="858">
                  <c:v>66.75</c:v>
                </c:pt>
                <c:pt idx="859">
                  <c:v>66.75</c:v>
                </c:pt>
                <c:pt idx="860">
                  <c:v>65.069999999999993</c:v>
                </c:pt>
                <c:pt idx="861">
                  <c:v>60.07</c:v>
                </c:pt>
                <c:pt idx="862">
                  <c:v>57.39</c:v>
                </c:pt>
                <c:pt idx="863">
                  <c:v>62.54</c:v>
                </c:pt>
                <c:pt idx="864">
                  <c:v>66.75</c:v>
                </c:pt>
                <c:pt idx="865">
                  <c:v>66.75</c:v>
                </c:pt>
                <c:pt idx="866">
                  <c:v>63.84</c:v>
                </c:pt>
                <c:pt idx="867">
                  <c:v>63.6</c:v>
                </c:pt>
                <c:pt idx="868">
                  <c:v>60.96</c:v>
                </c:pt>
                <c:pt idx="869">
                  <c:v>36.369999999999997</c:v>
                </c:pt>
                <c:pt idx="870">
                  <c:v>67.67</c:v>
                </c:pt>
                <c:pt idx="871">
                  <c:v>67.599999999999994</c:v>
                </c:pt>
                <c:pt idx="872">
                  <c:v>65.849999999999994</c:v>
                </c:pt>
                <c:pt idx="873">
                  <c:v>67.62</c:v>
                </c:pt>
                <c:pt idx="874">
                  <c:v>67.62</c:v>
                </c:pt>
                <c:pt idx="875">
                  <c:v>55.14</c:v>
                </c:pt>
                <c:pt idx="876">
                  <c:v>66.89</c:v>
                </c:pt>
                <c:pt idx="877">
                  <c:v>60.5</c:v>
                </c:pt>
                <c:pt idx="878">
                  <c:v>67.14</c:v>
                </c:pt>
                <c:pt idx="879">
                  <c:v>67.14</c:v>
                </c:pt>
                <c:pt idx="880">
                  <c:v>64.209999999999994</c:v>
                </c:pt>
                <c:pt idx="881">
                  <c:v>58.44</c:v>
                </c:pt>
                <c:pt idx="882">
                  <c:v>48.2</c:v>
                </c:pt>
                <c:pt idx="883">
                  <c:v>43.81</c:v>
                </c:pt>
                <c:pt idx="884">
                  <c:v>43.81</c:v>
                </c:pt>
                <c:pt idx="885">
                  <c:v>59.43</c:v>
                </c:pt>
                <c:pt idx="886">
                  <c:v>59.43</c:v>
                </c:pt>
                <c:pt idx="887">
                  <c:v>56.45</c:v>
                </c:pt>
                <c:pt idx="888">
                  <c:v>47.93</c:v>
                </c:pt>
                <c:pt idx="889">
                  <c:v>38.19</c:v>
                </c:pt>
                <c:pt idx="890">
                  <c:v>59.94</c:v>
                </c:pt>
                <c:pt idx="891">
                  <c:v>62.61</c:v>
                </c:pt>
                <c:pt idx="892">
                  <c:v>64.209999999999994</c:v>
                </c:pt>
                <c:pt idx="893">
                  <c:v>64.489999999999995</c:v>
                </c:pt>
                <c:pt idx="894">
                  <c:v>67.14</c:v>
                </c:pt>
                <c:pt idx="895">
                  <c:v>66.89</c:v>
                </c:pt>
                <c:pt idx="896">
                  <c:v>59.51</c:v>
                </c:pt>
                <c:pt idx="897">
                  <c:v>67.489999999999995</c:v>
                </c:pt>
                <c:pt idx="898">
                  <c:v>60.48</c:v>
                </c:pt>
                <c:pt idx="899">
                  <c:v>65.849999999999994</c:v>
                </c:pt>
                <c:pt idx="900">
                  <c:v>65.849999999999994</c:v>
                </c:pt>
                <c:pt idx="901">
                  <c:v>66.45</c:v>
                </c:pt>
                <c:pt idx="902">
                  <c:v>63.47</c:v>
                </c:pt>
                <c:pt idx="903">
                  <c:v>65.180000000000007</c:v>
                </c:pt>
                <c:pt idx="904">
                  <c:v>42.18</c:v>
                </c:pt>
                <c:pt idx="905">
                  <c:v>52.16</c:v>
                </c:pt>
                <c:pt idx="906">
                  <c:v>52.16</c:v>
                </c:pt>
                <c:pt idx="907">
                  <c:v>60.81</c:v>
                </c:pt>
                <c:pt idx="908">
                  <c:v>59.58</c:v>
                </c:pt>
                <c:pt idx="909">
                  <c:v>59.58</c:v>
                </c:pt>
                <c:pt idx="910">
                  <c:v>59.58</c:v>
                </c:pt>
                <c:pt idx="911">
                  <c:v>60.1</c:v>
                </c:pt>
                <c:pt idx="912">
                  <c:v>60.1</c:v>
                </c:pt>
                <c:pt idx="913">
                  <c:v>61.83</c:v>
                </c:pt>
                <c:pt idx="914">
                  <c:v>61.83</c:v>
                </c:pt>
                <c:pt idx="915">
                  <c:v>62.7</c:v>
                </c:pt>
                <c:pt idx="916">
                  <c:v>62.7</c:v>
                </c:pt>
                <c:pt idx="917">
                  <c:v>62.53</c:v>
                </c:pt>
                <c:pt idx="918">
                  <c:v>64.19</c:v>
                </c:pt>
                <c:pt idx="919">
                  <c:v>64.19</c:v>
                </c:pt>
                <c:pt idx="920">
                  <c:v>64.19</c:v>
                </c:pt>
                <c:pt idx="921">
                  <c:v>64.19</c:v>
                </c:pt>
                <c:pt idx="922">
                  <c:v>64.150000000000006</c:v>
                </c:pt>
                <c:pt idx="923">
                  <c:v>64.150000000000006</c:v>
                </c:pt>
                <c:pt idx="924">
                  <c:v>63.6</c:v>
                </c:pt>
                <c:pt idx="925">
                  <c:v>53.96</c:v>
                </c:pt>
                <c:pt idx="926">
                  <c:v>53.96</c:v>
                </c:pt>
                <c:pt idx="927">
                  <c:v>41.4</c:v>
                </c:pt>
                <c:pt idx="928">
                  <c:v>57.43</c:v>
                </c:pt>
                <c:pt idx="929">
                  <c:v>61.13</c:v>
                </c:pt>
                <c:pt idx="930">
                  <c:v>61.13</c:v>
                </c:pt>
                <c:pt idx="931">
                  <c:v>60.22</c:v>
                </c:pt>
                <c:pt idx="932">
                  <c:v>61.39</c:v>
                </c:pt>
                <c:pt idx="933">
                  <c:v>61.39</c:v>
                </c:pt>
                <c:pt idx="934">
                  <c:v>65.02</c:v>
                </c:pt>
                <c:pt idx="935">
                  <c:v>66.599999999999994</c:v>
                </c:pt>
                <c:pt idx="936">
                  <c:v>66.599999999999994</c:v>
                </c:pt>
                <c:pt idx="937">
                  <c:v>66.989999999999995</c:v>
                </c:pt>
                <c:pt idx="938">
                  <c:v>66.989999999999995</c:v>
                </c:pt>
                <c:pt idx="939">
                  <c:v>65.64</c:v>
                </c:pt>
                <c:pt idx="940">
                  <c:v>65.989999999999995</c:v>
                </c:pt>
                <c:pt idx="941">
                  <c:v>64.63</c:v>
                </c:pt>
                <c:pt idx="942">
                  <c:v>65.849999999999994</c:v>
                </c:pt>
                <c:pt idx="943">
                  <c:v>66.19</c:v>
                </c:pt>
                <c:pt idx="944">
                  <c:v>65.959999999999994</c:v>
                </c:pt>
                <c:pt idx="945">
                  <c:v>65.760000000000005</c:v>
                </c:pt>
                <c:pt idx="946">
                  <c:v>66.8</c:v>
                </c:pt>
                <c:pt idx="947">
                  <c:v>66.319999999999993</c:v>
                </c:pt>
                <c:pt idx="948">
                  <c:v>66.33</c:v>
                </c:pt>
                <c:pt idx="949">
                  <c:v>64.03</c:v>
                </c:pt>
                <c:pt idx="950">
                  <c:v>49.5</c:v>
                </c:pt>
                <c:pt idx="951">
                  <c:v>64.03</c:v>
                </c:pt>
                <c:pt idx="952">
                  <c:v>49.5</c:v>
                </c:pt>
                <c:pt idx="953">
                  <c:v>61.59</c:v>
                </c:pt>
                <c:pt idx="954">
                  <c:v>61.59</c:v>
                </c:pt>
                <c:pt idx="955">
                  <c:v>63.79</c:v>
                </c:pt>
                <c:pt idx="956">
                  <c:v>61.43</c:v>
                </c:pt>
                <c:pt idx="957">
                  <c:v>57.58</c:v>
                </c:pt>
                <c:pt idx="958">
                  <c:v>64.3</c:v>
                </c:pt>
                <c:pt idx="959">
                  <c:v>64.3</c:v>
                </c:pt>
                <c:pt idx="960">
                  <c:v>63.5</c:v>
                </c:pt>
                <c:pt idx="961">
                  <c:v>61.52</c:v>
                </c:pt>
                <c:pt idx="962">
                  <c:v>61.52</c:v>
                </c:pt>
                <c:pt idx="963">
                  <c:v>59.03</c:v>
                </c:pt>
                <c:pt idx="964">
                  <c:v>59.03</c:v>
                </c:pt>
                <c:pt idx="965">
                  <c:v>57</c:v>
                </c:pt>
                <c:pt idx="966">
                  <c:v>57</c:v>
                </c:pt>
                <c:pt idx="967">
                  <c:v>65.83</c:v>
                </c:pt>
                <c:pt idx="968">
                  <c:v>49.92</c:v>
                </c:pt>
                <c:pt idx="969">
                  <c:v>49.92</c:v>
                </c:pt>
                <c:pt idx="970">
                  <c:v>46.74</c:v>
                </c:pt>
                <c:pt idx="971">
                  <c:v>46.74</c:v>
                </c:pt>
                <c:pt idx="972">
                  <c:v>44.54</c:v>
                </c:pt>
                <c:pt idx="973">
                  <c:v>44.54</c:v>
                </c:pt>
                <c:pt idx="974">
                  <c:v>43.22</c:v>
                </c:pt>
                <c:pt idx="975">
                  <c:v>43.22</c:v>
                </c:pt>
                <c:pt idx="976">
                  <c:v>43.22</c:v>
                </c:pt>
                <c:pt idx="977">
                  <c:v>39.07</c:v>
                </c:pt>
                <c:pt idx="978">
                  <c:v>40.51</c:v>
                </c:pt>
                <c:pt idx="979">
                  <c:v>38.130000000000003</c:v>
                </c:pt>
                <c:pt idx="980">
                  <c:v>35.29</c:v>
                </c:pt>
                <c:pt idx="981">
                  <c:v>32.229999999999997</c:v>
                </c:pt>
                <c:pt idx="982">
                  <c:v>56.17</c:v>
                </c:pt>
                <c:pt idx="983">
                  <c:v>61.96</c:v>
                </c:pt>
                <c:pt idx="984">
                  <c:v>61.96</c:v>
                </c:pt>
                <c:pt idx="985">
                  <c:v>61.96</c:v>
                </c:pt>
                <c:pt idx="986">
                  <c:v>59.42</c:v>
                </c:pt>
                <c:pt idx="987">
                  <c:v>54.73</c:v>
                </c:pt>
              </c:numCache>
            </c:numRef>
          </c:xVal>
          <c:yVal>
            <c:numRef>
              <c:f>worksheet!$M$2:$M$989</c:f>
              <c:numCache>
                <c:formatCode>0.0</c:formatCode>
                <c:ptCount val="9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FDD-4707-9A73-F108C357707C}"/>
            </c:ext>
          </c:extLst>
        </c:ser>
        <c:ser>
          <c:idx val="4"/>
          <c:order val="4"/>
          <c:tx>
            <c:v>PM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  <a:round/>
              </a:ln>
              <a:effectLst/>
            </c:spPr>
          </c:marker>
          <c:trendline>
            <c:spPr>
              <a:ln w="15875" cap="rnd">
                <a:solidFill>
                  <a:schemeClr val="accent2">
                    <a:lumMod val="75000"/>
                  </a:schemeClr>
                </a:solidFill>
              </a:ln>
              <a:effectLst/>
            </c:spPr>
            <c:trendlineType val="linear"/>
            <c:backward val="28"/>
            <c:intercept val="0"/>
            <c:dispRSqr val="1"/>
            <c:dispEq val="1"/>
            <c:trendlineLbl>
              <c:layout>
                <c:manualLayout>
                  <c:x val="5.1533238474604226E-2"/>
                  <c:y val="-1.218110549053835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worksheet!$J$2:$J$989</c:f>
              <c:numCache>
                <c:formatCode>0.0</c:formatCode>
                <c:ptCount val="988"/>
                <c:pt idx="0">
                  <c:v>68.209999999999994</c:v>
                </c:pt>
                <c:pt idx="1">
                  <c:v>71.89</c:v>
                </c:pt>
                <c:pt idx="2">
                  <c:v>48.16</c:v>
                </c:pt>
                <c:pt idx="3">
                  <c:v>55</c:v>
                </c:pt>
                <c:pt idx="4">
                  <c:v>55</c:v>
                </c:pt>
                <c:pt idx="5">
                  <c:v>47.23</c:v>
                </c:pt>
                <c:pt idx="6">
                  <c:v>47.23</c:v>
                </c:pt>
                <c:pt idx="7">
                  <c:v>62.2</c:v>
                </c:pt>
                <c:pt idx="8">
                  <c:v>70.08</c:v>
                </c:pt>
                <c:pt idx="9">
                  <c:v>66.92</c:v>
                </c:pt>
                <c:pt idx="10">
                  <c:v>68.11</c:v>
                </c:pt>
                <c:pt idx="11">
                  <c:v>68.44</c:v>
                </c:pt>
                <c:pt idx="12">
                  <c:v>71.12</c:v>
                </c:pt>
                <c:pt idx="13">
                  <c:v>71.12</c:v>
                </c:pt>
                <c:pt idx="14">
                  <c:v>69.45</c:v>
                </c:pt>
                <c:pt idx="15">
                  <c:v>66.08</c:v>
                </c:pt>
                <c:pt idx="16">
                  <c:v>67.17</c:v>
                </c:pt>
                <c:pt idx="17">
                  <c:v>69.42</c:v>
                </c:pt>
                <c:pt idx="18">
                  <c:v>68.87</c:v>
                </c:pt>
                <c:pt idx="19">
                  <c:v>66.58</c:v>
                </c:pt>
                <c:pt idx="20">
                  <c:v>66.23</c:v>
                </c:pt>
                <c:pt idx="21">
                  <c:v>66.23</c:v>
                </c:pt>
                <c:pt idx="22">
                  <c:v>66.64</c:v>
                </c:pt>
                <c:pt idx="23">
                  <c:v>66.64</c:v>
                </c:pt>
                <c:pt idx="24">
                  <c:v>66.64</c:v>
                </c:pt>
                <c:pt idx="25">
                  <c:v>67.260000000000005</c:v>
                </c:pt>
                <c:pt idx="26">
                  <c:v>67.260000000000005</c:v>
                </c:pt>
                <c:pt idx="27">
                  <c:v>67.680000000000007</c:v>
                </c:pt>
                <c:pt idx="28">
                  <c:v>67.680000000000007</c:v>
                </c:pt>
                <c:pt idx="29">
                  <c:v>67.099999999999994</c:v>
                </c:pt>
                <c:pt idx="30">
                  <c:v>67.099999999999994</c:v>
                </c:pt>
                <c:pt idx="31">
                  <c:v>67.099999999999994</c:v>
                </c:pt>
                <c:pt idx="32">
                  <c:v>67.099999999999994</c:v>
                </c:pt>
                <c:pt idx="33">
                  <c:v>66.44</c:v>
                </c:pt>
                <c:pt idx="34">
                  <c:v>63.85</c:v>
                </c:pt>
                <c:pt idx="35">
                  <c:v>56.4</c:v>
                </c:pt>
                <c:pt idx="36">
                  <c:v>56.4</c:v>
                </c:pt>
                <c:pt idx="37">
                  <c:v>54.77</c:v>
                </c:pt>
                <c:pt idx="38">
                  <c:v>54.77</c:v>
                </c:pt>
                <c:pt idx="39">
                  <c:v>50.03</c:v>
                </c:pt>
                <c:pt idx="40">
                  <c:v>50.03</c:v>
                </c:pt>
                <c:pt idx="41">
                  <c:v>50.03</c:v>
                </c:pt>
                <c:pt idx="42">
                  <c:v>50.03</c:v>
                </c:pt>
                <c:pt idx="43">
                  <c:v>48.16</c:v>
                </c:pt>
                <c:pt idx="44">
                  <c:v>48.16</c:v>
                </c:pt>
                <c:pt idx="45">
                  <c:v>55</c:v>
                </c:pt>
                <c:pt idx="46">
                  <c:v>55</c:v>
                </c:pt>
                <c:pt idx="47">
                  <c:v>59.1</c:v>
                </c:pt>
                <c:pt idx="48">
                  <c:v>59.1</c:v>
                </c:pt>
                <c:pt idx="49">
                  <c:v>61.43</c:v>
                </c:pt>
                <c:pt idx="50">
                  <c:v>61.43</c:v>
                </c:pt>
                <c:pt idx="51">
                  <c:v>57.63</c:v>
                </c:pt>
                <c:pt idx="52">
                  <c:v>57.63</c:v>
                </c:pt>
                <c:pt idx="53">
                  <c:v>55.88</c:v>
                </c:pt>
                <c:pt idx="54">
                  <c:v>66.92</c:v>
                </c:pt>
                <c:pt idx="55">
                  <c:v>47.23</c:v>
                </c:pt>
                <c:pt idx="56">
                  <c:v>44.21</c:v>
                </c:pt>
                <c:pt idx="57">
                  <c:v>49.82</c:v>
                </c:pt>
                <c:pt idx="58">
                  <c:v>49.82</c:v>
                </c:pt>
                <c:pt idx="59">
                  <c:v>63.25</c:v>
                </c:pt>
                <c:pt idx="60">
                  <c:v>52.33</c:v>
                </c:pt>
                <c:pt idx="61">
                  <c:v>59.55</c:v>
                </c:pt>
                <c:pt idx="62">
                  <c:v>59.55</c:v>
                </c:pt>
                <c:pt idx="63">
                  <c:v>59.55</c:v>
                </c:pt>
                <c:pt idx="64">
                  <c:v>62.2</c:v>
                </c:pt>
                <c:pt idx="65">
                  <c:v>53.94</c:v>
                </c:pt>
                <c:pt idx="66">
                  <c:v>46.76</c:v>
                </c:pt>
                <c:pt idx="67">
                  <c:v>46.76</c:v>
                </c:pt>
                <c:pt idx="68">
                  <c:v>46.76</c:v>
                </c:pt>
                <c:pt idx="69">
                  <c:v>60.93</c:v>
                </c:pt>
                <c:pt idx="70">
                  <c:v>60.93</c:v>
                </c:pt>
                <c:pt idx="71">
                  <c:v>68.28</c:v>
                </c:pt>
                <c:pt idx="72">
                  <c:v>68.489999999999995</c:v>
                </c:pt>
                <c:pt idx="73">
                  <c:v>68.489999999999995</c:v>
                </c:pt>
                <c:pt idx="74">
                  <c:v>70.47</c:v>
                </c:pt>
                <c:pt idx="75">
                  <c:v>66.06</c:v>
                </c:pt>
                <c:pt idx="76">
                  <c:v>66.06</c:v>
                </c:pt>
                <c:pt idx="77">
                  <c:v>57.78</c:v>
                </c:pt>
                <c:pt idx="78">
                  <c:v>57.78</c:v>
                </c:pt>
                <c:pt idx="79">
                  <c:v>42.41</c:v>
                </c:pt>
                <c:pt idx="80">
                  <c:v>40.98</c:v>
                </c:pt>
                <c:pt idx="81">
                  <c:v>55.46</c:v>
                </c:pt>
                <c:pt idx="82">
                  <c:v>54.03</c:v>
                </c:pt>
                <c:pt idx="83">
                  <c:v>55.61</c:v>
                </c:pt>
                <c:pt idx="84">
                  <c:v>56.62</c:v>
                </c:pt>
                <c:pt idx="85">
                  <c:v>56.62</c:v>
                </c:pt>
                <c:pt idx="86">
                  <c:v>62.5</c:v>
                </c:pt>
                <c:pt idx="87">
                  <c:v>66.97</c:v>
                </c:pt>
                <c:pt idx="88">
                  <c:v>66.97</c:v>
                </c:pt>
                <c:pt idx="89">
                  <c:v>65.91</c:v>
                </c:pt>
                <c:pt idx="90">
                  <c:v>65.91</c:v>
                </c:pt>
                <c:pt idx="91">
                  <c:v>65.58</c:v>
                </c:pt>
                <c:pt idx="92">
                  <c:v>65.58</c:v>
                </c:pt>
                <c:pt idx="93">
                  <c:v>66.23</c:v>
                </c:pt>
                <c:pt idx="94">
                  <c:v>72.37</c:v>
                </c:pt>
                <c:pt idx="95">
                  <c:v>71.38</c:v>
                </c:pt>
                <c:pt idx="96">
                  <c:v>69.89</c:v>
                </c:pt>
                <c:pt idx="97">
                  <c:v>69.89</c:v>
                </c:pt>
                <c:pt idx="98">
                  <c:v>69.81</c:v>
                </c:pt>
                <c:pt idx="99">
                  <c:v>68.52</c:v>
                </c:pt>
                <c:pt idx="100">
                  <c:v>68.52</c:v>
                </c:pt>
                <c:pt idx="101">
                  <c:v>70.13</c:v>
                </c:pt>
                <c:pt idx="102">
                  <c:v>70.13</c:v>
                </c:pt>
                <c:pt idx="103">
                  <c:v>70.53</c:v>
                </c:pt>
                <c:pt idx="104">
                  <c:v>69.53</c:v>
                </c:pt>
                <c:pt idx="105">
                  <c:v>69.53</c:v>
                </c:pt>
                <c:pt idx="106">
                  <c:v>68.5</c:v>
                </c:pt>
                <c:pt idx="107">
                  <c:v>69.56</c:v>
                </c:pt>
                <c:pt idx="108">
                  <c:v>69.56</c:v>
                </c:pt>
                <c:pt idx="109">
                  <c:v>69.3</c:v>
                </c:pt>
                <c:pt idx="110">
                  <c:v>69.3</c:v>
                </c:pt>
                <c:pt idx="111">
                  <c:v>70.08</c:v>
                </c:pt>
                <c:pt idx="112">
                  <c:v>70.08</c:v>
                </c:pt>
                <c:pt idx="113">
                  <c:v>70.08</c:v>
                </c:pt>
                <c:pt idx="114">
                  <c:v>70.38</c:v>
                </c:pt>
                <c:pt idx="115">
                  <c:v>71.23</c:v>
                </c:pt>
                <c:pt idx="116">
                  <c:v>68.53</c:v>
                </c:pt>
                <c:pt idx="117">
                  <c:v>68.53</c:v>
                </c:pt>
                <c:pt idx="118">
                  <c:v>65.94</c:v>
                </c:pt>
                <c:pt idx="119">
                  <c:v>70.05</c:v>
                </c:pt>
                <c:pt idx="120">
                  <c:v>67.56</c:v>
                </c:pt>
                <c:pt idx="121">
                  <c:v>67.56</c:v>
                </c:pt>
                <c:pt idx="122">
                  <c:v>67.56</c:v>
                </c:pt>
                <c:pt idx="123">
                  <c:v>69.069999999999993</c:v>
                </c:pt>
                <c:pt idx="124">
                  <c:v>72.02</c:v>
                </c:pt>
                <c:pt idx="125">
                  <c:v>71.12</c:v>
                </c:pt>
                <c:pt idx="126">
                  <c:v>68.44</c:v>
                </c:pt>
                <c:pt idx="127">
                  <c:v>67.069999999999993</c:v>
                </c:pt>
                <c:pt idx="128">
                  <c:v>69.86</c:v>
                </c:pt>
                <c:pt idx="129">
                  <c:v>70.42</c:v>
                </c:pt>
                <c:pt idx="130">
                  <c:v>68.44</c:v>
                </c:pt>
                <c:pt idx="131">
                  <c:v>68.44</c:v>
                </c:pt>
                <c:pt idx="132">
                  <c:v>69.64</c:v>
                </c:pt>
                <c:pt idx="133">
                  <c:v>64.47</c:v>
                </c:pt>
                <c:pt idx="134">
                  <c:v>64.47</c:v>
                </c:pt>
                <c:pt idx="135">
                  <c:v>61.36</c:v>
                </c:pt>
                <c:pt idx="136">
                  <c:v>61.36</c:v>
                </c:pt>
                <c:pt idx="137">
                  <c:v>69.42</c:v>
                </c:pt>
                <c:pt idx="138">
                  <c:v>57.7</c:v>
                </c:pt>
                <c:pt idx="139">
                  <c:v>57.88</c:v>
                </c:pt>
                <c:pt idx="140">
                  <c:v>57.7</c:v>
                </c:pt>
                <c:pt idx="141">
                  <c:v>36</c:v>
                </c:pt>
                <c:pt idx="142">
                  <c:v>36</c:v>
                </c:pt>
                <c:pt idx="143">
                  <c:v>16.55</c:v>
                </c:pt>
                <c:pt idx="144">
                  <c:v>19.510000000000002</c:v>
                </c:pt>
                <c:pt idx="145">
                  <c:v>45.66</c:v>
                </c:pt>
                <c:pt idx="146">
                  <c:v>45.66</c:v>
                </c:pt>
                <c:pt idx="147">
                  <c:v>58.51</c:v>
                </c:pt>
                <c:pt idx="148">
                  <c:v>61.52</c:v>
                </c:pt>
                <c:pt idx="149">
                  <c:v>61.52</c:v>
                </c:pt>
                <c:pt idx="150">
                  <c:v>61.52</c:v>
                </c:pt>
                <c:pt idx="151">
                  <c:v>61.52</c:v>
                </c:pt>
                <c:pt idx="152">
                  <c:v>62</c:v>
                </c:pt>
                <c:pt idx="153">
                  <c:v>62</c:v>
                </c:pt>
                <c:pt idx="154">
                  <c:v>58.81</c:v>
                </c:pt>
                <c:pt idx="155">
                  <c:v>59.57</c:v>
                </c:pt>
                <c:pt idx="156">
                  <c:v>59.57</c:v>
                </c:pt>
                <c:pt idx="157">
                  <c:v>53.22</c:v>
                </c:pt>
                <c:pt idx="158">
                  <c:v>53.22</c:v>
                </c:pt>
                <c:pt idx="159">
                  <c:v>53.22</c:v>
                </c:pt>
                <c:pt idx="160">
                  <c:v>47.2</c:v>
                </c:pt>
                <c:pt idx="161">
                  <c:v>47.2</c:v>
                </c:pt>
                <c:pt idx="162">
                  <c:v>51.51</c:v>
                </c:pt>
                <c:pt idx="163">
                  <c:v>51.51</c:v>
                </c:pt>
                <c:pt idx="164">
                  <c:v>51.51</c:v>
                </c:pt>
                <c:pt idx="165">
                  <c:v>56.62</c:v>
                </c:pt>
                <c:pt idx="166">
                  <c:v>54.03</c:v>
                </c:pt>
                <c:pt idx="167">
                  <c:v>45.79</c:v>
                </c:pt>
                <c:pt idx="168">
                  <c:v>33.54</c:v>
                </c:pt>
                <c:pt idx="169">
                  <c:v>69.099999999999994</c:v>
                </c:pt>
                <c:pt idx="170">
                  <c:v>69.099999999999994</c:v>
                </c:pt>
                <c:pt idx="171">
                  <c:v>69.099999999999994</c:v>
                </c:pt>
                <c:pt idx="172">
                  <c:v>69.099999999999994</c:v>
                </c:pt>
                <c:pt idx="173">
                  <c:v>71.989999999999995</c:v>
                </c:pt>
                <c:pt idx="174">
                  <c:v>54.36</c:v>
                </c:pt>
                <c:pt idx="175">
                  <c:v>51.64</c:v>
                </c:pt>
                <c:pt idx="176">
                  <c:v>64.03</c:v>
                </c:pt>
                <c:pt idx="177">
                  <c:v>60.21</c:v>
                </c:pt>
                <c:pt idx="178">
                  <c:v>63.25</c:v>
                </c:pt>
                <c:pt idx="179">
                  <c:v>63.25</c:v>
                </c:pt>
                <c:pt idx="180">
                  <c:v>67.08</c:v>
                </c:pt>
                <c:pt idx="181">
                  <c:v>67.400000000000006</c:v>
                </c:pt>
                <c:pt idx="182">
                  <c:v>65.8</c:v>
                </c:pt>
                <c:pt idx="183">
                  <c:v>65.8</c:v>
                </c:pt>
                <c:pt idx="184">
                  <c:v>67.290000000000006</c:v>
                </c:pt>
                <c:pt idx="185">
                  <c:v>66.42</c:v>
                </c:pt>
                <c:pt idx="186">
                  <c:v>67.28</c:v>
                </c:pt>
                <c:pt idx="187">
                  <c:v>67.28</c:v>
                </c:pt>
                <c:pt idx="188">
                  <c:v>67.209999999999994</c:v>
                </c:pt>
                <c:pt idx="189">
                  <c:v>67.209999999999994</c:v>
                </c:pt>
                <c:pt idx="190">
                  <c:v>67.09</c:v>
                </c:pt>
                <c:pt idx="191">
                  <c:v>67.09</c:v>
                </c:pt>
                <c:pt idx="192">
                  <c:v>67.66</c:v>
                </c:pt>
                <c:pt idx="193">
                  <c:v>67.989999999999995</c:v>
                </c:pt>
                <c:pt idx="194">
                  <c:v>67.989999999999995</c:v>
                </c:pt>
                <c:pt idx="195">
                  <c:v>68.39</c:v>
                </c:pt>
                <c:pt idx="196">
                  <c:v>68.39</c:v>
                </c:pt>
                <c:pt idx="197">
                  <c:v>67.959999999999994</c:v>
                </c:pt>
                <c:pt idx="198">
                  <c:v>66.739999999999995</c:v>
                </c:pt>
                <c:pt idx="199">
                  <c:v>66.239999999999995</c:v>
                </c:pt>
                <c:pt idx="200">
                  <c:v>65.430000000000007</c:v>
                </c:pt>
                <c:pt idx="201">
                  <c:v>65.19</c:v>
                </c:pt>
                <c:pt idx="202">
                  <c:v>67.87</c:v>
                </c:pt>
                <c:pt idx="203">
                  <c:v>67.87</c:v>
                </c:pt>
                <c:pt idx="204">
                  <c:v>66.569999999999993</c:v>
                </c:pt>
                <c:pt idx="205">
                  <c:v>66.569999999999993</c:v>
                </c:pt>
                <c:pt idx="206">
                  <c:v>66.69</c:v>
                </c:pt>
                <c:pt idx="207">
                  <c:v>41.25</c:v>
                </c:pt>
                <c:pt idx="208">
                  <c:v>41.25</c:v>
                </c:pt>
                <c:pt idx="209">
                  <c:v>64.03</c:v>
                </c:pt>
                <c:pt idx="210">
                  <c:v>63.27</c:v>
                </c:pt>
                <c:pt idx="211">
                  <c:v>63.27</c:v>
                </c:pt>
                <c:pt idx="212">
                  <c:v>63.27</c:v>
                </c:pt>
                <c:pt idx="213">
                  <c:v>63.27</c:v>
                </c:pt>
                <c:pt idx="214">
                  <c:v>61.86</c:v>
                </c:pt>
                <c:pt idx="215">
                  <c:v>61.86</c:v>
                </c:pt>
                <c:pt idx="216">
                  <c:v>61.86</c:v>
                </c:pt>
                <c:pt idx="217">
                  <c:v>64.569999999999993</c:v>
                </c:pt>
                <c:pt idx="218">
                  <c:v>64.569999999999993</c:v>
                </c:pt>
                <c:pt idx="219">
                  <c:v>62.21</c:v>
                </c:pt>
                <c:pt idx="220">
                  <c:v>62.21</c:v>
                </c:pt>
                <c:pt idx="221">
                  <c:v>65.290000000000006</c:v>
                </c:pt>
                <c:pt idx="222">
                  <c:v>62.29</c:v>
                </c:pt>
                <c:pt idx="223">
                  <c:v>62.29</c:v>
                </c:pt>
                <c:pt idx="224">
                  <c:v>63.72</c:v>
                </c:pt>
                <c:pt idx="225">
                  <c:v>63.72</c:v>
                </c:pt>
                <c:pt idx="226">
                  <c:v>64.02</c:v>
                </c:pt>
                <c:pt idx="227">
                  <c:v>67.37</c:v>
                </c:pt>
                <c:pt idx="228">
                  <c:v>67.37</c:v>
                </c:pt>
                <c:pt idx="229">
                  <c:v>67.37</c:v>
                </c:pt>
                <c:pt idx="230">
                  <c:v>66.06</c:v>
                </c:pt>
                <c:pt idx="231">
                  <c:v>66.06</c:v>
                </c:pt>
                <c:pt idx="232">
                  <c:v>47.64</c:v>
                </c:pt>
                <c:pt idx="233">
                  <c:v>67.67</c:v>
                </c:pt>
                <c:pt idx="234">
                  <c:v>67.67</c:v>
                </c:pt>
                <c:pt idx="235">
                  <c:v>68.569999999999993</c:v>
                </c:pt>
                <c:pt idx="236">
                  <c:v>68.97</c:v>
                </c:pt>
                <c:pt idx="237">
                  <c:v>68.09</c:v>
                </c:pt>
                <c:pt idx="238">
                  <c:v>69.790000000000006</c:v>
                </c:pt>
                <c:pt idx="239">
                  <c:v>69.84</c:v>
                </c:pt>
                <c:pt idx="240">
                  <c:v>69.84</c:v>
                </c:pt>
                <c:pt idx="241">
                  <c:v>69.84</c:v>
                </c:pt>
                <c:pt idx="242">
                  <c:v>68.83</c:v>
                </c:pt>
                <c:pt idx="243">
                  <c:v>71.23</c:v>
                </c:pt>
                <c:pt idx="244">
                  <c:v>71.23</c:v>
                </c:pt>
                <c:pt idx="245">
                  <c:v>71.23</c:v>
                </c:pt>
                <c:pt idx="246">
                  <c:v>68.849999999999994</c:v>
                </c:pt>
                <c:pt idx="247">
                  <c:v>54.45</c:v>
                </c:pt>
                <c:pt idx="248">
                  <c:v>33.64</c:v>
                </c:pt>
                <c:pt idx="249">
                  <c:v>25.63</c:v>
                </c:pt>
                <c:pt idx="250">
                  <c:v>32.770000000000003</c:v>
                </c:pt>
                <c:pt idx="251">
                  <c:v>32.770000000000003</c:v>
                </c:pt>
                <c:pt idx="252">
                  <c:v>32.770000000000003</c:v>
                </c:pt>
                <c:pt idx="253">
                  <c:v>33.93</c:v>
                </c:pt>
                <c:pt idx="254">
                  <c:v>47.61</c:v>
                </c:pt>
                <c:pt idx="255">
                  <c:v>47.61</c:v>
                </c:pt>
                <c:pt idx="256">
                  <c:v>50.6</c:v>
                </c:pt>
                <c:pt idx="257">
                  <c:v>52.36</c:v>
                </c:pt>
                <c:pt idx="258">
                  <c:v>52.36</c:v>
                </c:pt>
                <c:pt idx="259">
                  <c:v>52.04</c:v>
                </c:pt>
                <c:pt idx="260">
                  <c:v>52.04</c:v>
                </c:pt>
                <c:pt idx="261">
                  <c:v>51.15</c:v>
                </c:pt>
                <c:pt idx="262">
                  <c:v>53.85</c:v>
                </c:pt>
                <c:pt idx="263">
                  <c:v>43.94</c:v>
                </c:pt>
                <c:pt idx="264">
                  <c:v>43.94</c:v>
                </c:pt>
                <c:pt idx="265">
                  <c:v>38.67</c:v>
                </c:pt>
                <c:pt idx="266">
                  <c:v>38.67</c:v>
                </c:pt>
                <c:pt idx="267">
                  <c:v>34.51</c:v>
                </c:pt>
                <c:pt idx="268">
                  <c:v>57.57</c:v>
                </c:pt>
                <c:pt idx="269">
                  <c:v>57.57</c:v>
                </c:pt>
                <c:pt idx="270">
                  <c:v>61.38</c:v>
                </c:pt>
                <c:pt idx="271">
                  <c:v>61.38</c:v>
                </c:pt>
                <c:pt idx="272">
                  <c:v>62.69</c:v>
                </c:pt>
                <c:pt idx="273">
                  <c:v>62.69</c:v>
                </c:pt>
                <c:pt idx="274">
                  <c:v>65.739999999999995</c:v>
                </c:pt>
                <c:pt idx="275">
                  <c:v>65.739999999999995</c:v>
                </c:pt>
                <c:pt idx="276">
                  <c:v>62.55</c:v>
                </c:pt>
                <c:pt idx="277">
                  <c:v>66.38</c:v>
                </c:pt>
                <c:pt idx="278">
                  <c:v>66.38</c:v>
                </c:pt>
                <c:pt idx="279">
                  <c:v>66.38</c:v>
                </c:pt>
                <c:pt idx="280">
                  <c:v>67.28</c:v>
                </c:pt>
                <c:pt idx="281">
                  <c:v>67.28</c:v>
                </c:pt>
                <c:pt idx="282">
                  <c:v>70.430000000000007</c:v>
                </c:pt>
                <c:pt idx="283">
                  <c:v>70.430000000000007</c:v>
                </c:pt>
                <c:pt idx="284">
                  <c:v>70.67</c:v>
                </c:pt>
                <c:pt idx="285">
                  <c:v>70.67</c:v>
                </c:pt>
                <c:pt idx="286">
                  <c:v>70.67</c:v>
                </c:pt>
                <c:pt idx="287">
                  <c:v>69.930000000000007</c:v>
                </c:pt>
                <c:pt idx="288">
                  <c:v>71.47</c:v>
                </c:pt>
                <c:pt idx="289">
                  <c:v>69.150000000000006</c:v>
                </c:pt>
                <c:pt idx="290">
                  <c:v>69.150000000000006</c:v>
                </c:pt>
                <c:pt idx="291">
                  <c:v>54.45</c:v>
                </c:pt>
                <c:pt idx="292">
                  <c:v>54.45</c:v>
                </c:pt>
                <c:pt idx="293">
                  <c:v>54.45</c:v>
                </c:pt>
                <c:pt idx="294">
                  <c:v>69.150000000000006</c:v>
                </c:pt>
                <c:pt idx="295">
                  <c:v>72.06</c:v>
                </c:pt>
                <c:pt idx="296">
                  <c:v>72.44</c:v>
                </c:pt>
                <c:pt idx="297">
                  <c:v>72.44</c:v>
                </c:pt>
                <c:pt idx="298">
                  <c:v>71.75</c:v>
                </c:pt>
                <c:pt idx="299">
                  <c:v>66.58</c:v>
                </c:pt>
                <c:pt idx="300">
                  <c:v>64.040000000000006</c:v>
                </c:pt>
                <c:pt idx="301">
                  <c:v>64.040000000000006</c:v>
                </c:pt>
                <c:pt idx="302">
                  <c:v>61.05</c:v>
                </c:pt>
                <c:pt idx="303">
                  <c:v>61.05</c:v>
                </c:pt>
                <c:pt idx="304">
                  <c:v>61.05</c:v>
                </c:pt>
                <c:pt idx="305">
                  <c:v>61.95</c:v>
                </c:pt>
                <c:pt idx="306">
                  <c:v>61.95</c:v>
                </c:pt>
                <c:pt idx="307">
                  <c:v>60.03</c:v>
                </c:pt>
                <c:pt idx="308">
                  <c:v>60.54</c:v>
                </c:pt>
                <c:pt idx="309">
                  <c:v>69.540000000000006</c:v>
                </c:pt>
                <c:pt idx="310">
                  <c:v>67.12</c:v>
                </c:pt>
                <c:pt idx="311">
                  <c:v>67.12</c:v>
                </c:pt>
                <c:pt idx="312">
                  <c:v>67.91</c:v>
                </c:pt>
                <c:pt idx="313">
                  <c:v>67.91</c:v>
                </c:pt>
                <c:pt idx="314">
                  <c:v>67.91</c:v>
                </c:pt>
                <c:pt idx="315">
                  <c:v>67.459999999999994</c:v>
                </c:pt>
                <c:pt idx="316">
                  <c:v>67.459999999999994</c:v>
                </c:pt>
                <c:pt idx="317">
                  <c:v>64.53</c:v>
                </c:pt>
                <c:pt idx="318">
                  <c:v>62.53</c:v>
                </c:pt>
                <c:pt idx="319">
                  <c:v>62.53</c:v>
                </c:pt>
                <c:pt idx="320">
                  <c:v>62.86</c:v>
                </c:pt>
                <c:pt idx="321">
                  <c:v>62.86</c:v>
                </c:pt>
                <c:pt idx="322">
                  <c:v>61.88</c:v>
                </c:pt>
                <c:pt idx="323">
                  <c:v>62.25</c:v>
                </c:pt>
                <c:pt idx="324">
                  <c:v>63.7</c:v>
                </c:pt>
                <c:pt idx="325">
                  <c:v>61.58</c:v>
                </c:pt>
                <c:pt idx="326">
                  <c:v>61.58</c:v>
                </c:pt>
                <c:pt idx="327">
                  <c:v>61.58</c:v>
                </c:pt>
                <c:pt idx="328">
                  <c:v>66.81</c:v>
                </c:pt>
                <c:pt idx="329">
                  <c:v>66.81</c:v>
                </c:pt>
                <c:pt idx="330">
                  <c:v>66.989999999999995</c:v>
                </c:pt>
                <c:pt idx="331">
                  <c:v>66.56</c:v>
                </c:pt>
                <c:pt idx="332">
                  <c:v>66.56</c:v>
                </c:pt>
                <c:pt idx="333">
                  <c:v>69.87</c:v>
                </c:pt>
                <c:pt idx="334">
                  <c:v>69.87</c:v>
                </c:pt>
                <c:pt idx="335">
                  <c:v>71.930000000000007</c:v>
                </c:pt>
                <c:pt idx="336">
                  <c:v>69.180000000000007</c:v>
                </c:pt>
                <c:pt idx="337">
                  <c:v>41.63</c:v>
                </c:pt>
                <c:pt idx="338">
                  <c:v>41.34</c:v>
                </c:pt>
                <c:pt idx="339">
                  <c:v>41.34</c:v>
                </c:pt>
                <c:pt idx="340">
                  <c:v>24.54</c:v>
                </c:pt>
                <c:pt idx="341">
                  <c:v>31.2</c:v>
                </c:pt>
                <c:pt idx="342">
                  <c:v>36.549999999999997</c:v>
                </c:pt>
                <c:pt idx="343">
                  <c:v>67.67</c:v>
                </c:pt>
                <c:pt idx="344">
                  <c:v>68.540000000000006</c:v>
                </c:pt>
                <c:pt idx="345">
                  <c:v>43.51</c:v>
                </c:pt>
                <c:pt idx="346">
                  <c:v>43.51</c:v>
                </c:pt>
                <c:pt idx="347">
                  <c:v>53.36</c:v>
                </c:pt>
                <c:pt idx="348">
                  <c:v>53.36</c:v>
                </c:pt>
                <c:pt idx="349">
                  <c:v>53.36</c:v>
                </c:pt>
                <c:pt idx="350">
                  <c:v>64.02</c:v>
                </c:pt>
                <c:pt idx="351">
                  <c:v>64.02</c:v>
                </c:pt>
                <c:pt idx="352">
                  <c:v>63.72</c:v>
                </c:pt>
                <c:pt idx="353">
                  <c:v>22.76</c:v>
                </c:pt>
                <c:pt idx="354">
                  <c:v>28.02</c:v>
                </c:pt>
                <c:pt idx="355">
                  <c:v>29.26</c:v>
                </c:pt>
                <c:pt idx="356">
                  <c:v>64.569999999999993</c:v>
                </c:pt>
                <c:pt idx="357">
                  <c:v>34.619999999999997</c:v>
                </c:pt>
                <c:pt idx="358">
                  <c:v>49.96</c:v>
                </c:pt>
                <c:pt idx="359">
                  <c:v>49.96</c:v>
                </c:pt>
                <c:pt idx="360">
                  <c:v>49.96</c:v>
                </c:pt>
                <c:pt idx="361">
                  <c:v>63.27</c:v>
                </c:pt>
                <c:pt idx="362">
                  <c:v>49.96</c:v>
                </c:pt>
                <c:pt idx="363">
                  <c:v>64.03</c:v>
                </c:pt>
                <c:pt idx="364">
                  <c:v>41.25</c:v>
                </c:pt>
                <c:pt idx="365">
                  <c:v>41.25</c:v>
                </c:pt>
                <c:pt idx="366">
                  <c:v>37.5</c:v>
                </c:pt>
                <c:pt idx="367">
                  <c:v>37.5</c:v>
                </c:pt>
                <c:pt idx="368">
                  <c:v>40.659999999999997</c:v>
                </c:pt>
                <c:pt idx="369">
                  <c:v>40.659999999999997</c:v>
                </c:pt>
                <c:pt idx="370">
                  <c:v>35.42</c:v>
                </c:pt>
                <c:pt idx="371">
                  <c:v>38.299999999999997</c:v>
                </c:pt>
                <c:pt idx="372">
                  <c:v>44.15</c:v>
                </c:pt>
                <c:pt idx="373">
                  <c:v>41.4</c:v>
                </c:pt>
                <c:pt idx="374">
                  <c:v>52.48</c:v>
                </c:pt>
                <c:pt idx="375">
                  <c:v>44.62</c:v>
                </c:pt>
                <c:pt idx="376">
                  <c:v>44.62</c:v>
                </c:pt>
                <c:pt idx="377">
                  <c:v>48.55</c:v>
                </c:pt>
                <c:pt idx="378">
                  <c:v>48.55</c:v>
                </c:pt>
                <c:pt idx="379">
                  <c:v>67.66</c:v>
                </c:pt>
                <c:pt idx="380">
                  <c:v>60.9</c:v>
                </c:pt>
                <c:pt idx="381">
                  <c:v>62.53</c:v>
                </c:pt>
                <c:pt idx="382">
                  <c:v>62.53</c:v>
                </c:pt>
                <c:pt idx="383">
                  <c:v>62.89</c:v>
                </c:pt>
                <c:pt idx="384">
                  <c:v>62.89</c:v>
                </c:pt>
                <c:pt idx="385">
                  <c:v>62.65</c:v>
                </c:pt>
                <c:pt idx="386">
                  <c:v>62.65</c:v>
                </c:pt>
                <c:pt idx="387">
                  <c:v>67.290000000000006</c:v>
                </c:pt>
                <c:pt idx="388">
                  <c:v>63.85</c:v>
                </c:pt>
                <c:pt idx="389">
                  <c:v>67.290000000000006</c:v>
                </c:pt>
                <c:pt idx="390">
                  <c:v>64.010000000000005</c:v>
                </c:pt>
                <c:pt idx="391">
                  <c:v>65.8</c:v>
                </c:pt>
                <c:pt idx="392">
                  <c:v>67.14</c:v>
                </c:pt>
                <c:pt idx="393">
                  <c:v>67.14</c:v>
                </c:pt>
                <c:pt idx="394">
                  <c:v>65.040000000000006</c:v>
                </c:pt>
                <c:pt idx="395">
                  <c:v>65.040000000000006</c:v>
                </c:pt>
                <c:pt idx="396">
                  <c:v>65.040000000000006</c:v>
                </c:pt>
                <c:pt idx="397">
                  <c:v>59.56</c:v>
                </c:pt>
                <c:pt idx="398">
                  <c:v>40.659999999999997</c:v>
                </c:pt>
                <c:pt idx="399">
                  <c:v>40.659999999999997</c:v>
                </c:pt>
                <c:pt idx="400">
                  <c:v>66.72</c:v>
                </c:pt>
                <c:pt idx="401">
                  <c:v>66.72</c:v>
                </c:pt>
                <c:pt idx="402">
                  <c:v>69.180000000000007</c:v>
                </c:pt>
                <c:pt idx="403">
                  <c:v>69.180000000000007</c:v>
                </c:pt>
                <c:pt idx="404">
                  <c:v>31.12</c:v>
                </c:pt>
                <c:pt idx="405">
                  <c:v>51.89</c:v>
                </c:pt>
                <c:pt idx="406">
                  <c:v>51.89</c:v>
                </c:pt>
                <c:pt idx="407">
                  <c:v>22.4</c:v>
                </c:pt>
                <c:pt idx="408">
                  <c:v>64.77</c:v>
                </c:pt>
                <c:pt idx="409">
                  <c:v>65.87</c:v>
                </c:pt>
                <c:pt idx="410">
                  <c:v>54.76</c:v>
                </c:pt>
                <c:pt idx="411">
                  <c:v>49.67</c:v>
                </c:pt>
                <c:pt idx="412">
                  <c:v>62.66</c:v>
                </c:pt>
                <c:pt idx="413">
                  <c:v>62.66</c:v>
                </c:pt>
                <c:pt idx="414">
                  <c:v>48.37</c:v>
                </c:pt>
                <c:pt idx="415">
                  <c:v>48.14</c:v>
                </c:pt>
                <c:pt idx="416">
                  <c:v>48.14</c:v>
                </c:pt>
                <c:pt idx="417">
                  <c:v>35.24</c:v>
                </c:pt>
                <c:pt idx="418">
                  <c:v>32.6</c:v>
                </c:pt>
                <c:pt idx="419">
                  <c:v>32.6</c:v>
                </c:pt>
                <c:pt idx="420">
                  <c:v>46.19</c:v>
                </c:pt>
                <c:pt idx="421">
                  <c:v>46.19</c:v>
                </c:pt>
                <c:pt idx="422">
                  <c:v>46.19</c:v>
                </c:pt>
                <c:pt idx="423">
                  <c:v>57.98</c:v>
                </c:pt>
                <c:pt idx="424">
                  <c:v>66.900000000000006</c:v>
                </c:pt>
                <c:pt idx="425">
                  <c:v>67.31</c:v>
                </c:pt>
                <c:pt idx="426">
                  <c:v>68.819999999999993</c:v>
                </c:pt>
                <c:pt idx="427">
                  <c:v>62.03</c:v>
                </c:pt>
                <c:pt idx="428">
                  <c:v>63.17</c:v>
                </c:pt>
                <c:pt idx="429">
                  <c:v>65.81</c:v>
                </c:pt>
                <c:pt idx="430">
                  <c:v>65.61</c:v>
                </c:pt>
                <c:pt idx="431">
                  <c:v>65.61</c:v>
                </c:pt>
                <c:pt idx="432">
                  <c:v>65.61</c:v>
                </c:pt>
                <c:pt idx="433">
                  <c:v>65.61</c:v>
                </c:pt>
                <c:pt idx="434">
                  <c:v>64.55</c:v>
                </c:pt>
                <c:pt idx="435">
                  <c:v>65.569999999999993</c:v>
                </c:pt>
                <c:pt idx="436">
                  <c:v>61.09</c:v>
                </c:pt>
                <c:pt idx="437">
                  <c:v>61.09</c:v>
                </c:pt>
                <c:pt idx="438">
                  <c:v>53.47</c:v>
                </c:pt>
                <c:pt idx="439">
                  <c:v>59.18</c:v>
                </c:pt>
                <c:pt idx="440">
                  <c:v>61.11</c:v>
                </c:pt>
                <c:pt idx="441">
                  <c:v>61.11</c:v>
                </c:pt>
                <c:pt idx="442">
                  <c:v>59.37</c:v>
                </c:pt>
                <c:pt idx="443">
                  <c:v>62.89</c:v>
                </c:pt>
                <c:pt idx="444">
                  <c:v>65.56</c:v>
                </c:pt>
                <c:pt idx="445">
                  <c:v>65.56</c:v>
                </c:pt>
                <c:pt idx="446">
                  <c:v>65.56</c:v>
                </c:pt>
                <c:pt idx="447">
                  <c:v>64.39</c:v>
                </c:pt>
                <c:pt idx="448">
                  <c:v>58.37</c:v>
                </c:pt>
                <c:pt idx="449">
                  <c:v>64.540000000000006</c:v>
                </c:pt>
                <c:pt idx="450">
                  <c:v>62.84</c:v>
                </c:pt>
                <c:pt idx="451">
                  <c:v>57.52</c:v>
                </c:pt>
                <c:pt idx="452">
                  <c:v>57.52</c:v>
                </c:pt>
                <c:pt idx="453">
                  <c:v>63.38</c:v>
                </c:pt>
                <c:pt idx="454">
                  <c:v>63.38</c:v>
                </c:pt>
                <c:pt idx="455">
                  <c:v>63.8</c:v>
                </c:pt>
                <c:pt idx="456">
                  <c:v>63.8</c:v>
                </c:pt>
                <c:pt idx="457">
                  <c:v>64.760000000000005</c:v>
                </c:pt>
                <c:pt idx="458">
                  <c:v>63.87</c:v>
                </c:pt>
                <c:pt idx="459">
                  <c:v>63.87</c:v>
                </c:pt>
                <c:pt idx="460">
                  <c:v>63.66</c:v>
                </c:pt>
                <c:pt idx="461">
                  <c:v>64.069999999999993</c:v>
                </c:pt>
                <c:pt idx="462">
                  <c:v>64.069999999999993</c:v>
                </c:pt>
                <c:pt idx="463">
                  <c:v>59.7</c:v>
                </c:pt>
                <c:pt idx="464">
                  <c:v>56.02</c:v>
                </c:pt>
                <c:pt idx="465">
                  <c:v>62.36</c:v>
                </c:pt>
                <c:pt idx="466">
                  <c:v>59.06</c:v>
                </c:pt>
                <c:pt idx="467">
                  <c:v>59.06</c:v>
                </c:pt>
                <c:pt idx="468">
                  <c:v>65.48</c:v>
                </c:pt>
                <c:pt idx="469">
                  <c:v>64.25</c:v>
                </c:pt>
                <c:pt idx="470">
                  <c:v>64.25</c:v>
                </c:pt>
                <c:pt idx="471">
                  <c:v>61.97</c:v>
                </c:pt>
                <c:pt idx="472">
                  <c:v>61.97</c:v>
                </c:pt>
                <c:pt idx="473">
                  <c:v>57.42</c:v>
                </c:pt>
                <c:pt idx="474">
                  <c:v>57.42</c:v>
                </c:pt>
                <c:pt idx="475">
                  <c:v>65.260000000000005</c:v>
                </c:pt>
                <c:pt idx="476">
                  <c:v>65.260000000000005</c:v>
                </c:pt>
                <c:pt idx="477">
                  <c:v>65.36</c:v>
                </c:pt>
                <c:pt idx="478">
                  <c:v>65.36</c:v>
                </c:pt>
                <c:pt idx="479">
                  <c:v>66.819999999999993</c:v>
                </c:pt>
                <c:pt idx="480">
                  <c:v>65.680000000000007</c:v>
                </c:pt>
                <c:pt idx="481">
                  <c:v>65.680000000000007</c:v>
                </c:pt>
                <c:pt idx="482">
                  <c:v>66.64</c:v>
                </c:pt>
                <c:pt idx="483">
                  <c:v>66.64</c:v>
                </c:pt>
                <c:pt idx="484">
                  <c:v>66.739999999999995</c:v>
                </c:pt>
                <c:pt idx="485">
                  <c:v>66.7</c:v>
                </c:pt>
                <c:pt idx="486">
                  <c:v>66.7</c:v>
                </c:pt>
                <c:pt idx="487">
                  <c:v>66.2</c:v>
                </c:pt>
                <c:pt idx="488">
                  <c:v>66.2</c:v>
                </c:pt>
                <c:pt idx="489">
                  <c:v>66.59</c:v>
                </c:pt>
                <c:pt idx="490">
                  <c:v>66.59</c:v>
                </c:pt>
                <c:pt idx="491">
                  <c:v>65.75</c:v>
                </c:pt>
                <c:pt idx="492">
                  <c:v>65.75</c:v>
                </c:pt>
                <c:pt idx="493">
                  <c:v>64.91</c:v>
                </c:pt>
                <c:pt idx="494">
                  <c:v>64.430000000000007</c:v>
                </c:pt>
                <c:pt idx="495">
                  <c:v>66.23</c:v>
                </c:pt>
                <c:pt idx="496">
                  <c:v>61.09</c:v>
                </c:pt>
                <c:pt idx="497">
                  <c:v>62.83</c:v>
                </c:pt>
                <c:pt idx="498">
                  <c:v>64.099999999999994</c:v>
                </c:pt>
                <c:pt idx="499">
                  <c:v>64.099999999999994</c:v>
                </c:pt>
                <c:pt idx="500">
                  <c:v>68.89</c:v>
                </c:pt>
                <c:pt idx="501">
                  <c:v>68.89</c:v>
                </c:pt>
                <c:pt idx="502">
                  <c:v>68.89</c:v>
                </c:pt>
                <c:pt idx="503">
                  <c:v>68.89</c:v>
                </c:pt>
                <c:pt idx="504">
                  <c:v>68.430000000000007</c:v>
                </c:pt>
                <c:pt idx="505">
                  <c:v>68.430000000000007</c:v>
                </c:pt>
                <c:pt idx="506">
                  <c:v>67.31</c:v>
                </c:pt>
                <c:pt idx="507">
                  <c:v>67.31</c:v>
                </c:pt>
                <c:pt idx="508">
                  <c:v>66.900000000000006</c:v>
                </c:pt>
                <c:pt idx="509">
                  <c:v>67.94</c:v>
                </c:pt>
                <c:pt idx="510">
                  <c:v>68.87</c:v>
                </c:pt>
                <c:pt idx="511">
                  <c:v>68.87</c:v>
                </c:pt>
                <c:pt idx="512">
                  <c:v>67.900000000000006</c:v>
                </c:pt>
                <c:pt idx="513">
                  <c:v>67.900000000000006</c:v>
                </c:pt>
                <c:pt idx="514">
                  <c:v>68.48</c:v>
                </c:pt>
                <c:pt idx="515">
                  <c:v>68.48</c:v>
                </c:pt>
                <c:pt idx="516">
                  <c:v>68.48</c:v>
                </c:pt>
                <c:pt idx="517">
                  <c:v>67.819999999999993</c:v>
                </c:pt>
                <c:pt idx="518">
                  <c:v>48.14</c:v>
                </c:pt>
                <c:pt idx="519">
                  <c:v>66.599999999999994</c:v>
                </c:pt>
                <c:pt idx="520">
                  <c:v>66.599999999999994</c:v>
                </c:pt>
                <c:pt idx="521">
                  <c:v>62.66</c:v>
                </c:pt>
                <c:pt idx="522">
                  <c:v>49.67</c:v>
                </c:pt>
                <c:pt idx="523">
                  <c:v>49.67</c:v>
                </c:pt>
                <c:pt idx="524">
                  <c:v>65.569999999999993</c:v>
                </c:pt>
                <c:pt idx="525">
                  <c:v>64.77</c:v>
                </c:pt>
                <c:pt idx="526">
                  <c:v>59.73</c:v>
                </c:pt>
                <c:pt idx="527">
                  <c:v>59.73</c:v>
                </c:pt>
                <c:pt idx="528">
                  <c:v>57.34</c:v>
                </c:pt>
                <c:pt idx="529">
                  <c:v>60.21</c:v>
                </c:pt>
                <c:pt idx="530">
                  <c:v>65.95</c:v>
                </c:pt>
                <c:pt idx="531">
                  <c:v>64.92</c:v>
                </c:pt>
                <c:pt idx="532">
                  <c:v>64.92</c:v>
                </c:pt>
                <c:pt idx="533">
                  <c:v>64.92</c:v>
                </c:pt>
                <c:pt idx="534">
                  <c:v>65.040000000000006</c:v>
                </c:pt>
                <c:pt idx="535">
                  <c:v>65.040000000000006</c:v>
                </c:pt>
                <c:pt idx="536">
                  <c:v>63.86</c:v>
                </c:pt>
                <c:pt idx="537">
                  <c:v>63.86</c:v>
                </c:pt>
                <c:pt idx="538">
                  <c:v>63.85</c:v>
                </c:pt>
                <c:pt idx="539">
                  <c:v>66.31</c:v>
                </c:pt>
                <c:pt idx="540">
                  <c:v>66.31</c:v>
                </c:pt>
                <c:pt idx="541">
                  <c:v>65.77</c:v>
                </c:pt>
                <c:pt idx="542">
                  <c:v>65.77</c:v>
                </c:pt>
                <c:pt idx="543">
                  <c:v>65.77</c:v>
                </c:pt>
                <c:pt idx="544">
                  <c:v>65.77</c:v>
                </c:pt>
                <c:pt idx="545">
                  <c:v>62.05</c:v>
                </c:pt>
                <c:pt idx="546">
                  <c:v>62.05</c:v>
                </c:pt>
                <c:pt idx="547">
                  <c:v>65.709999999999994</c:v>
                </c:pt>
                <c:pt idx="548">
                  <c:v>65.709999999999994</c:v>
                </c:pt>
                <c:pt idx="549">
                  <c:v>65.709999999999994</c:v>
                </c:pt>
                <c:pt idx="550">
                  <c:v>65.709999999999994</c:v>
                </c:pt>
                <c:pt idx="551">
                  <c:v>65.709999999999994</c:v>
                </c:pt>
                <c:pt idx="552">
                  <c:v>67.56</c:v>
                </c:pt>
                <c:pt idx="553">
                  <c:v>67.56</c:v>
                </c:pt>
                <c:pt idx="554">
                  <c:v>65.98</c:v>
                </c:pt>
                <c:pt idx="555">
                  <c:v>65.98</c:v>
                </c:pt>
                <c:pt idx="556">
                  <c:v>65.98</c:v>
                </c:pt>
                <c:pt idx="557">
                  <c:v>65.98</c:v>
                </c:pt>
                <c:pt idx="558">
                  <c:v>67.17</c:v>
                </c:pt>
                <c:pt idx="559">
                  <c:v>67.17</c:v>
                </c:pt>
                <c:pt idx="560">
                  <c:v>65.22</c:v>
                </c:pt>
                <c:pt idx="561">
                  <c:v>65.260000000000005</c:v>
                </c:pt>
                <c:pt idx="562">
                  <c:v>65.260000000000005</c:v>
                </c:pt>
                <c:pt idx="563">
                  <c:v>65.260000000000005</c:v>
                </c:pt>
                <c:pt idx="564">
                  <c:v>63.96</c:v>
                </c:pt>
                <c:pt idx="565">
                  <c:v>66.88</c:v>
                </c:pt>
                <c:pt idx="566">
                  <c:v>66.88</c:v>
                </c:pt>
                <c:pt idx="567">
                  <c:v>66.88</c:v>
                </c:pt>
                <c:pt idx="568">
                  <c:v>66.88</c:v>
                </c:pt>
                <c:pt idx="569">
                  <c:v>66.72</c:v>
                </c:pt>
                <c:pt idx="570">
                  <c:v>66.72</c:v>
                </c:pt>
                <c:pt idx="571">
                  <c:v>65.58</c:v>
                </c:pt>
                <c:pt idx="572">
                  <c:v>69.900000000000006</c:v>
                </c:pt>
                <c:pt idx="573">
                  <c:v>69.900000000000006</c:v>
                </c:pt>
                <c:pt idx="574">
                  <c:v>68.12</c:v>
                </c:pt>
                <c:pt idx="575">
                  <c:v>69.099999999999994</c:v>
                </c:pt>
                <c:pt idx="576">
                  <c:v>69.849999999999994</c:v>
                </c:pt>
                <c:pt idx="577">
                  <c:v>68.97</c:v>
                </c:pt>
                <c:pt idx="578">
                  <c:v>69.069999999999993</c:v>
                </c:pt>
                <c:pt idx="579">
                  <c:v>69.069999999999993</c:v>
                </c:pt>
                <c:pt idx="580">
                  <c:v>69.599999999999994</c:v>
                </c:pt>
                <c:pt idx="581">
                  <c:v>69.599999999999994</c:v>
                </c:pt>
                <c:pt idx="582">
                  <c:v>69.599999999999994</c:v>
                </c:pt>
                <c:pt idx="583">
                  <c:v>69.73</c:v>
                </c:pt>
                <c:pt idx="584">
                  <c:v>69.73</c:v>
                </c:pt>
                <c:pt idx="585">
                  <c:v>67.739999999999995</c:v>
                </c:pt>
                <c:pt idx="586">
                  <c:v>67.739999999999995</c:v>
                </c:pt>
                <c:pt idx="587">
                  <c:v>69.989999999999995</c:v>
                </c:pt>
                <c:pt idx="588">
                  <c:v>69.989999999999995</c:v>
                </c:pt>
                <c:pt idx="589">
                  <c:v>69.989999999999995</c:v>
                </c:pt>
                <c:pt idx="590">
                  <c:v>69.989999999999995</c:v>
                </c:pt>
                <c:pt idx="591">
                  <c:v>69.11</c:v>
                </c:pt>
                <c:pt idx="592">
                  <c:v>69.11</c:v>
                </c:pt>
                <c:pt idx="593">
                  <c:v>69.11</c:v>
                </c:pt>
                <c:pt idx="594">
                  <c:v>69.11</c:v>
                </c:pt>
                <c:pt idx="595">
                  <c:v>68.81</c:v>
                </c:pt>
                <c:pt idx="596">
                  <c:v>68.81</c:v>
                </c:pt>
                <c:pt idx="597">
                  <c:v>68.81</c:v>
                </c:pt>
                <c:pt idx="598">
                  <c:v>41.63</c:v>
                </c:pt>
                <c:pt idx="599">
                  <c:v>54.36</c:v>
                </c:pt>
                <c:pt idx="600">
                  <c:v>32.76</c:v>
                </c:pt>
                <c:pt idx="601">
                  <c:v>32.76</c:v>
                </c:pt>
                <c:pt idx="602">
                  <c:v>32.76</c:v>
                </c:pt>
                <c:pt idx="603">
                  <c:v>69.989999999999995</c:v>
                </c:pt>
                <c:pt idx="604">
                  <c:v>30.12</c:v>
                </c:pt>
                <c:pt idx="605">
                  <c:v>33.03</c:v>
                </c:pt>
                <c:pt idx="606">
                  <c:v>33.03</c:v>
                </c:pt>
                <c:pt idx="607">
                  <c:v>33.03</c:v>
                </c:pt>
                <c:pt idx="608">
                  <c:v>33.03</c:v>
                </c:pt>
                <c:pt idx="609">
                  <c:v>27</c:v>
                </c:pt>
                <c:pt idx="610">
                  <c:v>27</c:v>
                </c:pt>
                <c:pt idx="611">
                  <c:v>23.01</c:v>
                </c:pt>
                <c:pt idx="612">
                  <c:v>29.19</c:v>
                </c:pt>
                <c:pt idx="613">
                  <c:v>31.83</c:v>
                </c:pt>
                <c:pt idx="614">
                  <c:v>31.83</c:v>
                </c:pt>
                <c:pt idx="615">
                  <c:v>33.9</c:v>
                </c:pt>
                <c:pt idx="616">
                  <c:v>32.28</c:v>
                </c:pt>
                <c:pt idx="617">
                  <c:v>32.28</c:v>
                </c:pt>
                <c:pt idx="618">
                  <c:v>30.62</c:v>
                </c:pt>
                <c:pt idx="619">
                  <c:v>34.39</c:v>
                </c:pt>
                <c:pt idx="620">
                  <c:v>34.39</c:v>
                </c:pt>
                <c:pt idx="621">
                  <c:v>34.39</c:v>
                </c:pt>
                <c:pt idx="622">
                  <c:v>34.39</c:v>
                </c:pt>
                <c:pt idx="623">
                  <c:v>57.11</c:v>
                </c:pt>
                <c:pt idx="624">
                  <c:v>57.11</c:v>
                </c:pt>
                <c:pt idx="625">
                  <c:v>59.51</c:v>
                </c:pt>
                <c:pt idx="626">
                  <c:v>59.51</c:v>
                </c:pt>
                <c:pt idx="627">
                  <c:v>59.51</c:v>
                </c:pt>
                <c:pt idx="628">
                  <c:v>53.66</c:v>
                </c:pt>
                <c:pt idx="629">
                  <c:v>52.12</c:v>
                </c:pt>
                <c:pt idx="630">
                  <c:v>52.12</c:v>
                </c:pt>
                <c:pt idx="631">
                  <c:v>52.12</c:v>
                </c:pt>
                <c:pt idx="632">
                  <c:v>58.65</c:v>
                </c:pt>
                <c:pt idx="633">
                  <c:v>58.65</c:v>
                </c:pt>
                <c:pt idx="634">
                  <c:v>58.65</c:v>
                </c:pt>
                <c:pt idx="635">
                  <c:v>58.65</c:v>
                </c:pt>
                <c:pt idx="636">
                  <c:v>59.7</c:v>
                </c:pt>
                <c:pt idx="637">
                  <c:v>59.7</c:v>
                </c:pt>
                <c:pt idx="638">
                  <c:v>59.7</c:v>
                </c:pt>
                <c:pt idx="639">
                  <c:v>60.61</c:v>
                </c:pt>
                <c:pt idx="640">
                  <c:v>60.61</c:v>
                </c:pt>
                <c:pt idx="641">
                  <c:v>60.61</c:v>
                </c:pt>
                <c:pt idx="642">
                  <c:v>60.61</c:v>
                </c:pt>
                <c:pt idx="643">
                  <c:v>60.61</c:v>
                </c:pt>
                <c:pt idx="644">
                  <c:v>57.4</c:v>
                </c:pt>
                <c:pt idx="645">
                  <c:v>55.08</c:v>
                </c:pt>
                <c:pt idx="646">
                  <c:v>55.08</c:v>
                </c:pt>
                <c:pt idx="647">
                  <c:v>55.08</c:v>
                </c:pt>
                <c:pt idx="648">
                  <c:v>55.08</c:v>
                </c:pt>
                <c:pt idx="649">
                  <c:v>55.08</c:v>
                </c:pt>
                <c:pt idx="650">
                  <c:v>58.06</c:v>
                </c:pt>
                <c:pt idx="651">
                  <c:v>58.06</c:v>
                </c:pt>
                <c:pt idx="652">
                  <c:v>58.06</c:v>
                </c:pt>
                <c:pt idx="653">
                  <c:v>62.71</c:v>
                </c:pt>
                <c:pt idx="654">
                  <c:v>62.71</c:v>
                </c:pt>
                <c:pt idx="655">
                  <c:v>63.66</c:v>
                </c:pt>
                <c:pt idx="656">
                  <c:v>62.7</c:v>
                </c:pt>
                <c:pt idx="657">
                  <c:v>62.7</c:v>
                </c:pt>
                <c:pt idx="658">
                  <c:v>65.569999999999993</c:v>
                </c:pt>
                <c:pt idx="659">
                  <c:v>65.569999999999993</c:v>
                </c:pt>
                <c:pt idx="660">
                  <c:v>65.569999999999993</c:v>
                </c:pt>
                <c:pt idx="661">
                  <c:v>65.569999999999993</c:v>
                </c:pt>
                <c:pt idx="662">
                  <c:v>54.83</c:v>
                </c:pt>
                <c:pt idx="663">
                  <c:v>40.659999999999997</c:v>
                </c:pt>
                <c:pt idx="664">
                  <c:v>40.659999999999997</c:v>
                </c:pt>
                <c:pt idx="665">
                  <c:v>40.33</c:v>
                </c:pt>
                <c:pt idx="666">
                  <c:v>58.09</c:v>
                </c:pt>
                <c:pt idx="667">
                  <c:v>39.71</c:v>
                </c:pt>
                <c:pt idx="668">
                  <c:v>61.53</c:v>
                </c:pt>
                <c:pt idx="669">
                  <c:v>63.38</c:v>
                </c:pt>
                <c:pt idx="670">
                  <c:v>67.45</c:v>
                </c:pt>
                <c:pt idx="671">
                  <c:v>67.45</c:v>
                </c:pt>
                <c:pt idx="672">
                  <c:v>67.45</c:v>
                </c:pt>
                <c:pt idx="673">
                  <c:v>38.74</c:v>
                </c:pt>
                <c:pt idx="674">
                  <c:v>68.14</c:v>
                </c:pt>
                <c:pt idx="675">
                  <c:v>66.84</c:v>
                </c:pt>
                <c:pt idx="676">
                  <c:v>66.84</c:v>
                </c:pt>
                <c:pt idx="677">
                  <c:v>66.86</c:v>
                </c:pt>
                <c:pt idx="678">
                  <c:v>66.86</c:v>
                </c:pt>
                <c:pt idx="679">
                  <c:v>59.34</c:v>
                </c:pt>
                <c:pt idx="680">
                  <c:v>68.02</c:v>
                </c:pt>
                <c:pt idx="681">
                  <c:v>68.09</c:v>
                </c:pt>
                <c:pt idx="682">
                  <c:v>66.2</c:v>
                </c:pt>
                <c:pt idx="683">
                  <c:v>66.2</c:v>
                </c:pt>
                <c:pt idx="684">
                  <c:v>66.2</c:v>
                </c:pt>
                <c:pt idx="685">
                  <c:v>40.33</c:v>
                </c:pt>
                <c:pt idx="686">
                  <c:v>62.34</c:v>
                </c:pt>
                <c:pt idx="687">
                  <c:v>62.34</c:v>
                </c:pt>
                <c:pt idx="688">
                  <c:v>64.34</c:v>
                </c:pt>
                <c:pt idx="689">
                  <c:v>64.34</c:v>
                </c:pt>
                <c:pt idx="690">
                  <c:v>64.34</c:v>
                </c:pt>
                <c:pt idx="691">
                  <c:v>64.34</c:v>
                </c:pt>
                <c:pt idx="692">
                  <c:v>64.56</c:v>
                </c:pt>
                <c:pt idx="693">
                  <c:v>64.56</c:v>
                </c:pt>
                <c:pt idx="694">
                  <c:v>64.56</c:v>
                </c:pt>
                <c:pt idx="695">
                  <c:v>66.47</c:v>
                </c:pt>
                <c:pt idx="696">
                  <c:v>66.47</c:v>
                </c:pt>
                <c:pt idx="697">
                  <c:v>66.47</c:v>
                </c:pt>
                <c:pt idx="698">
                  <c:v>67.64</c:v>
                </c:pt>
                <c:pt idx="699">
                  <c:v>67.64</c:v>
                </c:pt>
                <c:pt idx="700">
                  <c:v>60.33</c:v>
                </c:pt>
                <c:pt idx="701">
                  <c:v>60.33</c:v>
                </c:pt>
                <c:pt idx="702">
                  <c:v>66.91</c:v>
                </c:pt>
                <c:pt idx="703">
                  <c:v>66.91</c:v>
                </c:pt>
                <c:pt idx="704">
                  <c:v>67.44</c:v>
                </c:pt>
                <c:pt idx="705">
                  <c:v>67.44</c:v>
                </c:pt>
                <c:pt idx="706">
                  <c:v>65.77</c:v>
                </c:pt>
                <c:pt idx="707">
                  <c:v>58.02</c:v>
                </c:pt>
                <c:pt idx="708">
                  <c:v>67.45</c:v>
                </c:pt>
                <c:pt idx="709">
                  <c:v>33.96</c:v>
                </c:pt>
                <c:pt idx="710">
                  <c:v>58.09</c:v>
                </c:pt>
                <c:pt idx="711">
                  <c:v>58.09</c:v>
                </c:pt>
                <c:pt idx="712">
                  <c:v>65.39</c:v>
                </c:pt>
                <c:pt idx="713">
                  <c:v>65.39</c:v>
                </c:pt>
                <c:pt idx="714">
                  <c:v>65.39</c:v>
                </c:pt>
                <c:pt idx="715">
                  <c:v>66.599999999999994</c:v>
                </c:pt>
                <c:pt idx="716">
                  <c:v>67.47</c:v>
                </c:pt>
                <c:pt idx="717">
                  <c:v>66.900000000000006</c:v>
                </c:pt>
                <c:pt idx="718">
                  <c:v>65.83</c:v>
                </c:pt>
                <c:pt idx="719">
                  <c:v>65.83</c:v>
                </c:pt>
                <c:pt idx="720">
                  <c:v>66.64</c:v>
                </c:pt>
                <c:pt idx="721">
                  <c:v>66.64</c:v>
                </c:pt>
                <c:pt idx="722">
                  <c:v>66.64</c:v>
                </c:pt>
                <c:pt idx="723">
                  <c:v>66.64</c:v>
                </c:pt>
                <c:pt idx="724">
                  <c:v>65.099999999999994</c:v>
                </c:pt>
                <c:pt idx="725">
                  <c:v>65.099999999999994</c:v>
                </c:pt>
                <c:pt idx="726">
                  <c:v>65.099999999999994</c:v>
                </c:pt>
                <c:pt idx="727">
                  <c:v>62.9</c:v>
                </c:pt>
                <c:pt idx="728">
                  <c:v>62.9</c:v>
                </c:pt>
                <c:pt idx="729">
                  <c:v>29.8</c:v>
                </c:pt>
                <c:pt idx="730">
                  <c:v>44.55</c:v>
                </c:pt>
                <c:pt idx="731">
                  <c:v>44.38</c:v>
                </c:pt>
                <c:pt idx="732">
                  <c:v>34.4</c:v>
                </c:pt>
                <c:pt idx="733">
                  <c:v>46.59</c:v>
                </c:pt>
                <c:pt idx="734">
                  <c:v>29.65</c:v>
                </c:pt>
                <c:pt idx="735">
                  <c:v>62.29</c:v>
                </c:pt>
                <c:pt idx="736">
                  <c:v>62.29</c:v>
                </c:pt>
                <c:pt idx="737">
                  <c:v>62.29</c:v>
                </c:pt>
                <c:pt idx="738">
                  <c:v>65.95</c:v>
                </c:pt>
                <c:pt idx="739">
                  <c:v>65.95</c:v>
                </c:pt>
                <c:pt idx="740">
                  <c:v>64.75</c:v>
                </c:pt>
                <c:pt idx="741">
                  <c:v>64.75</c:v>
                </c:pt>
                <c:pt idx="742">
                  <c:v>64.75</c:v>
                </c:pt>
                <c:pt idx="743">
                  <c:v>66.290000000000006</c:v>
                </c:pt>
                <c:pt idx="744">
                  <c:v>66.290000000000006</c:v>
                </c:pt>
                <c:pt idx="745">
                  <c:v>70.23</c:v>
                </c:pt>
                <c:pt idx="746">
                  <c:v>66.08</c:v>
                </c:pt>
                <c:pt idx="747">
                  <c:v>61.89</c:v>
                </c:pt>
                <c:pt idx="748">
                  <c:v>64.02</c:v>
                </c:pt>
                <c:pt idx="749">
                  <c:v>64.02</c:v>
                </c:pt>
                <c:pt idx="750">
                  <c:v>66.900000000000006</c:v>
                </c:pt>
                <c:pt idx="751">
                  <c:v>66.900000000000006</c:v>
                </c:pt>
                <c:pt idx="752">
                  <c:v>56.4</c:v>
                </c:pt>
                <c:pt idx="753">
                  <c:v>36</c:v>
                </c:pt>
                <c:pt idx="754">
                  <c:v>63.99</c:v>
                </c:pt>
                <c:pt idx="755">
                  <c:v>63.99</c:v>
                </c:pt>
                <c:pt idx="756">
                  <c:v>55.26</c:v>
                </c:pt>
                <c:pt idx="757">
                  <c:v>61.89</c:v>
                </c:pt>
                <c:pt idx="758">
                  <c:v>45.35</c:v>
                </c:pt>
                <c:pt idx="759">
                  <c:v>36.549999999999997</c:v>
                </c:pt>
                <c:pt idx="760">
                  <c:v>35.520000000000003</c:v>
                </c:pt>
                <c:pt idx="761">
                  <c:v>35.520000000000003</c:v>
                </c:pt>
                <c:pt idx="762">
                  <c:v>65.95</c:v>
                </c:pt>
                <c:pt idx="763">
                  <c:v>32.56</c:v>
                </c:pt>
                <c:pt idx="764">
                  <c:v>32.56</c:v>
                </c:pt>
                <c:pt idx="765">
                  <c:v>30.34</c:v>
                </c:pt>
                <c:pt idx="766">
                  <c:v>50.7</c:v>
                </c:pt>
                <c:pt idx="767">
                  <c:v>36.11</c:v>
                </c:pt>
                <c:pt idx="768">
                  <c:v>47.59</c:v>
                </c:pt>
                <c:pt idx="769">
                  <c:v>57.58</c:v>
                </c:pt>
                <c:pt idx="770">
                  <c:v>61.62</c:v>
                </c:pt>
                <c:pt idx="771">
                  <c:v>61.62</c:v>
                </c:pt>
                <c:pt idx="772">
                  <c:v>61.62</c:v>
                </c:pt>
                <c:pt idx="773">
                  <c:v>63.31</c:v>
                </c:pt>
                <c:pt idx="774">
                  <c:v>63.67</c:v>
                </c:pt>
                <c:pt idx="775">
                  <c:v>20.48</c:v>
                </c:pt>
                <c:pt idx="776">
                  <c:v>34.81</c:v>
                </c:pt>
                <c:pt idx="777">
                  <c:v>37.06</c:v>
                </c:pt>
                <c:pt idx="778">
                  <c:v>37.06</c:v>
                </c:pt>
                <c:pt idx="779">
                  <c:v>37.06</c:v>
                </c:pt>
                <c:pt idx="780">
                  <c:v>38.51</c:v>
                </c:pt>
                <c:pt idx="781">
                  <c:v>38.51</c:v>
                </c:pt>
                <c:pt idx="782">
                  <c:v>38.51</c:v>
                </c:pt>
                <c:pt idx="783">
                  <c:v>66.78</c:v>
                </c:pt>
                <c:pt idx="784">
                  <c:v>66.78</c:v>
                </c:pt>
                <c:pt idx="785">
                  <c:v>66.78</c:v>
                </c:pt>
                <c:pt idx="786">
                  <c:v>66.78</c:v>
                </c:pt>
                <c:pt idx="787">
                  <c:v>64.47</c:v>
                </c:pt>
                <c:pt idx="788">
                  <c:v>62.14</c:v>
                </c:pt>
                <c:pt idx="789">
                  <c:v>66.33</c:v>
                </c:pt>
                <c:pt idx="790">
                  <c:v>66.19</c:v>
                </c:pt>
                <c:pt idx="791">
                  <c:v>66.19</c:v>
                </c:pt>
                <c:pt idx="792">
                  <c:v>67.599999999999994</c:v>
                </c:pt>
                <c:pt idx="793">
                  <c:v>67.599999999999994</c:v>
                </c:pt>
                <c:pt idx="794">
                  <c:v>64.38</c:v>
                </c:pt>
                <c:pt idx="795">
                  <c:v>63.36</c:v>
                </c:pt>
                <c:pt idx="796">
                  <c:v>69.349999999999994</c:v>
                </c:pt>
                <c:pt idx="797">
                  <c:v>68.540000000000006</c:v>
                </c:pt>
                <c:pt idx="798">
                  <c:v>67.52</c:v>
                </c:pt>
                <c:pt idx="799">
                  <c:v>68.430000000000007</c:v>
                </c:pt>
                <c:pt idx="800">
                  <c:v>68.430000000000007</c:v>
                </c:pt>
                <c:pt idx="801">
                  <c:v>63.11</c:v>
                </c:pt>
                <c:pt idx="802">
                  <c:v>62.61</c:v>
                </c:pt>
                <c:pt idx="803">
                  <c:v>62.61</c:v>
                </c:pt>
                <c:pt idx="804">
                  <c:v>62.61</c:v>
                </c:pt>
                <c:pt idx="805">
                  <c:v>64.72</c:v>
                </c:pt>
                <c:pt idx="806">
                  <c:v>59.66</c:v>
                </c:pt>
                <c:pt idx="807">
                  <c:v>52.02</c:v>
                </c:pt>
                <c:pt idx="808">
                  <c:v>57.97</c:v>
                </c:pt>
                <c:pt idx="809">
                  <c:v>52.53</c:v>
                </c:pt>
                <c:pt idx="810">
                  <c:v>52.53</c:v>
                </c:pt>
                <c:pt idx="811">
                  <c:v>52.53</c:v>
                </c:pt>
                <c:pt idx="812">
                  <c:v>58.21</c:v>
                </c:pt>
                <c:pt idx="813">
                  <c:v>58.21</c:v>
                </c:pt>
                <c:pt idx="814">
                  <c:v>64.849999999999994</c:v>
                </c:pt>
                <c:pt idx="815">
                  <c:v>64.849999999999994</c:v>
                </c:pt>
                <c:pt idx="816">
                  <c:v>66.66</c:v>
                </c:pt>
                <c:pt idx="817">
                  <c:v>66.66</c:v>
                </c:pt>
                <c:pt idx="818">
                  <c:v>66.5</c:v>
                </c:pt>
                <c:pt idx="819">
                  <c:v>66.5</c:v>
                </c:pt>
                <c:pt idx="820">
                  <c:v>65.94</c:v>
                </c:pt>
                <c:pt idx="821">
                  <c:v>67.47</c:v>
                </c:pt>
                <c:pt idx="822">
                  <c:v>66.5</c:v>
                </c:pt>
                <c:pt idx="823">
                  <c:v>67.64</c:v>
                </c:pt>
                <c:pt idx="824">
                  <c:v>68.89</c:v>
                </c:pt>
                <c:pt idx="825">
                  <c:v>68.89</c:v>
                </c:pt>
                <c:pt idx="826">
                  <c:v>68.87</c:v>
                </c:pt>
                <c:pt idx="827">
                  <c:v>68.87</c:v>
                </c:pt>
                <c:pt idx="828">
                  <c:v>66.39</c:v>
                </c:pt>
                <c:pt idx="829">
                  <c:v>66.16</c:v>
                </c:pt>
                <c:pt idx="830">
                  <c:v>66.16</c:v>
                </c:pt>
                <c:pt idx="831">
                  <c:v>66.92</c:v>
                </c:pt>
                <c:pt idx="832">
                  <c:v>64.55</c:v>
                </c:pt>
                <c:pt idx="833">
                  <c:v>64.55</c:v>
                </c:pt>
                <c:pt idx="834">
                  <c:v>44.71</c:v>
                </c:pt>
                <c:pt idx="835">
                  <c:v>22.53</c:v>
                </c:pt>
                <c:pt idx="836">
                  <c:v>25.27</c:v>
                </c:pt>
                <c:pt idx="837">
                  <c:v>50.85</c:v>
                </c:pt>
                <c:pt idx="838">
                  <c:v>50.85</c:v>
                </c:pt>
                <c:pt idx="839">
                  <c:v>59.06</c:v>
                </c:pt>
                <c:pt idx="840">
                  <c:v>59.06</c:v>
                </c:pt>
                <c:pt idx="841">
                  <c:v>59.06</c:v>
                </c:pt>
                <c:pt idx="842">
                  <c:v>64.930000000000007</c:v>
                </c:pt>
                <c:pt idx="843">
                  <c:v>62.72</c:v>
                </c:pt>
                <c:pt idx="844">
                  <c:v>69.45</c:v>
                </c:pt>
                <c:pt idx="845">
                  <c:v>69.45</c:v>
                </c:pt>
                <c:pt idx="846">
                  <c:v>69.91</c:v>
                </c:pt>
                <c:pt idx="847">
                  <c:v>69.91</c:v>
                </c:pt>
                <c:pt idx="848">
                  <c:v>68.48</c:v>
                </c:pt>
                <c:pt idx="849">
                  <c:v>68.48</c:v>
                </c:pt>
                <c:pt idx="850">
                  <c:v>69.23</c:v>
                </c:pt>
                <c:pt idx="851">
                  <c:v>67.25</c:v>
                </c:pt>
                <c:pt idx="852">
                  <c:v>64.98</c:v>
                </c:pt>
                <c:pt idx="853">
                  <c:v>64.98</c:v>
                </c:pt>
                <c:pt idx="854">
                  <c:v>64.98</c:v>
                </c:pt>
                <c:pt idx="855">
                  <c:v>63.98</c:v>
                </c:pt>
                <c:pt idx="856">
                  <c:v>64.09</c:v>
                </c:pt>
                <c:pt idx="857">
                  <c:v>66.040000000000006</c:v>
                </c:pt>
                <c:pt idx="858">
                  <c:v>63.96</c:v>
                </c:pt>
                <c:pt idx="859">
                  <c:v>63.96</c:v>
                </c:pt>
                <c:pt idx="860">
                  <c:v>62.92</c:v>
                </c:pt>
                <c:pt idx="861">
                  <c:v>60.01</c:v>
                </c:pt>
                <c:pt idx="862">
                  <c:v>61.54</c:v>
                </c:pt>
                <c:pt idx="863">
                  <c:v>63.53</c:v>
                </c:pt>
                <c:pt idx="864">
                  <c:v>63.96</c:v>
                </c:pt>
                <c:pt idx="865">
                  <c:v>63.96</c:v>
                </c:pt>
                <c:pt idx="866">
                  <c:v>65.39</c:v>
                </c:pt>
                <c:pt idx="867">
                  <c:v>58.78</c:v>
                </c:pt>
                <c:pt idx="868">
                  <c:v>61.61</c:v>
                </c:pt>
                <c:pt idx="869">
                  <c:v>36.299999999999997</c:v>
                </c:pt>
                <c:pt idx="870">
                  <c:v>65.150000000000006</c:v>
                </c:pt>
                <c:pt idx="871">
                  <c:v>65.44</c:v>
                </c:pt>
                <c:pt idx="872">
                  <c:v>64.14</c:v>
                </c:pt>
                <c:pt idx="873">
                  <c:v>65.48</c:v>
                </c:pt>
                <c:pt idx="874">
                  <c:v>65.48</c:v>
                </c:pt>
                <c:pt idx="875">
                  <c:v>63.43</c:v>
                </c:pt>
                <c:pt idx="876">
                  <c:v>60.19</c:v>
                </c:pt>
                <c:pt idx="877">
                  <c:v>52.38</c:v>
                </c:pt>
                <c:pt idx="878">
                  <c:v>42.75</c:v>
                </c:pt>
                <c:pt idx="879">
                  <c:v>42.75</c:v>
                </c:pt>
                <c:pt idx="880">
                  <c:v>55.53</c:v>
                </c:pt>
                <c:pt idx="881">
                  <c:v>49.08</c:v>
                </c:pt>
                <c:pt idx="882">
                  <c:v>38.68</c:v>
                </c:pt>
                <c:pt idx="883">
                  <c:v>44.9</c:v>
                </c:pt>
                <c:pt idx="884">
                  <c:v>44.9</c:v>
                </c:pt>
                <c:pt idx="885">
                  <c:v>60.62</c:v>
                </c:pt>
                <c:pt idx="886">
                  <c:v>60.62</c:v>
                </c:pt>
                <c:pt idx="887">
                  <c:v>47.86</c:v>
                </c:pt>
                <c:pt idx="888">
                  <c:v>55.26</c:v>
                </c:pt>
                <c:pt idx="889">
                  <c:v>50.39</c:v>
                </c:pt>
                <c:pt idx="890">
                  <c:v>48.65</c:v>
                </c:pt>
                <c:pt idx="891">
                  <c:v>53.49</c:v>
                </c:pt>
                <c:pt idx="892">
                  <c:v>55.53</c:v>
                </c:pt>
                <c:pt idx="893">
                  <c:v>50.49</c:v>
                </c:pt>
                <c:pt idx="894">
                  <c:v>42.75</c:v>
                </c:pt>
                <c:pt idx="895">
                  <c:v>60.19</c:v>
                </c:pt>
                <c:pt idx="896">
                  <c:v>61.97</c:v>
                </c:pt>
                <c:pt idx="897">
                  <c:v>63.53</c:v>
                </c:pt>
                <c:pt idx="898">
                  <c:v>64.91</c:v>
                </c:pt>
                <c:pt idx="899">
                  <c:v>64.14</c:v>
                </c:pt>
                <c:pt idx="900">
                  <c:v>64.14</c:v>
                </c:pt>
                <c:pt idx="901">
                  <c:v>63.33</c:v>
                </c:pt>
                <c:pt idx="902">
                  <c:v>64.12</c:v>
                </c:pt>
                <c:pt idx="903">
                  <c:v>59.99</c:v>
                </c:pt>
                <c:pt idx="904">
                  <c:v>39.22</c:v>
                </c:pt>
                <c:pt idx="905">
                  <c:v>53.63</c:v>
                </c:pt>
                <c:pt idx="906">
                  <c:v>53.63</c:v>
                </c:pt>
                <c:pt idx="907">
                  <c:v>60.8</c:v>
                </c:pt>
                <c:pt idx="908">
                  <c:v>59.15</c:v>
                </c:pt>
                <c:pt idx="909">
                  <c:v>59.15</c:v>
                </c:pt>
                <c:pt idx="910">
                  <c:v>59.15</c:v>
                </c:pt>
                <c:pt idx="911">
                  <c:v>60.19</c:v>
                </c:pt>
                <c:pt idx="912">
                  <c:v>60.19</c:v>
                </c:pt>
                <c:pt idx="913">
                  <c:v>61.57</c:v>
                </c:pt>
                <c:pt idx="914">
                  <c:v>61.57</c:v>
                </c:pt>
                <c:pt idx="915">
                  <c:v>62.23</c:v>
                </c:pt>
                <c:pt idx="916">
                  <c:v>62.23</c:v>
                </c:pt>
                <c:pt idx="917">
                  <c:v>63.51</c:v>
                </c:pt>
                <c:pt idx="918">
                  <c:v>65.959999999999994</c:v>
                </c:pt>
                <c:pt idx="919">
                  <c:v>65.959999999999994</c:v>
                </c:pt>
                <c:pt idx="920">
                  <c:v>65.959999999999994</c:v>
                </c:pt>
                <c:pt idx="921">
                  <c:v>65.959999999999994</c:v>
                </c:pt>
                <c:pt idx="922">
                  <c:v>64.78</c:v>
                </c:pt>
                <c:pt idx="923">
                  <c:v>64.78</c:v>
                </c:pt>
                <c:pt idx="924">
                  <c:v>64.400000000000006</c:v>
                </c:pt>
                <c:pt idx="925">
                  <c:v>53.68</c:v>
                </c:pt>
                <c:pt idx="926">
                  <c:v>53.68</c:v>
                </c:pt>
                <c:pt idx="927">
                  <c:v>40.17</c:v>
                </c:pt>
                <c:pt idx="928">
                  <c:v>58.58</c:v>
                </c:pt>
                <c:pt idx="929">
                  <c:v>61.1</c:v>
                </c:pt>
                <c:pt idx="930">
                  <c:v>61.1</c:v>
                </c:pt>
                <c:pt idx="931">
                  <c:v>60.59</c:v>
                </c:pt>
                <c:pt idx="932">
                  <c:v>61.46</c:v>
                </c:pt>
                <c:pt idx="933">
                  <c:v>61.46</c:v>
                </c:pt>
                <c:pt idx="934">
                  <c:v>41.13</c:v>
                </c:pt>
                <c:pt idx="935">
                  <c:v>45.12</c:v>
                </c:pt>
                <c:pt idx="936">
                  <c:v>45.12</c:v>
                </c:pt>
                <c:pt idx="937">
                  <c:v>60.48</c:v>
                </c:pt>
                <c:pt idx="938">
                  <c:v>60.48</c:v>
                </c:pt>
                <c:pt idx="939">
                  <c:v>59.35</c:v>
                </c:pt>
                <c:pt idx="940">
                  <c:v>62.21</c:v>
                </c:pt>
                <c:pt idx="941">
                  <c:v>59.39</c:v>
                </c:pt>
                <c:pt idx="942">
                  <c:v>59.71</c:v>
                </c:pt>
                <c:pt idx="943">
                  <c:v>59.12</c:v>
                </c:pt>
                <c:pt idx="944">
                  <c:v>61.97</c:v>
                </c:pt>
                <c:pt idx="945">
                  <c:v>63.49</c:v>
                </c:pt>
                <c:pt idx="946">
                  <c:v>63.59</c:v>
                </c:pt>
                <c:pt idx="947">
                  <c:v>61.71</c:v>
                </c:pt>
                <c:pt idx="948">
                  <c:v>60.24</c:v>
                </c:pt>
                <c:pt idx="949">
                  <c:v>61.67</c:v>
                </c:pt>
                <c:pt idx="950">
                  <c:v>64.63</c:v>
                </c:pt>
                <c:pt idx="951">
                  <c:v>61.67</c:v>
                </c:pt>
                <c:pt idx="952">
                  <c:v>64.63</c:v>
                </c:pt>
                <c:pt idx="953">
                  <c:v>60.14</c:v>
                </c:pt>
                <c:pt idx="954">
                  <c:v>60.14</c:v>
                </c:pt>
                <c:pt idx="955">
                  <c:v>63.57</c:v>
                </c:pt>
                <c:pt idx="956">
                  <c:v>61.74</c:v>
                </c:pt>
                <c:pt idx="957">
                  <c:v>58.67</c:v>
                </c:pt>
                <c:pt idx="958">
                  <c:v>66.930000000000007</c:v>
                </c:pt>
                <c:pt idx="959">
                  <c:v>66.930000000000007</c:v>
                </c:pt>
                <c:pt idx="960">
                  <c:v>67.16</c:v>
                </c:pt>
                <c:pt idx="961">
                  <c:v>66.14</c:v>
                </c:pt>
                <c:pt idx="962">
                  <c:v>66.14</c:v>
                </c:pt>
                <c:pt idx="963">
                  <c:v>66.33</c:v>
                </c:pt>
                <c:pt idx="964">
                  <c:v>66.33</c:v>
                </c:pt>
                <c:pt idx="965">
                  <c:v>67.25</c:v>
                </c:pt>
                <c:pt idx="966">
                  <c:v>67.25</c:v>
                </c:pt>
                <c:pt idx="967">
                  <c:v>59.36</c:v>
                </c:pt>
                <c:pt idx="968">
                  <c:v>68.63</c:v>
                </c:pt>
                <c:pt idx="969">
                  <c:v>68.63</c:v>
                </c:pt>
                <c:pt idx="970">
                  <c:v>66.94</c:v>
                </c:pt>
                <c:pt idx="971">
                  <c:v>66.94</c:v>
                </c:pt>
                <c:pt idx="972">
                  <c:v>63.91</c:v>
                </c:pt>
                <c:pt idx="973">
                  <c:v>63.91</c:v>
                </c:pt>
                <c:pt idx="974">
                  <c:v>67.819999999999993</c:v>
                </c:pt>
                <c:pt idx="975">
                  <c:v>67.819999999999993</c:v>
                </c:pt>
                <c:pt idx="976">
                  <c:v>67.819999999999993</c:v>
                </c:pt>
                <c:pt idx="977">
                  <c:v>67.08</c:v>
                </c:pt>
                <c:pt idx="978">
                  <c:v>64.38</c:v>
                </c:pt>
                <c:pt idx="979">
                  <c:v>63.53</c:v>
                </c:pt>
                <c:pt idx="980">
                  <c:v>65.56</c:v>
                </c:pt>
                <c:pt idx="981">
                  <c:v>64.540000000000006</c:v>
                </c:pt>
                <c:pt idx="982">
                  <c:v>54.29</c:v>
                </c:pt>
                <c:pt idx="983">
                  <c:v>63.18</c:v>
                </c:pt>
                <c:pt idx="984">
                  <c:v>63.18</c:v>
                </c:pt>
                <c:pt idx="985">
                  <c:v>63.18</c:v>
                </c:pt>
                <c:pt idx="986">
                  <c:v>63.65</c:v>
                </c:pt>
                <c:pt idx="987">
                  <c:v>61.53</c:v>
                </c:pt>
              </c:numCache>
            </c:numRef>
          </c:xVal>
          <c:yVal>
            <c:numRef>
              <c:f>worksheet!$O$2:$O$989</c:f>
              <c:numCache>
                <c:formatCode>0.0</c:formatCode>
                <c:ptCount val="9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FDD-4707-9A73-F108C3577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462440"/>
        <c:axId val="11554630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EA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rgbClr val="00B0F0"/>
                    </a:soli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rgbClr val="00B0F0"/>
                      </a:solidFill>
                    </a:ln>
                    <a:effectLst/>
                  </c:spPr>
                  <c:trendlineType val="linear"/>
                  <c:backward val="30"/>
                  <c:intercept val="0"/>
                  <c:dispRSqr val="1"/>
                  <c:dispEq val="1"/>
                  <c:trendlineLbl>
                    <c:layout>
                      <c:manualLayout>
                        <c:x val="6.1248854469869447E-2"/>
                        <c:y val="-2.5599404365276749E-2"/>
                      </c:manualLayout>
                    </c:layout>
                    <c:numFmt formatCode="#,##0.00" sourceLinked="0"/>
                    <c:spPr>
                      <a:solidFill>
                        <a:srgbClr val="00B0F0">
                          <a:alpha val="52000"/>
                        </a:srgb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worksheet!$G$2:$G$1045</c15:sqref>
                        </c15:formulaRef>
                      </c:ext>
                    </c:extLst>
                    <c:numCache>
                      <c:formatCode>0.0</c:formatCode>
                      <c:ptCount val="1044"/>
                      <c:pt idx="0">
                        <c:v>72.209999999999994</c:v>
                      </c:pt>
                      <c:pt idx="1">
                        <c:v>73.180000000000007</c:v>
                      </c:pt>
                      <c:pt idx="2">
                        <c:v>67.91</c:v>
                      </c:pt>
                      <c:pt idx="3">
                        <c:v>67.97</c:v>
                      </c:pt>
                      <c:pt idx="4">
                        <c:v>67.97</c:v>
                      </c:pt>
                      <c:pt idx="5">
                        <c:v>68.180000000000007</c:v>
                      </c:pt>
                      <c:pt idx="6">
                        <c:v>68.180000000000007</c:v>
                      </c:pt>
                      <c:pt idx="7">
                        <c:v>65.06</c:v>
                      </c:pt>
                      <c:pt idx="8">
                        <c:v>67.94</c:v>
                      </c:pt>
                      <c:pt idx="9">
                        <c:v>68.72</c:v>
                      </c:pt>
                      <c:pt idx="10">
                        <c:v>67.53</c:v>
                      </c:pt>
                      <c:pt idx="11">
                        <c:v>70.959999999999994</c:v>
                      </c:pt>
                      <c:pt idx="12">
                        <c:v>73.55</c:v>
                      </c:pt>
                      <c:pt idx="13">
                        <c:v>73.55</c:v>
                      </c:pt>
                      <c:pt idx="14">
                        <c:v>71.8</c:v>
                      </c:pt>
                      <c:pt idx="15">
                        <c:v>66.42</c:v>
                      </c:pt>
                      <c:pt idx="16">
                        <c:v>71.75</c:v>
                      </c:pt>
                      <c:pt idx="17">
                        <c:v>72.849999999999994</c:v>
                      </c:pt>
                      <c:pt idx="18">
                        <c:v>72.73</c:v>
                      </c:pt>
                      <c:pt idx="19">
                        <c:v>72.92</c:v>
                      </c:pt>
                      <c:pt idx="20">
                        <c:v>66.06</c:v>
                      </c:pt>
                      <c:pt idx="21">
                        <c:v>66.06</c:v>
                      </c:pt>
                      <c:pt idx="22">
                        <c:v>66.099999999999994</c:v>
                      </c:pt>
                      <c:pt idx="23">
                        <c:v>66.06</c:v>
                      </c:pt>
                      <c:pt idx="24">
                        <c:v>66.06</c:v>
                      </c:pt>
                      <c:pt idx="25">
                        <c:v>66.25</c:v>
                      </c:pt>
                      <c:pt idx="26">
                        <c:v>66.25</c:v>
                      </c:pt>
                      <c:pt idx="27">
                        <c:v>67.959999999999994</c:v>
                      </c:pt>
                      <c:pt idx="28">
                        <c:v>67.959999999999994</c:v>
                      </c:pt>
                      <c:pt idx="29">
                        <c:v>68.319999999999993</c:v>
                      </c:pt>
                      <c:pt idx="30">
                        <c:v>68.319999999999993</c:v>
                      </c:pt>
                      <c:pt idx="31">
                        <c:v>68.319999999999993</c:v>
                      </c:pt>
                      <c:pt idx="32">
                        <c:v>68.319999999999993</c:v>
                      </c:pt>
                      <c:pt idx="33">
                        <c:v>68.52</c:v>
                      </c:pt>
                      <c:pt idx="34">
                        <c:v>68.2</c:v>
                      </c:pt>
                      <c:pt idx="35">
                        <c:v>65.87</c:v>
                      </c:pt>
                      <c:pt idx="36">
                        <c:v>65.87</c:v>
                      </c:pt>
                      <c:pt idx="37">
                        <c:v>68.05</c:v>
                      </c:pt>
                      <c:pt idx="38">
                        <c:v>68.05</c:v>
                      </c:pt>
                      <c:pt idx="39">
                        <c:v>67.95</c:v>
                      </c:pt>
                      <c:pt idx="40">
                        <c:v>67.95</c:v>
                      </c:pt>
                      <c:pt idx="41">
                        <c:v>67.95</c:v>
                      </c:pt>
                      <c:pt idx="42">
                        <c:v>67.95</c:v>
                      </c:pt>
                      <c:pt idx="43">
                        <c:v>67.91</c:v>
                      </c:pt>
                      <c:pt idx="44">
                        <c:v>67.91</c:v>
                      </c:pt>
                      <c:pt idx="45">
                        <c:v>67.97</c:v>
                      </c:pt>
                      <c:pt idx="46">
                        <c:v>67.97</c:v>
                      </c:pt>
                      <c:pt idx="47">
                        <c:v>68.260000000000005</c:v>
                      </c:pt>
                      <c:pt idx="48">
                        <c:v>68.260000000000005</c:v>
                      </c:pt>
                      <c:pt idx="49">
                        <c:v>68.25</c:v>
                      </c:pt>
                      <c:pt idx="50">
                        <c:v>68.25</c:v>
                      </c:pt>
                      <c:pt idx="51">
                        <c:v>66.67</c:v>
                      </c:pt>
                      <c:pt idx="52">
                        <c:v>66.67</c:v>
                      </c:pt>
                      <c:pt idx="53">
                        <c:v>67.45</c:v>
                      </c:pt>
                      <c:pt idx="54">
                        <c:v>68.72</c:v>
                      </c:pt>
                      <c:pt idx="55">
                        <c:v>68.180000000000007</c:v>
                      </c:pt>
                      <c:pt idx="56">
                        <c:v>68.27</c:v>
                      </c:pt>
                      <c:pt idx="57">
                        <c:v>68.5</c:v>
                      </c:pt>
                      <c:pt idx="58">
                        <c:v>68.5</c:v>
                      </c:pt>
                      <c:pt idx="59">
                        <c:v>72.48</c:v>
                      </c:pt>
                      <c:pt idx="60">
                        <c:v>66.02</c:v>
                      </c:pt>
                      <c:pt idx="61">
                        <c:v>66.16</c:v>
                      </c:pt>
                      <c:pt idx="62">
                        <c:v>66.16</c:v>
                      </c:pt>
                      <c:pt idx="63">
                        <c:v>66.16</c:v>
                      </c:pt>
                      <c:pt idx="64">
                        <c:v>65.06</c:v>
                      </c:pt>
                      <c:pt idx="65">
                        <c:v>67.44</c:v>
                      </c:pt>
                      <c:pt idx="66">
                        <c:v>65.819999999999993</c:v>
                      </c:pt>
                      <c:pt idx="67">
                        <c:v>65.819999999999993</c:v>
                      </c:pt>
                      <c:pt idx="68">
                        <c:v>65.819999999999993</c:v>
                      </c:pt>
                      <c:pt idx="69">
                        <c:v>64.709999999999994</c:v>
                      </c:pt>
                      <c:pt idx="70">
                        <c:v>64.709999999999994</c:v>
                      </c:pt>
                      <c:pt idx="71">
                        <c:v>66.099999999999994</c:v>
                      </c:pt>
                      <c:pt idx="72">
                        <c:v>66.430000000000007</c:v>
                      </c:pt>
                      <c:pt idx="73">
                        <c:v>66.28</c:v>
                      </c:pt>
                      <c:pt idx="74">
                        <c:v>66.47</c:v>
                      </c:pt>
                      <c:pt idx="75">
                        <c:v>62.26</c:v>
                      </c:pt>
                      <c:pt idx="76">
                        <c:v>62.26</c:v>
                      </c:pt>
                      <c:pt idx="77">
                        <c:v>66.19</c:v>
                      </c:pt>
                      <c:pt idx="78">
                        <c:v>66.19</c:v>
                      </c:pt>
                      <c:pt idx="79">
                        <c:v>65.510000000000005</c:v>
                      </c:pt>
                      <c:pt idx="80">
                        <c:v>64.489999999999995</c:v>
                      </c:pt>
                      <c:pt idx="81">
                        <c:v>68.22</c:v>
                      </c:pt>
                      <c:pt idx="82">
                        <c:v>65.69</c:v>
                      </c:pt>
                      <c:pt idx="83">
                        <c:v>64.44</c:v>
                      </c:pt>
                      <c:pt idx="84">
                        <c:v>65.510000000000005</c:v>
                      </c:pt>
                      <c:pt idx="85">
                        <c:v>65.510000000000005</c:v>
                      </c:pt>
                      <c:pt idx="86">
                        <c:v>64.260000000000005</c:v>
                      </c:pt>
                      <c:pt idx="87">
                        <c:v>66.75</c:v>
                      </c:pt>
                      <c:pt idx="88">
                        <c:v>66.75</c:v>
                      </c:pt>
                      <c:pt idx="89">
                        <c:v>66.92</c:v>
                      </c:pt>
                      <c:pt idx="90">
                        <c:v>66.92</c:v>
                      </c:pt>
                      <c:pt idx="91">
                        <c:v>66.209999999999994</c:v>
                      </c:pt>
                      <c:pt idx="92">
                        <c:v>66.209999999999994</c:v>
                      </c:pt>
                      <c:pt idx="93">
                        <c:v>66.06</c:v>
                      </c:pt>
                      <c:pt idx="94">
                        <c:v>68.819999999999993</c:v>
                      </c:pt>
                      <c:pt idx="95">
                        <c:v>68.62</c:v>
                      </c:pt>
                      <c:pt idx="96">
                        <c:v>67.069999999999993</c:v>
                      </c:pt>
                      <c:pt idx="97">
                        <c:v>67.069999999999993</c:v>
                      </c:pt>
                      <c:pt idx="98">
                        <c:v>67.040000000000006</c:v>
                      </c:pt>
                      <c:pt idx="99">
                        <c:v>64.430000000000007</c:v>
                      </c:pt>
                      <c:pt idx="100">
                        <c:v>64.430000000000007</c:v>
                      </c:pt>
                      <c:pt idx="101">
                        <c:v>66.02</c:v>
                      </c:pt>
                      <c:pt idx="102">
                        <c:v>66.02</c:v>
                      </c:pt>
                      <c:pt idx="103">
                        <c:v>68.27</c:v>
                      </c:pt>
                      <c:pt idx="104">
                        <c:v>67.38</c:v>
                      </c:pt>
                      <c:pt idx="105">
                        <c:v>67.38</c:v>
                      </c:pt>
                      <c:pt idx="106">
                        <c:v>68.39</c:v>
                      </c:pt>
                      <c:pt idx="107">
                        <c:v>67.3</c:v>
                      </c:pt>
                      <c:pt idx="108">
                        <c:v>67.3</c:v>
                      </c:pt>
                      <c:pt idx="109">
                        <c:v>67.72</c:v>
                      </c:pt>
                      <c:pt idx="110">
                        <c:v>67.72</c:v>
                      </c:pt>
                      <c:pt idx="111">
                        <c:v>67.94</c:v>
                      </c:pt>
                      <c:pt idx="112">
                        <c:v>67.94</c:v>
                      </c:pt>
                      <c:pt idx="113">
                        <c:v>67.94</c:v>
                      </c:pt>
                      <c:pt idx="114">
                        <c:v>68.91</c:v>
                      </c:pt>
                      <c:pt idx="115">
                        <c:v>70.099999999999994</c:v>
                      </c:pt>
                      <c:pt idx="116">
                        <c:v>68.08</c:v>
                      </c:pt>
                      <c:pt idx="117">
                        <c:v>68.08</c:v>
                      </c:pt>
                      <c:pt idx="118">
                        <c:v>66.430000000000007</c:v>
                      </c:pt>
                      <c:pt idx="119">
                        <c:v>69.77</c:v>
                      </c:pt>
                      <c:pt idx="120">
                        <c:v>66.099999999999994</c:v>
                      </c:pt>
                      <c:pt idx="121">
                        <c:v>66.099999999999994</c:v>
                      </c:pt>
                      <c:pt idx="122">
                        <c:v>66.099999999999994</c:v>
                      </c:pt>
                      <c:pt idx="123">
                        <c:v>68.78</c:v>
                      </c:pt>
                      <c:pt idx="124">
                        <c:v>73.72</c:v>
                      </c:pt>
                      <c:pt idx="125">
                        <c:v>73.55</c:v>
                      </c:pt>
                      <c:pt idx="126">
                        <c:v>70.959999999999994</c:v>
                      </c:pt>
                      <c:pt idx="127">
                        <c:v>67.19</c:v>
                      </c:pt>
                      <c:pt idx="128">
                        <c:v>71.069999999999993</c:v>
                      </c:pt>
                      <c:pt idx="129">
                        <c:v>71.52</c:v>
                      </c:pt>
                      <c:pt idx="130">
                        <c:v>71.41</c:v>
                      </c:pt>
                      <c:pt idx="131">
                        <c:v>71.41</c:v>
                      </c:pt>
                      <c:pt idx="132">
                        <c:v>70.56</c:v>
                      </c:pt>
                      <c:pt idx="133">
                        <c:v>66.75</c:v>
                      </c:pt>
                      <c:pt idx="134">
                        <c:v>66.75</c:v>
                      </c:pt>
                      <c:pt idx="135">
                        <c:v>68.09</c:v>
                      </c:pt>
                      <c:pt idx="136">
                        <c:v>68.09</c:v>
                      </c:pt>
                      <c:pt idx="137">
                        <c:v>72.849999999999994</c:v>
                      </c:pt>
                      <c:pt idx="138">
                        <c:v>67.88</c:v>
                      </c:pt>
                      <c:pt idx="139">
                        <c:v>68.5</c:v>
                      </c:pt>
                      <c:pt idx="140">
                        <c:v>67.88</c:v>
                      </c:pt>
                      <c:pt idx="141">
                        <c:v>69.489999999999995</c:v>
                      </c:pt>
                      <c:pt idx="142">
                        <c:v>69.489999999999995</c:v>
                      </c:pt>
                      <c:pt idx="143">
                        <c:v>67.650000000000006</c:v>
                      </c:pt>
                      <c:pt idx="144">
                        <c:v>67.510000000000005</c:v>
                      </c:pt>
                      <c:pt idx="145">
                        <c:v>67.83</c:v>
                      </c:pt>
                      <c:pt idx="146">
                        <c:v>67.83</c:v>
                      </c:pt>
                      <c:pt idx="147">
                        <c:v>67.13</c:v>
                      </c:pt>
                      <c:pt idx="148">
                        <c:v>64.959999999999994</c:v>
                      </c:pt>
                      <c:pt idx="149">
                        <c:v>64.959999999999994</c:v>
                      </c:pt>
                      <c:pt idx="150">
                        <c:v>64.959999999999994</c:v>
                      </c:pt>
                      <c:pt idx="151">
                        <c:v>64.959999999999994</c:v>
                      </c:pt>
                      <c:pt idx="152">
                        <c:v>64.930000000000007</c:v>
                      </c:pt>
                      <c:pt idx="153">
                        <c:v>64.930000000000007</c:v>
                      </c:pt>
                      <c:pt idx="154">
                        <c:v>61.04</c:v>
                      </c:pt>
                      <c:pt idx="155">
                        <c:v>66.42</c:v>
                      </c:pt>
                      <c:pt idx="156">
                        <c:v>66.42</c:v>
                      </c:pt>
                      <c:pt idx="157">
                        <c:v>67.430000000000007</c:v>
                      </c:pt>
                      <c:pt idx="158">
                        <c:v>67.430000000000007</c:v>
                      </c:pt>
                      <c:pt idx="159">
                        <c:v>67.430000000000007</c:v>
                      </c:pt>
                      <c:pt idx="160">
                        <c:v>66.849999999999994</c:v>
                      </c:pt>
                      <c:pt idx="161">
                        <c:v>66.849999999999994</c:v>
                      </c:pt>
                      <c:pt idx="162">
                        <c:v>67.400000000000006</c:v>
                      </c:pt>
                      <c:pt idx="163">
                        <c:v>67.400000000000006</c:v>
                      </c:pt>
                      <c:pt idx="164">
                        <c:v>67.400000000000006</c:v>
                      </c:pt>
                      <c:pt idx="165">
                        <c:v>65.510000000000005</c:v>
                      </c:pt>
                      <c:pt idx="166">
                        <c:v>65.69</c:v>
                      </c:pt>
                      <c:pt idx="167">
                        <c:v>55.06</c:v>
                      </c:pt>
                      <c:pt idx="168">
                        <c:v>66.94</c:v>
                      </c:pt>
                      <c:pt idx="169">
                        <c:v>68.31</c:v>
                      </c:pt>
                      <c:pt idx="170">
                        <c:v>68.31</c:v>
                      </c:pt>
                      <c:pt idx="171">
                        <c:v>68.31</c:v>
                      </c:pt>
                      <c:pt idx="172">
                        <c:v>68.31</c:v>
                      </c:pt>
                      <c:pt idx="173">
                        <c:v>68.66</c:v>
                      </c:pt>
                      <c:pt idx="174">
                        <c:v>65.849999999999994</c:v>
                      </c:pt>
                      <c:pt idx="175">
                        <c:v>57.15</c:v>
                      </c:pt>
                      <c:pt idx="176">
                        <c:v>58.45</c:v>
                      </c:pt>
                      <c:pt idx="177">
                        <c:v>59.84</c:v>
                      </c:pt>
                      <c:pt idx="178">
                        <c:v>65.95</c:v>
                      </c:pt>
                      <c:pt idx="179">
                        <c:v>65.95</c:v>
                      </c:pt>
                      <c:pt idx="180">
                        <c:v>67.56</c:v>
                      </c:pt>
                      <c:pt idx="181">
                        <c:v>67.680000000000007</c:v>
                      </c:pt>
                      <c:pt idx="182">
                        <c:v>66.8</c:v>
                      </c:pt>
                      <c:pt idx="183">
                        <c:v>66.8</c:v>
                      </c:pt>
                      <c:pt idx="184">
                        <c:v>67.790000000000006</c:v>
                      </c:pt>
                      <c:pt idx="185">
                        <c:v>66.55</c:v>
                      </c:pt>
                      <c:pt idx="186">
                        <c:v>67.77</c:v>
                      </c:pt>
                      <c:pt idx="187">
                        <c:v>67.77</c:v>
                      </c:pt>
                      <c:pt idx="188">
                        <c:v>66.69</c:v>
                      </c:pt>
                      <c:pt idx="189">
                        <c:v>66.69</c:v>
                      </c:pt>
                      <c:pt idx="190">
                        <c:v>67.64</c:v>
                      </c:pt>
                      <c:pt idx="191">
                        <c:v>67.64</c:v>
                      </c:pt>
                      <c:pt idx="192">
                        <c:v>67.28</c:v>
                      </c:pt>
                      <c:pt idx="193">
                        <c:v>67.75</c:v>
                      </c:pt>
                      <c:pt idx="194">
                        <c:v>67.75</c:v>
                      </c:pt>
                      <c:pt idx="195">
                        <c:v>64.89</c:v>
                      </c:pt>
                      <c:pt idx="196">
                        <c:v>64.89</c:v>
                      </c:pt>
                      <c:pt idx="197">
                        <c:v>63.99</c:v>
                      </c:pt>
                      <c:pt idx="198">
                        <c:v>65.34</c:v>
                      </c:pt>
                      <c:pt idx="199">
                        <c:v>65.239999999999995</c:v>
                      </c:pt>
                      <c:pt idx="200">
                        <c:v>65.2</c:v>
                      </c:pt>
                      <c:pt idx="201">
                        <c:v>64.89</c:v>
                      </c:pt>
                      <c:pt idx="202">
                        <c:v>65.59</c:v>
                      </c:pt>
                      <c:pt idx="203">
                        <c:v>65.59</c:v>
                      </c:pt>
                      <c:pt idx="204">
                        <c:v>64.790000000000006</c:v>
                      </c:pt>
                      <c:pt idx="205">
                        <c:v>64.790000000000006</c:v>
                      </c:pt>
                      <c:pt idx="206">
                        <c:v>67.39</c:v>
                      </c:pt>
                      <c:pt idx="207">
                        <c:v>67.58</c:v>
                      </c:pt>
                      <c:pt idx="208">
                        <c:v>67.58</c:v>
                      </c:pt>
                      <c:pt idx="209">
                        <c:v>66.709999999999994</c:v>
                      </c:pt>
                      <c:pt idx="210">
                        <c:v>64.8</c:v>
                      </c:pt>
                      <c:pt idx="211">
                        <c:v>64.8</c:v>
                      </c:pt>
                      <c:pt idx="212">
                        <c:v>64.8</c:v>
                      </c:pt>
                      <c:pt idx="213">
                        <c:v>64.8</c:v>
                      </c:pt>
                      <c:pt idx="214">
                        <c:v>63.46</c:v>
                      </c:pt>
                      <c:pt idx="215">
                        <c:v>63.46</c:v>
                      </c:pt>
                      <c:pt idx="216">
                        <c:v>63.46</c:v>
                      </c:pt>
                      <c:pt idx="217">
                        <c:v>66.489999999999995</c:v>
                      </c:pt>
                      <c:pt idx="218">
                        <c:v>66.489999999999995</c:v>
                      </c:pt>
                      <c:pt idx="219">
                        <c:v>66.510000000000005</c:v>
                      </c:pt>
                      <c:pt idx="220">
                        <c:v>66.510000000000005</c:v>
                      </c:pt>
                      <c:pt idx="221">
                        <c:v>67.89</c:v>
                      </c:pt>
                      <c:pt idx="222">
                        <c:v>66.599999999999994</c:v>
                      </c:pt>
                      <c:pt idx="223">
                        <c:v>66.599999999999994</c:v>
                      </c:pt>
                      <c:pt idx="224">
                        <c:v>68.34</c:v>
                      </c:pt>
                      <c:pt idx="225">
                        <c:v>68.34</c:v>
                      </c:pt>
                      <c:pt idx="226">
                        <c:v>67.430000000000007</c:v>
                      </c:pt>
                      <c:pt idx="227">
                        <c:v>67.3</c:v>
                      </c:pt>
                      <c:pt idx="228">
                        <c:v>67.3</c:v>
                      </c:pt>
                      <c:pt idx="229">
                        <c:v>67.3</c:v>
                      </c:pt>
                      <c:pt idx="230">
                        <c:v>67.52</c:v>
                      </c:pt>
                      <c:pt idx="231">
                        <c:v>67.52</c:v>
                      </c:pt>
                      <c:pt idx="232">
                        <c:v>49.76</c:v>
                      </c:pt>
                      <c:pt idx="233">
                        <c:v>67.790000000000006</c:v>
                      </c:pt>
                      <c:pt idx="234">
                        <c:v>67.790000000000006</c:v>
                      </c:pt>
                      <c:pt idx="235">
                        <c:v>67.790000000000006</c:v>
                      </c:pt>
                      <c:pt idx="236">
                        <c:v>68.150000000000006</c:v>
                      </c:pt>
                      <c:pt idx="237">
                        <c:v>67.12</c:v>
                      </c:pt>
                      <c:pt idx="238">
                        <c:v>67.900000000000006</c:v>
                      </c:pt>
                      <c:pt idx="239">
                        <c:v>67.930000000000007</c:v>
                      </c:pt>
                      <c:pt idx="240">
                        <c:v>67.930000000000007</c:v>
                      </c:pt>
                      <c:pt idx="241">
                        <c:v>67.930000000000007</c:v>
                      </c:pt>
                      <c:pt idx="242">
                        <c:v>67.88</c:v>
                      </c:pt>
                      <c:pt idx="243">
                        <c:v>68.569999999999993</c:v>
                      </c:pt>
                      <c:pt idx="244">
                        <c:v>68.569999999999993</c:v>
                      </c:pt>
                      <c:pt idx="245">
                        <c:v>68.569999999999993</c:v>
                      </c:pt>
                      <c:pt idx="246">
                        <c:v>68.430000000000007</c:v>
                      </c:pt>
                      <c:pt idx="247">
                        <c:v>65.540000000000006</c:v>
                      </c:pt>
                      <c:pt idx="248">
                        <c:v>66.95</c:v>
                      </c:pt>
                      <c:pt idx="249">
                        <c:v>61.37</c:v>
                      </c:pt>
                      <c:pt idx="250">
                        <c:v>67.61</c:v>
                      </c:pt>
                      <c:pt idx="251">
                        <c:v>67.61</c:v>
                      </c:pt>
                      <c:pt idx="252">
                        <c:v>67.61</c:v>
                      </c:pt>
                      <c:pt idx="253">
                        <c:v>67.48</c:v>
                      </c:pt>
                      <c:pt idx="254">
                        <c:v>67.11</c:v>
                      </c:pt>
                      <c:pt idx="255">
                        <c:v>67.11</c:v>
                      </c:pt>
                      <c:pt idx="256">
                        <c:v>66.510000000000005</c:v>
                      </c:pt>
                      <c:pt idx="257">
                        <c:v>68.37</c:v>
                      </c:pt>
                      <c:pt idx="258">
                        <c:v>68.37</c:v>
                      </c:pt>
                      <c:pt idx="259">
                        <c:v>68.28</c:v>
                      </c:pt>
                      <c:pt idx="260">
                        <c:v>68.28</c:v>
                      </c:pt>
                      <c:pt idx="261">
                        <c:v>68.62</c:v>
                      </c:pt>
                      <c:pt idx="262">
                        <c:v>68.08</c:v>
                      </c:pt>
                      <c:pt idx="263">
                        <c:v>68.2</c:v>
                      </c:pt>
                      <c:pt idx="264">
                        <c:v>68.2</c:v>
                      </c:pt>
                      <c:pt idx="265">
                        <c:v>68.02</c:v>
                      </c:pt>
                      <c:pt idx="266">
                        <c:v>68.02</c:v>
                      </c:pt>
                      <c:pt idx="267">
                        <c:v>68.14</c:v>
                      </c:pt>
                      <c:pt idx="268">
                        <c:v>67.790000000000006</c:v>
                      </c:pt>
                      <c:pt idx="269">
                        <c:v>67.790000000000006</c:v>
                      </c:pt>
                      <c:pt idx="270">
                        <c:v>67.959999999999994</c:v>
                      </c:pt>
                      <c:pt idx="271">
                        <c:v>67.959999999999994</c:v>
                      </c:pt>
                      <c:pt idx="272">
                        <c:v>67.97</c:v>
                      </c:pt>
                      <c:pt idx="273">
                        <c:v>67.97</c:v>
                      </c:pt>
                      <c:pt idx="274">
                        <c:v>68.010000000000005</c:v>
                      </c:pt>
                      <c:pt idx="275">
                        <c:v>68.010000000000005</c:v>
                      </c:pt>
                      <c:pt idx="276">
                        <c:v>66.989999999999995</c:v>
                      </c:pt>
                      <c:pt idx="277">
                        <c:v>67.349999999999994</c:v>
                      </c:pt>
                      <c:pt idx="278">
                        <c:v>67.349999999999994</c:v>
                      </c:pt>
                      <c:pt idx="279">
                        <c:v>67.349999999999994</c:v>
                      </c:pt>
                      <c:pt idx="280">
                        <c:v>67.5</c:v>
                      </c:pt>
                      <c:pt idx="281">
                        <c:v>67.5</c:v>
                      </c:pt>
                      <c:pt idx="282">
                        <c:v>68.37</c:v>
                      </c:pt>
                      <c:pt idx="283">
                        <c:v>68.37</c:v>
                      </c:pt>
                      <c:pt idx="284">
                        <c:v>67.78</c:v>
                      </c:pt>
                      <c:pt idx="285">
                        <c:v>67.78</c:v>
                      </c:pt>
                      <c:pt idx="286">
                        <c:v>67.78</c:v>
                      </c:pt>
                      <c:pt idx="287">
                        <c:v>66.12</c:v>
                      </c:pt>
                      <c:pt idx="288">
                        <c:v>67.14</c:v>
                      </c:pt>
                      <c:pt idx="289">
                        <c:v>66.14</c:v>
                      </c:pt>
                      <c:pt idx="290">
                        <c:v>66.14</c:v>
                      </c:pt>
                      <c:pt idx="291">
                        <c:v>65.540000000000006</c:v>
                      </c:pt>
                      <c:pt idx="292">
                        <c:v>65.540000000000006</c:v>
                      </c:pt>
                      <c:pt idx="293">
                        <c:v>65.540000000000006</c:v>
                      </c:pt>
                      <c:pt idx="294">
                        <c:v>66.14</c:v>
                      </c:pt>
                      <c:pt idx="295">
                        <c:v>67.099999999999994</c:v>
                      </c:pt>
                      <c:pt idx="296">
                        <c:v>65.709999999999994</c:v>
                      </c:pt>
                      <c:pt idx="297">
                        <c:v>65.709999999999994</c:v>
                      </c:pt>
                      <c:pt idx="298">
                        <c:v>65.930000000000007</c:v>
                      </c:pt>
                      <c:pt idx="299">
                        <c:v>65.13</c:v>
                      </c:pt>
                      <c:pt idx="300">
                        <c:v>66.290000000000006</c:v>
                      </c:pt>
                      <c:pt idx="301">
                        <c:v>66.290000000000006</c:v>
                      </c:pt>
                      <c:pt idx="302">
                        <c:v>65.56</c:v>
                      </c:pt>
                      <c:pt idx="303">
                        <c:v>65.56</c:v>
                      </c:pt>
                      <c:pt idx="304">
                        <c:v>65.56</c:v>
                      </c:pt>
                      <c:pt idx="305">
                        <c:v>66.84</c:v>
                      </c:pt>
                      <c:pt idx="306">
                        <c:v>66.84</c:v>
                      </c:pt>
                      <c:pt idx="307">
                        <c:v>66.03</c:v>
                      </c:pt>
                      <c:pt idx="308">
                        <c:v>65.760000000000005</c:v>
                      </c:pt>
                      <c:pt idx="309">
                        <c:v>67.83</c:v>
                      </c:pt>
                      <c:pt idx="310">
                        <c:v>65.87</c:v>
                      </c:pt>
                      <c:pt idx="311">
                        <c:v>65.87</c:v>
                      </c:pt>
                      <c:pt idx="312">
                        <c:v>67.19</c:v>
                      </c:pt>
                      <c:pt idx="313">
                        <c:v>67.19</c:v>
                      </c:pt>
                      <c:pt idx="314">
                        <c:v>67.19</c:v>
                      </c:pt>
                      <c:pt idx="315">
                        <c:v>68.17</c:v>
                      </c:pt>
                      <c:pt idx="316">
                        <c:v>68.17</c:v>
                      </c:pt>
                      <c:pt idx="317">
                        <c:v>67.59</c:v>
                      </c:pt>
                      <c:pt idx="318">
                        <c:v>68.2</c:v>
                      </c:pt>
                      <c:pt idx="319">
                        <c:v>68.2</c:v>
                      </c:pt>
                      <c:pt idx="320">
                        <c:v>67.37</c:v>
                      </c:pt>
                      <c:pt idx="321">
                        <c:v>67.37</c:v>
                      </c:pt>
                      <c:pt idx="322">
                        <c:v>68.05</c:v>
                      </c:pt>
                      <c:pt idx="323">
                        <c:v>67.72</c:v>
                      </c:pt>
                      <c:pt idx="324">
                        <c:v>68.209999999999994</c:v>
                      </c:pt>
                      <c:pt idx="325">
                        <c:v>67.33</c:v>
                      </c:pt>
                      <c:pt idx="326">
                        <c:v>67.33</c:v>
                      </c:pt>
                      <c:pt idx="327">
                        <c:v>67.33</c:v>
                      </c:pt>
                      <c:pt idx="328">
                        <c:v>68.78</c:v>
                      </c:pt>
                      <c:pt idx="329">
                        <c:v>68.78</c:v>
                      </c:pt>
                      <c:pt idx="330">
                        <c:v>68.260000000000005</c:v>
                      </c:pt>
                      <c:pt idx="331">
                        <c:v>67.099999999999994</c:v>
                      </c:pt>
                      <c:pt idx="332">
                        <c:v>67.099999999999994</c:v>
                      </c:pt>
                      <c:pt idx="333">
                        <c:v>68.069999999999993</c:v>
                      </c:pt>
                      <c:pt idx="334">
                        <c:v>68.069999999999993</c:v>
                      </c:pt>
                      <c:pt idx="335">
                        <c:v>68.63</c:v>
                      </c:pt>
                      <c:pt idx="336">
                        <c:v>64.97</c:v>
                      </c:pt>
                      <c:pt idx="337">
                        <c:v>67.72</c:v>
                      </c:pt>
                      <c:pt idx="338">
                        <c:v>67.680000000000007</c:v>
                      </c:pt>
                      <c:pt idx="339">
                        <c:v>67.680000000000007</c:v>
                      </c:pt>
                      <c:pt idx="340">
                        <c:v>66.819999999999993</c:v>
                      </c:pt>
                      <c:pt idx="341">
                        <c:v>68.33</c:v>
                      </c:pt>
                      <c:pt idx="342">
                        <c:v>68.459999999999994</c:v>
                      </c:pt>
                      <c:pt idx="343">
                        <c:v>67.790000000000006</c:v>
                      </c:pt>
                      <c:pt idx="344">
                        <c:v>68.540000000000006</c:v>
                      </c:pt>
                      <c:pt idx="345">
                        <c:v>68.91</c:v>
                      </c:pt>
                      <c:pt idx="346">
                        <c:v>68.91</c:v>
                      </c:pt>
                      <c:pt idx="347">
                        <c:v>68.400000000000006</c:v>
                      </c:pt>
                      <c:pt idx="348">
                        <c:v>68.400000000000006</c:v>
                      </c:pt>
                      <c:pt idx="349">
                        <c:v>68.400000000000006</c:v>
                      </c:pt>
                      <c:pt idx="350">
                        <c:v>67.430000000000007</c:v>
                      </c:pt>
                      <c:pt idx="351">
                        <c:v>67.430000000000007</c:v>
                      </c:pt>
                      <c:pt idx="352">
                        <c:v>68.34</c:v>
                      </c:pt>
                      <c:pt idx="353">
                        <c:v>66.13</c:v>
                      </c:pt>
                      <c:pt idx="354">
                        <c:v>65.62</c:v>
                      </c:pt>
                      <c:pt idx="355">
                        <c:v>66.510000000000005</c:v>
                      </c:pt>
                      <c:pt idx="356">
                        <c:v>66.489999999999995</c:v>
                      </c:pt>
                      <c:pt idx="357">
                        <c:v>65.05</c:v>
                      </c:pt>
                      <c:pt idx="358">
                        <c:v>66.5</c:v>
                      </c:pt>
                      <c:pt idx="359">
                        <c:v>66.5</c:v>
                      </c:pt>
                      <c:pt idx="360">
                        <c:v>66.5</c:v>
                      </c:pt>
                      <c:pt idx="361">
                        <c:v>64.8</c:v>
                      </c:pt>
                      <c:pt idx="362">
                        <c:v>66.5</c:v>
                      </c:pt>
                      <c:pt idx="363">
                        <c:v>66.709999999999994</c:v>
                      </c:pt>
                      <c:pt idx="364">
                        <c:v>67.58</c:v>
                      </c:pt>
                      <c:pt idx="365">
                        <c:v>67.58</c:v>
                      </c:pt>
                      <c:pt idx="366">
                        <c:v>66.44</c:v>
                      </c:pt>
                      <c:pt idx="367">
                        <c:v>66.44</c:v>
                      </c:pt>
                      <c:pt idx="368">
                        <c:v>66.459999999999994</c:v>
                      </c:pt>
                      <c:pt idx="369">
                        <c:v>66.459999999999994</c:v>
                      </c:pt>
                      <c:pt idx="370">
                        <c:v>66.53</c:v>
                      </c:pt>
                      <c:pt idx="371">
                        <c:v>65.709999999999994</c:v>
                      </c:pt>
                      <c:pt idx="372">
                        <c:v>65.69</c:v>
                      </c:pt>
                      <c:pt idx="373">
                        <c:v>65.8</c:v>
                      </c:pt>
                      <c:pt idx="374">
                        <c:v>65.64</c:v>
                      </c:pt>
                      <c:pt idx="375">
                        <c:v>65.900000000000006</c:v>
                      </c:pt>
                      <c:pt idx="376">
                        <c:v>65.900000000000006</c:v>
                      </c:pt>
                      <c:pt idx="377">
                        <c:v>66.400000000000006</c:v>
                      </c:pt>
                      <c:pt idx="378">
                        <c:v>66.400000000000006</c:v>
                      </c:pt>
                      <c:pt idx="379">
                        <c:v>67.28</c:v>
                      </c:pt>
                      <c:pt idx="380">
                        <c:v>66.08</c:v>
                      </c:pt>
                      <c:pt idx="381">
                        <c:v>65.959999999999994</c:v>
                      </c:pt>
                      <c:pt idx="382">
                        <c:v>65.959999999999994</c:v>
                      </c:pt>
                      <c:pt idx="383">
                        <c:v>65.75</c:v>
                      </c:pt>
                      <c:pt idx="384">
                        <c:v>65.75</c:v>
                      </c:pt>
                      <c:pt idx="385">
                        <c:v>64.989999999999995</c:v>
                      </c:pt>
                      <c:pt idx="386">
                        <c:v>64.989999999999995</c:v>
                      </c:pt>
                      <c:pt idx="387">
                        <c:v>67.790000000000006</c:v>
                      </c:pt>
                      <c:pt idx="388">
                        <c:v>64.14</c:v>
                      </c:pt>
                      <c:pt idx="389">
                        <c:v>67.790000000000006</c:v>
                      </c:pt>
                      <c:pt idx="390">
                        <c:v>64.959999999999994</c:v>
                      </c:pt>
                      <c:pt idx="391">
                        <c:v>66.8</c:v>
                      </c:pt>
                      <c:pt idx="392">
                        <c:v>66.73</c:v>
                      </c:pt>
                      <c:pt idx="393">
                        <c:v>66.73</c:v>
                      </c:pt>
                      <c:pt idx="394">
                        <c:v>66.41</c:v>
                      </c:pt>
                      <c:pt idx="395">
                        <c:v>66.41</c:v>
                      </c:pt>
                      <c:pt idx="396">
                        <c:v>66.41</c:v>
                      </c:pt>
                      <c:pt idx="397">
                        <c:v>64.17</c:v>
                      </c:pt>
                      <c:pt idx="398">
                        <c:v>59.53</c:v>
                      </c:pt>
                      <c:pt idx="399">
                        <c:v>59.53</c:v>
                      </c:pt>
                      <c:pt idx="400">
                        <c:v>63.91</c:v>
                      </c:pt>
                      <c:pt idx="401">
                        <c:v>63.91</c:v>
                      </c:pt>
                      <c:pt idx="402">
                        <c:v>64.97</c:v>
                      </c:pt>
                      <c:pt idx="403">
                        <c:v>64.97</c:v>
                      </c:pt>
                      <c:pt idx="404">
                        <c:v>36.049999999999997</c:v>
                      </c:pt>
                      <c:pt idx="405">
                        <c:v>59.63</c:v>
                      </c:pt>
                      <c:pt idx="406">
                        <c:v>59.63</c:v>
                      </c:pt>
                      <c:pt idx="407">
                        <c:v>60.97</c:v>
                      </c:pt>
                      <c:pt idx="408">
                        <c:v>66.39</c:v>
                      </c:pt>
                      <c:pt idx="409">
                        <c:v>68.2</c:v>
                      </c:pt>
                      <c:pt idx="410">
                        <c:v>62.04</c:v>
                      </c:pt>
                      <c:pt idx="411">
                        <c:v>65.78</c:v>
                      </c:pt>
                      <c:pt idx="412">
                        <c:v>67.349999999999994</c:v>
                      </c:pt>
                      <c:pt idx="413">
                        <c:v>67.349999999999994</c:v>
                      </c:pt>
                      <c:pt idx="414">
                        <c:v>65.77</c:v>
                      </c:pt>
                      <c:pt idx="415">
                        <c:v>65.34</c:v>
                      </c:pt>
                      <c:pt idx="416">
                        <c:v>65.34</c:v>
                      </c:pt>
                      <c:pt idx="417">
                        <c:v>65.03</c:v>
                      </c:pt>
                      <c:pt idx="418">
                        <c:v>65.87</c:v>
                      </c:pt>
                      <c:pt idx="419">
                        <c:v>65.87</c:v>
                      </c:pt>
                      <c:pt idx="420">
                        <c:v>66.31</c:v>
                      </c:pt>
                      <c:pt idx="421">
                        <c:v>66.31</c:v>
                      </c:pt>
                      <c:pt idx="422">
                        <c:v>66.31</c:v>
                      </c:pt>
                      <c:pt idx="423">
                        <c:v>66.77</c:v>
                      </c:pt>
                      <c:pt idx="424">
                        <c:v>66.400000000000006</c:v>
                      </c:pt>
                      <c:pt idx="425">
                        <c:v>66.680000000000007</c:v>
                      </c:pt>
                      <c:pt idx="426">
                        <c:v>67.959999999999994</c:v>
                      </c:pt>
                      <c:pt idx="427">
                        <c:v>64.72</c:v>
                      </c:pt>
                      <c:pt idx="428">
                        <c:v>64.63</c:v>
                      </c:pt>
                      <c:pt idx="429">
                        <c:v>65.290000000000006</c:v>
                      </c:pt>
                      <c:pt idx="430">
                        <c:v>63.84</c:v>
                      </c:pt>
                      <c:pt idx="431">
                        <c:v>63.84</c:v>
                      </c:pt>
                      <c:pt idx="432">
                        <c:v>63.84</c:v>
                      </c:pt>
                      <c:pt idx="433">
                        <c:v>63.84</c:v>
                      </c:pt>
                      <c:pt idx="434">
                        <c:v>63.92</c:v>
                      </c:pt>
                      <c:pt idx="435">
                        <c:v>66.150000000000006</c:v>
                      </c:pt>
                      <c:pt idx="436">
                        <c:v>65.27</c:v>
                      </c:pt>
                      <c:pt idx="437">
                        <c:v>65.27</c:v>
                      </c:pt>
                      <c:pt idx="438">
                        <c:v>64.510000000000005</c:v>
                      </c:pt>
                      <c:pt idx="439">
                        <c:v>64.19</c:v>
                      </c:pt>
                      <c:pt idx="440">
                        <c:v>66.83</c:v>
                      </c:pt>
                      <c:pt idx="441">
                        <c:v>66.83</c:v>
                      </c:pt>
                      <c:pt idx="442">
                        <c:v>64.569999999999993</c:v>
                      </c:pt>
                      <c:pt idx="443">
                        <c:v>66</c:v>
                      </c:pt>
                      <c:pt idx="444">
                        <c:v>64.819999999999993</c:v>
                      </c:pt>
                      <c:pt idx="445">
                        <c:v>64.819999999999993</c:v>
                      </c:pt>
                      <c:pt idx="446">
                        <c:v>64.819999999999993</c:v>
                      </c:pt>
                      <c:pt idx="447">
                        <c:v>62.11</c:v>
                      </c:pt>
                      <c:pt idx="448">
                        <c:v>56.44</c:v>
                      </c:pt>
                      <c:pt idx="449">
                        <c:v>62.83</c:v>
                      </c:pt>
                      <c:pt idx="450">
                        <c:v>60.68</c:v>
                      </c:pt>
                      <c:pt idx="451">
                        <c:v>56.32</c:v>
                      </c:pt>
                      <c:pt idx="452">
                        <c:v>56.32</c:v>
                      </c:pt>
                      <c:pt idx="453">
                        <c:v>62.82</c:v>
                      </c:pt>
                      <c:pt idx="454">
                        <c:v>62.82</c:v>
                      </c:pt>
                      <c:pt idx="455">
                        <c:v>63.11</c:v>
                      </c:pt>
                      <c:pt idx="456">
                        <c:v>63.11</c:v>
                      </c:pt>
                      <c:pt idx="457">
                        <c:v>65.02</c:v>
                      </c:pt>
                      <c:pt idx="458">
                        <c:v>63.79</c:v>
                      </c:pt>
                      <c:pt idx="459">
                        <c:v>63.79</c:v>
                      </c:pt>
                      <c:pt idx="460">
                        <c:v>62.55</c:v>
                      </c:pt>
                      <c:pt idx="461">
                        <c:v>63.81</c:v>
                      </c:pt>
                      <c:pt idx="462">
                        <c:v>63.81</c:v>
                      </c:pt>
                      <c:pt idx="463">
                        <c:v>59.2</c:v>
                      </c:pt>
                      <c:pt idx="464">
                        <c:v>55.97</c:v>
                      </c:pt>
                      <c:pt idx="465">
                        <c:v>60.9</c:v>
                      </c:pt>
                      <c:pt idx="466">
                        <c:v>55.34</c:v>
                      </c:pt>
                      <c:pt idx="467">
                        <c:v>55.34</c:v>
                      </c:pt>
                      <c:pt idx="468">
                        <c:v>61.98</c:v>
                      </c:pt>
                      <c:pt idx="469">
                        <c:v>60.38</c:v>
                      </c:pt>
                      <c:pt idx="470">
                        <c:v>60.38</c:v>
                      </c:pt>
                      <c:pt idx="471">
                        <c:v>58.8</c:v>
                      </c:pt>
                      <c:pt idx="472">
                        <c:v>58.8</c:v>
                      </c:pt>
                      <c:pt idx="473">
                        <c:v>52.03</c:v>
                      </c:pt>
                      <c:pt idx="474">
                        <c:v>52.03</c:v>
                      </c:pt>
                      <c:pt idx="475">
                        <c:v>61.13</c:v>
                      </c:pt>
                      <c:pt idx="476">
                        <c:v>61.13</c:v>
                      </c:pt>
                      <c:pt idx="477">
                        <c:v>61.71</c:v>
                      </c:pt>
                      <c:pt idx="478">
                        <c:v>61.71</c:v>
                      </c:pt>
                      <c:pt idx="479">
                        <c:v>63.7</c:v>
                      </c:pt>
                      <c:pt idx="480">
                        <c:v>62.15</c:v>
                      </c:pt>
                      <c:pt idx="481">
                        <c:v>62.15</c:v>
                      </c:pt>
                      <c:pt idx="482">
                        <c:v>63.49</c:v>
                      </c:pt>
                      <c:pt idx="483">
                        <c:v>63.49</c:v>
                      </c:pt>
                      <c:pt idx="484">
                        <c:v>63.75</c:v>
                      </c:pt>
                      <c:pt idx="485">
                        <c:v>66.040000000000006</c:v>
                      </c:pt>
                      <c:pt idx="486">
                        <c:v>66.040000000000006</c:v>
                      </c:pt>
                      <c:pt idx="487">
                        <c:v>65.75</c:v>
                      </c:pt>
                      <c:pt idx="488">
                        <c:v>65.75</c:v>
                      </c:pt>
                      <c:pt idx="489">
                        <c:v>66.290000000000006</c:v>
                      </c:pt>
                      <c:pt idx="490">
                        <c:v>66.290000000000006</c:v>
                      </c:pt>
                      <c:pt idx="491">
                        <c:v>65.959999999999994</c:v>
                      </c:pt>
                      <c:pt idx="492">
                        <c:v>65.959999999999994</c:v>
                      </c:pt>
                      <c:pt idx="493">
                        <c:v>65.680000000000007</c:v>
                      </c:pt>
                      <c:pt idx="494">
                        <c:v>65.260000000000005</c:v>
                      </c:pt>
                      <c:pt idx="495">
                        <c:v>66.489999999999995</c:v>
                      </c:pt>
                      <c:pt idx="496">
                        <c:v>65.27</c:v>
                      </c:pt>
                      <c:pt idx="497">
                        <c:v>64.47</c:v>
                      </c:pt>
                      <c:pt idx="498">
                        <c:v>64.56</c:v>
                      </c:pt>
                      <c:pt idx="499">
                        <c:v>64.56</c:v>
                      </c:pt>
                      <c:pt idx="500">
                        <c:v>67.02</c:v>
                      </c:pt>
                      <c:pt idx="501">
                        <c:v>67.02</c:v>
                      </c:pt>
                      <c:pt idx="502">
                        <c:v>67.02</c:v>
                      </c:pt>
                      <c:pt idx="503">
                        <c:v>67.02</c:v>
                      </c:pt>
                      <c:pt idx="504">
                        <c:v>67.349999999999994</c:v>
                      </c:pt>
                      <c:pt idx="505">
                        <c:v>67.349999999999994</c:v>
                      </c:pt>
                      <c:pt idx="506">
                        <c:v>66.680000000000007</c:v>
                      </c:pt>
                      <c:pt idx="507">
                        <c:v>66.680000000000007</c:v>
                      </c:pt>
                      <c:pt idx="508">
                        <c:v>66.400000000000006</c:v>
                      </c:pt>
                      <c:pt idx="509">
                        <c:v>68.34</c:v>
                      </c:pt>
                      <c:pt idx="510">
                        <c:v>68.14</c:v>
                      </c:pt>
                      <c:pt idx="511">
                        <c:v>68.14</c:v>
                      </c:pt>
                      <c:pt idx="512">
                        <c:v>67.67</c:v>
                      </c:pt>
                      <c:pt idx="513">
                        <c:v>67.67</c:v>
                      </c:pt>
                      <c:pt idx="514">
                        <c:v>67.33</c:v>
                      </c:pt>
                      <c:pt idx="515">
                        <c:v>67.33</c:v>
                      </c:pt>
                      <c:pt idx="516">
                        <c:v>67.33</c:v>
                      </c:pt>
                      <c:pt idx="517">
                        <c:v>67.72</c:v>
                      </c:pt>
                      <c:pt idx="518">
                        <c:v>65.34</c:v>
                      </c:pt>
                      <c:pt idx="519">
                        <c:v>67.89</c:v>
                      </c:pt>
                      <c:pt idx="520">
                        <c:v>67.89</c:v>
                      </c:pt>
                      <c:pt idx="521">
                        <c:v>67.349999999999994</c:v>
                      </c:pt>
                      <c:pt idx="522">
                        <c:v>65.78</c:v>
                      </c:pt>
                      <c:pt idx="523">
                        <c:v>65.78</c:v>
                      </c:pt>
                      <c:pt idx="524">
                        <c:v>66.12</c:v>
                      </c:pt>
                      <c:pt idx="525">
                        <c:v>66.39</c:v>
                      </c:pt>
                      <c:pt idx="526">
                        <c:v>59.66</c:v>
                      </c:pt>
                      <c:pt idx="527">
                        <c:v>59.66</c:v>
                      </c:pt>
                      <c:pt idx="528">
                        <c:v>59.22</c:v>
                      </c:pt>
                      <c:pt idx="529">
                        <c:v>59.84</c:v>
                      </c:pt>
                      <c:pt idx="530">
                        <c:v>66.88</c:v>
                      </c:pt>
                      <c:pt idx="531">
                        <c:v>66.709999999999994</c:v>
                      </c:pt>
                      <c:pt idx="532">
                        <c:v>66.709999999999994</c:v>
                      </c:pt>
                      <c:pt idx="533">
                        <c:v>66.709999999999994</c:v>
                      </c:pt>
                      <c:pt idx="534">
                        <c:v>65.58</c:v>
                      </c:pt>
                      <c:pt idx="535">
                        <c:v>65.58</c:v>
                      </c:pt>
                      <c:pt idx="536">
                        <c:v>64.86</c:v>
                      </c:pt>
                      <c:pt idx="537">
                        <c:v>64.86</c:v>
                      </c:pt>
                      <c:pt idx="538">
                        <c:v>64.91</c:v>
                      </c:pt>
                      <c:pt idx="539">
                        <c:v>64.98</c:v>
                      </c:pt>
                      <c:pt idx="540">
                        <c:v>64.98</c:v>
                      </c:pt>
                      <c:pt idx="541">
                        <c:v>65.3</c:v>
                      </c:pt>
                      <c:pt idx="542">
                        <c:v>65.3</c:v>
                      </c:pt>
                      <c:pt idx="543">
                        <c:v>65.3</c:v>
                      </c:pt>
                      <c:pt idx="544">
                        <c:v>65.3</c:v>
                      </c:pt>
                      <c:pt idx="545">
                        <c:v>64.709999999999994</c:v>
                      </c:pt>
                      <c:pt idx="546">
                        <c:v>64.709999999999994</c:v>
                      </c:pt>
                      <c:pt idx="547">
                        <c:v>64.23</c:v>
                      </c:pt>
                      <c:pt idx="548">
                        <c:v>64.23</c:v>
                      </c:pt>
                      <c:pt idx="549">
                        <c:v>64.23</c:v>
                      </c:pt>
                      <c:pt idx="550">
                        <c:v>64.23</c:v>
                      </c:pt>
                      <c:pt idx="551">
                        <c:v>64.23</c:v>
                      </c:pt>
                      <c:pt idx="552">
                        <c:v>66.540000000000006</c:v>
                      </c:pt>
                      <c:pt idx="553">
                        <c:v>66.540000000000006</c:v>
                      </c:pt>
                      <c:pt idx="554">
                        <c:v>63.57</c:v>
                      </c:pt>
                      <c:pt idx="555">
                        <c:v>63.57</c:v>
                      </c:pt>
                      <c:pt idx="556">
                        <c:v>63.57</c:v>
                      </c:pt>
                      <c:pt idx="557">
                        <c:v>63.57</c:v>
                      </c:pt>
                      <c:pt idx="558">
                        <c:v>66.41</c:v>
                      </c:pt>
                      <c:pt idx="559">
                        <c:v>66.41</c:v>
                      </c:pt>
                      <c:pt idx="560">
                        <c:v>63.85</c:v>
                      </c:pt>
                      <c:pt idx="561">
                        <c:v>63.89</c:v>
                      </c:pt>
                      <c:pt idx="562">
                        <c:v>63.89</c:v>
                      </c:pt>
                      <c:pt idx="563">
                        <c:v>63.89</c:v>
                      </c:pt>
                      <c:pt idx="564">
                        <c:v>62.06</c:v>
                      </c:pt>
                      <c:pt idx="565">
                        <c:v>65.459999999999994</c:v>
                      </c:pt>
                      <c:pt idx="566">
                        <c:v>65.459999999999994</c:v>
                      </c:pt>
                      <c:pt idx="567">
                        <c:v>65.459999999999994</c:v>
                      </c:pt>
                      <c:pt idx="568">
                        <c:v>65.459999999999994</c:v>
                      </c:pt>
                      <c:pt idx="569">
                        <c:v>65.75</c:v>
                      </c:pt>
                      <c:pt idx="570">
                        <c:v>65.75</c:v>
                      </c:pt>
                      <c:pt idx="571">
                        <c:v>65.25</c:v>
                      </c:pt>
                      <c:pt idx="572">
                        <c:v>67.53</c:v>
                      </c:pt>
                      <c:pt idx="573">
                        <c:v>67.53</c:v>
                      </c:pt>
                      <c:pt idx="574">
                        <c:v>67.62</c:v>
                      </c:pt>
                      <c:pt idx="575">
                        <c:v>68.64</c:v>
                      </c:pt>
                      <c:pt idx="576">
                        <c:v>69.010000000000005</c:v>
                      </c:pt>
                      <c:pt idx="577">
                        <c:v>68.03</c:v>
                      </c:pt>
                      <c:pt idx="578">
                        <c:v>67.8</c:v>
                      </c:pt>
                      <c:pt idx="579">
                        <c:v>67.8</c:v>
                      </c:pt>
                      <c:pt idx="580">
                        <c:v>67.19</c:v>
                      </c:pt>
                      <c:pt idx="581">
                        <c:v>67.19</c:v>
                      </c:pt>
                      <c:pt idx="582">
                        <c:v>67.19</c:v>
                      </c:pt>
                      <c:pt idx="583">
                        <c:v>65.81</c:v>
                      </c:pt>
                      <c:pt idx="584">
                        <c:v>65.81</c:v>
                      </c:pt>
                      <c:pt idx="585">
                        <c:v>65.5</c:v>
                      </c:pt>
                      <c:pt idx="586">
                        <c:v>65.5</c:v>
                      </c:pt>
                      <c:pt idx="587">
                        <c:v>67.709999999999994</c:v>
                      </c:pt>
                      <c:pt idx="588">
                        <c:v>67.709999999999994</c:v>
                      </c:pt>
                      <c:pt idx="589">
                        <c:v>67.709999999999994</c:v>
                      </c:pt>
                      <c:pt idx="590">
                        <c:v>67.709999999999994</c:v>
                      </c:pt>
                      <c:pt idx="591">
                        <c:v>66.95</c:v>
                      </c:pt>
                      <c:pt idx="592">
                        <c:v>66.95</c:v>
                      </c:pt>
                      <c:pt idx="593">
                        <c:v>66.95</c:v>
                      </c:pt>
                      <c:pt idx="594">
                        <c:v>66.95</c:v>
                      </c:pt>
                      <c:pt idx="595">
                        <c:v>66.66</c:v>
                      </c:pt>
                      <c:pt idx="596">
                        <c:v>66.66</c:v>
                      </c:pt>
                      <c:pt idx="597">
                        <c:v>66.66</c:v>
                      </c:pt>
                      <c:pt idx="598">
                        <c:v>67.72</c:v>
                      </c:pt>
                      <c:pt idx="599">
                        <c:v>65.849999999999994</c:v>
                      </c:pt>
                      <c:pt idx="600">
                        <c:v>64.540000000000006</c:v>
                      </c:pt>
                      <c:pt idx="601">
                        <c:v>64.540000000000006</c:v>
                      </c:pt>
                      <c:pt idx="602">
                        <c:v>64.540000000000006</c:v>
                      </c:pt>
                      <c:pt idx="603">
                        <c:v>67.709999999999994</c:v>
                      </c:pt>
                      <c:pt idx="604">
                        <c:v>65</c:v>
                      </c:pt>
                      <c:pt idx="605">
                        <c:v>65.13</c:v>
                      </c:pt>
                      <c:pt idx="606">
                        <c:v>65.13</c:v>
                      </c:pt>
                      <c:pt idx="607">
                        <c:v>65.13</c:v>
                      </c:pt>
                      <c:pt idx="608">
                        <c:v>65.13</c:v>
                      </c:pt>
                      <c:pt idx="609">
                        <c:v>66.87</c:v>
                      </c:pt>
                      <c:pt idx="610">
                        <c:v>66.87</c:v>
                      </c:pt>
                      <c:pt idx="611">
                        <c:v>66.540000000000006</c:v>
                      </c:pt>
                      <c:pt idx="612">
                        <c:v>67.59</c:v>
                      </c:pt>
                      <c:pt idx="613">
                        <c:v>63.79</c:v>
                      </c:pt>
                      <c:pt idx="614">
                        <c:v>63.79</c:v>
                      </c:pt>
                      <c:pt idx="615">
                        <c:v>57.2</c:v>
                      </c:pt>
                      <c:pt idx="616">
                        <c:v>66.41</c:v>
                      </c:pt>
                      <c:pt idx="617">
                        <c:v>66.41</c:v>
                      </c:pt>
                      <c:pt idx="618">
                        <c:v>67.06</c:v>
                      </c:pt>
                      <c:pt idx="619">
                        <c:v>65.819999999999993</c:v>
                      </c:pt>
                      <c:pt idx="620">
                        <c:v>65.819999999999993</c:v>
                      </c:pt>
                      <c:pt idx="621">
                        <c:v>65.819999999999993</c:v>
                      </c:pt>
                      <c:pt idx="622">
                        <c:v>65.819999999999993</c:v>
                      </c:pt>
                      <c:pt idx="623">
                        <c:v>66.92</c:v>
                      </c:pt>
                      <c:pt idx="624">
                        <c:v>66.92</c:v>
                      </c:pt>
                      <c:pt idx="625">
                        <c:v>66.58</c:v>
                      </c:pt>
                      <c:pt idx="626">
                        <c:v>66.58</c:v>
                      </c:pt>
                      <c:pt idx="627">
                        <c:v>66.58</c:v>
                      </c:pt>
                      <c:pt idx="628">
                        <c:v>66.849999999999994</c:v>
                      </c:pt>
                      <c:pt idx="629">
                        <c:v>66.95</c:v>
                      </c:pt>
                      <c:pt idx="630">
                        <c:v>66.95</c:v>
                      </c:pt>
                      <c:pt idx="631">
                        <c:v>66.95</c:v>
                      </c:pt>
                      <c:pt idx="632">
                        <c:v>64.599999999999994</c:v>
                      </c:pt>
                      <c:pt idx="633">
                        <c:v>64.599999999999994</c:v>
                      </c:pt>
                      <c:pt idx="634">
                        <c:v>64.599999999999994</c:v>
                      </c:pt>
                      <c:pt idx="635">
                        <c:v>64.599999999999994</c:v>
                      </c:pt>
                      <c:pt idx="636">
                        <c:v>64.86</c:v>
                      </c:pt>
                      <c:pt idx="637">
                        <c:v>64.86</c:v>
                      </c:pt>
                      <c:pt idx="638">
                        <c:v>64.86</c:v>
                      </c:pt>
                      <c:pt idx="639">
                        <c:v>65.02</c:v>
                      </c:pt>
                      <c:pt idx="640">
                        <c:v>65.02</c:v>
                      </c:pt>
                      <c:pt idx="641">
                        <c:v>65.02</c:v>
                      </c:pt>
                      <c:pt idx="642">
                        <c:v>65.02</c:v>
                      </c:pt>
                      <c:pt idx="643">
                        <c:v>65.02</c:v>
                      </c:pt>
                      <c:pt idx="644">
                        <c:v>63.28</c:v>
                      </c:pt>
                      <c:pt idx="645">
                        <c:v>64.44</c:v>
                      </c:pt>
                      <c:pt idx="646">
                        <c:v>64.44</c:v>
                      </c:pt>
                      <c:pt idx="647">
                        <c:v>64.44</c:v>
                      </c:pt>
                      <c:pt idx="648">
                        <c:v>64.44</c:v>
                      </c:pt>
                      <c:pt idx="649">
                        <c:v>64.44</c:v>
                      </c:pt>
                      <c:pt idx="650">
                        <c:v>63.98</c:v>
                      </c:pt>
                      <c:pt idx="651">
                        <c:v>63.98</c:v>
                      </c:pt>
                      <c:pt idx="652">
                        <c:v>63.98</c:v>
                      </c:pt>
                      <c:pt idx="653">
                        <c:v>63.07</c:v>
                      </c:pt>
                      <c:pt idx="654">
                        <c:v>63.07</c:v>
                      </c:pt>
                      <c:pt idx="655">
                        <c:v>65</c:v>
                      </c:pt>
                      <c:pt idx="656">
                        <c:v>64.180000000000007</c:v>
                      </c:pt>
                      <c:pt idx="657">
                        <c:v>64.180000000000007</c:v>
                      </c:pt>
                      <c:pt idx="658">
                        <c:v>66.27</c:v>
                      </c:pt>
                      <c:pt idx="659">
                        <c:v>66.27</c:v>
                      </c:pt>
                      <c:pt idx="660">
                        <c:v>66.27</c:v>
                      </c:pt>
                      <c:pt idx="661">
                        <c:v>66.27</c:v>
                      </c:pt>
                      <c:pt idx="662">
                        <c:v>65.36</c:v>
                      </c:pt>
                      <c:pt idx="663">
                        <c:v>59.53</c:v>
                      </c:pt>
                      <c:pt idx="664">
                        <c:v>59.53</c:v>
                      </c:pt>
                      <c:pt idx="665">
                        <c:v>65.989999999999995</c:v>
                      </c:pt>
                      <c:pt idx="666">
                        <c:v>61.25</c:v>
                      </c:pt>
                      <c:pt idx="667">
                        <c:v>65.31</c:v>
                      </c:pt>
                      <c:pt idx="668">
                        <c:v>64.87</c:v>
                      </c:pt>
                      <c:pt idx="669">
                        <c:v>65.13</c:v>
                      </c:pt>
                      <c:pt idx="670">
                        <c:v>67.36</c:v>
                      </c:pt>
                      <c:pt idx="671">
                        <c:v>67.36</c:v>
                      </c:pt>
                      <c:pt idx="672">
                        <c:v>67.36</c:v>
                      </c:pt>
                      <c:pt idx="673">
                        <c:v>41.26</c:v>
                      </c:pt>
                      <c:pt idx="674">
                        <c:v>67.11</c:v>
                      </c:pt>
                      <c:pt idx="675">
                        <c:v>66.75</c:v>
                      </c:pt>
                      <c:pt idx="676">
                        <c:v>66.75</c:v>
                      </c:pt>
                      <c:pt idx="677">
                        <c:v>66.48</c:v>
                      </c:pt>
                      <c:pt idx="678">
                        <c:v>66.48</c:v>
                      </c:pt>
                      <c:pt idx="679">
                        <c:v>59.2</c:v>
                      </c:pt>
                      <c:pt idx="680">
                        <c:v>66.12</c:v>
                      </c:pt>
                      <c:pt idx="681">
                        <c:v>66.22</c:v>
                      </c:pt>
                      <c:pt idx="682">
                        <c:v>65.41</c:v>
                      </c:pt>
                      <c:pt idx="683">
                        <c:v>65.41</c:v>
                      </c:pt>
                      <c:pt idx="684">
                        <c:v>65.41</c:v>
                      </c:pt>
                      <c:pt idx="685">
                        <c:v>65.989999999999995</c:v>
                      </c:pt>
                      <c:pt idx="686">
                        <c:v>59.1</c:v>
                      </c:pt>
                      <c:pt idx="687">
                        <c:v>59.1</c:v>
                      </c:pt>
                      <c:pt idx="688">
                        <c:v>62.82</c:v>
                      </c:pt>
                      <c:pt idx="689">
                        <c:v>62.82</c:v>
                      </c:pt>
                      <c:pt idx="690">
                        <c:v>62.82</c:v>
                      </c:pt>
                      <c:pt idx="691">
                        <c:v>62.82</c:v>
                      </c:pt>
                      <c:pt idx="692">
                        <c:v>63.97</c:v>
                      </c:pt>
                      <c:pt idx="693">
                        <c:v>63.97</c:v>
                      </c:pt>
                      <c:pt idx="694">
                        <c:v>63.97</c:v>
                      </c:pt>
                      <c:pt idx="695">
                        <c:v>66.33</c:v>
                      </c:pt>
                      <c:pt idx="696">
                        <c:v>66.33</c:v>
                      </c:pt>
                      <c:pt idx="697">
                        <c:v>66.33</c:v>
                      </c:pt>
                      <c:pt idx="698">
                        <c:v>67.52</c:v>
                      </c:pt>
                      <c:pt idx="699">
                        <c:v>67.52</c:v>
                      </c:pt>
                      <c:pt idx="700">
                        <c:v>62.24</c:v>
                      </c:pt>
                      <c:pt idx="701">
                        <c:v>62.24</c:v>
                      </c:pt>
                      <c:pt idx="702">
                        <c:v>67.680000000000007</c:v>
                      </c:pt>
                      <c:pt idx="703">
                        <c:v>67.680000000000007</c:v>
                      </c:pt>
                      <c:pt idx="704">
                        <c:v>67.400000000000006</c:v>
                      </c:pt>
                      <c:pt idx="705">
                        <c:v>67.400000000000006</c:v>
                      </c:pt>
                      <c:pt idx="706">
                        <c:v>68.14</c:v>
                      </c:pt>
                      <c:pt idx="707">
                        <c:v>67.27</c:v>
                      </c:pt>
                      <c:pt idx="708">
                        <c:v>67.36</c:v>
                      </c:pt>
                      <c:pt idx="709">
                        <c:v>65.61</c:v>
                      </c:pt>
                      <c:pt idx="710">
                        <c:v>61.25</c:v>
                      </c:pt>
                      <c:pt idx="711">
                        <c:v>61.25</c:v>
                      </c:pt>
                      <c:pt idx="712">
                        <c:v>65.239999999999995</c:v>
                      </c:pt>
                      <c:pt idx="713">
                        <c:v>65.239999999999995</c:v>
                      </c:pt>
                      <c:pt idx="714">
                        <c:v>65.239999999999995</c:v>
                      </c:pt>
                      <c:pt idx="715">
                        <c:v>64.38</c:v>
                      </c:pt>
                      <c:pt idx="716">
                        <c:v>65.680000000000007</c:v>
                      </c:pt>
                      <c:pt idx="717">
                        <c:v>62</c:v>
                      </c:pt>
                      <c:pt idx="718">
                        <c:v>60.13</c:v>
                      </c:pt>
                      <c:pt idx="719">
                        <c:v>60.13</c:v>
                      </c:pt>
                      <c:pt idx="720">
                        <c:v>63.75</c:v>
                      </c:pt>
                      <c:pt idx="721">
                        <c:v>63.75</c:v>
                      </c:pt>
                      <c:pt idx="722">
                        <c:v>63.75</c:v>
                      </c:pt>
                      <c:pt idx="723">
                        <c:v>63.75</c:v>
                      </c:pt>
                      <c:pt idx="724">
                        <c:v>61.78</c:v>
                      </c:pt>
                      <c:pt idx="725">
                        <c:v>61.78</c:v>
                      </c:pt>
                      <c:pt idx="726">
                        <c:v>61.78</c:v>
                      </c:pt>
                      <c:pt idx="727">
                        <c:v>60.92</c:v>
                      </c:pt>
                      <c:pt idx="728">
                        <c:v>60.92</c:v>
                      </c:pt>
                      <c:pt idx="729">
                        <c:v>48.96</c:v>
                      </c:pt>
                      <c:pt idx="730">
                        <c:v>58.7</c:v>
                      </c:pt>
                      <c:pt idx="731">
                        <c:v>59.79</c:v>
                      </c:pt>
                      <c:pt idx="732">
                        <c:v>60.96</c:v>
                      </c:pt>
                      <c:pt idx="733">
                        <c:v>61.78</c:v>
                      </c:pt>
                      <c:pt idx="734">
                        <c:v>63.58</c:v>
                      </c:pt>
                      <c:pt idx="735">
                        <c:v>65.510000000000005</c:v>
                      </c:pt>
                      <c:pt idx="736">
                        <c:v>65.510000000000005</c:v>
                      </c:pt>
                      <c:pt idx="737">
                        <c:v>65.510000000000005</c:v>
                      </c:pt>
                      <c:pt idx="738">
                        <c:v>64.680000000000007</c:v>
                      </c:pt>
                      <c:pt idx="739">
                        <c:v>64.680000000000007</c:v>
                      </c:pt>
                      <c:pt idx="740">
                        <c:v>66.290000000000006</c:v>
                      </c:pt>
                      <c:pt idx="741">
                        <c:v>66.290000000000006</c:v>
                      </c:pt>
                      <c:pt idx="742">
                        <c:v>66.290000000000006</c:v>
                      </c:pt>
                      <c:pt idx="743">
                        <c:v>66.78</c:v>
                      </c:pt>
                      <c:pt idx="744">
                        <c:v>66.78</c:v>
                      </c:pt>
                      <c:pt idx="745">
                        <c:v>68.739999999999995</c:v>
                      </c:pt>
                      <c:pt idx="746">
                        <c:v>67.790000000000006</c:v>
                      </c:pt>
                      <c:pt idx="747">
                        <c:v>66.77</c:v>
                      </c:pt>
                      <c:pt idx="748">
                        <c:v>67.209999999999994</c:v>
                      </c:pt>
                      <c:pt idx="749">
                        <c:v>67.209999999999994</c:v>
                      </c:pt>
                      <c:pt idx="750">
                        <c:v>67</c:v>
                      </c:pt>
                      <c:pt idx="751">
                        <c:v>67</c:v>
                      </c:pt>
                      <c:pt idx="752">
                        <c:v>65.87</c:v>
                      </c:pt>
                      <c:pt idx="753">
                        <c:v>69.489999999999995</c:v>
                      </c:pt>
                      <c:pt idx="754">
                        <c:v>69.959999999999994</c:v>
                      </c:pt>
                      <c:pt idx="755">
                        <c:v>69.959999999999994</c:v>
                      </c:pt>
                      <c:pt idx="756">
                        <c:v>68.58</c:v>
                      </c:pt>
                      <c:pt idx="757">
                        <c:v>66.77</c:v>
                      </c:pt>
                      <c:pt idx="758">
                        <c:v>69.39</c:v>
                      </c:pt>
                      <c:pt idx="759">
                        <c:v>69.48</c:v>
                      </c:pt>
                      <c:pt idx="760">
                        <c:v>69.19</c:v>
                      </c:pt>
                      <c:pt idx="761">
                        <c:v>69.19</c:v>
                      </c:pt>
                      <c:pt idx="762">
                        <c:v>64.680000000000007</c:v>
                      </c:pt>
                      <c:pt idx="763">
                        <c:v>67.489999999999995</c:v>
                      </c:pt>
                      <c:pt idx="764">
                        <c:v>67.489999999999995</c:v>
                      </c:pt>
                      <c:pt idx="765">
                        <c:v>60.98</c:v>
                      </c:pt>
                      <c:pt idx="766">
                        <c:v>61.96</c:v>
                      </c:pt>
                      <c:pt idx="767">
                        <c:v>61.58</c:v>
                      </c:pt>
                      <c:pt idx="768">
                        <c:v>51.7</c:v>
                      </c:pt>
                      <c:pt idx="769">
                        <c:v>60.29</c:v>
                      </c:pt>
                      <c:pt idx="770">
                        <c:v>66.150000000000006</c:v>
                      </c:pt>
                      <c:pt idx="771">
                        <c:v>66.150000000000006</c:v>
                      </c:pt>
                      <c:pt idx="772">
                        <c:v>66.150000000000006</c:v>
                      </c:pt>
                      <c:pt idx="773">
                        <c:v>66.06</c:v>
                      </c:pt>
                      <c:pt idx="774">
                        <c:v>66.209999999999994</c:v>
                      </c:pt>
                      <c:pt idx="775">
                        <c:v>64.459999999999994</c:v>
                      </c:pt>
                      <c:pt idx="776">
                        <c:v>63.84</c:v>
                      </c:pt>
                      <c:pt idx="777">
                        <c:v>63.85</c:v>
                      </c:pt>
                      <c:pt idx="778">
                        <c:v>63.85</c:v>
                      </c:pt>
                      <c:pt idx="779">
                        <c:v>63.85</c:v>
                      </c:pt>
                      <c:pt idx="780">
                        <c:v>65.819999999999993</c:v>
                      </c:pt>
                      <c:pt idx="781">
                        <c:v>65.819999999999993</c:v>
                      </c:pt>
                      <c:pt idx="782">
                        <c:v>65.819999999999993</c:v>
                      </c:pt>
                      <c:pt idx="783">
                        <c:v>64.64</c:v>
                      </c:pt>
                      <c:pt idx="784">
                        <c:v>64.64</c:v>
                      </c:pt>
                      <c:pt idx="785">
                        <c:v>64.64</c:v>
                      </c:pt>
                      <c:pt idx="786">
                        <c:v>64.64</c:v>
                      </c:pt>
                      <c:pt idx="787">
                        <c:v>63.63</c:v>
                      </c:pt>
                      <c:pt idx="788">
                        <c:v>61.44</c:v>
                      </c:pt>
                      <c:pt idx="789">
                        <c:v>64.03</c:v>
                      </c:pt>
                      <c:pt idx="790">
                        <c:v>64.8</c:v>
                      </c:pt>
                      <c:pt idx="791">
                        <c:v>64.8</c:v>
                      </c:pt>
                      <c:pt idx="792">
                        <c:v>63.99</c:v>
                      </c:pt>
                      <c:pt idx="793">
                        <c:v>63.99</c:v>
                      </c:pt>
                      <c:pt idx="794">
                        <c:v>63.59</c:v>
                      </c:pt>
                      <c:pt idx="795">
                        <c:v>65.53</c:v>
                      </c:pt>
                      <c:pt idx="796">
                        <c:v>67.13</c:v>
                      </c:pt>
                      <c:pt idx="797">
                        <c:v>68.52</c:v>
                      </c:pt>
                      <c:pt idx="798">
                        <c:v>67.47</c:v>
                      </c:pt>
                      <c:pt idx="799">
                        <c:v>65.66</c:v>
                      </c:pt>
                      <c:pt idx="800">
                        <c:v>65.66</c:v>
                      </c:pt>
                      <c:pt idx="801">
                        <c:v>67.59</c:v>
                      </c:pt>
                      <c:pt idx="802">
                        <c:v>67.459999999999994</c:v>
                      </c:pt>
                      <c:pt idx="803">
                        <c:v>67.459999999999994</c:v>
                      </c:pt>
                      <c:pt idx="804">
                        <c:v>67.459999999999994</c:v>
                      </c:pt>
                      <c:pt idx="805">
                        <c:v>66.08</c:v>
                      </c:pt>
                      <c:pt idx="806">
                        <c:v>57.65</c:v>
                      </c:pt>
                      <c:pt idx="807">
                        <c:v>61.08</c:v>
                      </c:pt>
                      <c:pt idx="808">
                        <c:v>63.05</c:v>
                      </c:pt>
                      <c:pt idx="809">
                        <c:v>64.45</c:v>
                      </c:pt>
                      <c:pt idx="810">
                        <c:v>64.45</c:v>
                      </c:pt>
                      <c:pt idx="811">
                        <c:v>64.45</c:v>
                      </c:pt>
                      <c:pt idx="812">
                        <c:v>65.94</c:v>
                      </c:pt>
                      <c:pt idx="813">
                        <c:v>65.94</c:v>
                      </c:pt>
                      <c:pt idx="814">
                        <c:v>66.95</c:v>
                      </c:pt>
                      <c:pt idx="815">
                        <c:v>66.95</c:v>
                      </c:pt>
                      <c:pt idx="816">
                        <c:v>67.22</c:v>
                      </c:pt>
                      <c:pt idx="817">
                        <c:v>67.22</c:v>
                      </c:pt>
                      <c:pt idx="818">
                        <c:v>65.08</c:v>
                      </c:pt>
                      <c:pt idx="819">
                        <c:v>65.08</c:v>
                      </c:pt>
                      <c:pt idx="820">
                        <c:v>64.75</c:v>
                      </c:pt>
                      <c:pt idx="821">
                        <c:v>65.680000000000007</c:v>
                      </c:pt>
                      <c:pt idx="822">
                        <c:v>65.08</c:v>
                      </c:pt>
                      <c:pt idx="823">
                        <c:v>65.98</c:v>
                      </c:pt>
                      <c:pt idx="824">
                        <c:v>67.569999999999993</c:v>
                      </c:pt>
                      <c:pt idx="825">
                        <c:v>67.569999999999993</c:v>
                      </c:pt>
                      <c:pt idx="826">
                        <c:v>67.63</c:v>
                      </c:pt>
                      <c:pt idx="827">
                        <c:v>67.63</c:v>
                      </c:pt>
                      <c:pt idx="828">
                        <c:v>67.12</c:v>
                      </c:pt>
                      <c:pt idx="829">
                        <c:v>66.09</c:v>
                      </c:pt>
                      <c:pt idx="830">
                        <c:v>66.09</c:v>
                      </c:pt>
                      <c:pt idx="831">
                        <c:v>67.52</c:v>
                      </c:pt>
                      <c:pt idx="832">
                        <c:v>64.58</c:v>
                      </c:pt>
                      <c:pt idx="833">
                        <c:v>64.58</c:v>
                      </c:pt>
                      <c:pt idx="834">
                        <c:v>65.2</c:v>
                      </c:pt>
                      <c:pt idx="835">
                        <c:v>67.03</c:v>
                      </c:pt>
                      <c:pt idx="836">
                        <c:v>67.3</c:v>
                      </c:pt>
                      <c:pt idx="837">
                        <c:v>67.27</c:v>
                      </c:pt>
                      <c:pt idx="838">
                        <c:v>67.27</c:v>
                      </c:pt>
                      <c:pt idx="839">
                        <c:v>66.14</c:v>
                      </c:pt>
                      <c:pt idx="840">
                        <c:v>66.14</c:v>
                      </c:pt>
                      <c:pt idx="841">
                        <c:v>66.14</c:v>
                      </c:pt>
                      <c:pt idx="842">
                        <c:v>65.36</c:v>
                      </c:pt>
                      <c:pt idx="843">
                        <c:v>65.89</c:v>
                      </c:pt>
                      <c:pt idx="844">
                        <c:v>67.06</c:v>
                      </c:pt>
                      <c:pt idx="845">
                        <c:v>67.06</c:v>
                      </c:pt>
                      <c:pt idx="846">
                        <c:v>68.42</c:v>
                      </c:pt>
                      <c:pt idx="847">
                        <c:v>68.42</c:v>
                      </c:pt>
                      <c:pt idx="848">
                        <c:v>66.72</c:v>
                      </c:pt>
                      <c:pt idx="849">
                        <c:v>66.72</c:v>
                      </c:pt>
                      <c:pt idx="850">
                        <c:v>67.5</c:v>
                      </c:pt>
                      <c:pt idx="851">
                        <c:v>66.98</c:v>
                      </c:pt>
                      <c:pt idx="852">
                        <c:v>66.16</c:v>
                      </c:pt>
                      <c:pt idx="853">
                        <c:v>66.16</c:v>
                      </c:pt>
                      <c:pt idx="854">
                        <c:v>66.16</c:v>
                      </c:pt>
                      <c:pt idx="855">
                        <c:v>65.73</c:v>
                      </c:pt>
                      <c:pt idx="856">
                        <c:v>63.36</c:v>
                      </c:pt>
                      <c:pt idx="857">
                        <c:v>64.87</c:v>
                      </c:pt>
                      <c:pt idx="858">
                        <c:v>64.260000000000005</c:v>
                      </c:pt>
                      <c:pt idx="859">
                        <c:v>64.260000000000005</c:v>
                      </c:pt>
                      <c:pt idx="860">
                        <c:v>61.66</c:v>
                      </c:pt>
                      <c:pt idx="861">
                        <c:v>59.69</c:v>
                      </c:pt>
                      <c:pt idx="862">
                        <c:v>55.6</c:v>
                      </c:pt>
                      <c:pt idx="863">
                        <c:v>60.33</c:v>
                      </c:pt>
                      <c:pt idx="864">
                        <c:v>64.260000000000005</c:v>
                      </c:pt>
                      <c:pt idx="865">
                        <c:v>64.260000000000005</c:v>
                      </c:pt>
                      <c:pt idx="866">
                        <c:v>62.42</c:v>
                      </c:pt>
                      <c:pt idx="867">
                        <c:v>63.46</c:v>
                      </c:pt>
                      <c:pt idx="868">
                        <c:v>60.15</c:v>
                      </c:pt>
                      <c:pt idx="869">
                        <c:v>35.29</c:v>
                      </c:pt>
                      <c:pt idx="870">
                        <c:v>67.38</c:v>
                      </c:pt>
                      <c:pt idx="871">
                        <c:v>67.180000000000007</c:v>
                      </c:pt>
                      <c:pt idx="872">
                        <c:v>66.06</c:v>
                      </c:pt>
                      <c:pt idx="873">
                        <c:v>67.62</c:v>
                      </c:pt>
                      <c:pt idx="874">
                        <c:v>67.62</c:v>
                      </c:pt>
                      <c:pt idx="875">
                        <c:v>64.45</c:v>
                      </c:pt>
                      <c:pt idx="876">
                        <c:v>66.69</c:v>
                      </c:pt>
                      <c:pt idx="877">
                        <c:v>66.47</c:v>
                      </c:pt>
                      <c:pt idx="878">
                        <c:v>67.290000000000006</c:v>
                      </c:pt>
                      <c:pt idx="879">
                        <c:v>67.290000000000006</c:v>
                      </c:pt>
                      <c:pt idx="880">
                        <c:v>66.38</c:v>
                      </c:pt>
                      <c:pt idx="881">
                        <c:v>63.76</c:v>
                      </c:pt>
                      <c:pt idx="882">
                        <c:v>65.41</c:v>
                      </c:pt>
                      <c:pt idx="883">
                        <c:v>65.099999999999994</c:v>
                      </c:pt>
                      <c:pt idx="884">
                        <c:v>65.099999999999994</c:v>
                      </c:pt>
                      <c:pt idx="885">
                        <c:v>60.35</c:v>
                      </c:pt>
                      <c:pt idx="886">
                        <c:v>60.35</c:v>
                      </c:pt>
                      <c:pt idx="887">
                        <c:v>56.54</c:v>
                      </c:pt>
                      <c:pt idx="888">
                        <c:v>58.55</c:v>
                      </c:pt>
                      <c:pt idx="889">
                        <c:v>59.6</c:v>
                      </c:pt>
                      <c:pt idx="890">
                        <c:v>66.48</c:v>
                      </c:pt>
                      <c:pt idx="891">
                        <c:v>65.83</c:v>
                      </c:pt>
                      <c:pt idx="892">
                        <c:v>66.38</c:v>
                      </c:pt>
                      <c:pt idx="893">
                        <c:v>66.540000000000006</c:v>
                      </c:pt>
                      <c:pt idx="894">
                        <c:v>67.290000000000006</c:v>
                      </c:pt>
                      <c:pt idx="895">
                        <c:v>66.69</c:v>
                      </c:pt>
                      <c:pt idx="896">
                        <c:v>65.98</c:v>
                      </c:pt>
                      <c:pt idx="897">
                        <c:v>67.09</c:v>
                      </c:pt>
                      <c:pt idx="898">
                        <c:v>63.81</c:v>
                      </c:pt>
                      <c:pt idx="899">
                        <c:v>66.06</c:v>
                      </c:pt>
                      <c:pt idx="900">
                        <c:v>66.06</c:v>
                      </c:pt>
                      <c:pt idx="901">
                        <c:v>66.260000000000005</c:v>
                      </c:pt>
                      <c:pt idx="902">
                        <c:v>66.47</c:v>
                      </c:pt>
                      <c:pt idx="903">
                        <c:v>64.7</c:v>
                      </c:pt>
                      <c:pt idx="904">
                        <c:v>45.1</c:v>
                      </c:pt>
                      <c:pt idx="905">
                        <c:v>52.05</c:v>
                      </c:pt>
                      <c:pt idx="906">
                        <c:v>52.05</c:v>
                      </c:pt>
                      <c:pt idx="907">
                        <c:v>59.62</c:v>
                      </c:pt>
                      <c:pt idx="908">
                        <c:v>59.72</c:v>
                      </c:pt>
                      <c:pt idx="909">
                        <c:v>59.72</c:v>
                      </c:pt>
                      <c:pt idx="910">
                        <c:v>59.72</c:v>
                      </c:pt>
                      <c:pt idx="911">
                        <c:v>57.73</c:v>
                      </c:pt>
                      <c:pt idx="912">
                        <c:v>57.73</c:v>
                      </c:pt>
                      <c:pt idx="913">
                        <c:v>58.53</c:v>
                      </c:pt>
                      <c:pt idx="914">
                        <c:v>58.53</c:v>
                      </c:pt>
                      <c:pt idx="915">
                        <c:v>60.99</c:v>
                      </c:pt>
                      <c:pt idx="916">
                        <c:v>60.99</c:v>
                      </c:pt>
                      <c:pt idx="917">
                        <c:v>61.39</c:v>
                      </c:pt>
                      <c:pt idx="918">
                        <c:v>63.78</c:v>
                      </c:pt>
                      <c:pt idx="919">
                        <c:v>63.78</c:v>
                      </c:pt>
                      <c:pt idx="920">
                        <c:v>63.78</c:v>
                      </c:pt>
                      <c:pt idx="921">
                        <c:v>63.78</c:v>
                      </c:pt>
                      <c:pt idx="922">
                        <c:v>63.89</c:v>
                      </c:pt>
                      <c:pt idx="923">
                        <c:v>63.89</c:v>
                      </c:pt>
                      <c:pt idx="924">
                        <c:v>63.66</c:v>
                      </c:pt>
                      <c:pt idx="925">
                        <c:v>54.49</c:v>
                      </c:pt>
                      <c:pt idx="926">
                        <c:v>54.49</c:v>
                      </c:pt>
                      <c:pt idx="927">
                        <c:v>41.38</c:v>
                      </c:pt>
                      <c:pt idx="928">
                        <c:v>58.44</c:v>
                      </c:pt>
                      <c:pt idx="929">
                        <c:v>61.43</c:v>
                      </c:pt>
                      <c:pt idx="930">
                        <c:v>61.43</c:v>
                      </c:pt>
                      <c:pt idx="931">
                        <c:v>59.53</c:v>
                      </c:pt>
                      <c:pt idx="932">
                        <c:v>60.14</c:v>
                      </c:pt>
                      <c:pt idx="933">
                        <c:v>60.14</c:v>
                      </c:pt>
                      <c:pt idx="934">
                        <c:v>66.319999999999993</c:v>
                      </c:pt>
                      <c:pt idx="935">
                        <c:v>67.11</c:v>
                      </c:pt>
                      <c:pt idx="936">
                        <c:v>67.11</c:v>
                      </c:pt>
                      <c:pt idx="937">
                        <c:v>66.45</c:v>
                      </c:pt>
                      <c:pt idx="938">
                        <c:v>66.45</c:v>
                      </c:pt>
                      <c:pt idx="939">
                        <c:v>66</c:v>
                      </c:pt>
                      <c:pt idx="940">
                        <c:v>66.03</c:v>
                      </c:pt>
                      <c:pt idx="941">
                        <c:v>65.89</c:v>
                      </c:pt>
                      <c:pt idx="942">
                        <c:v>67.02</c:v>
                      </c:pt>
                      <c:pt idx="943">
                        <c:v>66.94</c:v>
                      </c:pt>
                      <c:pt idx="944">
                        <c:v>63.43</c:v>
                      </c:pt>
                      <c:pt idx="945">
                        <c:v>64.150000000000006</c:v>
                      </c:pt>
                      <c:pt idx="946">
                        <c:v>66.44</c:v>
                      </c:pt>
                      <c:pt idx="947">
                        <c:v>66.040000000000006</c:v>
                      </c:pt>
                      <c:pt idx="948">
                        <c:v>66.06</c:v>
                      </c:pt>
                      <c:pt idx="949">
                        <c:v>64.81</c:v>
                      </c:pt>
                      <c:pt idx="950">
                        <c:v>66.459999999999994</c:v>
                      </c:pt>
                      <c:pt idx="951">
                        <c:v>64.81</c:v>
                      </c:pt>
                      <c:pt idx="952">
                        <c:v>66.459999999999994</c:v>
                      </c:pt>
                      <c:pt idx="953">
                        <c:v>62.15</c:v>
                      </c:pt>
                      <c:pt idx="954">
                        <c:v>62.15</c:v>
                      </c:pt>
                      <c:pt idx="955">
                        <c:v>64.52</c:v>
                      </c:pt>
                      <c:pt idx="956">
                        <c:v>61.87</c:v>
                      </c:pt>
                      <c:pt idx="957">
                        <c:v>58.38</c:v>
                      </c:pt>
                      <c:pt idx="958">
                        <c:v>68.260000000000005</c:v>
                      </c:pt>
                      <c:pt idx="959">
                        <c:v>68.260000000000005</c:v>
                      </c:pt>
                      <c:pt idx="960">
                        <c:v>68.17</c:v>
                      </c:pt>
                      <c:pt idx="961">
                        <c:v>67.260000000000005</c:v>
                      </c:pt>
                      <c:pt idx="962">
                        <c:v>67.260000000000005</c:v>
                      </c:pt>
                      <c:pt idx="963">
                        <c:v>67.31</c:v>
                      </c:pt>
                      <c:pt idx="964">
                        <c:v>67.31</c:v>
                      </c:pt>
                      <c:pt idx="965">
                        <c:v>67.92</c:v>
                      </c:pt>
                      <c:pt idx="966">
                        <c:v>67.92</c:v>
                      </c:pt>
                      <c:pt idx="967">
                        <c:v>66.84</c:v>
                      </c:pt>
                      <c:pt idx="968">
                        <c:v>68.64</c:v>
                      </c:pt>
                      <c:pt idx="969">
                        <c:v>68.64</c:v>
                      </c:pt>
                      <c:pt idx="970">
                        <c:v>67.88</c:v>
                      </c:pt>
                      <c:pt idx="971">
                        <c:v>67.88</c:v>
                      </c:pt>
                      <c:pt idx="972">
                        <c:v>66.78</c:v>
                      </c:pt>
                      <c:pt idx="973">
                        <c:v>66.78</c:v>
                      </c:pt>
                      <c:pt idx="974">
                        <c:v>68.52</c:v>
                      </c:pt>
                      <c:pt idx="975">
                        <c:v>68.52</c:v>
                      </c:pt>
                      <c:pt idx="976">
                        <c:v>68.52</c:v>
                      </c:pt>
                      <c:pt idx="977">
                        <c:v>67.459999999999994</c:v>
                      </c:pt>
                      <c:pt idx="978">
                        <c:v>65.790000000000006</c:v>
                      </c:pt>
                      <c:pt idx="979">
                        <c:v>65.510000000000005</c:v>
                      </c:pt>
                      <c:pt idx="980">
                        <c:v>66.430000000000007</c:v>
                      </c:pt>
                      <c:pt idx="981">
                        <c:v>65.58</c:v>
                      </c:pt>
                      <c:pt idx="982">
                        <c:v>58.81</c:v>
                      </c:pt>
                      <c:pt idx="983">
                        <c:v>65.459999999999994</c:v>
                      </c:pt>
                      <c:pt idx="984">
                        <c:v>65.459999999999994</c:v>
                      </c:pt>
                      <c:pt idx="985">
                        <c:v>65.459999999999994</c:v>
                      </c:pt>
                      <c:pt idx="986">
                        <c:v>66.290000000000006</c:v>
                      </c:pt>
                      <c:pt idx="987">
                        <c:v>63.96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worksheet!$L$2:$L$1045</c15:sqref>
                        </c15:formulaRef>
                      </c:ext>
                    </c:extLst>
                    <c:numCache>
                      <c:formatCode>0.0</c:formatCode>
                      <c:ptCount val="104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0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</c:v>
                      </c:pt>
                      <c:pt idx="892">
                        <c:v>0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0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DFDD-4707-9A73-F108C357707C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MD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bg1">
                        <a:lumMod val="6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  <c:trendlineType val="linear"/>
                  <c:backward val="25"/>
                  <c:intercept val="0"/>
                  <c:dispRSqr val="1"/>
                  <c:dispEq val="1"/>
                  <c:trendlineLbl>
                    <c:layout>
                      <c:manualLayout>
                        <c:x val="7.228880860658389E-2"/>
                        <c:y val="2.7814639975724423E-3"/>
                      </c:manualLayout>
                    </c:layout>
                    <c:numFmt formatCode="#,##0.00" sourceLinked="0"/>
                    <c:spPr>
                      <a:solidFill>
                        <a:schemeClr val="bg1">
                          <a:lumMod val="75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worksheet!$I$2:$I$1045</c15:sqref>
                        </c15:formulaRef>
                      </c:ext>
                    </c:extLst>
                    <c:numCache>
                      <c:formatCode>0.0</c:formatCode>
                      <c:ptCount val="1044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  <c:pt idx="66">
                        <c:v>64.03</c:v>
                      </c:pt>
                      <c:pt idx="67">
                        <c:v>64.03</c:v>
                      </c:pt>
                      <c:pt idx="68">
                        <c:v>64.03</c:v>
                      </c:pt>
                      <c:pt idx="69">
                        <c:v>66.599999999999994</c:v>
                      </c:pt>
                      <c:pt idx="70">
                        <c:v>66.599999999999994</c:v>
                      </c:pt>
                      <c:pt idx="71">
                        <c:v>68.25</c:v>
                      </c:pt>
                      <c:pt idx="72">
                        <c:v>68.42</c:v>
                      </c:pt>
                      <c:pt idx="73">
                        <c:v>69.13</c:v>
                      </c:pt>
                      <c:pt idx="74">
                        <c:v>69.48</c:v>
                      </c:pt>
                      <c:pt idx="75">
                        <c:v>66.25</c:v>
                      </c:pt>
                      <c:pt idx="76">
                        <c:v>66.25</c:v>
                      </c:pt>
                      <c:pt idx="77">
                        <c:v>69</c:v>
                      </c:pt>
                      <c:pt idx="78">
                        <c:v>69</c:v>
                      </c:pt>
                      <c:pt idx="79">
                        <c:v>67.760000000000005</c:v>
                      </c:pt>
                      <c:pt idx="80">
                        <c:v>67.39</c:v>
                      </c:pt>
                      <c:pt idx="81">
                        <c:v>65.2</c:v>
                      </c:pt>
                      <c:pt idx="82">
                        <c:v>65.680000000000007</c:v>
                      </c:pt>
                      <c:pt idx="83">
                        <c:v>63.57</c:v>
                      </c:pt>
                      <c:pt idx="84">
                        <c:v>64.44</c:v>
                      </c:pt>
                      <c:pt idx="85">
                        <c:v>64.44</c:v>
                      </c:pt>
                      <c:pt idx="86">
                        <c:v>63.46</c:v>
                      </c:pt>
                      <c:pt idx="87">
                        <c:v>66.45</c:v>
                      </c:pt>
                      <c:pt idx="88">
                        <c:v>66.45</c:v>
                      </c:pt>
                      <c:pt idx="89">
                        <c:v>63.78</c:v>
                      </c:pt>
                      <c:pt idx="90">
                        <c:v>63.78</c:v>
                      </c:pt>
                      <c:pt idx="91">
                        <c:v>63.71</c:v>
                      </c:pt>
                      <c:pt idx="92">
                        <c:v>63.71</c:v>
                      </c:pt>
                      <c:pt idx="93">
                        <c:v>64.58</c:v>
                      </c:pt>
                      <c:pt idx="94">
                        <c:v>72.260000000000005</c:v>
                      </c:pt>
                      <c:pt idx="95">
                        <c:v>71.069999999999993</c:v>
                      </c:pt>
                      <c:pt idx="96">
                        <c:v>69.959999999999994</c:v>
                      </c:pt>
                      <c:pt idx="97">
                        <c:v>69.959999999999994</c:v>
                      </c:pt>
                      <c:pt idx="98">
                        <c:v>69.58</c:v>
                      </c:pt>
                      <c:pt idx="99">
                        <c:v>67.849999999999994</c:v>
                      </c:pt>
                      <c:pt idx="100">
                        <c:v>67.849999999999994</c:v>
                      </c:pt>
                      <c:pt idx="101">
                        <c:v>69.87</c:v>
                      </c:pt>
                      <c:pt idx="102">
                        <c:v>69.87</c:v>
                      </c:pt>
                      <c:pt idx="103">
                        <c:v>68.709999999999994</c:v>
                      </c:pt>
                      <c:pt idx="104">
                        <c:v>68.63</c:v>
                      </c:pt>
                      <c:pt idx="105">
                        <c:v>68.63</c:v>
                      </c:pt>
                      <c:pt idx="106">
                        <c:v>66.8</c:v>
                      </c:pt>
                      <c:pt idx="107">
                        <c:v>67.06</c:v>
                      </c:pt>
                      <c:pt idx="108">
                        <c:v>67.06</c:v>
                      </c:pt>
                      <c:pt idx="109">
                        <c:v>66.78</c:v>
                      </c:pt>
                      <c:pt idx="110">
                        <c:v>66.78</c:v>
                      </c:pt>
                      <c:pt idx="111">
                        <c:v>67.97</c:v>
                      </c:pt>
                      <c:pt idx="112">
                        <c:v>67.97</c:v>
                      </c:pt>
                      <c:pt idx="113">
                        <c:v>67.97</c:v>
                      </c:pt>
                      <c:pt idx="114">
                        <c:v>68.56</c:v>
                      </c:pt>
                      <c:pt idx="115">
                        <c:v>70.849999999999994</c:v>
                      </c:pt>
                      <c:pt idx="116">
                        <c:v>66.709999999999994</c:v>
                      </c:pt>
                      <c:pt idx="117">
                        <c:v>66.709999999999994</c:v>
                      </c:pt>
                      <c:pt idx="118">
                        <c:v>64.64</c:v>
                      </c:pt>
                      <c:pt idx="119">
                        <c:v>70.08</c:v>
                      </c:pt>
                      <c:pt idx="120">
                        <c:v>66.489999999999995</c:v>
                      </c:pt>
                      <c:pt idx="121">
                        <c:v>66.489999999999995</c:v>
                      </c:pt>
                      <c:pt idx="122">
                        <c:v>66.489999999999995</c:v>
                      </c:pt>
                      <c:pt idx="123">
                        <c:v>67.150000000000006</c:v>
                      </c:pt>
                      <c:pt idx="124">
                        <c:v>72.56</c:v>
                      </c:pt>
                      <c:pt idx="125">
                        <c:v>71.83</c:v>
                      </c:pt>
                      <c:pt idx="126">
                        <c:v>70.67</c:v>
                      </c:pt>
                      <c:pt idx="127">
                        <c:v>65.28</c:v>
                      </c:pt>
                      <c:pt idx="128">
                        <c:v>68.22</c:v>
                      </c:pt>
                      <c:pt idx="129">
                        <c:v>72.22</c:v>
                      </c:pt>
                      <c:pt idx="130">
                        <c:v>69.77</c:v>
                      </c:pt>
                      <c:pt idx="131">
                        <c:v>69.77</c:v>
                      </c:pt>
                      <c:pt idx="132">
                        <c:v>70.45</c:v>
                      </c:pt>
                      <c:pt idx="133">
                        <c:v>67.430000000000007</c:v>
                      </c:pt>
                      <c:pt idx="134">
                        <c:v>67.430000000000007</c:v>
                      </c:pt>
                      <c:pt idx="135">
                        <c:v>68.41</c:v>
                      </c:pt>
                      <c:pt idx="136">
                        <c:v>68.41</c:v>
                      </c:pt>
                      <c:pt idx="137">
                        <c:v>72.41</c:v>
                      </c:pt>
                      <c:pt idx="138">
                        <c:v>67.63</c:v>
                      </c:pt>
                      <c:pt idx="139">
                        <c:v>66</c:v>
                      </c:pt>
                      <c:pt idx="140">
                        <c:v>67.63</c:v>
                      </c:pt>
                      <c:pt idx="141">
                        <c:v>68.84</c:v>
                      </c:pt>
                      <c:pt idx="142">
                        <c:v>68.84</c:v>
                      </c:pt>
                      <c:pt idx="143">
                        <c:v>67.58</c:v>
                      </c:pt>
                      <c:pt idx="144">
                        <c:v>67.52</c:v>
                      </c:pt>
                      <c:pt idx="145">
                        <c:v>66.209999999999994</c:v>
                      </c:pt>
                      <c:pt idx="146">
                        <c:v>66.209999999999994</c:v>
                      </c:pt>
                      <c:pt idx="147">
                        <c:v>65.489999999999995</c:v>
                      </c:pt>
                      <c:pt idx="148">
                        <c:v>64.97</c:v>
                      </c:pt>
                      <c:pt idx="149">
                        <c:v>64.97</c:v>
                      </c:pt>
                      <c:pt idx="150">
                        <c:v>64.97</c:v>
                      </c:pt>
                      <c:pt idx="151">
                        <c:v>64.97</c:v>
                      </c:pt>
                      <c:pt idx="152">
                        <c:v>65.010000000000005</c:v>
                      </c:pt>
                      <c:pt idx="153">
                        <c:v>65.010000000000005</c:v>
                      </c:pt>
                      <c:pt idx="154">
                        <c:v>61.59</c:v>
                      </c:pt>
                      <c:pt idx="155">
                        <c:v>65.02</c:v>
                      </c:pt>
                      <c:pt idx="156">
                        <c:v>65.02</c:v>
                      </c:pt>
                      <c:pt idx="157">
                        <c:v>64.989999999999995</c:v>
                      </c:pt>
                      <c:pt idx="158">
                        <c:v>64.989999999999995</c:v>
                      </c:pt>
                      <c:pt idx="159">
                        <c:v>64.989999999999995</c:v>
                      </c:pt>
                      <c:pt idx="160">
                        <c:v>63.81</c:v>
                      </c:pt>
                      <c:pt idx="161">
                        <c:v>63.81</c:v>
                      </c:pt>
                      <c:pt idx="162">
                        <c:v>67.23</c:v>
                      </c:pt>
                      <c:pt idx="163">
                        <c:v>67.23</c:v>
                      </c:pt>
                      <c:pt idx="164">
                        <c:v>67.23</c:v>
                      </c:pt>
                      <c:pt idx="165">
                        <c:v>64.44</c:v>
                      </c:pt>
                      <c:pt idx="166">
                        <c:v>65.680000000000007</c:v>
                      </c:pt>
                      <c:pt idx="167">
                        <c:v>56.79</c:v>
                      </c:pt>
                      <c:pt idx="168">
                        <c:v>65.3</c:v>
                      </c:pt>
                      <c:pt idx="169">
                        <c:v>67.400000000000006</c:v>
                      </c:pt>
                      <c:pt idx="170">
                        <c:v>67.400000000000006</c:v>
                      </c:pt>
                      <c:pt idx="171">
                        <c:v>67.400000000000006</c:v>
                      </c:pt>
                      <c:pt idx="172">
                        <c:v>67.400000000000006</c:v>
                      </c:pt>
                      <c:pt idx="173">
                        <c:v>70.39</c:v>
                      </c:pt>
                      <c:pt idx="174">
                        <c:v>70.34</c:v>
                      </c:pt>
                      <c:pt idx="175">
                        <c:v>49.91</c:v>
                      </c:pt>
                      <c:pt idx="176">
                        <c:v>62.51</c:v>
                      </c:pt>
                      <c:pt idx="177">
                        <c:v>60.65</c:v>
                      </c:pt>
                      <c:pt idx="178">
                        <c:v>64.88</c:v>
                      </c:pt>
                      <c:pt idx="179">
                        <c:v>64.88</c:v>
                      </c:pt>
                      <c:pt idx="180">
                        <c:v>67.36</c:v>
                      </c:pt>
                      <c:pt idx="181">
                        <c:v>67.44</c:v>
                      </c:pt>
                      <c:pt idx="182">
                        <c:v>65.66</c:v>
                      </c:pt>
                      <c:pt idx="183">
                        <c:v>65.66</c:v>
                      </c:pt>
                      <c:pt idx="184">
                        <c:v>66.84</c:v>
                      </c:pt>
                      <c:pt idx="185">
                        <c:v>66.209999999999994</c:v>
                      </c:pt>
                      <c:pt idx="186">
                        <c:v>66.87</c:v>
                      </c:pt>
                      <c:pt idx="187">
                        <c:v>66.87</c:v>
                      </c:pt>
                      <c:pt idx="188">
                        <c:v>66.45</c:v>
                      </c:pt>
                      <c:pt idx="189">
                        <c:v>66.45</c:v>
                      </c:pt>
                      <c:pt idx="190">
                        <c:v>66.52</c:v>
                      </c:pt>
                      <c:pt idx="191">
                        <c:v>66.52</c:v>
                      </c:pt>
                      <c:pt idx="192">
                        <c:v>67.069999999999993</c:v>
                      </c:pt>
                      <c:pt idx="193">
                        <c:v>67.209999999999994</c:v>
                      </c:pt>
                      <c:pt idx="194">
                        <c:v>67.209999999999994</c:v>
                      </c:pt>
                      <c:pt idx="195">
                        <c:v>67.06</c:v>
                      </c:pt>
                      <c:pt idx="196">
                        <c:v>67.06</c:v>
                      </c:pt>
                      <c:pt idx="197">
                        <c:v>66.16</c:v>
                      </c:pt>
                      <c:pt idx="198">
                        <c:v>64.87</c:v>
                      </c:pt>
                      <c:pt idx="199">
                        <c:v>64.44</c:v>
                      </c:pt>
                      <c:pt idx="200">
                        <c:v>63.35</c:v>
                      </c:pt>
                      <c:pt idx="201">
                        <c:v>64.06</c:v>
                      </c:pt>
                      <c:pt idx="202">
                        <c:v>66.47</c:v>
                      </c:pt>
                      <c:pt idx="203">
                        <c:v>66.47</c:v>
                      </c:pt>
                      <c:pt idx="204">
                        <c:v>64.959999999999994</c:v>
                      </c:pt>
                      <c:pt idx="205">
                        <c:v>64.959999999999994</c:v>
                      </c:pt>
                      <c:pt idx="206">
                        <c:v>64.97</c:v>
                      </c:pt>
                      <c:pt idx="207">
                        <c:v>64.27</c:v>
                      </c:pt>
                      <c:pt idx="208">
                        <c:v>64.27</c:v>
                      </c:pt>
                      <c:pt idx="209">
                        <c:v>62.91</c:v>
                      </c:pt>
                      <c:pt idx="210">
                        <c:v>61.38</c:v>
                      </c:pt>
                      <c:pt idx="211">
                        <c:v>61.38</c:v>
                      </c:pt>
                      <c:pt idx="212">
                        <c:v>61.38</c:v>
                      </c:pt>
                      <c:pt idx="213">
                        <c:v>61.38</c:v>
                      </c:pt>
                      <c:pt idx="214">
                        <c:v>61.27</c:v>
                      </c:pt>
                      <c:pt idx="215">
                        <c:v>61.27</c:v>
                      </c:pt>
                      <c:pt idx="216">
                        <c:v>61.27</c:v>
                      </c:pt>
                      <c:pt idx="217">
                        <c:v>64.510000000000005</c:v>
                      </c:pt>
                      <c:pt idx="218">
                        <c:v>64.510000000000005</c:v>
                      </c:pt>
                      <c:pt idx="219">
                        <c:v>63.72</c:v>
                      </c:pt>
                      <c:pt idx="220">
                        <c:v>63.72</c:v>
                      </c:pt>
                      <c:pt idx="221">
                        <c:v>66.05</c:v>
                      </c:pt>
                      <c:pt idx="222">
                        <c:v>64.97</c:v>
                      </c:pt>
                      <c:pt idx="223">
                        <c:v>64.97</c:v>
                      </c:pt>
                      <c:pt idx="224">
                        <c:v>67.34</c:v>
                      </c:pt>
                      <c:pt idx="225">
                        <c:v>67.34</c:v>
                      </c:pt>
                      <c:pt idx="226">
                        <c:v>66</c:v>
                      </c:pt>
                      <c:pt idx="227">
                        <c:v>65.91</c:v>
                      </c:pt>
                      <c:pt idx="228">
                        <c:v>65.91</c:v>
                      </c:pt>
                      <c:pt idx="229">
                        <c:v>65.91</c:v>
                      </c:pt>
                      <c:pt idx="230">
                        <c:v>65.73</c:v>
                      </c:pt>
                      <c:pt idx="231">
                        <c:v>65.73</c:v>
                      </c:pt>
                      <c:pt idx="232">
                        <c:v>49.89</c:v>
                      </c:pt>
                      <c:pt idx="233">
                        <c:v>65.91</c:v>
                      </c:pt>
                      <c:pt idx="234">
                        <c:v>65.91</c:v>
                      </c:pt>
                      <c:pt idx="235">
                        <c:v>65.459999999999994</c:v>
                      </c:pt>
                      <c:pt idx="236">
                        <c:v>65.62</c:v>
                      </c:pt>
                      <c:pt idx="237">
                        <c:v>66.06</c:v>
                      </c:pt>
                      <c:pt idx="238">
                        <c:v>66.72</c:v>
                      </c:pt>
                      <c:pt idx="239">
                        <c:v>65.89</c:v>
                      </c:pt>
                      <c:pt idx="240">
                        <c:v>65.89</c:v>
                      </c:pt>
                      <c:pt idx="241">
                        <c:v>65.89</c:v>
                      </c:pt>
                      <c:pt idx="242">
                        <c:v>68.27</c:v>
                      </c:pt>
                      <c:pt idx="243">
                        <c:v>71.23</c:v>
                      </c:pt>
                      <c:pt idx="244">
                        <c:v>71.23</c:v>
                      </c:pt>
                      <c:pt idx="245">
                        <c:v>71.23</c:v>
                      </c:pt>
                      <c:pt idx="246">
                        <c:v>70.63</c:v>
                      </c:pt>
                      <c:pt idx="247">
                        <c:v>68.790000000000006</c:v>
                      </c:pt>
                      <c:pt idx="248">
                        <c:v>65.36</c:v>
                      </c:pt>
                      <c:pt idx="249">
                        <c:v>63.04</c:v>
                      </c:pt>
                      <c:pt idx="250">
                        <c:v>63.5</c:v>
                      </c:pt>
                      <c:pt idx="251">
                        <c:v>63.5</c:v>
                      </c:pt>
                      <c:pt idx="252">
                        <c:v>63.5</c:v>
                      </c:pt>
                      <c:pt idx="253">
                        <c:v>62.52</c:v>
                      </c:pt>
                      <c:pt idx="254">
                        <c:v>63.31</c:v>
                      </c:pt>
                      <c:pt idx="255">
                        <c:v>63.31</c:v>
                      </c:pt>
                      <c:pt idx="256">
                        <c:v>63.74</c:v>
                      </c:pt>
                      <c:pt idx="257">
                        <c:v>65.540000000000006</c:v>
                      </c:pt>
                      <c:pt idx="258">
                        <c:v>65.540000000000006</c:v>
                      </c:pt>
                      <c:pt idx="259">
                        <c:v>64.95</c:v>
                      </c:pt>
                      <c:pt idx="260">
                        <c:v>64.95</c:v>
                      </c:pt>
                      <c:pt idx="261">
                        <c:v>64.53</c:v>
                      </c:pt>
                      <c:pt idx="262">
                        <c:v>66.709999999999994</c:v>
                      </c:pt>
                      <c:pt idx="263">
                        <c:v>65.849999999999994</c:v>
                      </c:pt>
                      <c:pt idx="264">
                        <c:v>65.849999999999994</c:v>
                      </c:pt>
                      <c:pt idx="265">
                        <c:v>65.239999999999995</c:v>
                      </c:pt>
                      <c:pt idx="266">
                        <c:v>65.239999999999995</c:v>
                      </c:pt>
                      <c:pt idx="267">
                        <c:v>65.319999999999993</c:v>
                      </c:pt>
                      <c:pt idx="268">
                        <c:v>66.849999999999994</c:v>
                      </c:pt>
                      <c:pt idx="269">
                        <c:v>66.849999999999994</c:v>
                      </c:pt>
                      <c:pt idx="270">
                        <c:v>66.83</c:v>
                      </c:pt>
                      <c:pt idx="271">
                        <c:v>66.83</c:v>
                      </c:pt>
                      <c:pt idx="272">
                        <c:v>66.55</c:v>
                      </c:pt>
                      <c:pt idx="273">
                        <c:v>66.55</c:v>
                      </c:pt>
                      <c:pt idx="274">
                        <c:v>67.55</c:v>
                      </c:pt>
                      <c:pt idx="275">
                        <c:v>67.55</c:v>
                      </c:pt>
                      <c:pt idx="276">
                        <c:v>64.17</c:v>
                      </c:pt>
                      <c:pt idx="277">
                        <c:v>67.7</c:v>
                      </c:pt>
                      <c:pt idx="278">
                        <c:v>67.7</c:v>
                      </c:pt>
                      <c:pt idx="279">
                        <c:v>67.7</c:v>
                      </c:pt>
                      <c:pt idx="280">
                        <c:v>67.8</c:v>
                      </c:pt>
                      <c:pt idx="281">
                        <c:v>67.8</c:v>
                      </c:pt>
                      <c:pt idx="282">
                        <c:v>70.05</c:v>
                      </c:pt>
                      <c:pt idx="283">
                        <c:v>70.05</c:v>
                      </c:pt>
                      <c:pt idx="284">
                        <c:v>70.349999999999994</c:v>
                      </c:pt>
                      <c:pt idx="285">
                        <c:v>70.349999999999994</c:v>
                      </c:pt>
                      <c:pt idx="286">
                        <c:v>70.349999999999994</c:v>
                      </c:pt>
                      <c:pt idx="287">
                        <c:v>69.02</c:v>
                      </c:pt>
                      <c:pt idx="288">
                        <c:v>69.63</c:v>
                      </c:pt>
                      <c:pt idx="289">
                        <c:v>66.56</c:v>
                      </c:pt>
                      <c:pt idx="290">
                        <c:v>66.56</c:v>
                      </c:pt>
                      <c:pt idx="291">
                        <c:v>68.790000000000006</c:v>
                      </c:pt>
                      <c:pt idx="292">
                        <c:v>68.790000000000006</c:v>
                      </c:pt>
                      <c:pt idx="293">
                        <c:v>68.790000000000006</c:v>
                      </c:pt>
                      <c:pt idx="294">
                        <c:v>66.56</c:v>
                      </c:pt>
                      <c:pt idx="295">
                        <c:v>70.48</c:v>
                      </c:pt>
                      <c:pt idx="296">
                        <c:v>70.62</c:v>
                      </c:pt>
                      <c:pt idx="297">
                        <c:v>70.62</c:v>
                      </c:pt>
                      <c:pt idx="298">
                        <c:v>70.7</c:v>
                      </c:pt>
                      <c:pt idx="299">
                        <c:v>67.260000000000005</c:v>
                      </c:pt>
                      <c:pt idx="300">
                        <c:v>64.83</c:v>
                      </c:pt>
                      <c:pt idx="301">
                        <c:v>64.83</c:v>
                      </c:pt>
                      <c:pt idx="302">
                        <c:v>62.45</c:v>
                      </c:pt>
                      <c:pt idx="303">
                        <c:v>62.45</c:v>
                      </c:pt>
                      <c:pt idx="304">
                        <c:v>62.45</c:v>
                      </c:pt>
                      <c:pt idx="305">
                        <c:v>64.3</c:v>
                      </c:pt>
                      <c:pt idx="306">
                        <c:v>64.3</c:v>
                      </c:pt>
                      <c:pt idx="307">
                        <c:v>62.74</c:v>
                      </c:pt>
                      <c:pt idx="308">
                        <c:v>62.39</c:v>
                      </c:pt>
                      <c:pt idx="309">
                        <c:v>67.819999999999993</c:v>
                      </c:pt>
                      <c:pt idx="310">
                        <c:v>63.32</c:v>
                      </c:pt>
                      <c:pt idx="311">
                        <c:v>63.32</c:v>
                      </c:pt>
                      <c:pt idx="312">
                        <c:v>64.010000000000005</c:v>
                      </c:pt>
                      <c:pt idx="313">
                        <c:v>64.010000000000005</c:v>
                      </c:pt>
                      <c:pt idx="314">
                        <c:v>64.010000000000005</c:v>
                      </c:pt>
                      <c:pt idx="315">
                        <c:v>63.9</c:v>
                      </c:pt>
                      <c:pt idx="316">
                        <c:v>63.9</c:v>
                      </c:pt>
                      <c:pt idx="317">
                        <c:v>63.11</c:v>
                      </c:pt>
                      <c:pt idx="318">
                        <c:v>61.5</c:v>
                      </c:pt>
                      <c:pt idx="319">
                        <c:v>61.5</c:v>
                      </c:pt>
                      <c:pt idx="320">
                        <c:v>60.16</c:v>
                      </c:pt>
                      <c:pt idx="321">
                        <c:v>60.16</c:v>
                      </c:pt>
                      <c:pt idx="322">
                        <c:v>56.66</c:v>
                      </c:pt>
                      <c:pt idx="323">
                        <c:v>56.08</c:v>
                      </c:pt>
                      <c:pt idx="324">
                        <c:v>58.29</c:v>
                      </c:pt>
                      <c:pt idx="325">
                        <c:v>57.37</c:v>
                      </c:pt>
                      <c:pt idx="326">
                        <c:v>57.37</c:v>
                      </c:pt>
                      <c:pt idx="327">
                        <c:v>57.37</c:v>
                      </c:pt>
                      <c:pt idx="328">
                        <c:v>61.34</c:v>
                      </c:pt>
                      <c:pt idx="329">
                        <c:v>61.34</c:v>
                      </c:pt>
                      <c:pt idx="330">
                        <c:v>60.9</c:v>
                      </c:pt>
                      <c:pt idx="331">
                        <c:v>63.61</c:v>
                      </c:pt>
                      <c:pt idx="332">
                        <c:v>63.61</c:v>
                      </c:pt>
                      <c:pt idx="333">
                        <c:v>67.77</c:v>
                      </c:pt>
                      <c:pt idx="334">
                        <c:v>67.77</c:v>
                      </c:pt>
                      <c:pt idx="335">
                        <c:v>70.349999999999994</c:v>
                      </c:pt>
                      <c:pt idx="336">
                        <c:v>68.22</c:v>
                      </c:pt>
                      <c:pt idx="337">
                        <c:v>68.61</c:v>
                      </c:pt>
                      <c:pt idx="338">
                        <c:v>68.400000000000006</c:v>
                      </c:pt>
                      <c:pt idx="339">
                        <c:v>68.400000000000006</c:v>
                      </c:pt>
                      <c:pt idx="340">
                        <c:v>65.900000000000006</c:v>
                      </c:pt>
                      <c:pt idx="341">
                        <c:v>67.34</c:v>
                      </c:pt>
                      <c:pt idx="342">
                        <c:v>67.8</c:v>
                      </c:pt>
                      <c:pt idx="343">
                        <c:v>65.91</c:v>
                      </c:pt>
                      <c:pt idx="344">
                        <c:v>67.489999999999995</c:v>
                      </c:pt>
                      <c:pt idx="345">
                        <c:v>66.180000000000007</c:v>
                      </c:pt>
                      <c:pt idx="346">
                        <c:v>66.180000000000007</c:v>
                      </c:pt>
                      <c:pt idx="347">
                        <c:v>68.25</c:v>
                      </c:pt>
                      <c:pt idx="348">
                        <c:v>68.25</c:v>
                      </c:pt>
                      <c:pt idx="349">
                        <c:v>68.25</c:v>
                      </c:pt>
                      <c:pt idx="350">
                        <c:v>66</c:v>
                      </c:pt>
                      <c:pt idx="351">
                        <c:v>66</c:v>
                      </c:pt>
                      <c:pt idx="352">
                        <c:v>67.34</c:v>
                      </c:pt>
                      <c:pt idx="353">
                        <c:v>64.489999999999995</c:v>
                      </c:pt>
                      <c:pt idx="354">
                        <c:v>61.84</c:v>
                      </c:pt>
                      <c:pt idx="355">
                        <c:v>63.5</c:v>
                      </c:pt>
                      <c:pt idx="356">
                        <c:v>64.510000000000005</c:v>
                      </c:pt>
                      <c:pt idx="357">
                        <c:v>59.21</c:v>
                      </c:pt>
                      <c:pt idx="358">
                        <c:v>65.58</c:v>
                      </c:pt>
                      <c:pt idx="359">
                        <c:v>65.58</c:v>
                      </c:pt>
                      <c:pt idx="360">
                        <c:v>65.58</c:v>
                      </c:pt>
                      <c:pt idx="361">
                        <c:v>61.38</c:v>
                      </c:pt>
                      <c:pt idx="362">
                        <c:v>65.58</c:v>
                      </c:pt>
                      <c:pt idx="363">
                        <c:v>62.91</c:v>
                      </c:pt>
                      <c:pt idx="364">
                        <c:v>64.27</c:v>
                      </c:pt>
                      <c:pt idx="365">
                        <c:v>64.27</c:v>
                      </c:pt>
                      <c:pt idx="366">
                        <c:v>64.73</c:v>
                      </c:pt>
                      <c:pt idx="367">
                        <c:v>64.73</c:v>
                      </c:pt>
                      <c:pt idx="368">
                        <c:v>66.62</c:v>
                      </c:pt>
                      <c:pt idx="369">
                        <c:v>66.62</c:v>
                      </c:pt>
                      <c:pt idx="370">
                        <c:v>65.98</c:v>
                      </c:pt>
                      <c:pt idx="371">
                        <c:v>64.099999999999994</c:v>
                      </c:pt>
                      <c:pt idx="372">
                        <c:v>63.93</c:v>
                      </c:pt>
                      <c:pt idx="373">
                        <c:v>64.08</c:v>
                      </c:pt>
                      <c:pt idx="374">
                        <c:v>66</c:v>
                      </c:pt>
                      <c:pt idx="375">
                        <c:v>66.489999999999995</c:v>
                      </c:pt>
                      <c:pt idx="376">
                        <c:v>66.489999999999995</c:v>
                      </c:pt>
                      <c:pt idx="377">
                        <c:v>65.84</c:v>
                      </c:pt>
                      <c:pt idx="378">
                        <c:v>65.84</c:v>
                      </c:pt>
                      <c:pt idx="379">
                        <c:v>67.069999999999993</c:v>
                      </c:pt>
                      <c:pt idx="380">
                        <c:v>65.41</c:v>
                      </c:pt>
                      <c:pt idx="381">
                        <c:v>65.3</c:v>
                      </c:pt>
                      <c:pt idx="382">
                        <c:v>65.3</c:v>
                      </c:pt>
                      <c:pt idx="383">
                        <c:v>65.180000000000007</c:v>
                      </c:pt>
                      <c:pt idx="384">
                        <c:v>65.180000000000007</c:v>
                      </c:pt>
                      <c:pt idx="385">
                        <c:v>65.099999999999994</c:v>
                      </c:pt>
                      <c:pt idx="386">
                        <c:v>65.099999999999994</c:v>
                      </c:pt>
                      <c:pt idx="387">
                        <c:v>66.84</c:v>
                      </c:pt>
                      <c:pt idx="388">
                        <c:v>64.69</c:v>
                      </c:pt>
                      <c:pt idx="389">
                        <c:v>66.84</c:v>
                      </c:pt>
                      <c:pt idx="390">
                        <c:v>64.98</c:v>
                      </c:pt>
                      <c:pt idx="391">
                        <c:v>65.66</c:v>
                      </c:pt>
                      <c:pt idx="392">
                        <c:v>67.81</c:v>
                      </c:pt>
                      <c:pt idx="393">
                        <c:v>67.81</c:v>
                      </c:pt>
                      <c:pt idx="394">
                        <c:v>67.22</c:v>
                      </c:pt>
                      <c:pt idx="395">
                        <c:v>67.22</c:v>
                      </c:pt>
                      <c:pt idx="396">
                        <c:v>67.22</c:v>
                      </c:pt>
                      <c:pt idx="397">
                        <c:v>63.24</c:v>
                      </c:pt>
                      <c:pt idx="398">
                        <c:v>61.95</c:v>
                      </c:pt>
                      <c:pt idx="399">
                        <c:v>61.95</c:v>
                      </c:pt>
                      <c:pt idx="400">
                        <c:v>65.48</c:v>
                      </c:pt>
                      <c:pt idx="401">
                        <c:v>65.48</c:v>
                      </c:pt>
                      <c:pt idx="402">
                        <c:v>68.22</c:v>
                      </c:pt>
                      <c:pt idx="403">
                        <c:v>68.22</c:v>
                      </c:pt>
                      <c:pt idx="404">
                        <c:v>30.86</c:v>
                      </c:pt>
                      <c:pt idx="405">
                        <c:v>59.19</c:v>
                      </c:pt>
                      <c:pt idx="406">
                        <c:v>59.19</c:v>
                      </c:pt>
                      <c:pt idx="407">
                        <c:v>58.75</c:v>
                      </c:pt>
                      <c:pt idx="408">
                        <c:v>64.62</c:v>
                      </c:pt>
                      <c:pt idx="409">
                        <c:v>65.239999999999995</c:v>
                      </c:pt>
                      <c:pt idx="410">
                        <c:v>61.78</c:v>
                      </c:pt>
                      <c:pt idx="411">
                        <c:v>65.28</c:v>
                      </c:pt>
                      <c:pt idx="412">
                        <c:v>62.55</c:v>
                      </c:pt>
                      <c:pt idx="413">
                        <c:v>62.55</c:v>
                      </c:pt>
                      <c:pt idx="414">
                        <c:v>66.349999999999994</c:v>
                      </c:pt>
                      <c:pt idx="415">
                        <c:v>66.72</c:v>
                      </c:pt>
                      <c:pt idx="416">
                        <c:v>66.72</c:v>
                      </c:pt>
                      <c:pt idx="417">
                        <c:v>67.19</c:v>
                      </c:pt>
                      <c:pt idx="418">
                        <c:v>65.2</c:v>
                      </c:pt>
                      <c:pt idx="419">
                        <c:v>65.2</c:v>
                      </c:pt>
                      <c:pt idx="420">
                        <c:v>65.709999999999994</c:v>
                      </c:pt>
                      <c:pt idx="421">
                        <c:v>65.709999999999994</c:v>
                      </c:pt>
                      <c:pt idx="422">
                        <c:v>65.709999999999994</c:v>
                      </c:pt>
                      <c:pt idx="423">
                        <c:v>65.14</c:v>
                      </c:pt>
                      <c:pt idx="424">
                        <c:v>65.69</c:v>
                      </c:pt>
                      <c:pt idx="425">
                        <c:v>66.27</c:v>
                      </c:pt>
                      <c:pt idx="426">
                        <c:v>67.86</c:v>
                      </c:pt>
                      <c:pt idx="427">
                        <c:v>64.260000000000005</c:v>
                      </c:pt>
                      <c:pt idx="428">
                        <c:v>64.67</c:v>
                      </c:pt>
                      <c:pt idx="429">
                        <c:v>66.599999999999994</c:v>
                      </c:pt>
                      <c:pt idx="430">
                        <c:v>65.88</c:v>
                      </c:pt>
                      <c:pt idx="431">
                        <c:v>65.88</c:v>
                      </c:pt>
                      <c:pt idx="432">
                        <c:v>65.88</c:v>
                      </c:pt>
                      <c:pt idx="433">
                        <c:v>65.88</c:v>
                      </c:pt>
                      <c:pt idx="434">
                        <c:v>65.14</c:v>
                      </c:pt>
                      <c:pt idx="435">
                        <c:v>66.099999999999994</c:v>
                      </c:pt>
                      <c:pt idx="436">
                        <c:v>64.900000000000006</c:v>
                      </c:pt>
                      <c:pt idx="437">
                        <c:v>64.900000000000006</c:v>
                      </c:pt>
                      <c:pt idx="438">
                        <c:v>62.49</c:v>
                      </c:pt>
                      <c:pt idx="439">
                        <c:v>63.51</c:v>
                      </c:pt>
                      <c:pt idx="440">
                        <c:v>64.98</c:v>
                      </c:pt>
                      <c:pt idx="441">
                        <c:v>64.98</c:v>
                      </c:pt>
                      <c:pt idx="442">
                        <c:v>63.35</c:v>
                      </c:pt>
                      <c:pt idx="443">
                        <c:v>64.150000000000006</c:v>
                      </c:pt>
                      <c:pt idx="444">
                        <c:v>64.45</c:v>
                      </c:pt>
                      <c:pt idx="445">
                        <c:v>64.45</c:v>
                      </c:pt>
                      <c:pt idx="446">
                        <c:v>64.45</c:v>
                      </c:pt>
                      <c:pt idx="447">
                        <c:v>63.26</c:v>
                      </c:pt>
                      <c:pt idx="448">
                        <c:v>58.61</c:v>
                      </c:pt>
                      <c:pt idx="449">
                        <c:v>64.12</c:v>
                      </c:pt>
                      <c:pt idx="450">
                        <c:v>62.28</c:v>
                      </c:pt>
                      <c:pt idx="451">
                        <c:v>58.15</c:v>
                      </c:pt>
                      <c:pt idx="452">
                        <c:v>58.15</c:v>
                      </c:pt>
                      <c:pt idx="453">
                        <c:v>63.53</c:v>
                      </c:pt>
                      <c:pt idx="454">
                        <c:v>63.53</c:v>
                      </c:pt>
                      <c:pt idx="455">
                        <c:v>63.71</c:v>
                      </c:pt>
                      <c:pt idx="456">
                        <c:v>63.71</c:v>
                      </c:pt>
                      <c:pt idx="457">
                        <c:v>65.180000000000007</c:v>
                      </c:pt>
                      <c:pt idx="458">
                        <c:v>64.260000000000005</c:v>
                      </c:pt>
                      <c:pt idx="459">
                        <c:v>64.260000000000005</c:v>
                      </c:pt>
                      <c:pt idx="460">
                        <c:v>63.65</c:v>
                      </c:pt>
                      <c:pt idx="461">
                        <c:v>63.89</c:v>
                      </c:pt>
                      <c:pt idx="462">
                        <c:v>63.89</c:v>
                      </c:pt>
                      <c:pt idx="463">
                        <c:v>60.14</c:v>
                      </c:pt>
                      <c:pt idx="464">
                        <c:v>56.89</c:v>
                      </c:pt>
                      <c:pt idx="465">
                        <c:v>62.25</c:v>
                      </c:pt>
                      <c:pt idx="466">
                        <c:v>58.45</c:v>
                      </c:pt>
                      <c:pt idx="467">
                        <c:v>58.45</c:v>
                      </c:pt>
                      <c:pt idx="468">
                        <c:v>64.25</c:v>
                      </c:pt>
                      <c:pt idx="469">
                        <c:v>63.18</c:v>
                      </c:pt>
                      <c:pt idx="470">
                        <c:v>63.18</c:v>
                      </c:pt>
                      <c:pt idx="471">
                        <c:v>60.31</c:v>
                      </c:pt>
                      <c:pt idx="472">
                        <c:v>60.31</c:v>
                      </c:pt>
                      <c:pt idx="473">
                        <c:v>56.07</c:v>
                      </c:pt>
                      <c:pt idx="474">
                        <c:v>56.07</c:v>
                      </c:pt>
                      <c:pt idx="475">
                        <c:v>65.260000000000005</c:v>
                      </c:pt>
                      <c:pt idx="476">
                        <c:v>65.260000000000005</c:v>
                      </c:pt>
                      <c:pt idx="477">
                        <c:v>64.430000000000007</c:v>
                      </c:pt>
                      <c:pt idx="478">
                        <c:v>64.430000000000007</c:v>
                      </c:pt>
                      <c:pt idx="479">
                        <c:v>65.63</c:v>
                      </c:pt>
                      <c:pt idx="480">
                        <c:v>64.48</c:v>
                      </c:pt>
                      <c:pt idx="481">
                        <c:v>64.48</c:v>
                      </c:pt>
                      <c:pt idx="482">
                        <c:v>64.66</c:v>
                      </c:pt>
                      <c:pt idx="483">
                        <c:v>64.66</c:v>
                      </c:pt>
                      <c:pt idx="484">
                        <c:v>65.09</c:v>
                      </c:pt>
                      <c:pt idx="485">
                        <c:v>65.53</c:v>
                      </c:pt>
                      <c:pt idx="486">
                        <c:v>65.53</c:v>
                      </c:pt>
                      <c:pt idx="487">
                        <c:v>64.55</c:v>
                      </c:pt>
                      <c:pt idx="488">
                        <c:v>64.55</c:v>
                      </c:pt>
                      <c:pt idx="489">
                        <c:v>64.87</c:v>
                      </c:pt>
                      <c:pt idx="490">
                        <c:v>64.87</c:v>
                      </c:pt>
                      <c:pt idx="491">
                        <c:v>64.45</c:v>
                      </c:pt>
                      <c:pt idx="492">
                        <c:v>64.45</c:v>
                      </c:pt>
                      <c:pt idx="493">
                        <c:v>63.35</c:v>
                      </c:pt>
                      <c:pt idx="494">
                        <c:v>62.42</c:v>
                      </c:pt>
                      <c:pt idx="495">
                        <c:v>65.569999999999993</c:v>
                      </c:pt>
                      <c:pt idx="496">
                        <c:v>64.900000000000006</c:v>
                      </c:pt>
                      <c:pt idx="497">
                        <c:v>63.19</c:v>
                      </c:pt>
                      <c:pt idx="498">
                        <c:v>63.99</c:v>
                      </c:pt>
                      <c:pt idx="499">
                        <c:v>63.99</c:v>
                      </c:pt>
                      <c:pt idx="500">
                        <c:v>68.38</c:v>
                      </c:pt>
                      <c:pt idx="501">
                        <c:v>68.38</c:v>
                      </c:pt>
                      <c:pt idx="502">
                        <c:v>68.38</c:v>
                      </c:pt>
                      <c:pt idx="503">
                        <c:v>68.38</c:v>
                      </c:pt>
                      <c:pt idx="504">
                        <c:v>68.13</c:v>
                      </c:pt>
                      <c:pt idx="505">
                        <c:v>68.13</c:v>
                      </c:pt>
                      <c:pt idx="506">
                        <c:v>66.27</c:v>
                      </c:pt>
                      <c:pt idx="507">
                        <c:v>66.27</c:v>
                      </c:pt>
                      <c:pt idx="508">
                        <c:v>65.69</c:v>
                      </c:pt>
                      <c:pt idx="509">
                        <c:v>66.72</c:v>
                      </c:pt>
                      <c:pt idx="510">
                        <c:v>67.760000000000005</c:v>
                      </c:pt>
                      <c:pt idx="511">
                        <c:v>67.760000000000005</c:v>
                      </c:pt>
                      <c:pt idx="512">
                        <c:v>66.8</c:v>
                      </c:pt>
                      <c:pt idx="513">
                        <c:v>66.8</c:v>
                      </c:pt>
                      <c:pt idx="514">
                        <c:v>66.819999999999993</c:v>
                      </c:pt>
                      <c:pt idx="515">
                        <c:v>66.819999999999993</c:v>
                      </c:pt>
                      <c:pt idx="516">
                        <c:v>66.819999999999993</c:v>
                      </c:pt>
                      <c:pt idx="517">
                        <c:v>66.53</c:v>
                      </c:pt>
                      <c:pt idx="518">
                        <c:v>66.72</c:v>
                      </c:pt>
                      <c:pt idx="519">
                        <c:v>65.39</c:v>
                      </c:pt>
                      <c:pt idx="520">
                        <c:v>65.39</c:v>
                      </c:pt>
                      <c:pt idx="521">
                        <c:v>62.55</c:v>
                      </c:pt>
                      <c:pt idx="522">
                        <c:v>65.28</c:v>
                      </c:pt>
                      <c:pt idx="523">
                        <c:v>65.28</c:v>
                      </c:pt>
                      <c:pt idx="524">
                        <c:v>65.22</c:v>
                      </c:pt>
                      <c:pt idx="525">
                        <c:v>64.62</c:v>
                      </c:pt>
                      <c:pt idx="526">
                        <c:v>59.83</c:v>
                      </c:pt>
                      <c:pt idx="527">
                        <c:v>59.83</c:v>
                      </c:pt>
                      <c:pt idx="528">
                        <c:v>58.99</c:v>
                      </c:pt>
                      <c:pt idx="529">
                        <c:v>60.65</c:v>
                      </c:pt>
                      <c:pt idx="530">
                        <c:v>65.790000000000006</c:v>
                      </c:pt>
                      <c:pt idx="531">
                        <c:v>64.59</c:v>
                      </c:pt>
                      <c:pt idx="532">
                        <c:v>64.59</c:v>
                      </c:pt>
                      <c:pt idx="533">
                        <c:v>64.59</c:v>
                      </c:pt>
                      <c:pt idx="534">
                        <c:v>63.81</c:v>
                      </c:pt>
                      <c:pt idx="535">
                        <c:v>63.81</c:v>
                      </c:pt>
                      <c:pt idx="536">
                        <c:v>63.41</c:v>
                      </c:pt>
                      <c:pt idx="537">
                        <c:v>63.41</c:v>
                      </c:pt>
                      <c:pt idx="538">
                        <c:v>61.98</c:v>
                      </c:pt>
                      <c:pt idx="539">
                        <c:v>64.989999999999995</c:v>
                      </c:pt>
                      <c:pt idx="540">
                        <c:v>64.989999999999995</c:v>
                      </c:pt>
                      <c:pt idx="541">
                        <c:v>64.930000000000007</c:v>
                      </c:pt>
                      <c:pt idx="542">
                        <c:v>64.930000000000007</c:v>
                      </c:pt>
                      <c:pt idx="543">
                        <c:v>64.930000000000007</c:v>
                      </c:pt>
                      <c:pt idx="544">
                        <c:v>64.930000000000007</c:v>
                      </c:pt>
                      <c:pt idx="545">
                        <c:v>62.33</c:v>
                      </c:pt>
                      <c:pt idx="546">
                        <c:v>62.33</c:v>
                      </c:pt>
                      <c:pt idx="547">
                        <c:v>65.069999999999993</c:v>
                      </c:pt>
                      <c:pt idx="548">
                        <c:v>65.069999999999993</c:v>
                      </c:pt>
                      <c:pt idx="549">
                        <c:v>65.069999999999993</c:v>
                      </c:pt>
                      <c:pt idx="550">
                        <c:v>65.069999999999993</c:v>
                      </c:pt>
                      <c:pt idx="551">
                        <c:v>65.069999999999993</c:v>
                      </c:pt>
                      <c:pt idx="552">
                        <c:v>66.239999999999995</c:v>
                      </c:pt>
                      <c:pt idx="553">
                        <c:v>66.239999999999995</c:v>
                      </c:pt>
                      <c:pt idx="554">
                        <c:v>64.989999999999995</c:v>
                      </c:pt>
                      <c:pt idx="555">
                        <c:v>64.989999999999995</c:v>
                      </c:pt>
                      <c:pt idx="556">
                        <c:v>64.989999999999995</c:v>
                      </c:pt>
                      <c:pt idx="557">
                        <c:v>64.989999999999995</c:v>
                      </c:pt>
                      <c:pt idx="558">
                        <c:v>65.22</c:v>
                      </c:pt>
                      <c:pt idx="559">
                        <c:v>65.22</c:v>
                      </c:pt>
                      <c:pt idx="560">
                        <c:v>63.31</c:v>
                      </c:pt>
                      <c:pt idx="561">
                        <c:v>63.56</c:v>
                      </c:pt>
                      <c:pt idx="562">
                        <c:v>63.56</c:v>
                      </c:pt>
                      <c:pt idx="563">
                        <c:v>63.56</c:v>
                      </c:pt>
                      <c:pt idx="564">
                        <c:v>62.2</c:v>
                      </c:pt>
                      <c:pt idx="565">
                        <c:v>65.53</c:v>
                      </c:pt>
                      <c:pt idx="566">
                        <c:v>65.53</c:v>
                      </c:pt>
                      <c:pt idx="567">
                        <c:v>65.53</c:v>
                      </c:pt>
                      <c:pt idx="568">
                        <c:v>65.53</c:v>
                      </c:pt>
                      <c:pt idx="569">
                        <c:v>64.930000000000007</c:v>
                      </c:pt>
                      <c:pt idx="570">
                        <c:v>64.930000000000007</c:v>
                      </c:pt>
                      <c:pt idx="571">
                        <c:v>63.69</c:v>
                      </c:pt>
                      <c:pt idx="572">
                        <c:v>68.47</c:v>
                      </c:pt>
                      <c:pt idx="573">
                        <c:v>68.47</c:v>
                      </c:pt>
                      <c:pt idx="574">
                        <c:v>66.709999999999994</c:v>
                      </c:pt>
                      <c:pt idx="575">
                        <c:v>68.11</c:v>
                      </c:pt>
                      <c:pt idx="576">
                        <c:v>68.19</c:v>
                      </c:pt>
                      <c:pt idx="577">
                        <c:v>66.849999999999994</c:v>
                      </c:pt>
                      <c:pt idx="578">
                        <c:v>64.489999999999995</c:v>
                      </c:pt>
                      <c:pt idx="579">
                        <c:v>64.489999999999995</c:v>
                      </c:pt>
                      <c:pt idx="580">
                        <c:v>62.52</c:v>
                      </c:pt>
                      <c:pt idx="581">
                        <c:v>62.52</c:v>
                      </c:pt>
                      <c:pt idx="582">
                        <c:v>62.52</c:v>
                      </c:pt>
                      <c:pt idx="583">
                        <c:v>61.41</c:v>
                      </c:pt>
                      <c:pt idx="584">
                        <c:v>61.41</c:v>
                      </c:pt>
                      <c:pt idx="585">
                        <c:v>62.3</c:v>
                      </c:pt>
                      <c:pt idx="586">
                        <c:v>62.3</c:v>
                      </c:pt>
                      <c:pt idx="587">
                        <c:v>68.56</c:v>
                      </c:pt>
                      <c:pt idx="588">
                        <c:v>68.56</c:v>
                      </c:pt>
                      <c:pt idx="589">
                        <c:v>68.56</c:v>
                      </c:pt>
                      <c:pt idx="590">
                        <c:v>68.56</c:v>
                      </c:pt>
                      <c:pt idx="591">
                        <c:v>68.02</c:v>
                      </c:pt>
                      <c:pt idx="592">
                        <c:v>68.02</c:v>
                      </c:pt>
                      <c:pt idx="593">
                        <c:v>68.02</c:v>
                      </c:pt>
                      <c:pt idx="594">
                        <c:v>68.02</c:v>
                      </c:pt>
                      <c:pt idx="595">
                        <c:v>69.72</c:v>
                      </c:pt>
                      <c:pt idx="596">
                        <c:v>69.72</c:v>
                      </c:pt>
                      <c:pt idx="597">
                        <c:v>69.72</c:v>
                      </c:pt>
                      <c:pt idx="598">
                        <c:v>68.61</c:v>
                      </c:pt>
                      <c:pt idx="599">
                        <c:v>70.34</c:v>
                      </c:pt>
                      <c:pt idx="600">
                        <c:v>65.94</c:v>
                      </c:pt>
                      <c:pt idx="601">
                        <c:v>65.94</c:v>
                      </c:pt>
                      <c:pt idx="602">
                        <c:v>65.94</c:v>
                      </c:pt>
                      <c:pt idx="603">
                        <c:v>68.56</c:v>
                      </c:pt>
                      <c:pt idx="604">
                        <c:v>64.819999999999993</c:v>
                      </c:pt>
                      <c:pt idx="605">
                        <c:v>64.8</c:v>
                      </c:pt>
                      <c:pt idx="606">
                        <c:v>64.8</c:v>
                      </c:pt>
                      <c:pt idx="607">
                        <c:v>64.8</c:v>
                      </c:pt>
                      <c:pt idx="608">
                        <c:v>64.8</c:v>
                      </c:pt>
                      <c:pt idx="609">
                        <c:v>68.819999999999993</c:v>
                      </c:pt>
                      <c:pt idx="610">
                        <c:v>68.819999999999993</c:v>
                      </c:pt>
                      <c:pt idx="611">
                        <c:v>66.89</c:v>
                      </c:pt>
                      <c:pt idx="612">
                        <c:v>66.95</c:v>
                      </c:pt>
                      <c:pt idx="613">
                        <c:v>66.44</c:v>
                      </c:pt>
                      <c:pt idx="614">
                        <c:v>66.44</c:v>
                      </c:pt>
                      <c:pt idx="615">
                        <c:v>61.29</c:v>
                      </c:pt>
                      <c:pt idx="616">
                        <c:v>65.83</c:v>
                      </c:pt>
                      <c:pt idx="617">
                        <c:v>65.83</c:v>
                      </c:pt>
                      <c:pt idx="618">
                        <c:v>66.78</c:v>
                      </c:pt>
                      <c:pt idx="619">
                        <c:v>66.69</c:v>
                      </c:pt>
                      <c:pt idx="620">
                        <c:v>66.69</c:v>
                      </c:pt>
                      <c:pt idx="621">
                        <c:v>66.69</c:v>
                      </c:pt>
                      <c:pt idx="622">
                        <c:v>66.69</c:v>
                      </c:pt>
                      <c:pt idx="623">
                        <c:v>66.44</c:v>
                      </c:pt>
                      <c:pt idx="624">
                        <c:v>66.44</c:v>
                      </c:pt>
                      <c:pt idx="625">
                        <c:v>66.959999999999994</c:v>
                      </c:pt>
                      <c:pt idx="626">
                        <c:v>66.959999999999994</c:v>
                      </c:pt>
                      <c:pt idx="627">
                        <c:v>66.959999999999994</c:v>
                      </c:pt>
                      <c:pt idx="628">
                        <c:v>66.38</c:v>
                      </c:pt>
                      <c:pt idx="629">
                        <c:v>64.94</c:v>
                      </c:pt>
                      <c:pt idx="630">
                        <c:v>64.94</c:v>
                      </c:pt>
                      <c:pt idx="631">
                        <c:v>64.94</c:v>
                      </c:pt>
                      <c:pt idx="632">
                        <c:v>64.959999999999994</c:v>
                      </c:pt>
                      <c:pt idx="633">
                        <c:v>64.959999999999994</c:v>
                      </c:pt>
                      <c:pt idx="634">
                        <c:v>64.959999999999994</c:v>
                      </c:pt>
                      <c:pt idx="635">
                        <c:v>64.959999999999994</c:v>
                      </c:pt>
                      <c:pt idx="636">
                        <c:v>64.709999999999994</c:v>
                      </c:pt>
                      <c:pt idx="637">
                        <c:v>64.709999999999994</c:v>
                      </c:pt>
                      <c:pt idx="638">
                        <c:v>64.709999999999994</c:v>
                      </c:pt>
                      <c:pt idx="639">
                        <c:v>64.86</c:v>
                      </c:pt>
                      <c:pt idx="640">
                        <c:v>64.86</c:v>
                      </c:pt>
                      <c:pt idx="641">
                        <c:v>64.86</c:v>
                      </c:pt>
                      <c:pt idx="642">
                        <c:v>64.86</c:v>
                      </c:pt>
                      <c:pt idx="643">
                        <c:v>64.86</c:v>
                      </c:pt>
                      <c:pt idx="644">
                        <c:v>64.09</c:v>
                      </c:pt>
                      <c:pt idx="645">
                        <c:v>61.7</c:v>
                      </c:pt>
                      <c:pt idx="646">
                        <c:v>61.7</c:v>
                      </c:pt>
                      <c:pt idx="647">
                        <c:v>61.7</c:v>
                      </c:pt>
                      <c:pt idx="648">
                        <c:v>61.7</c:v>
                      </c:pt>
                      <c:pt idx="649">
                        <c:v>61.7</c:v>
                      </c:pt>
                      <c:pt idx="650">
                        <c:v>63.02</c:v>
                      </c:pt>
                      <c:pt idx="651">
                        <c:v>63.02</c:v>
                      </c:pt>
                      <c:pt idx="652">
                        <c:v>63.02</c:v>
                      </c:pt>
                      <c:pt idx="653">
                        <c:v>63.46</c:v>
                      </c:pt>
                      <c:pt idx="654">
                        <c:v>63.46</c:v>
                      </c:pt>
                      <c:pt idx="655">
                        <c:v>64.31</c:v>
                      </c:pt>
                      <c:pt idx="656">
                        <c:v>62.6</c:v>
                      </c:pt>
                      <c:pt idx="657">
                        <c:v>62.6</c:v>
                      </c:pt>
                      <c:pt idx="658">
                        <c:v>67.03</c:v>
                      </c:pt>
                      <c:pt idx="659">
                        <c:v>67.03</c:v>
                      </c:pt>
                      <c:pt idx="660">
                        <c:v>67.03</c:v>
                      </c:pt>
                      <c:pt idx="661">
                        <c:v>67.03</c:v>
                      </c:pt>
                      <c:pt idx="662">
                        <c:v>66.430000000000007</c:v>
                      </c:pt>
                      <c:pt idx="663">
                        <c:v>61.95</c:v>
                      </c:pt>
                      <c:pt idx="664">
                        <c:v>61.95</c:v>
                      </c:pt>
                      <c:pt idx="665">
                        <c:v>60.25</c:v>
                      </c:pt>
                      <c:pt idx="666">
                        <c:v>62.72</c:v>
                      </c:pt>
                      <c:pt idx="667">
                        <c:v>58.75</c:v>
                      </c:pt>
                      <c:pt idx="668">
                        <c:v>62.7</c:v>
                      </c:pt>
                      <c:pt idx="669">
                        <c:v>63.42</c:v>
                      </c:pt>
                      <c:pt idx="670">
                        <c:v>66.760000000000005</c:v>
                      </c:pt>
                      <c:pt idx="671">
                        <c:v>66.760000000000005</c:v>
                      </c:pt>
                      <c:pt idx="672">
                        <c:v>66.760000000000005</c:v>
                      </c:pt>
                      <c:pt idx="673">
                        <c:v>36.71</c:v>
                      </c:pt>
                      <c:pt idx="674">
                        <c:v>67.569999999999993</c:v>
                      </c:pt>
                      <c:pt idx="675">
                        <c:v>66.34</c:v>
                      </c:pt>
                      <c:pt idx="676">
                        <c:v>66.34</c:v>
                      </c:pt>
                      <c:pt idx="677">
                        <c:v>66.34</c:v>
                      </c:pt>
                      <c:pt idx="678">
                        <c:v>66.34</c:v>
                      </c:pt>
                      <c:pt idx="679">
                        <c:v>59.73</c:v>
                      </c:pt>
                      <c:pt idx="680">
                        <c:v>66.81</c:v>
                      </c:pt>
                      <c:pt idx="681">
                        <c:v>66.89</c:v>
                      </c:pt>
                      <c:pt idx="682">
                        <c:v>64.58</c:v>
                      </c:pt>
                      <c:pt idx="683">
                        <c:v>64.58</c:v>
                      </c:pt>
                      <c:pt idx="684">
                        <c:v>64.58</c:v>
                      </c:pt>
                      <c:pt idx="685">
                        <c:v>60.25</c:v>
                      </c:pt>
                      <c:pt idx="686">
                        <c:v>60.9</c:v>
                      </c:pt>
                      <c:pt idx="687">
                        <c:v>60.9</c:v>
                      </c:pt>
                      <c:pt idx="688">
                        <c:v>63.48</c:v>
                      </c:pt>
                      <c:pt idx="689">
                        <c:v>63.48</c:v>
                      </c:pt>
                      <c:pt idx="690">
                        <c:v>63.48</c:v>
                      </c:pt>
                      <c:pt idx="691">
                        <c:v>63.48</c:v>
                      </c:pt>
                      <c:pt idx="692">
                        <c:v>63.25</c:v>
                      </c:pt>
                      <c:pt idx="693">
                        <c:v>63.25</c:v>
                      </c:pt>
                      <c:pt idx="694">
                        <c:v>63.25</c:v>
                      </c:pt>
                      <c:pt idx="695">
                        <c:v>65.569999999999993</c:v>
                      </c:pt>
                      <c:pt idx="696">
                        <c:v>65.569999999999993</c:v>
                      </c:pt>
                      <c:pt idx="697">
                        <c:v>65.569999999999993</c:v>
                      </c:pt>
                      <c:pt idx="698">
                        <c:v>66.239999999999995</c:v>
                      </c:pt>
                      <c:pt idx="699">
                        <c:v>66.239999999999995</c:v>
                      </c:pt>
                      <c:pt idx="700">
                        <c:v>60.63</c:v>
                      </c:pt>
                      <c:pt idx="701">
                        <c:v>60.63</c:v>
                      </c:pt>
                      <c:pt idx="702">
                        <c:v>66.319999999999993</c:v>
                      </c:pt>
                      <c:pt idx="703">
                        <c:v>66.319999999999993</c:v>
                      </c:pt>
                      <c:pt idx="704">
                        <c:v>66.72</c:v>
                      </c:pt>
                      <c:pt idx="705">
                        <c:v>66.72</c:v>
                      </c:pt>
                      <c:pt idx="706">
                        <c:v>67.34</c:v>
                      </c:pt>
                      <c:pt idx="707">
                        <c:v>65.06</c:v>
                      </c:pt>
                      <c:pt idx="708">
                        <c:v>66.760000000000005</c:v>
                      </c:pt>
                      <c:pt idx="709">
                        <c:v>63.03</c:v>
                      </c:pt>
                      <c:pt idx="710">
                        <c:v>62.72</c:v>
                      </c:pt>
                      <c:pt idx="711">
                        <c:v>62.72</c:v>
                      </c:pt>
                      <c:pt idx="712">
                        <c:v>66.89</c:v>
                      </c:pt>
                      <c:pt idx="713">
                        <c:v>66.89</c:v>
                      </c:pt>
                      <c:pt idx="714">
                        <c:v>66.89</c:v>
                      </c:pt>
                      <c:pt idx="715">
                        <c:v>66.8</c:v>
                      </c:pt>
                      <c:pt idx="716">
                        <c:v>67.510000000000005</c:v>
                      </c:pt>
                      <c:pt idx="717">
                        <c:v>63.61</c:v>
                      </c:pt>
                      <c:pt idx="718">
                        <c:v>62.56</c:v>
                      </c:pt>
                      <c:pt idx="719">
                        <c:v>62.56</c:v>
                      </c:pt>
                      <c:pt idx="720">
                        <c:v>63.35</c:v>
                      </c:pt>
                      <c:pt idx="721">
                        <c:v>63.35</c:v>
                      </c:pt>
                      <c:pt idx="722">
                        <c:v>63.35</c:v>
                      </c:pt>
                      <c:pt idx="723">
                        <c:v>63.35</c:v>
                      </c:pt>
                      <c:pt idx="724">
                        <c:v>62.42</c:v>
                      </c:pt>
                      <c:pt idx="725">
                        <c:v>62.42</c:v>
                      </c:pt>
                      <c:pt idx="726">
                        <c:v>62.42</c:v>
                      </c:pt>
                      <c:pt idx="727">
                        <c:v>62.39</c:v>
                      </c:pt>
                      <c:pt idx="728">
                        <c:v>62.39</c:v>
                      </c:pt>
                      <c:pt idx="729">
                        <c:v>48.56</c:v>
                      </c:pt>
                      <c:pt idx="730">
                        <c:v>55.33</c:v>
                      </c:pt>
                      <c:pt idx="731">
                        <c:v>56.88</c:v>
                      </c:pt>
                      <c:pt idx="732">
                        <c:v>48.33</c:v>
                      </c:pt>
                      <c:pt idx="733">
                        <c:v>53.46</c:v>
                      </c:pt>
                      <c:pt idx="734">
                        <c:v>61.32</c:v>
                      </c:pt>
                      <c:pt idx="735">
                        <c:v>64.209999999999994</c:v>
                      </c:pt>
                      <c:pt idx="736">
                        <c:v>64.209999999999994</c:v>
                      </c:pt>
                      <c:pt idx="737">
                        <c:v>64.209999999999994</c:v>
                      </c:pt>
                      <c:pt idx="738">
                        <c:v>66.3</c:v>
                      </c:pt>
                      <c:pt idx="739">
                        <c:v>66.3</c:v>
                      </c:pt>
                      <c:pt idx="740">
                        <c:v>66.709999999999994</c:v>
                      </c:pt>
                      <c:pt idx="741">
                        <c:v>66.709999999999994</c:v>
                      </c:pt>
                      <c:pt idx="742">
                        <c:v>66.709999999999994</c:v>
                      </c:pt>
                      <c:pt idx="743">
                        <c:v>67.59</c:v>
                      </c:pt>
                      <c:pt idx="744">
                        <c:v>67.59</c:v>
                      </c:pt>
                      <c:pt idx="745">
                        <c:v>70.88</c:v>
                      </c:pt>
                      <c:pt idx="746">
                        <c:v>69.22</c:v>
                      </c:pt>
                      <c:pt idx="747">
                        <c:v>68.19</c:v>
                      </c:pt>
                      <c:pt idx="748">
                        <c:v>67.89</c:v>
                      </c:pt>
                      <c:pt idx="749">
                        <c:v>67.89</c:v>
                      </c:pt>
                      <c:pt idx="750">
                        <c:v>69.569999999999993</c:v>
                      </c:pt>
                      <c:pt idx="751">
                        <c:v>69.569999999999993</c:v>
                      </c:pt>
                      <c:pt idx="752">
                        <c:v>64.2</c:v>
                      </c:pt>
                      <c:pt idx="753">
                        <c:v>68.84</c:v>
                      </c:pt>
                      <c:pt idx="754">
                        <c:v>70.569999999999993</c:v>
                      </c:pt>
                      <c:pt idx="755">
                        <c:v>70.569999999999993</c:v>
                      </c:pt>
                      <c:pt idx="756">
                        <c:v>69.28</c:v>
                      </c:pt>
                      <c:pt idx="757">
                        <c:v>68.19</c:v>
                      </c:pt>
                      <c:pt idx="758">
                        <c:v>69.86</c:v>
                      </c:pt>
                      <c:pt idx="759">
                        <c:v>68.930000000000007</c:v>
                      </c:pt>
                      <c:pt idx="760">
                        <c:v>68.87</c:v>
                      </c:pt>
                      <c:pt idx="761">
                        <c:v>68.87</c:v>
                      </c:pt>
                      <c:pt idx="762">
                        <c:v>66.3</c:v>
                      </c:pt>
                      <c:pt idx="763">
                        <c:v>66.540000000000006</c:v>
                      </c:pt>
                      <c:pt idx="764">
                        <c:v>66.540000000000006</c:v>
                      </c:pt>
                      <c:pt idx="765">
                        <c:v>57.01</c:v>
                      </c:pt>
                      <c:pt idx="766">
                        <c:v>54.74</c:v>
                      </c:pt>
                      <c:pt idx="767">
                        <c:v>48.32</c:v>
                      </c:pt>
                      <c:pt idx="768">
                        <c:v>51.42</c:v>
                      </c:pt>
                      <c:pt idx="769">
                        <c:v>62.53</c:v>
                      </c:pt>
                      <c:pt idx="770">
                        <c:v>65.47</c:v>
                      </c:pt>
                      <c:pt idx="771">
                        <c:v>65.47</c:v>
                      </c:pt>
                      <c:pt idx="772">
                        <c:v>65.47</c:v>
                      </c:pt>
                      <c:pt idx="773">
                        <c:v>65.37</c:v>
                      </c:pt>
                      <c:pt idx="774">
                        <c:v>67.72</c:v>
                      </c:pt>
                      <c:pt idx="775">
                        <c:v>65.569999999999993</c:v>
                      </c:pt>
                      <c:pt idx="776">
                        <c:v>65.290000000000006</c:v>
                      </c:pt>
                      <c:pt idx="777">
                        <c:v>66.59</c:v>
                      </c:pt>
                      <c:pt idx="778">
                        <c:v>66.59</c:v>
                      </c:pt>
                      <c:pt idx="779">
                        <c:v>66.59</c:v>
                      </c:pt>
                      <c:pt idx="780">
                        <c:v>65.78</c:v>
                      </c:pt>
                      <c:pt idx="781">
                        <c:v>65.78</c:v>
                      </c:pt>
                      <c:pt idx="782">
                        <c:v>65.78</c:v>
                      </c:pt>
                      <c:pt idx="783">
                        <c:v>65.95</c:v>
                      </c:pt>
                      <c:pt idx="784">
                        <c:v>65.95</c:v>
                      </c:pt>
                      <c:pt idx="785">
                        <c:v>65.95</c:v>
                      </c:pt>
                      <c:pt idx="786">
                        <c:v>65.95</c:v>
                      </c:pt>
                      <c:pt idx="787">
                        <c:v>64.34</c:v>
                      </c:pt>
                      <c:pt idx="788">
                        <c:v>62.25</c:v>
                      </c:pt>
                      <c:pt idx="789">
                        <c:v>65.41</c:v>
                      </c:pt>
                      <c:pt idx="790">
                        <c:v>65.819999999999993</c:v>
                      </c:pt>
                      <c:pt idx="791">
                        <c:v>65.819999999999993</c:v>
                      </c:pt>
                      <c:pt idx="792">
                        <c:v>64.62</c:v>
                      </c:pt>
                      <c:pt idx="793">
                        <c:v>64.62</c:v>
                      </c:pt>
                      <c:pt idx="794">
                        <c:v>64.31</c:v>
                      </c:pt>
                      <c:pt idx="795">
                        <c:v>65.790000000000006</c:v>
                      </c:pt>
                      <c:pt idx="796">
                        <c:v>68.12</c:v>
                      </c:pt>
                      <c:pt idx="797">
                        <c:v>67.680000000000007</c:v>
                      </c:pt>
                      <c:pt idx="798">
                        <c:v>65.62</c:v>
                      </c:pt>
                      <c:pt idx="799">
                        <c:v>64.540000000000006</c:v>
                      </c:pt>
                      <c:pt idx="800">
                        <c:v>64.540000000000006</c:v>
                      </c:pt>
                      <c:pt idx="801">
                        <c:v>67.31</c:v>
                      </c:pt>
                      <c:pt idx="802">
                        <c:v>64.489999999999995</c:v>
                      </c:pt>
                      <c:pt idx="803">
                        <c:v>64.489999999999995</c:v>
                      </c:pt>
                      <c:pt idx="804">
                        <c:v>64.489999999999995</c:v>
                      </c:pt>
                      <c:pt idx="805">
                        <c:v>63.15</c:v>
                      </c:pt>
                      <c:pt idx="806">
                        <c:v>59.59</c:v>
                      </c:pt>
                      <c:pt idx="807">
                        <c:v>62.21</c:v>
                      </c:pt>
                      <c:pt idx="808">
                        <c:v>65.17</c:v>
                      </c:pt>
                      <c:pt idx="809">
                        <c:v>65.52</c:v>
                      </c:pt>
                      <c:pt idx="810">
                        <c:v>65.52</c:v>
                      </c:pt>
                      <c:pt idx="811">
                        <c:v>65.52</c:v>
                      </c:pt>
                      <c:pt idx="812">
                        <c:v>64.98</c:v>
                      </c:pt>
                      <c:pt idx="813">
                        <c:v>64.98</c:v>
                      </c:pt>
                      <c:pt idx="814">
                        <c:v>66.62</c:v>
                      </c:pt>
                      <c:pt idx="815">
                        <c:v>66.62</c:v>
                      </c:pt>
                      <c:pt idx="816">
                        <c:v>67.400000000000006</c:v>
                      </c:pt>
                      <c:pt idx="817">
                        <c:v>67.400000000000006</c:v>
                      </c:pt>
                      <c:pt idx="818">
                        <c:v>65.75</c:v>
                      </c:pt>
                      <c:pt idx="819">
                        <c:v>65.75</c:v>
                      </c:pt>
                      <c:pt idx="820">
                        <c:v>65.28</c:v>
                      </c:pt>
                      <c:pt idx="821">
                        <c:v>67.510000000000005</c:v>
                      </c:pt>
                      <c:pt idx="822">
                        <c:v>65.75</c:v>
                      </c:pt>
                      <c:pt idx="823">
                        <c:v>67.37</c:v>
                      </c:pt>
                      <c:pt idx="824">
                        <c:v>68.31</c:v>
                      </c:pt>
                      <c:pt idx="825">
                        <c:v>68.31</c:v>
                      </c:pt>
                      <c:pt idx="826">
                        <c:v>68.63</c:v>
                      </c:pt>
                      <c:pt idx="827">
                        <c:v>68.63</c:v>
                      </c:pt>
                      <c:pt idx="828">
                        <c:v>66.92</c:v>
                      </c:pt>
                      <c:pt idx="829">
                        <c:v>65.63</c:v>
                      </c:pt>
                      <c:pt idx="830">
                        <c:v>65.63</c:v>
                      </c:pt>
                      <c:pt idx="831">
                        <c:v>66.540000000000006</c:v>
                      </c:pt>
                      <c:pt idx="832">
                        <c:v>64.91</c:v>
                      </c:pt>
                      <c:pt idx="833">
                        <c:v>64.91</c:v>
                      </c:pt>
                      <c:pt idx="834">
                        <c:v>66.17</c:v>
                      </c:pt>
                      <c:pt idx="835">
                        <c:v>66.5</c:v>
                      </c:pt>
                      <c:pt idx="836">
                        <c:v>66.349999999999994</c:v>
                      </c:pt>
                      <c:pt idx="837">
                        <c:v>68.260000000000005</c:v>
                      </c:pt>
                      <c:pt idx="838">
                        <c:v>68.260000000000005</c:v>
                      </c:pt>
                      <c:pt idx="839">
                        <c:v>68.11</c:v>
                      </c:pt>
                      <c:pt idx="840">
                        <c:v>68.11</c:v>
                      </c:pt>
                      <c:pt idx="841">
                        <c:v>68.11</c:v>
                      </c:pt>
                      <c:pt idx="842">
                        <c:v>68.33</c:v>
                      </c:pt>
                      <c:pt idx="843">
                        <c:v>67.05</c:v>
                      </c:pt>
                      <c:pt idx="844">
                        <c:v>68.63</c:v>
                      </c:pt>
                      <c:pt idx="845">
                        <c:v>68.63</c:v>
                      </c:pt>
                      <c:pt idx="846">
                        <c:v>68.91</c:v>
                      </c:pt>
                      <c:pt idx="847">
                        <c:v>68.91</c:v>
                      </c:pt>
                      <c:pt idx="848">
                        <c:v>66.33</c:v>
                      </c:pt>
                      <c:pt idx="849">
                        <c:v>66.33</c:v>
                      </c:pt>
                      <c:pt idx="850">
                        <c:v>63.74</c:v>
                      </c:pt>
                      <c:pt idx="851">
                        <c:v>63.09</c:v>
                      </c:pt>
                      <c:pt idx="852">
                        <c:v>61.29</c:v>
                      </c:pt>
                      <c:pt idx="853">
                        <c:v>61.29</c:v>
                      </c:pt>
                      <c:pt idx="854">
                        <c:v>61.29</c:v>
                      </c:pt>
                      <c:pt idx="855">
                        <c:v>61.73</c:v>
                      </c:pt>
                      <c:pt idx="856">
                        <c:v>63.88</c:v>
                      </c:pt>
                      <c:pt idx="857">
                        <c:v>65.39</c:v>
                      </c:pt>
                      <c:pt idx="858">
                        <c:v>65.34</c:v>
                      </c:pt>
                      <c:pt idx="859">
                        <c:v>65.34</c:v>
                      </c:pt>
                      <c:pt idx="860">
                        <c:v>63.32</c:v>
                      </c:pt>
                      <c:pt idx="861">
                        <c:v>59.95</c:v>
                      </c:pt>
                      <c:pt idx="862">
                        <c:v>59.71</c:v>
                      </c:pt>
                      <c:pt idx="863">
                        <c:v>63.02</c:v>
                      </c:pt>
                      <c:pt idx="864">
                        <c:v>65.34</c:v>
                      </c:pt>
                      <c:pt idx="865">
                        <c:v>65.34</c:v>
                      </c:pt>
                      <c:pt idx="866">
                        <c:v>64.86</c:v>
                      </c:pt>
                      <c:pt idx="867">
                        <c:v>64.650000000000006</c:v>
                      </c:pt>
                      <c:pt idx="868">
                        <c:v>61.1</c:v>
                      </c:pt>
                      <c:pt idx="869">
                        <c:v>35.44</c:v>
                      </c:pt>
                      <c:pt idx="870">
                        <c:v>66.069999999999993</c:v>
                      </c:pt>
                      <c:pt idx="871">
                        <c:v>65.75</c:v>
                      </c:pt>
                      <c:pt idx="872">
                        <c:v>64.83</c:v>
                      </c:pt>
                      <c:pt idx="873">
                        <c:v>66.239999999999995</c:v>
                      </c:pt>
                      <c:pt idx="874">
                        <c:v>66.239999999999995</c:v>
                      </c:pt>
                      <c:pt idx="875">
                        <c:v>63.18</c:v>
                      </c:pt>
                      <c:pt idx="876">
                        <c:v>65.39</c:v>
                      </c:pt>
                      <c:pt idx="877">
                        <c:v>64.36</c:v>
                      </c:pt>
                      <c:pt idx="878">
                        <c:v>66.31</c:v>
                      </c:pt>
                      <c:pt idx="879">
                        <c:v>66.31</c:v>
                      </c:pt>
                      <c:pt idx="880">
                        <c:v>64.81</c:v>
                      </c:pt>
                      <c:pt idx="881">
                        <c:v>62.03</c:v>
                      </c:pt>
                      <c:pt idx="882">
                        <c:v>58.16</c:v>
                      </c:pt>
                      <c:pt idx="883">
                        <c:v>59.43</c:v>
                      </c:pt>
                      <c:pt idx="884">
                        <c:v>59.43</c:v>
                      </c:pt>
                      <c:pt idx="885">
                        <c:v>62.8</c:v>
                      </c:pt>
                      <c:pt idx="886">
                        <c:v>62.8</c:v>
                      </c:pt>
                      <c:pt idx="887">
                        <c:v>57.78</c:v>
                      </c:pt>
                      <c:pt idx="888">
                        <c:v>56.04</c:v>
                      </c:pt>
                      <c:pt idx="889">
                        <c:v>57.97</c:v>
                      </c:pt>
                      <c:pt idx="890">
                        <c:v>61.98</c:v>
                      </c:pt>
                      <c:pt idx="891">
                        <c:v>63.95</c:v>
                      </c:pt>
                      <c:pt idx="892">
                        <c:v>64.81</c:v>
                      </c:pt>
                      <c:pt idx="893">
                        <c:v>64.39</c:v>
                      </c:pt>
                      <c:pt idx="894">
                        <c:v>66.31</c:v>
                      </c:pt>
                      <c:pt idx="895">
                        <c:v>65.39</c:v>
                      </c:pt>
                      <c:pt idx="896">
                        <c:v>63.96</c:v>
                      </c:pt>
                      <c:pt idx="897">
                        <c:v>66.33</c:v>
                      </c:pt>
                      <c:pt idx="898">
                        <c:v>65.05</c:v>
                      </c:pt>
                      <c:pt idx="899">
                        <c:v>64.83</c:v>
                      </c:pt>
                      <c:pt idx="900">
                        <c:v>64.83</c:v>
                      </c:pt>
                      <c:pt idx="901">
                        <c:v>64.599999999999994</c:v>
                      </c:pt>
                      <c:pt idx="902">
                        <c:v>63.24</c:v>
                      </c:pt>
                      <c:pt idx="903">
                        <c:v>64.37</c:v>
                      </c:pt>
                      <c:pt idx="904">
                        <c:v>40.71</c:v>
                      </c:pt>
                      <c:pt idx="905">
                        <c:v>53.14</c:v>
                      </c:pt>
                      <c:pt idx="906">
                        <c:v>53.14</c:v>
                      </c:pt>
                      <c:pt idx="907">
                        <c:v>60.25</c:v>
                      </c:pt>
                      <c:pt idx="908">
                        <c:v>59.9</c:v>
                      </c:pt>
                      <c:pt idx="909">
                        <c:v>59.9</c:v>
                      </c:pt>
                      <c:pt idx="910">
                        <c:v>59.9</c:v>
                      </c:pt>
                      <c:pt idx="911">
                        <c:v>59.45</c:v>
                      </c:pt>
                      <c:pt idx="912">
                        <c:v>59.45</c:v>
                      </c:pt>
                      <c:pt idx="913">
                        <c:v>61.06</c:v>
                      </c:pt>
                      <c:pt idx="914">
                        <c:v>61.06</c:v>
                      </c:pt>
                      <c:pt idx="915">
                        <c:v>61.23</c:v>
                      </c:pt>
                      <c:pt idx="916">
                        <c:v>61.23</c:v>
                      </c:pt>
                      <c:pt idx="917">
                        <c:v>61.88</c:v>
                      </c:pt>
                      <c:pt idx="918">
                        <c:v>64.34</c:v>
                      </c:pt>
                      <c:pt idx="919">
                        <c:v>64.34</c:v>
                      </c:pt>
                      <c:pt idx="920">
                        <c:v>64.34</c:v>
                      </c:pt>
                      <c:pt idx="921">
                        <c:v>64.34</c:v>
                      </c:pt>
                      <c:pt idx="922">
                        <c:v>63.4</c:v>
                      </c:pt>
                      <c:pt idx="923">
                        <c:v>63.4</c:v>
                      </c:pt>
                      <c:pt idx="924">
                        <c:v>63.25</c:v>
                      </c:pt>
                      <c:pt idx="925">
                        <c:v>53.95</c:v>
                      </c:pt>
                      <c:pt idx="926">
                        <c:v>53.95</c:v>
                      </c:pt>
                      <c:pt idx="927">
                        <c:v>37.979999999999997</c:v>
                      </c:pt>
                      <c:pt idx="928">
                        <c:v>57.86</c:v>
                      </c:pt>
                      <c:pt idx="929">
                        <c:v>60.44</c:v>
                      </c:pt>
                      <c:pt idx="930">
                        <c:v>60.44</c:v>
                      </c:pt>
                      <c:pt idx="931">
                        <c:v>60.36</c:v>
                      </c:pt>
                      <c:pt idx="932">
                        <c:v>61.26</c:v>
                      </c:pt>
                      <c:pt idx="933">
                        <c:v>61.26</c:v>
                      </c:pt>
                      <c:pt idx="934">
                        <c:v>64.400000000000006</c:v>
                      </c:pt>
                      <c:pt idx="935">
                        <c:v>66.31</c:v>
                      </c:pt>
                      <c:pt idx="936">
                        <c:v>66.31</c:v>
                      </c:pt>
                      <c:pt idx="937">
                        <c:v>67.58</c:v>
                      </c:pt>
                      <c:pt idx="938">
                        <c:v>67.58</c:v>
                      </c:pt>
                      <c:pt idx="939">
                        <c:v>66.5</c:v>
                      </c:pt>
                      <c:pt idx="940">
                        <c:v>66.58</c:v>
                      </c:pt>
                      <c:pt idx="941">
                        <c:v>65.17</c:v>
                      </c:pt>
                      <c:pt idx="942">
                        <c:v>65.92</c:v>
                      </c:pt>
                      <c:pt idx="943">
                        <c:v>65.8</c:v>
                      </c:pt>
                      <c:pt idx="944">
                        <c:v>66.36</c:v>
                      </c:pt>
                      <c:pt idx="945">
                        <c:v>66.489999999999995</c:v>
                      </c:pt>
                      <c:pt idx="946">
                        <c:v>66.260000000000005</c:v>
                      </c:pt>
                      <c:pt idx="947">
                        <c:v>65.989999999999995</c:v>
                      </c:pt>
                      <c:pt idx="948">
                        <c:v>66.180000000000007</c:v>
                      </c:pt>
                      <c:pt idx="949">
                        <c:v>64.05</c:v>
                      </c:pt>
                      <c:pt idx="950">
                        <c:v>63.63</c:v>
                      </c:pt>
                      <c:pt idx="951">
                        <c:v>64.05</c:v>
                      </c:pt>
                      <c:pt idx="952">
                        <c:v>63.63</c:v>
                      </c:pt>
                      <c:pt idx="953">
                        <c:v>61.7</c:v>
                      </c:pt>
                      <c:pt idx="954">
                        <c:v>61.7</c:v>
                      </c:pt>
                      <c:pt idx="955">
                        <c:v>63.96</c:v>
                      </c:pt>
                      <c:pt idx="956">
                        <c:v>61.7</c:v>
                      </c:pt>
                      <c:pt idx="957">
                        <c:v>57.95</c:v>
                      </c:pt>
                      <c:pt idx="958">
                        <c:v>67.63</c:v>
                      </c:pt>
                      <c:pt idx="959">
                        <c:v>67.63</c:v>
                      </c:pt>
                      <c:pt idx="960">
                        <c:v>67.16</c:v>
                      </c:pt>
                      <c:pt idx="961">
                        <c:v>66.430000000000007</c:v>
                      </c:pt>
                      <c:pt idx="962">
                        <c:v>66.430000000000007</c:v>
                      </c:pt>
                      <c:pt idx="963">
                        <c:v>66.48</c:v>
                      </c:pt>
                      <c:pt idx="964">
                        <c:v>66.48</c:v>
                      </c:pt>
                      <c:pt idx="965">
                        <c:v>67.14</c:v>
                      </c:pt>
                      <c:pt idx="966">
                        <c:v>67.14</c:v>
                      </c:pt>
                      <c:pt idx="967">
                        <c:v>65.55</c:v>
                      </c:pt>
                      <c:pt idx="968">
                        <c:v>68.73</c:v>
                      </c:pt>
                      <c:pt idx="969">
                        <c:v>68.73</c:v>
                      </c:pt>
                      <c:pt idx="970">
                        <c:v>67.02</c:v>
                      </c:pt>
                      <c:pt idx="971">
                        <c:v>67.02</c:v>
                      </c:pt>
                      <c:pt idx="972">
                        <c:v>64.08</c:v>
                      </c:pt>
                      <c:pt idx="973">
                        <c:v>64.08</c:v>
                      </c:pt>
                      <c:pt idx="974">
                        <c:v>67.47</c:v>
                      </c:pt>
                      <c:pt idx="975">
                        <c:v>67.47</c:v>
                      </c:pt>
                      <c:pt idx="976">
                        <c:v>67.47</c:v>
                      </c:pt>
                      <c:pt idx="977">
                        <c:v>66.27</c:v>
                      </c:pt>
                      <c:pt idx="978">
                        <c:v>63.61</c:v>
                      </c:pt>
                      <c:pt idx="979">
                        <c:v>62.43</c:v>
                      </c:pt>
                      <c:pt idx="980">
                        <c:v>63.93</c:v>
                      </c:pt>
                      <c:pt idx="981">
                        <c:v>61.91</c:v>
                      </c:pt>
                      <c:pt idx="982">
                        <c:v>54.09</c:v>
                      </c:pt>
                      <c:pt idx="983">
                        <c:v>62.42</c:v>
                      </c:pt>
                      <c:pt idx="984">
                        <c:v>62.42</c:v>
                      </c:pt>
                      <c:pt idx="985">
                        <c:v>62.42</c:v>
                      </c:pt>
                      <c:pt idx="986">
                        <c:v>63.38</c:v>
                      </c:pt>
                      <c:pt idx="987">
                        <c:v>61.2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worksheet!$N$2:$N$1045</c15:sqref>
                        </c15:formulaRef>
                      </c:ext>
                    </c:extLst>
                    <c:numCache>
                      <c:formatCode>0.0</c:formatCode>
                      <c:ptCount val="104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0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</c:v>
                      </c:pt>
                      <c:pt idx="892">
                        <c:v>0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0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FDD-4707-9A73-F108C357707C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EV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5">
                        <a:lumMod val="50000"/>
                      </a:schemeClr>
                    </a:solidFill>
                    <a:ln w="9525">
                      <a:solidFill>
                        <a:schemeClr val="accent5">
                          <a:lumMod val="75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accent5">
                          <a:lumMod val="75000"/>
                        </a:schemeClr>
                      </a:solidFill>
                    </a:ln>
                    <a:effectLst/>
                  </c:spPr>
                  <c:trendlineType val="linear"/>
                  <c:backward val="28"/>
                  <c:intercept val="0"/>
                  <c:dispRSqr val="1"/>
                  <c:dispEq val="1"/>
                  <c:trendlineLbl>
                    <c:layout>
                      <c:manualLayout>
                        <c:x val="5.4501185132218383E-2"/>
                        <c:y val="0.15924644699507909"/>
                      </c:manualLayout>
                    </c:layout>
                    <c:numFmt formatCode="#,##0.00" sourceLinked="0"/>
                    <c:spPr>
                      <a:solidFill>
                        <a:schemeClr val="accent5">
                          <a:lumMod val="40000"/>
                          <a:lumOff val="60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worksheet!$K$2:$K$1045</c15:sqref>
                        </c15:formulaRef>
                      </c:ext>
                    </c:extLst>
                    <c:numCache>
                      <c:formatCode>0.0</c:formatCode>
                      <c:ptCount val="1044"/>
                      <c:pt idx="0">
                        <c:v>69.650000000000006</c:v>
                      </c:pt>
                      <c:pt idx="1">
                        <c:v>72.739999999999995</c:v>
                      </c:pt>
                      <c:pt idx="2">
                        <c:v>67.78</c:v>
                      </c:pt>
                      <c:pt idx="3">
                        <c:v>67.989999999999995</c:v>
                      </c:pt>
                      <c:pt idx="4">
                        <c:v>67.989999999999995</c:v>
                      </c:pt>
                      <c:pt idx="5">
                        <c:v>68.33</c:v>
                      </c:pt>
                      <c:pt idx="6">
                        <c:v>68.33</c:v>
                      </c:pt>
                      <c:pt idx="7">
                        <c:v>65.92</c:v>
                      </c:pt>
                      <c:pt idx="8">
                        <c:v>67.239999999999995</c:v>
                      </c:pt>
                      <c:pt idx="9">
                        <c:v>69.77</c:v>
                      </c:pt>
                      <c:pt idx="10">
                        <c:v>67.33</c:v>
                      </c:pt>
                      <c:pt idx="11">
                        <c:v>70.05</c:v>
                      </c:pt>
                      <c:pt idx="12">
                        <c:v>71.59</c:v>
                      </c:pt>
                      <c:pt idx="13">
                        <c:v>71.59</c:v>
                      </c:pt>
                      <c:pt idx="14">
                        <c:v>71.849999999999994</c:v>
                      </c:pt>
                      <c:pt idx="15">
                        <c:v>66.069999999999993</c:v>
                      </c:pt>
                      <c:pt idx="16">
                        <c:v>70.84</c:v>
                      </c:pt>
                      <c:pt idx="17">
                        <c:v>71.650000000000006</c:v>
                      </c:pt>
                      <c:pt idx="18">
                        <c:v>71.78</c:v>
                      </c:pt>
                      <c:pt idx="19">
                        <c:v>71.86</c:v>
                      </c:pt>
                      <c:pt idx="20">
                        <c:v>65.34</c:v>
                      </c:pt>
                      <c:pt idx="21">
                        <c:v>65.34</c:v>
                      </c:pt>
                      <c:pt idx="22">
                        <c:v>65.12</c:v>
                      </c:pt>
                      <c:pt idx="23">
                        <c:v>65.06</c:v>
                      </c:pt>
                      <c:pt idx="24">
                        <c:v>65.06</c:v>
                      </c:pt>
                      <c:pt idx="25">
                        <c:v>65.400000000000006</c:v>
                      </c:pt>
                      <c:pt idx="26">
                        <c:v>65.400000000000006</c:v>
                      </c:pt>
                      <c:pt idx="27">
                        <c:v>66.77</c:v>
                      </c:pt>
                      <c:pt idx="28">
                        <c:v>66.77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67.989999999999995</c:v>
                      </c:pt>
                      <c:pt idx="34">
                        <c:v>67.58</c:v>
                      </c:pt>
                      <c:pt idx="35">
                        <c:v>65.58</c:v>
                      </c:pt>
                      <c:pt idx="36">
                        <c:v>65.58</c:v>
                      </c:pt>
                      <c:pt idx="37">
                        <c:v>68.56</c:v>
                      </c:pt>
                      <c:pt idx="38">
                        <c:v>68.56</c:v>
                      </c:pt>
                      <c:pt idx="39">
                        <c:v>68.209999999999994</c:v>
                      </c:pt>
                      <c:pt idx="40">
                        <c:v>68.209999999999994</c:v>
                      </c:pt>
                      <c:pt idx="41">
                        <c:v>68.209999999999994</c:v>
                      </c:pt>
                      <c:pt idx="42">
                        <c:v>68.209999999999994</c:v>
                      </c:pt>
                      <c:pt idx="43">
                        <c:v>67.78</c:v>
                      </c:pt>
                      <c:pt idx="44">
                        <c:v>67.78</c:v>
                      </c:pt>
                      <c:pt idx="45">
                        <c:v>67.989999999999995</c:v>
                      </c:pt>
                      <c:pt idx="46">
                        <c:v>67.989999999999995</c:v>
                      </c:pt>
                      <c:pt idx="47">
                        <c:v>68.17</c:v>
                      </c:pt>
                      <c:pt idx="48">
                        <c:v>68.17</c:v>
                      </c:pt>
                      <c:pt idx="49">
                        <c:v>68.760000000000005</c:v>
                      </c:pt>
                      <c:pt idx="50">
                        <c:v>68.760000000000005</c:v>
                      </c:pt>
                      <c:pt idx="51">
                        <c:v>66.819999999999993</c:v>
                      </c:pt>
                      <c:pt idx="52">
                        <c:v>66.819999999999993</c:v>
                      </c:pt>
                      <c:pt idx="53">
                        <c:v>67.72</c:v>
                      </c:pt>
                      <c:pt idx="54">
                        <c:v>69.77</c:v>
                      </c:pt>
                      <c:pt idx="55">
                        <c:v>68.33</c:v>
                      </c:pt>
                      <c:pt idx="56">
                        <c:v>69.02</c:v>
                      </c:pt>
                      <c:pt idx="57">
                        <c:v>69.27</c:v>
                      </c:pt>
                      <c:pt idx="58">
                        <c:v>69.27</c:v>
                      </c:pt>
                      <c:pt idx="59">
                        <c:v>73.22</c:v>
                      </c:pt>
                      <c:pt idx="60">
                        <c:v>66.88</c:v>
                      </c:pt>
                      <c:pt idx="61">
                        <c:v>66.77</c:v>
                      </c:pt>
                      <c:pt idx="62">
                        <c:v>66.77</c:v>
                      </c:pt>
                      <c:pt idx="63">
                        <c:v>66.77</c:v>
                      </c:pt>
                      <c:pt idx="64">
                        <c:v>65.92</c:v>
                      </c:pt>
                      <c:pt idx="65">
                        <c:v>67.89</c:v>
                      </c:pt>
                      <c:pt idx="66">
                        <c:v>66.23</c:v>
                      </c:pt>
                      <c:pt idx="67">
                        <c:v>66.23</c:v>
                      </c:pt>
                      <c:pt idx="68">
                        <c:v>66.23</c:v>
                      </c:pt>
                      <c:pt idx="69">
                        <c:v>66.05</c:v>
                      </c:pt>
                      <c:pt idx="70">
                        <c:v>66.05</c:v>
                      </c:pt>
                      <c:pt idx="71">
                        <c:v>67.61</c:v>
                      </c:pt>
                      <c:pt idx="72">
                        <c:v>67.989999999999995</c:v>
                      </c:pt>
                      <c:pt idx="73">
                        <c:v>67.650000000000006</c:v>
                      </c:pt>
                      <c:pt idx="74">
                        <c:v>67.83</c:v>
                      </c:pt>
                      <c:pt idx="75">
                        <c:v>64.05</c:v>
                      </c:pt>
                      <c:pt idx="76">
                        <c:v>64.05</c:v>
                      </c:pt>
                      <c:pt idx="77">
                        <c:v>67.22</c:v>
                      </c:pt>
                      <c:pt idx="78">
                        <c:v>67.22</c:v>
                      </c:pt>
                      <c:pt idx="79">
                        <c:v>66.28</c:v>
                      </c:pt>
                      <c:pt idx="80">
                        <c:v>65.040000000000006</c:v>
                      </c:pt>
                      <c:pt idx="81">
                        <c:v>66.180000000000007</c:v>
                      </c:pt>
                      <c:pt idx="82">
                        <c:v>65.98</c:v>
                      </c:pt>
                      <c:pt idx="83">
                        <c:v>64.680000000000007</c:v>
                      </c:pt>
                      <c:pt idx="84">
                        <c:v>64.72</c:v>
                      </c:pt>
                      <c:pt idx="85">
                        <c:v>64.72</c:v>
                      </c:pt>
                      <c:pt idx="86">
                        <c:v>62.43</c:v>
                      </c:pt>
                      <c:pt idx="87">
                        <c:v>65.98</c:v>
                      </c:pt>
                      <c:pt idx="88">
                        <c:v>65.98</c:v>
                      </c:pt>
                      <c:pt idx="89">
                        <c:v>66.27</c:v>
                      </c:pt>
                      <c:pt idx="90">
                        <c:v>66.27</c:v>
                      </c:pt>
                      <c:pt idx="91">
                        <c:v>65.52</c:v>
                      </c:pt>
                      <c:pt idx="92">
                        <c:v>65.52</c:v>
                      </c:pt>
                      <c:pt idx="93">
                        <c:v>65.34</c:v>
                      </c:pt>
                      <c:pt idx="94">
                        <c:v>67.72</c:v>
                      </c:pt>
                      <c:pt idx="95">
                        <c:v>66.8</c:v>
                      </c:pt>
                      <c:pt idx="96">
                        <c:v>65.36</c:v>
                      </c:pt>
                      <c:pt idx="97">
                        <c:v>65.36</c:v>
                      </c:pt>
                      <c:pt idx="98">
                        <c:v>65.17</c:v>
                      </c:pt>
                      <c:pt idx="99">
                        <c:v>62.95</c:v>
                      </c:pt>
                      <c:pt idx="100">
                        <c:v>62.95</c:v>
                      </c:pt>
                      <c:pt idx="101">
                        <c:v>64.66</c:v>
                      </c:pt>
                      <c:pt idx="102">
                        <c:v>64.66</c:v>
                      </c:pt>
                      <c:pt idx="103">
                        <c:v>67.33</c:v>
                      </c:pt>
                      <c:pt idx="104">
                        <c:v>66.099999999999994</c:v>
                      </c:pt>
                      <c:pt idx="105">
                        <c:v>66.099999999999994</c:v>
                      </c:pt>
                      <c:pt idx="106">
                        <c:v>67.489999999999995</c:v>
                      </c:pt>
                      <c:pt idx="107">
                        <c:v>66.14</c:v>
                      </c:pt>
                      <c:pt idx="108">
                        <c:v>66.14</c:v>
                      </c:pt>
                      <c:pt idx="109">
                        <c:v>66.680000000000007</c:v>
                      </c:pt>
                      <c:pt idx="110">
                        <c:v>66.680000000000007</c:v>
                      </c:pt>
                      <c:pt idx="111">
                        <c:v>67.239999999999995</c:v>
                      </c:pt>
                      <c:pt idx="112">
                        <c:v>67.239999999999995</c:v>
                      </c:pt>
                      <c:pt idx="113">
                        <c:v>67.239999999999995</c:v>
                      </c:pt>
                      <c:pt idx="114">
                        <c:v>68.77</c:v>
                      </c:pt>
                      <c:pt idx="115">
                        <c:v>68.459999999999994</c:v>
                      </c:pt>
                      <c:pt idx="116">
                        <c:v>68.13</c:v>
                      </c:pt>
                      <c:pt idx="117">
                        <c:v>68.13</c:v>
                      </c:pt>
                      <c:pt idx="118">
                        <c:v>66.12</c:v>
                      </c:pt>
                      <c:pt idx="119">
                        <c:v>67.64</c:v>
                      </c:pt>
                      <c:pt idx="120">
                        <c:v>65.84</c:v>
                      </c:pt>
                      <c:pt idx="121">
                        <c:v>65.84</c:v>
                      </c:pt>
                      <c:pt idx="122">
                        <c:v>65.84</c:v>
                      </c:pt>
                      <c:pt idx="123">
                        <c:v>68.430000000000007</c:v>
                      </c:pt>
                      <c:pt idx="124">
                        <c:v>72.16</c:v>
                      </c:pt>
                      <c:pt idx="125">
                        <c:v>71.59</c:v>
                      </c:pt>
                      <c:pt idx="126">
                        <c:v>70.05</c:v>
                      </c:pt>
                      <c:pt idx="127">
                        <c:v>66.73</c:v>
                      </c:pt>
                      <c:pt idx="128">
                        <c:v>69.28</c:v>
                      </c:pt>
                      <c:pt idx="129">
                        <c:v>71.66</c:v>
                      </c:pt>
                      <c:pt idx="130">
                        <c:v>70.7</c:v>
                      </c:pt>
                      <c:pt idx="131">
                        <c:v>70.7</c:v>
                      </c:pt>
                      <c:pt idx="132">
                        <c:v>69.400000000000006</c:v>
                      </c:pt>
                      <c:pt idx="133">
                        <c:v>66.819999999999993</c:v>
                      </c:pt>
                      <c:pt idx="134">
                        <c:v>66.819999999999993</c:v>
                      </c:pt>
                      <c:pt idx="135">
                        <c:v>68.25</c:v>
                      </c:pt>
                      <c:pt idx="136">
                        <c:v>68.25</c:v>
                      </c:pt>
                      <c:pt idx="137">
                        <c:v>71.650000000000006</c:v>
                      </c:pt>
                      <c:pt idx="138">
                        <c:v>67.53</c:v>
                      </c:pt>
                      <c:pt idx="139">
                        <c:v>68.680000000000007</c:v>
                      </c:pt>
                      <c:pt idx="140">
                        <c:v>67.53</c:v>
                      </c:pt>
                      <c:pt idx="141">
                        <c:v>69.48</c:v>
                      </c:pt>
                      <c:pt idx="142">
                        <c:v>69.48</c:v>
                      </c:pt>
                      <c:pt idx="143">
                        <c:v>66.44</c:v>
                      </c:pt>
                      <c:pt idx="144">
                        <c:v>66.319999999999993</c:v>
                      </c:pt>
                      <c:pt idx="145">
                        <c:v>65.900000000000006</c:v>
                      </c:pt>
                      <c:pt idx="146">
                        <c:v>65.900000000000006</c:v>
                      </c:pt>
                      <c:pt idx="147">
                        <c:v>66.03</c:v>
                      </c:pt>
                      <c:pt idx="148">
                        <c:v>64.12</c:v>
                      </c:pt>
                      <c:pt idx="149">
                        <c:v>64.12</c:v>
                      </c:pt>
                      <c:pt idx="150">
                        <c:v>64.12</c:v>
                      </c:pt>
                      <c:pt idx="151">
                        <c:v>64.12</c:v>
                      </c:pt>
                      <c:pt idx="152">
                        <c:v>64.09</c:v>
                      </c:pt>
                      <c:pt idx="153">
                        <c:v>64.09</c:v>
                      </c:pt>
                      <c:pt idx="154">
                        <c:v>60.33</c:v>
                      </c:pt>
                      <c:pt idx="155">
                        <c:v>65.63</c:v>
                      </c:pt>
                      <c:pt idx="156">
                        <c:v>65.63</c:v>
                      </c:pt>
                      <c:pt idx="157">
                        <c:v>65.739999999999995</c:v>
                      </c:pt>
                      <c:pt idx="158">
                        <c:v>65.739999999999995</c:v>
                      </c:pt>
                      <c:pt idx="159">
                        <c:v>65.739999999999995</c:v>
                      </c:pt>
                      <c:pt idx="160">
                        <c:v>64.8</c:v>
                      </c:pt>
                      <c:pt idx="161">
                        <c:v>64.8</c:v>
                      </c:pt>
                      <c:pt idx="162">
                        <c:v>66.260000000000005</c:v>
                      </c:pt>
                      <c:pt idx="163">
                        <c:v>66.260000000000005</c:v>
                      </c:pt>
                      <c:pt idx="164">
                        <c:v>66.260000000000005</c:v>
                      </c:pt>
                      <c:pt idx="165">
                        <c:v>64.72</c:v>
                      </c:pt>
                      <c:pt idx="166">
                        <c:v>65.98</c:v>
                      </c:pt>
                      <c:pt idx="167">
                        <c:v>56.01</c:v>
                      </c:pt>
                      <c:pt idx="168">
                        <c:v>66.97</c:v>
                      </c:pt>
                      <c:pt idx="169">
                        <c:v>68.56</c:v>
                      </c:pt>
                      <c:pt idx="170">
                        <c:v>68.56</c:v>
                      </c:pt>
                      <c:pt idx="171">
                        <c:v>68.56</c:v>
                      </c:pt>
                      <c:pt idx="172">
                        <c:v>68.56</c:v>
                      </c:pt>
                      <c:pt idx="173">
                        <c:v>69.150000000000006</c:v>
                      </c:pt>
                      <c:pt idx="174">
                        <c:v>67.19</c:v>
                      </c:pt>
                      <c:pt idx="175">
                        <c:v>54.61</c:v>
                      </c:pt>
                      <c:pt idx="176">
                        <c:v>58.96</c:v>
                      </c:pt>
                      <c:pt idx="177">
                        <c:v>58.9</c:v>
                      </c:pt>
                      <c:pt idx="178">
                        <c:v>65.12</c:v>
                      </c:pt>
                      <c:pt idx="179">
                        <c:v>65.12</c:v>
                      </c:pt>
                      <c:pt idx="180">
                        <c:v>66.8</c:v>
                      </c:pt>
                      <c:pt idx="181">
                        <c:v>66.72</c:v>
                      </c:pt>
                      <c:pt idx="182">
                        <c:v>65.84</c:v>
                      </c:pt>
                      <c:pt idx="183">
                        <c:v>65.84</c:v>
                      </c:pt>
                      <c:pt idx="184">
                        <c:v>66.91</c:v>
                      </c:pt>
                      <c:pt idx="185">
                        <c:v>66</c:v>
                      </c:pt>
                      <c:pt idx="186">
                        <c:v>66.83</c:v>
                      </c:pt>
                      <c:pt idx="187">
                        <c:v>66.83</c:v>
                      </c:pt>
                      <c:pt idx="188">
                        <c:v>66.400000000000006</c:v>
                      </c:pt>
                      <c:pt idx="189">
                        <c:v>66.400000000000006</c:v>
                      </c:pt>
                      <c:pt idx="190">
                        <c:v>68.150000000000006</c:v>
                      </c:pt>
                      <c:pt idx="191">
                        <c:v>68.150000000000006</c:v>
                      </c:pt>
                      <c:pt idx="192">
                        <c:v>67.38</c:v>
                      </c:pt>
                      <c:pt idx="193">
                        <c:v>67.69</c:v>
                      </c:pt>
                      <c:pt idx="194">
                        <c:v>67.69</c:v>
                      </c:pt>
                      <c:pt idx="195">
                        <c:v>66.040000000000006</c:v>
                      </c:pt>
                      <c:pt idx="196">
                        <c:v>66.040000000000006</c:v>
                      </c:pt>
                      <c:pt idx="197">
                        <c:v>66.290000000000006</c:v>
                      </c:pt>
                      <c:pt idx="198">
                        <c:v>66.31</c:v>
                      </c:pt>
                      <c:pt idx="199">
                        <c:v>66.040000000000006</c:v>
                      </c:pt>
                      <c:pt idx="200">
                        <c:v>65.61</c:v>
                      </c:pt>
                      <c:pt idx="201">
                        <c:v>64.77</c:v>
                      </c:pt>
                      <c:pt idx="202">
                        <c:v>66.64</c:v>
                      </c:pt>
                      <c:pt idx="203">
                        <c:v>66.64</c:v>
                      </c:pt>
                      <c:pt idx="204">
                        <c:v>66.28</c:v>
                      </c:pt>
                      <c:pt idx="205">
                        <c:v>66.28</c:v>
                      </c:pt>
                      <c:pt idx="206">
                        <c:v>66.7</c:v>
                      </c:pt>
                      <c:pt idx="207">
                        <c:v>67.03</c:v>
                      </c:pt>
                      <c:pt idx="208">
                        <c:v>67.03</c:v>
                      </c:pt>
                      <c:pt idx="209">
                        <c:v>65.510000000000005</c:v>
                      </c:pt>
                      <c:pt idx="210">
                        <c:v>63.82</c:v>
                      </c:pt>
                      <c:pt idx="211">
                        <c:v>63.82</c:v>
                      </c:pt>
                      <c:pt idx="212">
                        <c:v>63.82</c:v>
                      </c:pt>
                      <c:pt idx="213">
                        <c:v>63.82</c:v>
                      </c:pt>
                      <c:pt idx="214">
                        <c:v>62.65</c:v>
                      </c:pt>
                      <c:pt idx="215">
                        <c:v>62.65</c:v>
                      </c:pt>
                      <c:pt idx="216">
                        <c:v>62.65</c:v>
                      </c:pt>
                      <c:pt idx="217">
                        <c:v>65.430000000000007</c:v>
                      </c:pt>
                      <c:pt idx="218">
                        <c:v>65.430000000000007</c:v>
                      </c:pt>
                      <c:pt idx="219">
                        <c:v>64.989999999999995</c:v>
                      </c:pt>
                      <c:pt idx="220">
                        <c:v>64.989999999999995</c:v>
                      </c:pt>
                      <c:pt idx="221">
                        <c:v>66.61</c:v>
                      </c:pt>
                      <c:pt idx="222">
                        <c:v>65.06</c:v>
                      </c:pt>
                      <c:pt idx="223">
                        <c:v>65.06</c:v>
                      </c:pt>
                      <c:pt idx="224">
                        <c:v>67.790000000000006</c:v>
                      </c:pt>
                      <c:pt idx="225">
                        <c:v>67.790000000000006</c:v>
                      </c:pt>
                      <c:pt idx="226">
                        <c:v>67.069999999999993</c:v>
                      </c:pt>
                      <c:pt idx="227">
                        <c:v>67.94</c:v>
                      </c:pt>
                      <c:pt idx="228">
                        <c:v>67.94</c:v>
                      </c:pt>
                      <c:pt idx="229">
                        <c:v>67.94</c:v>
                      </c:pt>
                      <c:pt idx="230">
                        <c:v>66.97</c:v>
                      </c:pt>
                      <c:pt idx="231">
                        <c:v>66.97</c:v>
                      </c:pt>
                      <c:pt idx="232">
                        <c:v>49.03</c:v>
                      </c:pt>
                      <c:pt idx="233">
                        <c:v>67.23</c:v>
                      </c:pt>
                      <c:pt idx="234">
                        <c:v>67.23</c:v>
                      </c:pt>
                      <c:pt idx="235">
                        <c:v>67.599999999999994</c:v>
                      </c:pt>
                      <c:pt idx="236">
                        <c:v>68.09</c:v>
                      </c:pt>
                      <c:pt idx="237">
                        <c:v>66.989999999999995</c:v>
                      </c:pt>
                      <c:pt idx="238">
                        <c:v>68.23</c:v>
                      </c:pt>
                      <c:pt idx="239">
                        <c:v>68.3</c:v>
                      </c:pt>
                      <c:pt idx="240">
                        <c:v>68.3</c:v>
                      </c:pt>
                      <c:pt idx="241">
                        <c:v>68.3</c:v>
                      </c:pt>
                      <c:pt idx="242">
                        <c:v>68.19</c:v>
                      </c:pt>
                      <c:pt idx="243">
                        <c:v>69.13</c:v>
                      </c:pt>
                      <c:pt idx="244">
                        <c:v>69.13</c:v>
                      </c:pt>
                      <c:pt idx="245">
                        <c:v>69.13</c:v>
                      </c:pt>
                      <c:pt idx="246">
                        <c:v>68.97</c:v>
                      </c:pt>
                      <c:pt idx="247">
                        <c:v>68.16</c:v>
                      </c:pt>
                      <c:pt idx="248">
                        <c:v>67</c:v>
                      </c:pt>
                      <c:pt idx="249">
                        <c:v>61.35</c:v>
                      </c:pt>
                      <c:pt idx="250">
                        <c:v>67.400000000000006</c:v>
                      </c:pt>
                      <c:pt idx="251">
                        <c:v>67.400000000000006</c:v>
                      </c:pt>
                      <c:pt idx="252">
                        <c:v>67.400000000000006</c:v>
                      </c:pt>
                      <c:pt idx="253">
                        <c:v>67.13</c:v>
                      </c:pt>
                      <c:pt idx="254">
                        <c:v>66.88</c:v>
                      </c:pt>
                      <c:pt idx="255">
                        <c:v>66.88</c:v>
                      </c:pt>
                      <c:pt idx="256">
                        <c:v>66.349999999999994</c:v>
                      </c:pt>
                      <c:pt idx="257">
                        <c:v>68.31</c:v>
                      </c:pt>
                      <c:pt idx="258">
                        <c:v>68.31</c:v>
                      </c:pt>
                      <c:pt idx="259">
                        <c:v>68.19</c:v>
                      </c:pt>
                      <c:pt idx="260">
                        <c:v>68.19</c:v>
                      </c:pt>
                      <c:pt idx="261">
                        <c:v>68.55</c:v>
                      </c:pt>
                      <c:pt idx="262">
                        <c:v>68.209999999999994</c:v>
                      </c:pt>
                      <c:pt idx="263">
                        <c:v>68.17</c:v>
                      </c:pt>
                      <c:pt idx="264">
                        <c:v>68.17</c:v>
                      </c:pt>
                      <c:pt idx="265">
                        <c:v>67.7</c:v>
                      </c:pt>
                      <c:pt idx="266">
                        <c:v>67.7</c:v>
                      </c:pt>
                      <c:pt idx="267">
                        <c:v>67.349999999999994</c:v>
                      </c:pt>
                      <c:pt idx="268">
                        <c:v>66.95</c:v>
                      </c:pt>
                      <c:pt idx="269">
                        <c:v>66.95</c:v>
                      </c:pt>
                      <c:pt idx="270">
                        <c:v>67.13</c:v>
                      </c:pt>
                      <c:pt idx="271">
                        <c:v>67.13</c:v>
                      </c:pt>
                      <c:pt idx="272">
                        <c:v>66.87</c:v>
                      </c:pt>
                      <c:pt idx="273">
                        <c:v>66.87</c:v>
                      </c:pt>
                      <c:pt idx="274">
                        <c:v>67.180000000000007</c:v>
                      </c:pt>
                      <c:pt idx="275">
                        <c:v>67.180000000000007</c:v>
                      </c:pt>
                      <c:pt idx="276">
                        <c:v>65.88</c:v>
                      </c:pt>
                      <c:pt idx="277">
                        <c:v>66.48</c:v>
                      </c:pt>
                      <c:pt idx="278">
                        <c:v>66.48</c:v>
                      </c:pt>
                      <c:pt idx="279">
                        <c:v>66.48</c:v>
                      </c:pt>
                      <c:pt idx="280">
                        <c:v>66.42</c:v>
                      </c:pt>
                      <c:pt idx="281">
                        <c:v>66.42</c:v>
                      </c:pt>
                      <c:pt idx="282">
                        <c:v>67.87</c:v>
                      </c:pt>
                      <c:pt idx="283">
                        <c:v>67.87</c:v>
                      </c:pt>
                      <c:pt idx="284">
                        <c:v>67.430000000000007</c:v>
                      </c:pt>
                      <c:pt idx="285">
                        <c:v>67.430000000000007</c:v>
                      </c:pt>
                      <c:pt idx="286">
                        <c:v>67.430000000000007</c:v>
                      </c:pt>
                      <c:pt idx="287">
                        <c:v>65.44</c:v>
                      </c:pt>
                      <c:pt idx="288">
                        <c:v>66.739999999999995</c:v>
                      </c:pt>
                      <c:pt idx="289">
                        <c:v>65.53</c:v>
                      </c:pt>
                      <c:pt idx="290">
                        <c:v>65.53</c:v>
                      </c:pt>
                      <c:pt idx="291">
                        <c:v>68.16</c:v>
                      </c:pt>
                      <c:pt idx="292">
                        <c:v>68.16</c:v>
                      </c:pt>
                      <c:pt idx="293">
                        <c:v>68.16</c:v>
                      </c:pt>
                      <c:pt idx="294">
                        <c:v>65.53</c:v>
                      </c:pt>
                      <c:pt idx="295">
                        <c:v>68.45</c:v>
                      </c:pt>
                      <c:pt idx="296">
                        <c:v>67.28</c:v>
                      </c:pt>
                      <c:pt idx="297">
                        <c:v>67.28</c:v>
                      </c:pt>
                      <c:pt idx="298">
                        <c:v>67.42</c:v>
                      </c:pt>
                      <c:pt idx="299">
                        <c:v>67.63</c:v>
                      </c:pt>
                      <c:pt idx="300">
                        <c:v>67.7</c:v>
                      </c:pt>
                      <c:pt idx="301">
                        <c:v>67.7</c:v>
                      </c:pt>
                      <c:pt idx="302">
                        <c:v>66.290000000000006</c:v>
                      </c:pt>
                      <c:pt idx="303">
                        <c:v>66.290000000000006</c:v>
                      </c:pt>
                      <c:pt idx="304">
                        <c:v>66.290000000000006</c:v>
                      </c:pt>
                      <c:pt idx="305">
                        <c:v>68.11</c:v>
                      </c:pt>
                      <c:pt idx="306">
                        <c:v>68.11</c:v>
                      </c:pt>
                      <c:pt idx="307">
                        <c:v>67.239999999999995</c:v>
                      </c:pt>
                      <c:pt idx="308">
                        <c:v>66.849999999999994</c:v>
                      </c:pt>
                      <c:pt idx="309">
                        <c:v>69.150000000000006</c:v>
                      </c:pt>
                      <c:pt idx="310">
                        <c:v>67.150000000000006</c:v>
                      </c:pt>
                      <c:pt idx="311">
                        <c:v>67.150000000000006</c:v>
                      </c:pt>
                      <c:pt idx="312">
                        <c:v>68.06</c:v>
                      </c:pt>
                      <c:pt idx="313">
                        <c:v>68.06</c:v>
                      </c:pt>
                      <c:pt idx="314">
                        <c:v>68.06</c:v>
                      </c:pt>
                      <c:pt idx="315">
                        <c:v>68.8</c:v>
                      </c:pt>
                      <c:pt idx="316">
                        <c:v>68.8</c:v>
                      </c:pt>
                      <c:pt idx="317">
                        <c:v>68.03</c:v>
                      </c:pt>
                      <c:pt idx="318">
                        <c:v>68.58</c:v>
                      </c:pt>
                      <c:pt idx="319">
                        <c:v>68.58</c:v>
                      </c:pt>
                      <c:pt idx="320">
                        <c:v>67.87</c:v>
                      </c:pt>
                      <c:pt idx="321">
                        <c:v>67.87</c:v>
                      </c:pt>
                      <c:pt idx="322">
                        <c:v>68.53</c:v>
                      </c:pt>
                      <c:pt idx="323">
                        <c:v>67.94</c:v>
                      </c:pt>
                      <c:pt idx="324">
                        <c:v>68.37</c:v>
                      </c:pt>
                      <c:pt idx="325">
                        <c:v>67.209999999999994</c:v>
                      </c:pt>
                      <c:pt idx="326">
                        <c:v>67.209999999999994</c:v>
                      </c:pt>
                      <c:pt idx="327">
                        <c:v>67.209999999999994</c:v>
                      </c:pt>
                      <c:pt idx="328">
                        <c:v>68.930000000000007</c:v>
                      </c:pt>
                      <c:pt idx="329">
                        <c:v>68.930000000000007</c:v>
                      </c:pt>
                      <c:pt idx="330">
                        <c:v>68.36</c:v>
                      </c:pt>
                      <c:pt idx="331">
                        <c:v>67.17</c:v>
                      </c:pt>
                      <c:pt idx="332">
                        <c:v>67.17</c:v>
                      </c:pt>
                      <c:pt idx="333">
                        <c:v>68.34</c:v>
                      </c:pt>
                      <c:pt idx="334">
                        <c:v>68.34</c:v>
                      </c:pt>
                      <c:pt idx="335">
                        <c:v>69.14</c:v>
                      </c:pt>
                      <c:pt idx="336">
                        <c:v>65.05</c:v>
                      </c:pt>
                      <c:pt idx="337">
                        <c:v>67.05</c:v>
                      </c:pt>
                      <c:pt idx="338">
                        <c:v>67.069999999999993</c:v>
                      </c:pt>
                      <c:pt idx="339">
                        <c:v>67.069999999999993</c:v>
                      </c:pt>
                      <c:pt idx="340">
                        <c:v>65.61</c:v>
                      </c:pt>
                      <c:pt idx="341">
                        <c:v>66.7</c:v>
                      </c:pt>
                      <c:pt idx="342">
                        <c:v>67.150000000000006</c:v>
                      </c:pt>
                      <c:pt idx="343">
                        <c:v>67.23</c:v>
                      </c:pt>
                      <c:pt idx="344">
                        <c:v>68.38</c:v>
                      </c:pt>
                      <c:pt idx="345">
                        <c:v>67.33</c:v>
                      </c:pt>
                      <c:pt idx="346">
                        <c:v>67.33</c:v>
                      </c:pt>
                      <c:pt idx="347">
                        <c:v>67.11</c:v>
                      </c:pt>
                      <c:pt idx="348">
                        <c:v>67.11</c:v>
                      </c:pt>
                      <c:pt idx="349">
                        <c:v>67.11</c:v>
                      </c:pt>
                      <c:pt idx="350">
                        <c:v>67.069999999999993</c:v>
                      </c:pt>
                      <c:pt idx="351">
                        <c:v>67.069999999999993</c:v>
                      </c:pt>
                      <c:pt idx="352">
                        <c:v>67.790000000000006</c:v>
                      </c:pt>
                      <c:pt idx="353">
                        <c:v>64.83</c:v>
                      </c:pt>
                      <c:pt idx="354">
                        <c:v>63.41</c:v>
                      </c:pt>
                      <c:pt idx="355">
                        <c:v>64.56</c:v>
                      </c:pt>
                      <c:pt idx="356">
                        <c:v>65.430000000000007</c:v>
                      </c:pt>
                      <c:pt idx="357">
                        <c:v>61.54</c:v>
                      </c:pt>
                      <c:pt idx="358">
                        <c:v>66.19</c:v>
                      </c:pt>
                      <c:pt idx="359">
                        <c:v>66.19</c:v>
                      </c:pt>
                      <c:pt idx="360">
                        <c:v>66.19</c:v>
                      </c:pt>
                      <c:pt idx="361">
                        <c:v>63.82</c:v>
                      </c:pt>
                      <c:pt idx="362">
                        <c:v>66.19</c:v>
                      </c:pt>
                      <c:pt idx="363">
                        <c:v>65.510000000000005</c:v>
                      </c:pt>
                      <c:pt idx="364">
                        <c:v>67.03</c:v>
                      </c:pt>
                      <c:pt idx="365">
                        <c:v>67.03</c:v>
                      </c:pt>
                      <c:pt idx="366">
                        <c:v>66.63</c:v>
                      </c:pt>
                      <c:pt idx="367">
                        <c:v>66.63</c:v>
                      </c:pt>
                      <c:pt idx="368">
                        <c:v>66.45</c:v>
                      </c:pt>
                      <c:pt idx="369">
                        <c:v>66.45</c:v>
                      </c:pt>
                      <c:pt idx="370">
                        <c:v>66.63</c:v>
                      </c:pt>
                      <c:pt idx="371">
                        <c:v>65.5</c:v>
                      </c:pt>
                      <c:pt idx="372">
                        <c:v>65.31</c:v>
                      </c:pt>
                      <c:pt idx="373">
                        <c:v>65.430000000000007</c:v>
                      </c:pt>
                      <c:pt idx="374">
                        <c:v>66.06</c:v>
                      </c:pt>
                      <c:pt idx="375">
                        <c:v>66.47</c:v>
                      </c:pt>
                      <c:pt idx="376">
                        <c:v>66.47</c:v>
                      </c:pt>
                      <c:pt idx="377">
                        <c:v>66.25</c:v>
                      </c:pt>
                      <c:pt idx="378">
                        <c:v>66.25</c:v>
                      </c:pt>
                      <c:pt idx="379">
                        <c:v>67.38</c:v>
                      </c:pt>
                      <c:pt idx="380">
                        <c:v>65.83</c:v>
                      </c:pt>
                      <c:pt idx="381">
                        <c:v>65.8</c:v>
                      </c:pt>
                      <c:pt idx="382">
                        <c:v>65.8</c:v>
                      </c:pt>
                      <c:pt idx="383">
                        <c:v>65.72</c:v>
                      </c:pt>
                      <c:pt idx="384">
                        <c:v>65.72</c:v>
                      </c:pt>
                      <c:pt idx="385">
                        <c:v>64.84</c:v>
                      </c:pt>
                      <c:pt idx="386">
                        <c:v>64.84</c:v>
                      </c:pt>
                      <c:pt idx="387">
                        <c:v>66.91</c:v>
                      </c:pt>
                      <c:pt idx="388">
                        <c:v>64.44</c:v>
                      </c:pt>
                      <c:pt idx="389">
                        <c:v>66.91</c:v>
                      </c:pt>
                      <c:pt idx="390">
                        <c:v>65.150000000000006</c:v>
                      </c:pt>
                      <c:pt idx="391">
                        <c:v>65.84</c:v>
                      </c:pt>
                      <c:pt idx="392">
                        <c:v>67.16</c:v>
                      </c:pt>
                      <c:pt idx="393">
                        <c:v>67.16</c:v>
                      </c:pt>
                      <c:pt idx="394">
                        <c:v>67.099999999999994</c:v>
                      </c:pt>
                      <c:pt idx="395">
                        <c:v>67.099999999999994</c:v>
                      </c:pt>
                      <c:pt idx="396">
                        <c:v>67.099999999999994</c:v>
                      </c:pt>
                      <c:pt idx="397">
                        <c:v>62.66</c:v>
                      </c:pt>
                      <c:pt idx="398">
                        <c:v>51.31</c:v>
                      </c:pt>
                      <c:pt idx="399">
                        <c:v>51.31</c:v>
                      </c:pt>
                      <c:pt idx="400">
                        <c:v>64.31</c:v>
                      </c:pt>
                      <c:pt idx="401">
                        <c:v>64.31</c:v>
                      </c:pt>
                      <c:pt idx="402">
                        <c:v>65.05</c:v>
                      </c:pt>
                      <c:pt idx="403">
                        <c:v>65.05</c:v>
                      </c:pt>
                      <c:pt idx="404">
                        <c:v>31.42</c:v>
                      </c:pt>
                      <c:pt idx="405">
                        <c:v>58.96</c:v>
                      </c:pt>
                      <c:pt idx="406">
                        <c:v>58.96</c:v>
                      </c:pt>
                      <c:pt idx="407">
                        <c:v>59.62</c:v>
                      </c:pt>
                      <c:pt idx="408">
                        <c:v>66.37</c:v>
                      </c:pt>
                      <c:pt idx="409">
                        <c:v>68.02</c:v>
                      </c:pt>
                      <c:pt idx="410">
                        <c:v>61.53</c:v>
                      </c:pt>
                      <c:pt idx="411">
                        <c:v>65.37</c:v>
                      </c:pt>
                      <c:pt idx="412">
                        <c:v>65.87</c:v>
                      </c:pt>
                      <c:pt idx="413">
                        <c:v>65.87</c:v>
                      </c:pt>
                      <c:pt idx="414">
                        <c:v>65.959999999999994</c:v>
                      </c:pt>
                      <c:pt idx="415">
                        <c:v>66.040000000000006</c:v>
                      </c:pt>
                      <c:pt idx="416">
                        <c:v>66.040000000000006</c:v>
                      </c:pt>
                      <c:pt idx="417">
                        <c:v>65.760000000000005</c:v>
                      </c:pt>
                      <c:pt idx="418">
                        <c:v>65.36</c:v>
                      </c:pt>
                      <c:pt idx="419">
                        <c:v>65.36</c:v>
                      </c:pt>
                      <c:pt idx="420">
                        <c:v>65.17</c:v>
                      </c:pt>
                      <c:pt idx="421">
                        <c:v>65.17</c:v>
                      </c:pt>
                      <c:pt idx="422">
                        <c:v>65.17</c:v>
                      </c:pt>
                      <c:pt idx="423">
                        <c:v>66.33</c:v>
                      </c:pt>
                      <c:pt idx="424">
                        <c:v>66.16</c:v>
                      </c:pt>
                      <c:pt idx="425">
                        <c:v>66.400000000000006</c:v>
                      </c:pt>
                      <c:pt idx="426">
                        <c:v>67.87</c:v>
                      </c:pt>
                      <c:pt idx="427">
                        <c:v>65.36</c:v>
                      </c:pt>
                      <c:pt idx="428">
                        <c:v>65.319999999999993</c:v>
                      </c:pt>
                      <c:pt idx="429">
                        <c:v>66.52</c:v>
                      </c:pt>
                      <c:pt idx="430">
                        <c:v>64.91</c:v>
                      </c:pt>
                      <c:pt idx="431">
                        <c:v>64.91</c:v>
                      </c:pt>
                      <c:pt idx="432">
                        <c:v>64.91</c:v>
                      </c:pt>
                      <c:pt idx="433">
                        <c:v>64.91</c:v>
                      </c:pt>
                      <c:pt idx="434">
                        <c:v>64.58</c:v>
                      </c:pt>
                      <c:pt idx="435">
                        <c:v>66.72</c:v>
                      </c:pt>
                      <c:pt idx="436">
                        <c:v>65.19</c:v>
                      </c:pt>
                      <c:pt idx="437">
                        <c:v>65.19</c:v>
                      </c:pt>
                      <c:pt idx="438">
                        <c:v>63.81</c:v>
                      </c:pt>
                      <c:pt idx="439">
                        <c:v>63.21</c:v>
                      </c:pt>
                      <c:pt idx="440">
                        <c:v>66.41</c:v>
                      </c:pt>
                      <c:pt idx="441">
                        <c:v>66.41</c:v>
                      </c:pt>
                      <c:pt idx="442">
                        <c:v>64.87</c:v>
                      </c:pt>
                      <c:pt idx="443">
                        <c:v>65.78</c:v>
                      </c:pt>
                      <c:pt idx="444">
                        <c:v>65.010000000000005</c:v>
                      </c:pt>
                      <c:pt idx="445">
                        <c:v>65.010000000000005</c:v>
                      </c:pt>
                      <c:pt idx="446">
                        <c:v>65.010000000000005</c:v>
                      </c:pt>
                      <c:pt idx="447">
                        <c:v>61.35</c:v>
                      </c:pt>
                      <c:pt idx="448">
                        <c:v>53.86</c:v>
                      </c:pt>
                      <c:pt idx="449">
                        <c:v>61.31</c:v>
                      </c:pt>
                      <c:pt idx="450">
                        <c:v>58.47</c:v>
                      </c:pt>
                      <c:pt idx="451">
                        <c:v>53.53</c:v>
                      </c:pt>
                      <c:pt idx="452">
                        <c:v>53.53</c:v>
                      </c:pt>
                      <c:pt idx="453">
                        <c:v>61.3</c:v>
                      </c:pt>
                      <c:pt idx="454">
                        <c:v>61.3</c:v>
                      </c:pt>
                      <c:pt idx="455">
                        <c:v>61.64</c:v>
                      </c:pt>
                      <c:pt idx="456">
                        <c:v>61.64</c:v>
                      </c:pt>
                      <c:pt idx="457">
                        <c:v>63.62</c:v>
                      </c:pt>
                      <c:pt idx="458">
                        <c:v>62.77</c:v>
                      </c:pt>
                      <c:pt idx="459">
                        <c:v>62.77</c:v>
                      </c:pt>
                      <c:pt idx="460">
                        <c:v>61.95</c:v>
                      </c:pt>
                      <c:pt idx="461">
                        <c:v>62.95</c:v>
                      </c:pt>
                      <c:pt idx="462">
                        <c:v>62.95</c:v>
                      </c:pt>
                      <c:pt idx="463">
                        <c:v>58.15</c:v>
                      </c:pt>
                      <c:pt idx="464">
                        <c:v>53.59</c:v>
                      </c:pt>
                      <c:pt idx="465">
                        <c:v>60.73</c:v>
                      </c:pt>
                      <c:pt idx="466">
                        <c:v>55.69</c:v>
                      </c:pt>
                      <c:pt idx="467">
                        <c:v>55.69</c:v>
                      </c:pt>
                      <c:pt idx="468">
                        <c:v>62.63</c:v>
                      </c:pt>
                      <c:pt idx="469">
                        <c:v>61.21</c:v>
                      </c:pt>
                      <c:pt idx="470">
                        <c:v>61.21</c:v>
                      </c:pt>
                      <c:pt idx="471">
                        <c:v>58.81</c:v>
                      </c:pt>
                      <c:pt idx="472">
                        <c:v>58.81</c:v>
                      </c:pt>
                      <c:pt idx="473">
                        <c:v>52.81</c:v>
                      </c:pt>
                      <c:pt idx="474">
                        <c:v>52.81</c:v>
                      </c:pt>
                      <c:pt idx="475">
                        <c:v>62.31</c:v>
                      </c:pt>
                      <c:pt idx="476">
                        <c:v>62.31</c:v>
                      </c:pt>
                      <c:pt idx="477">
                        <c:v>61.8</c:v>
                      </c:pt>
                      <c:pt idx="478">
                        <c:v>61.8</c:v>
                      </c:pt>
                      <c:pt idx="479">
                        <c:v>63</c:v>
                      </c:pt>
                      <c:pt idx="480">
                        <c:v>61.61</c:v>
                      </c:pt>
                      <c:pt idx="481">
                        <c:v>61.61</c:v>
                      </c:pt>
                      <c:pt idx="482">
                        <c:v>63.39</c:v>
                      </c:pt>
                      <c:pt idx="483">
                        <c:v>63.39</c:v>
                      </c:pt>
                      <c:pt idx="484">
                        <c:v>62.8</c:v>
                      </c:pt>
                      <c:pt idx="485">
                        <c:v>65.11</c:v>
                      </c:pt>
                      <c:pt idx="486">
                        <c:v>65.11</c:v>
                      </c:pt>
                      <c:pt idx="487">
                        <c:v>64.7</c:v>
                      </c:pt>
                      <c:pt idx="488">
                        <c:v>64.7</c:v>
                      </c:pt>
                      <c:pt idx="489">
                        <c:v>65.05</c:v>
                      </c:pt>
                      <c:pt idx="490">
                        <c:v>65.05</c:v>
                      </c:pt>
                      <c:pt idx="491">
                        <c:v>64.849999999999994</c:v>
                      </c:pt>
                      <c:pt idx="492">
                        <c:v>64.849999999999994</c:v>
                      </c:pt>
                      <c:pt idx="493">
                        <c:v>64.48</c:v>
                      </c:pt>
                      <c:pt idx="494">
                        <c:v>64.239999999999995</c:v>
                      </c:pt>
                      <c:pt idx="495">
                        <c:v>65.680000000000007</c:v>
                      </c:pt>
                      <c:pt idx="496">
                        <c:v>65.19</c:v>
                      </c:pt>
                      <c:pt idx="497">
                        <c:v>64.42</c:v>
                      </c:pt>
                      <c:pt idx="498">
                        <c:v>64.69</c:v>
                      </c:pt>
                      <c:pt idx="499">
                        <c:v>64.69</c:v>
                      </c:pt>
                      <c:pt idx="500">
                        <c:v>66.930000000000007</c:v>
                      </c:pt>
                      <c:pt idx="501">
                        <c:v>66.930000000000007</c:v>
                      </c:pt>
                      <c:pt idx="502">
                        <c:v>66.930000000000007</c:v>
                      </c:pt>
                      <c:pt idx="503">
                        <c:v>66.930000000000007</c:v>
                      </c:pt>
                      <c:pt idx="504">
                        <c:v>67.3</c:v>
                      </c:pt>
                      <c:pt idx="505">
                        <c:v>67.3</c:v>
                      </c:pt>
                      <c:pt idx="506">
                        <c:v>66.400000000000006</c:v>
                      </c:pt>
                      <c:pt idx="507">
                        <c:v>66.400000000000006</c:v>
                      </c:pt>
                      <c:pt idx="508">
                        <c:v>66.16</c:v>
                      </c:pt>
                      <c:pt idx="509">
                        <c:v>68.12</c:v>
                      </c:pt>
                      <c:pt idx="510">
                        <c:v>68.2</c:v>
                      </c:pt>
                      <c:pt idx="511">
                        <c:v>68.2</c:v>
                      </c:pt>
                      <c:pt idx="512">
                        <c:v>67.709999999999994</c:v>
                      </c:pt>
                      <c:pt idx="513">
                        <c:v>67.709999999999994</c:v>
                      </c:pt>
                      <c:pt idx="514">
                        <c:v>67.209999999999994</c:v>
                      </c:pt>
                      <c:pt idx="515">
                        <c:v>67.209999999999994</c:v>
                      </c:pt>
                      <c:pt idx="516">
                        <c:v>67.209999999999994</c:v>
                      </c:pt>
                      <c:pt idx="517">
                        <c:v>67.319999999999993</c:v>
                      </c:pt>
                      <c:pt idx="518">
                        <c:v>66.040000000000006</c:v>
                      </c:pt>
                      <c:pt idx="519">
                        <c:v>67.22</c:v>
                      </c:pt>
                      <c:pt idx="520">
                        <c:v>67.22</c:v>
                      </c:pt>
                      <c:pt idx="521">
                        <c:v>65.87</c:v>
                      </c:pt>
                      <c:pt idx="522">
                        <c:v>65.37</c:v>
                      </c:pt>
                      <c:pt idx="523">
                        <c:v>65.37</c:v>
                      </c:pt>
                      <c:pt idx="524">
                        <c:v>65.77</c:v>
                      </c:pt>
                      <c:pt idx="525">
                        <c:v>66.37</c:v>
                      </c:pt>
                      <c:pt idx="526">
                        <c:v>59.83</c:v>
                      </c:pt>
                      <c:pt idx="527">
                        <c:v>59.83</c:v>
                      </c:pt>
                      <c:pt idx="528">
                        <c:v>59.01</c:v>
                      </c:pt>
                      <c:pt idx="529">
                        <c:v>58.9</c:v>
                      </c:pt>
                      <c:pt idx="530">
                        <c:v>66.28</c:v>
                      </c:pt>
                      <c:pt idx="531">
                        <c:v>65.59</c:v>
                      </c:pt>
                      <c:pt idx="532">
                        <c:v>65.59</c:v>
                      </c:pt>
                      <c:pt idx="533">
                        <c:v>65.59</c:v>
                      </c:pt>
                      <c:pt idx="534">
                        <c:v>64.72</c:v>
                      </c:pt>
                      <c:pt idx="535">
                        <c:v>64.72</c:v>
                      </c:pt>
                      <c:pt idx="536">
                        <c:v>63.73</c:v>
                      </c:pt>
                      <c:pt idx="537">
                        <c:v>63.73</c:v>
                      </c:pt>
                      <c:pt idx="538">
                        <c:v>64.13</c:v>
                      </c:pt>
                      <c:pt idx="539">
                        <c:v>64.44</c:v>
                      </c:pt>
                      <c:pt idx="540">
                        <c:v>64.44</c:v>
                      </c:pt>
                      <c:pt idx="541">
                        <c:v>64.83</c:v>
                      </c:pt>
                      <c:pt idx="542">
                        <c:v>64.83</c:v>
                      </c:pt>
                      <c:pt idx="543">
                        <c:v>64.83</c:v>
                      </c:pt>
                      <c:pt idx="544">
                        <c:v>64.83</c:v>
                      </c:pt>
                      <c:pt idx="545">
                        <c:v>64.3</c:v>
                      </c:pt>
                      <c:pt idx="546">
                        <c:v>64.3</c:v>
                      </c:pt>
                      <c:pt idx="547">
                        <c:v>63.92</c:v>
                      </c:pt>
                      <c:pt idx="548">
                        <c:v>63.92</c:v>
                      </c:pt>
                      <c:pt idx="549">
                        <c:v>63.92</c:v>
                      </c:pt>
                      <c:pt idx="550">
                        <c:v>63.92</c:v>
                      </c:pt>
                      <c:pt idx="551">
                        <c:v>63.92</c:v>
                      </c:pt>
                      <c:pt idx="552">
                        <c:v>66.73</c:v>
                      </c:pt>
                      <c:pt idx="553">
                        <c:v>66.73</c:v>
                      </c:pt>
                      <c:pt idx="554">
                        <c:v>64.14</c:v>
                      </c:pt>
                      <c:pt idx="555">
                        <c:v>64.14</c:v>
                      </c:pt>
                      <c:pt idx="556">
                        <c:v>64.14</c:v>
                      </c:pt>
                      <c:pt idx="557">
                        <c:v>64.14</c:v>
                      </c:pt>
                      <c:pt idx="558">
                        <c:v>66.569999999999993</c:v>
                      </c:pt>
                      <c:pt idx="559">
                        <c:v>66.569999999999993</c:v>
                      </c:pt>
                      <c:pt idx="560">
                        <c:v>64.180000000000007</c:v>
                      </c:pt>
                      <c:pt idx="561">
                        <c:v>64.34</c:v>
                      </c:pt>
                      <c:pt idx="562">
                        <c:v>64.34</c:v>
                      </c:pt>
                      <c:pt idx="563">
                        <c:v>64.34</c:v>
                      </c:pt>
                      <c:pt idx="564">
                        <c:v>62.89</c:v>
                      </c:pt>
                      <c:pt idx="565">
                        <c:v>65.680000000000007</c:v>
                      </c:pt>
                      <c:pt idx="566">
                        <c:v>65.680000000000007</c:v>
                      </c:pt>
                      <c:pt idx="567">
                        <c:v>65.680000000000007</c:v>
                      </c:pt>
                      <c:pt idx="568">
                        <c:v>65.680000000000007</c:v>
                      </c:pt>
                      <c:pt idx="569">
                        <c:v>66.53</c:v>
                      </c:pt>
                      <c:pt idx="570">
                        <c:v>66.53</c:v>
                      </c:pt>
                      <c:pt idx="571">
                        <c:v>65.33</c:v>
                      </c:pt>
                      <c:pt idx="572">
                        <c:v>67.56</c:v>
                      </c:pt>
                      <c:pt idx="573">
                        <c:v>67.56</c:v>
                      </c:pt>
                      <c:pt idx="574">
                        <c:v>67.45</c:v>
                      </c:pt>
                      <c:pt idx="575">
                        <c:v>68.42</c:v>
                      </c:pt>
                      <c:pt idx="576">
                        <c:v>68.91</c:v>
                      </c:pt>
                      <c:pt idx="577">
                        <c:v>67.599999999999994</c:v>
                      </c:pt>
                      <c:pt idx="578">
                        <c:v>67.33</c:v>
                      </c:pt>
                      <c:pt idx="579">
                        <c:v>67.33</c:v>
                      </c:pt>
                      <c:pt idx="580">
                        <c:v>67.16</c:v>
                      </c:pt>
                      <c:pt idx="581">
                        <c:v>67.16</c:v>
                      </c:pt>
                      <c:pt idx="582">
                        <c:v>67.16</c:v>
                      </c:pt>
                      <c:pt idx="583">
                        <c:v>66.48</c:v>
                      </c:pt>
                      <c:pt idx="584">
                        <c:v>66.48</c:v>
                      </c:pt>
                      <c:pt idx="585">
                        <c:v>65.83</c:v>
                      </c:pt>
                      <c:pt idx="586">
                        <c:v>65.83</c:v>
                      </c:pt>
                      <c:pt idx="587">
                        <c:v>67.66</c:v>
                      </c:pt>
                      <c:pt idx="588">
                        <c:v>67.66</c:v>
                      </c:pt>
                      <c:pt idx="589">
                        <c:v>67.66</c:v>
                      </c:pt>
                      <c:pt idx="590">
                        <c:v>67.66</c:v>
                      </c:pt>
                      <c:pt idx="591">
                        <c:v>66.78</c:v>
                      </c:pt>
                      <c:pt idx="592">
                        <c:v>66.78</c:v>
                      </c:pt>
                      <c:pt idx="593">
                        <c:v>66.78</c:v>
                      </c:pt>
                      <c:pt idx="594">
                        <c:v>66.78</c:v>
                      </c:pt>
                      <c:pt idx="595">
                        <c:v>67.12</c:v>
                      </c:pt>
                      <c:pt idx="596">
                        <c:v>67.12</c:v>
                      </c:pt>
                      <c:pt idx="597">
                        <c:v>67.12</c:v>
                      </c:pt>
                      <c:pt idx="598">
                        <c:v>67.05</c:v>
                      </c:pt>
                      <c:pt idx="599">
                        <c:v>67.19</c:v>
                      </c:pt>
                      <c:pt idx="600">
                        <c:v>65.2</c:v>
                      </c:pt>
                      <c:pt idx="601">
                        <c:v>65.2</c:v>
                      </c:pt>
                      <c:pt idx="602">
                        <c:v>65.2</c:v>
                      </c:pt>
                      <c:pt idx="603">
                        <c:v>67.66</c:v>
                      </c:pt>
                      <c:pt idx="604">
                        <c:v>66.06</c:v>
                      </c:pt>
                      <c:pt idx="605">
                        <c:v>66.13</c:v>
                      </c:pt>
                      <c:pt idx="606">
                        <c:v>66.13</c:v>
                      </c:pt>
                      <c:pt idx="607">
                        <c:v>66.13</c:v>
                      </c:pt>
                      <c:pt idx="608">
                        <c:v>66.13</c:v>
                      </c:pt>
                      <c:pt idx="609">
                        <c:v>67.959999999999994</c:v>
                      </c:pt>
                      <c:pt idx="610">
                        <c:v>67.959999999999994</c:v>
                      </c:pt>
                      <c:pt idx="611">
                        <c:v>67.02</c:v>
                      </c:pt>
                      <c:pt idx="612">
                        <c:v>67.349999999999994</c:v>
                      </c:pt>
                      <c:pt idx="613">
                        <c:v>65.48</c:v>
                      </c:pt>
                      <c:pt idx="614">
                        <c:v>65.48</c:v>
                      </c:pt>
                      <c:pt idx="615">
                        <c:v>60.07</c:v>
                      </c:pt>
                      <c:pt idx="616">
                        <c:v>66.91</c:v>
                      </c:pt>
                      <c:pt idx="617">
                        <c:v>66.91</c:v>
                      </c:pt>
                      <c:pt idx="618">
                        <c:v>67.040000000000006</c:v>
                      </c:pt>
                      <c:pt idx="619">
                        <c:v>66.38</c:v>
                      </c:pt>
                      <c:pt idx="620">
                        <c:v>66.38</c:v>
                      </c:pt>
                      <c:pt idx="621">
                        <c:v>66.38</c:v>
                      </c:pt>
                      <c:pt idx="622">
                        <c:v>66.38</c:v>
                      </c:pt>
                      <c:pt idx="623">
                        <c:v>67.17</c:v>
                      </c:pt>
                      <c:pt idx="624">
                        <c:v>67.17</c:v>
                      </c:pt>
                      <c:pt idx="625">
                        <c:v>66.86</c:v>
                      </c:pt>
                      <c:pt idx="626">
                        <c:v>66.86</c:v>
                      </c:pt>
                      <c:pt idx="627">
                        <c:v>66.86</c:v>
                      </c:pt>
                      <c:pt idx="628">
                        <c:v>66.69</c:v>
                      </c:pt>
                      <c:pt idx="629">
                        <c:v>66.63</c:v>
                      </c:pt>
                      <c:pt idx="630">
                        <c:v>66.63</c:v>
                      </c:pt>
                      <c:pt idx="631">
                        <c:v>66.63</c:v>
                      </c:pt>
                      <c:pt idx="632">
                        <c:v>64.790000000000006</c:v>
                      </c:pt>
                      <c:pt idx="633">
                        <c:v>64.790000000000006</c:v>
                      </c:pt>
                      <c:pt idx="634">
                        <c:v>64.790000000000006</c:v>
                      </c:pt>
                      <c:pt idx="635">
                        <c:v>64.790000000000006</c:v>
                      </c:pt>
                      <c:pt idx="636">
                        <c:v>65.14</c:v>
                      </c:pt>
                      <c:pt idx="637">
                        <c:v>65.14</c:v>
                      </c:pt>
                      <c:pt idx="638">
                        <c:v>65.14</c:v>
                      </c:pt>
                      <c:pt idx="639">
                        <c:v>65.38</c:v>
                      </c:pt>
                      <c:pt idx="640">
                        <c:v>65.38</c:v>
                      </c:pt>
                      <c:pt idx="641">
                        <c:v>65.38</c:v>
                      </c:pt>
                      <c:pt idx="642">
                        <c:v>65.38</c:v>
                      </c:pt>
                      <c:pt idx="643">
                        <c:v>65.38</c:v>
                      </c:pt>
                      <c:pt idx="644">
                        <c:v>63.68</c:v>
                      </c:pt>
                      <c:pt idx="645">
                        <c:v>63.67</c:v>
                      </c:pt>
                      <c:pt idx="646">
                        <c:v>63.67</c:v>
                      </c:pt>
                      <c:pt idx="647">
                        <c:v>63.67</c:v>
                      </c:pt>
                      <c:pt idx="648">
                        <c:v>63.67</c:v>
                      </c:pt>
                      <c:pt idx="649">
                        <c:v>63.67</c:v>
                      </c:pt>
                      <c:pt idx="650">
                        <c:v>63.77</c:v>
                      </c:pt>
                      <c:pt idx="651">
                        <c:v>63.77</c:v>
                      </c:pt>
                      <c:pt idx="652">
                        <c:v>63.77</c:v>
                      </c:pt>
                      <c:pt idx="653">
                        <c:v>62.83</c:v>
                      </c:pt>
                      <c:pt idx="654">
                        <c:v>62.83</c:v>
                      </c:pt>
                      <c:pt idx="655">
                        <c:v>64.3</c:v>
                      </c:pt>
                      <c:pt idx="656">
                        <c:v>63.77</c:v>
                      </c:pt>
                      <c:pt idx="657">
                        <c:v>63.77</c:v>
                      </c:pt>
                      <c:pt idx="658">
                        <c:v>66.599999999999994</c:v>
                      </c:pt>
                      <c:pt idx="659">
                        <c:v>66.599999999999994</c:v>
                      </c:pt>
                      <c:pt idx="660">
                        <c:v>66.599999999999994</c:v>
                      </c:pt>
                      <c:pt idx="661">
                        <c:v>66.599999999999994</c:v>
                      </c:pt>
                      <c:pt idx="662">
                        <c:v>65.78</c:v>
                      </c:pt>
                      <c:pt idx="663">
                        <c:v>51.31</c:v>
                      </c:pt>
                      <c:pt idx="664">
                        <c:v>51.31</c:v>
                      </c:pt>
                      <c:pt idx="665">
                        <c:v>65.849999999999994</c:v>
                      </c:pt>
                      <c:pt idx="666">
                        <c:v>61.87</c:v>
                      </c:pt>
                      <c:pt idx="667">
                        <c:v>64.5</c:v>
                      </c:pt>
                      <c:pt idx="668">
                        <c:v>63.96</c:v>
                      </c:pt>
                      <c:pt idx="669">
                        <c:v>64.22</c:v>
                      </c:pt>
                      <c:pt idx="670">
                        <c:v>65.739999999999995</c:v>
                      </c:pt>
                      <c:pt idx="671">
                        <c:v>65.739999999999995</c:v>
                      </c:pt>
                      <c:pt idx="672">
                        <c:v>65.739999999999995</c:v>
                      </c:pt>
                      <c:pt idx="673">
                        <c:v>41.69</c:v>
                      </c:pt>
                      <c:pt idx="674">
                        <c:v>65.98</c:v>
                      </c:pt>
                      <c:pt idx="675">
                        <c:v>65.97</c:v>
                      </c:pt>
                      <c:pt idx="676">
                        <c:v>65.97</c:v>
                      </c:pt>
                      <c:pt idx="677">
                        <c:v>65.88</c:v>
                      </c:pt>
                      <c:pt idx="678">
                        <c:v>65.88</c:v>
                      </c:pt>
                      <c:pt idx="679">
                        <c:v>59.55</c:v>
                      </c:pt>
                      <c:pt idx="680">
                        <c:v>66.040000000000006</c:v>
                      </c:pt>
                      <c:pt idx="681">
                        <c:v>66.14</c:v>
                      </c:pt>
                      <c:pt idx="682">
                        <c:v>64.63</c:v>
                      </c:pt>
                      <c:pt idx="683">
                        <c:v>64.63</c:v>
                      </c:pt>
                      <c:pt idx="684">
                        <c:v>64.63</c:v>
                      </c:pt>
                      <c:pt idx="685">
                        <c:v>65.849999999999994</c:v>
                      </c:pt>
                      <c:pt idx="686">
                        <c:v>60.16</c:v>
                      </c:pt>
                      <c:pt idx="687">
                        <c:v>60.16</c:v>
                      </c:pt>
                      <c:pt idx="688">
                        <c:v>63</c:v>
                      </c:pt>
                      <c:pt idx="689">
                        <c:v>63</c:v>
                      </c:pt>
                      <c:pt idx="690">
                        <c:v>63</c:v>
                      </c:pt>
                      <c:pt idx="691">
                        <c:v>63</c:v>
                      </c:pt>
                      <c:pt idx="692">
                        <c:v>62.69</c:v>
                      </c:pt>
                      <c:pt idx="693">
                        <c:v>62.69</c:v>
                      </c:pt>
                      <c:pt idx="694">
                        <c:v>62.69</c:v>
                      </c:pt>
                      <c:pt idx="695">
                        <c:v>65.180000000000007</c:v>
                      </c:pt>
                      <c:pt idx="696">
                        <c:v>65.180000000000007</c:v>
                      </c:pt>
                      <c:pt idx="697">
                        <c:v>65.180000000000007</c:v>
                      </c:pt>
                      <c:pt idx="698">
                        <c:v>65.760000000000005</c:v>
                      </c:pt>
                      <c:pt idx="699">
                        <c:v>65.760000000000005</c:v>
                      </c:pt>
                      <c:pt idx="700">
                        <c:v>61.97</c:v>
                      </c:pt>
                      <c:pt idx="701">
                        <c:v>61.97</c:v>
                      </c:pt>
                      <c:pt idx="702">
                        <c:v>67.290000000000006</c:v>
                      </c:pt>
                      <c:pt idx="703">
                        <c:v>67.290000000000006</c:v>
                      </c:pt>
                      <c:pt idx="704">
                        <c:v>67.040000000000006</c:v>
                      </c:pt>
                      <c:pt idx="705">
                        <c:v>67.040000000000006</c:v>
                      </c:pt>
                      <c:pt idx="706">
                        <c:v>68.569999999999993</c:v>
                      </c:pt>
                      <c:pt idx="707">
                        <c:v>67.2</c:v>
                      </c:pt>
                      <c:pt idx="708">
                        <c:v>65.739999999999995</c:v>
                      </c:pt>
                      <c:pt idx="709">
                        <c:v>64.17</c:v>
                      </c:pt>
                      <c:pt idx="710">
                        <c:v>61.87</c:v>
                      </c:pt>
                      <c:pt idx="711">
                        <c:v>61.87</c:v>
                      </c:pt>
                      <c:pt idx="712">
                        <c:v>66.11</c:v>
                      </c:pt>
                      <c:pt idx="713">
                        <c:v>66.11</c:v>
                      </c:pt>
                      <c:pt idx="714">
                        <c:v>66.11</c:v>
                      </c:pt>
                      <c:pt idx="715">
                        <c:v>66.08</c:v>
                      </c:pt>
                      <c:pt idx="716">
                        <c:v>67.08</c:v>
                      </c:pt>
                      <c:pt idx="717">
                        <c:v>63.92</c:v>
                      </c:pt>
                      <c:pt idx="718">
                        <c:v>62.08</c:v>
                      </c:pt>
                      <c:pt idx="719">
                        <c:v>62.08</c:v>
                      </c:pt>
                      <c:pt idx="720">
                        <c:v>64.02</c:v>
                      </c:pt>
                      <c:pt idx="721">
                        <c:v>64.02</c:v>
                      </c:pt>
                      <c:pt idx="722">
                        <c:v>64.02</c:v>
                      </c:pt>
                      <c:pt idx="723">
                        <c:v>64.02</c:v>
                      </c:pt>
                      <c:pt idx="724">
                        <c:v>62.03</c:v>
                      </c:pt>
                      <c:pt idx="725">
                        <c:v>62.03</c:v>
                      </c:pt>
                      <c:pt idx="726">
                        <c:v>62.03</c:v>
                      </c:pt>
                      <c:pt idx="727">
                        <c:v>60.27</c:v>
                      </c:pt>
                      <c:pt idx="728">
                        <c:v>60.27</c:v>
                      </c:pt>
                      <c:pt idx="729">
                        <c:v>49.51</c:v>
                      </c:pt>
                      <c:pt idx="730">
                        <c:v>57.08</c:v>
                      </c:pt>
                      <c:pt idx="731">
                        <c:v>58.25</c:v>
                      </c:pt>
                      <c:pt idx="732">
                        <c:v>59.33</c:v>
                      </c:pt>
                      <c:pt idx="733">
                        <c:v>56.65</c:v>
                      </c:pt>
                      <c:pt idx="734">
                        <c:v>61.8</c:v>
                      </c:pt>
                      <c:pt idx="735">
                        <c:v>64.16</c:v>
                      </c:pt>
                      <c:pt idx="736">
                        <c:v>64.16</c:v>
                      </c:pt>
                      <c:pt idx="737">
                        <c:v>64.16</c:v>
                      </c:pt>
                      <c:pt idx="738">
                        <c:v>64.81</c:v>
                      </c:pt>
                      <c:pt idx="739">
                        <c:v>64.81</c:v>
                      </c:pt>
                      <c:pt idx="740">
                        <c:v>66.77</c:v>
                      </c:pt>
                      <c:pt idx="741">
                        <c:v>66.77</c:v>
                      </c:pt>
                      <c:pt idx="742">
                        <c:v>66.77</c:v>
                      </c:pt>
                      <c:pt idx="743">
                        <c:v>67.540000000000006</c:v>
                      </c:pt>
                      <c:pt idx="744">
                        <c:v>67.540000000000006</c:v>
                      </c:pt>
                      <c:pt idx="745">
                        <c:v>69.989999999999995</c:v>
                      </c:pt>
                      <c:pt idx="746">
                        <c:v>68.92</c:v>
                      </c:pt>
                      <c:pt idx="747">
                        <c:v>67.81</c:v>
                      </c:pt>
                      <c:pt idx="748">
                        <c:v>68.180000000000007</c:v>
                      </c:pt>
                      <c:pt idx="749">
                        <c:v>68.180000000000007</c:v>
                      </c:pt>
                      <c:pt idx="750">
                        <c:v>68.52</c:v>
                      </c:pt>
                      <c:pt idx="751">
                        <c:v>68.52</c:v>
                      </c:pt>
                      <c:pt idx="752">
                        <c:v>65.58</c:v>
                      </c:pt>
                      <c:pt idx="753">
                        <c:v>69.48</c:v>
                      </c:pt>
                      <c:pt idx="754">
                        <c:v>69.930000000000007</c:v>
                      </c:pt>
                      <c:pt idx="755">
                        <c:v>69.930000000000007</c:v>
                      </c:pt>
                      <c:pt idx="756">
                        <c:v>67.989999999999995</c:v>
                      </c:pt>
                      <c:pt idx="757">
                        <c:v>67.81</c:v>
                      </c:pt>
                      <c:pt idx="758">
                        <c:v>68.72</c:v>
                      </c:pt>
                      <c:pt idx="759">
                        <c:v>68.84</c:v>
                      </c:pt>
                      <c:pt idx="760">
                        <c:v>68.23</c:v>
                      </c:pt>
                      <c:pt idx="761">
                        <c:v>68.23</c:v>
                      </c:pt>
                      <c:pt idx="762">
                        <c:v>64.81</c:v>
                      </c:pt>
                      <c:pt idx="763">
                        <c:v>66.41</c:v>
                      </c:pt>
                      <c:pt idx="764">
                        <c:v>66.41</c:v>
                      </c:pt>
                      <c:pt idx="765">
                        <c:v>58.81</c:v>
                      </c:pt>
                      <c:pt idx="766">
                        <c:v>57.41</c:v>
                      </c:pt>
                      <c:pt idx="767">
                        <c:v>59.91</c:v>
                      </c:pt>
                      <c:pt idx="768">
                        <c:v>51.92</c:v>
                      </c:pt>
                      <c:pt idx="769">
                        <c:v>62.76</c:v>
                      </c:pt>
                      <c:pt idx="770">
                        <c:v>66.2</c:v>
                      </c:pt>
                      <c:pt idx="771">
                        <c:v>66.2</c:v>
                      </c:pt>
                      <c:pt idx="772">
                        <c:v>66.2</c:v>
                      </c:pt>
                      <c:pt idx="773">
                        <c:v>65.66</c:v>
                      </c:pt>
                      <c:pt idx="774">
                        <c:v>67.03</c:v>
                      </c:pt>
                      <c:pt idx="775">
                        <c:v>65.27</c:v>
                      </c:pt>
                      <c:pt idx="776">
                        <c:v>65.37</c:v>
                      </c:pt>
                      <c:pt idx="777">
                        <c:v>65.959999999999994</c:v>
                      </c:pt>
                      <c:pt idx="778">
                        <c:v>65.959999999999994</c:v>
                      </c:pt>
                      <c:pt idx="779">
                        <c:v>65.959999999999994</c:v>
                      </c:pt>
                      <c:pt idx="780">
                        <c:v>65.08</c:v>
                      </c:pt>
                      <c:pt idx="781">
                        <c:v>65.08</c:v>
                      </c:pt>
                      <c:pt idx="782">
                        <c:v>65.08</c:v>
                      </c:pt>
                      <c:pt idx="783">
                        <c:v>65.22</c:v>
                      </c:pt>
                      <c:pt idx="784">
                        <c:v>65.22</c:v>
                      </c:pt>
                      <c:pt idx="785">
                        <c:v>65.22</c:v>
                      </c:pt>
                      <c:pt idx="786">
                        <c:v>65.22</c:v>
                      </c:pt>
                      <c:pt idx="787">
                        <c:v>63.8</c:v>
                      </c:pt>
                      <c:pt idx="788">
                        <c:v>61.78</c:v>
                      </c:pt>
                      <c:pt idx="789">
                        <c:v>64.510000000000005</c:v>
                      </c:pt>
                      <c:pt idx="790">
                        <c:v>64.52</c:v>
                      </c:pt>
                      <c:pt idx="791">
                        <c:v>64.52</c:v>
                      </c:pt>
                      <c:pt idx="792">
                        <c:v>64.790000000000006</c:v>
                      </c:pt>
                      <c:pt idx="793">
                        <c:v>64.790000000000006</c:v>
                      </c:pt>
                      <c:pt idx="794">
                        <c:v>63.34</c:v>
                      </c:pt>
                      <c:pt idx="795">
                        <c:v>65.52</c:v>
                      </c:pt>
                      <c:pt idx="796">
                        <c:v>66.430000000000007</c:v>
                      </c:pt>
                      <c:pt idx="797">
                        <c:v>67.73</c:v>
                      </c:pt>
                      <c:pt idx="798">
                        <c:v>66.510000000000005</c:v>
                      </c:pt>
                      <c:pt idx="799">
                        <c:v>64.73</c:v>
                      </c:pt>
                      <c:pt idx="800">
                        <c:v>64.73</c:v>
                      </c:pt>
                      <c:pt idx="801">
                        <c:v>68.27</c:v>
                      </c:pt>
                      <c:pt idx="802">
                        <c:v>67.59</c:v>
                      </c:pt>
                      <c:pt idx="803">
                        <c:v>67.59</c:v>
                      </c:pt>
                      <c:pt idx="804">
                        <c:v>67.59</c:v>
                      </c:pt>
                      <c:pt idx="805">
                        <c:v>66.17</c:v>
                      </c:pt>
                      <c:pt idx="806">
                        <c:v>59.09</c:v>
                      </c:pt>
                      <c:pt idx="807">
                        <c:v>61.43</c:v>
                      </c:pt>
                      <c:pt idx="808">
                        <c:v>64.05</c:v>
                      </c:pt>
                      <c:pt idx="809">
                        <c:v>64.73</c:v>
                      </c:pt>
                      <c:pt idx="810">
                        <c:v>64.73</c:v>
                      </c:pt>
                      <c:pt idx="811">
                        <c:v>64.73</c:v>
                      </c:pt>
                      <c:pt idx="812">
                        <c:v>65.22</c:v>
                      </c:pt>
                      <c:pt idx="813">
                        <c:v>65.22</c:v>
                      </c:pt>
                      <c:pt idx="814">
                        <c:v>66.13</c:v>
                      </c:pt>
                      <c:pt idx="815">
                        <c:v>66.13</c:v>
                      </c:pt>
                      <c:pt idx="816">
                        <c:v>66.540000000000006</c:v>
                      </c:pt>
                      <c:pt idx="817">
                        <c:v>66.540000000000006</c:v>
                      </c:pt>
                      <c:pt idx="818">
                        <c:v>65.319999999999993</c:v>
                      </c:pt>
                      <c:pt idx="819">
                        <c:v>65.319999999999993</c:v>
                      </c:pt>
                      <c:pt idx="820">
                        <c:v>65.069999999999993</c:v>
                      </c:pt>
                      <c:pt idx="821">
                        <c:v>67.08</c:v>
                      </c:pt>
                      <c:pt idx="822">
                        <c:v>65.319999999999993</c:v>
                      </c:pt>
                      <c:pt idx="823">
                        <c:v>67.239999999999995</c:v>
                      </c:pt>
                      <c:pt idx="824">
                        <c:v>67.430000000000007</c:v>
                      </c:pt>
                      <c:pt idx="825">
                        <c:v>67.430000000000007</c:v>
                      </c:pt>
                      <c:pt idx="826">
                        <c:v>67.56</c:v>
                      </c:pt>
                      <c:pt idx="827">
                        <c:v>67.56</c:v>
                      </c:pt>
                      <c:pt idx="828">
                        <c:v>66.849999999999994</c:v>
                      </c:pt>
                      <c:pt idx="829">
                        <c:v>65.599999999999994</c:v>
                      </c:pt>
                      <c:pt idx="830">
                        <c:v>65.599999999999994</c:v>
                      </c:pt>
                      <c:pt idx="831">
                        <c:v>66.63</c:v>
                      </c:pt>
                      <c:pt idx="832">
                        <c:v>64.2</c:v>
                      </c:pt>
                      <c:pt idx="833">
                        <c:v>64.2</c:v>
                      </c:pt>
                      <c:pt idx="834">
                        <c:v>64.989999999999995</c:v>
                      </c:pt>
                      <c:pt idx="835">
                        <c:v>66.37</c:v>
                      </c:pt>
                      <c:pt idx="836">
                        <c:v>66.62</c:v>
                      </c:pt>
                      <c:pt idx="837">
                        <c:v>67.63</c:v>
                      </c:pt>
                      <c:pt idx="838">
                        <c:v>67.63</c:v>
                      </c:pt>
                      <c:pt idx="839">
                        <c:v>67.39</c:v>
                      </c:pt>
                      <c:pt idx="840">
                        <c:v>67.39</c:v>
                      </c:pt>
                      <c:pt idx="841">
                        <c:v>67.39</c:v>
                      </c:pt>
                      <c:pt idx="842">
                        <c:v>67.260000000000005</c:v>
                      </c:pt>
                      <c:pt idx="843">
                        <c:v>67.209999999999994</c:v>
                      </c:pt>
                      <c:pt idx="844">
                        <c:v>67.680000000000007</c:v>
                      </c:pt>
                      <c:pt idx="845">
                        <c:v>67.680000000000007</c:v>
                      </c:pt>
                      <c:pt idx="846">
                        <c:v>68.94</c:v>
                      </c:pt>
                      <c:pt idx="847">
                        <c:v>68.94</c:v>
                      </c:pt>
                      <c:pt idx="848">
                        <c:v>66.8</c:v>
                      </c:pt>
                      <c:pt idx="849">
                        <c:v>66.8</c:v>
                      </c:pt>
                      <c:pt idx="850">
                        <c:v>67.290000000000006</c:v>
                      </c:pt>
                      <c:pt idx="851">
                        <c:v>66.55</c:v>
                      </c:pt>
                      <c:pt idx="852">
                        <c:v>65.349999999999994</c:v>
                      </c:pt>
                      <c:pt idx="853">
                        <c:v>65.349999999999994</c:v>
                      </c:pt>
                      <c:pt idx="854">
                        <c:v>65.349999999999994</c:v>
                      </c:pt>
                      <c:pt idx="855">
                        <c:v>64.849999999999994</c:v>
                      </c:pt>
                      <c:pt idx="856">
                        <c:v>63</c:v>
                      </c:pt>
                      <c:pt idx="857">
                        <c:v>64.5</c:v>
                      </c:pt>
                      <c:pt idx="858">
                        <c:v>64.72</c:v>
                      </c:pt>
                      <c:pt idx="859">
                        <c:v>64.72</c:v>
                      </c:pt>
                      <c:pt idx="860">
                        <c:v>62.15</c:v>
                      </c:pt>
                      <c:pt idx="861">
                        <c:v>60.87</c:v>
                      </c:pt>
                      <c:pt idx="862">
                        <c:v>60.63</c:v>
                      </c:pt>
                      <c:pt idx="863">
                        <c:v>62.39</c:v>
                      </c:pt>
                      <c:pt idx="864">
                        <c:v>64.72</c:v>
                      </c:pt>
                      <c:pt idx="865">
                        <c:v>64.72</c:v>
                      </c:pt>
                      <c:pt idx="866">
                        <c:v>64.540000000000006</c:v>
                      </c:pt>
                      <c:pt idx="867">
                        <c:v>64.03</c:v>
                      </c:pt>
                      <c:pt idx="868">
                        <c:v>59.94</c:v>
                      </c:pt>
                      <c:pt idx="869">
                        <c:v>34.4</c:v>
                      </c:pt>
                      <c:pt idx="870">
                        <c:v>65.98</c:v>
                      </c:pt>
                      <c:pt idx="871">
                        <c:v>66.31</c:v>
                      </c:pt>
                      <c:pt idx="872">
                        <c:v>66.510000000000005</c:v>
                      </c:pt>
                      <c:pt idx="873">
                        <c:v>66.95</c:v>
                      </c:pt>
                      <c:pt idx="874">
                        <c:v>66.95</c:v>
                      </c:pt>
                      <c:pt idx="875">
                        <c:v>64.84</c:v>
                      </c:pt>
                      <c:pt idx="876">
                        <c:v>66.260000000000005</c:v>
                      </c:pt>
                      <c:pt idx="877">
                        <c:v>66.38</c:v>
                      </c:pt>
                      <c:pt idx="878">
                        <c:v>66.78</c:v>
                      </c:pt>
                      <c:pt idx="879">
                        <c:v>66.78</c:v>
                      </c:pt>
                      <c:pt idx="880">
                        <c:v>66.010000000000005</c:v>
                      </c:pt>
                      <c:pt idx="881">
                        <c:v>63.1</c:v>
                      </c:pt>
                      <c:pt idx="882">
                        <c:v>64.260000000000005</c:v>
                      </c:pt>
                      <c:pt idx="883">
                        <c:v>64.67</c:v>
                      </c:pt>
                      <c:pt idx="884">
                        <c:v>64.67</c:v>
                      </c:pt>
                      <c:pt idx="885">
                        <c:v>61.99</c:v>
                      </c:pt>
                      <c:pt idx="886">
                        <c:v>61.99</c:v>
                      </c:pt>
                      <c:pt idx="887">
                        <c:v>57.52</c:v>
                      </c:pt>
                      <c:pt idx="888">
                        <c:v>58.58</c:v>
                      </c:pt>
                      <c:pt idx="889">
                        <c:v>59.5</c:v>
                      </c:pt>
                      <c:pt idx="890">
                        <c:v>65.53</c:v>
                      </c:pt>
                      <c:pt idx="891">
                        <c:v>65.180000000000007</c:v>
                      </c:pt>
                      <c:pt idx="892">
                        <c:v>66.010000000000005</c:v>
                      </c:pt>
                      <c:pt idx="893">
                        <c:v>65.75</c:v>
                      </c:pt>
                      <c:pt idx="894">
                        <c:v>66.78</c:v>
                      </c:pt>
                      <c:pt idx="895">
                        <c:v>66.260000000000005</c:v>
                      </c:pt>
                      <c:pt idx="896">
                        <c:v>66.08</c:v>
                      </c:pt>
                      <c:pt idx="897">
                        <c:v>66.37</c:v>
                      </c:pt>
                      <c:pt idx="898">
                        <c:v>64.84</c:v>
                      </c:pt>
                      <c:pt idx="899">
                        <c:v>66.510000000000005</c:v>
                      </c:pt>
                      <c:pt idx="900">
                        <c:v>66.510000000000005</c:v>
                      </c:pt>
                      <c:pt idx="901">
                        <c:v>66.260000000000005</c:v>
                      </c:pt>
                      <c:pt idx="902">
                        <c:v>65.2</c:v>
                      </c:pt>
                      <c:pt idx="903">
                        <c:v>64.89</c:v>
                      </c:pt>
                      <c:pt idx="904">
                        <c:v>45.05</c:v>
                      </c:pt>
                      <c:pt idx="905">
                        <c:v>52.28</c:v>
                      </c:pt>
                      <c:pt idx="906">
                        <c:v>52.28</c:v>
                      </c:pt>
                      <c:pt idx="907">
                        <c:v>58.81</c:v>
                      </c:pt>
                      <c:pt idx="908">
                        <c:v>58.63</c:v>
                      </c:pt>
                      <c:pt idx="909">
                        <c:v>58.63</c:v>
                      </c:pt>
                      <c:pt idx="910">
                        <c:v>58.63</c:v>
                      </c:pt>
                      <c:pt idx="911">
                        <c:v>56.84</c:v>
                      </c:pt>
                      <c:pt idx="912">
                        <c:v>56.84</c:v>
                      </c:pt>
                      <c:pt idx="913">
                        <c:v>58.41</c:v>
                      </c:pt>
                      <c:pt idx="914">
                        <c:v>58.41</c:v>
                      </c:pt>
                      <c:pt idx="915">
                        <c:v>59.98</c:v>
                      </c:pt>
                      <c:pt idx="916">
                        <c:v>59.98</c:v>
                      </c:pt>
                      <c:pt idx="917">
                        <c:v>61.43</c:v>
                      </c:pt>
                      <c:pt idx="918">
                        <c:v>63.61</c:v>
                      </c:pt>
                      <c:pt idx="919">
                        <c:v>63.61</c:v>
                      </c:pt>
                      <c:pt idx="920">
                        <c:v>63.61</c:v>
                      </c:pt>
                      <c:pt idx="921">
                        <c:v>63.61</c:v>
                      </c:pt>
                      <c:pt idx="922">
                        <c:v>63.6</c:v>
                      </c:pt>
                      <c:pt idx="923">
                        <c:v>63.6</c:v>
                      </c:pt>
                      <c:pt idx="924">
                        <c:v>63.12</c:v>
                      </c:pt>
                      <c:pt idx="925">
                        <c:v>54.11</c:v>
                      </c:pt>
                      <c:pt idx="926">
                        <c:v>54.11</c:v>
                      </c:pt>
                      <c:pt idx="927">
                        <c:v>40.31</c:v>
                      </c:pt>
                      <c:pt idx="928">
                        <c:v>57.17</c:v>
                      </c:pt>
                      <c:pt idx="929">
                        <c:v>61.02</c:v>
                      </c:pt>
                      <c:pt idx="930">
                        <c:v>61.02</c:v>
                      </c:pt>
                      <c:pt idx="931">
                        <c:v>59.24</c:v>
                      </c:pt>
                      <c:pt idx="932">
                        <c:v>59.85</c:v>
                      </c:pt>
                      <c:pt idx="933">
                        <c:v>59.85</c:v>
                      </c:pt>
                      <c:pt idx="934">
                        <c:v>64.489999999999995</c:v>
                      </c:pt>
                      <c:pt idx="935">
                        <c:v>66.48</c:v>
                      </c:pt>
                      <c:pt idx="936">
                        <c:v>66.48</c:v>
                      </c:pt>
                      <c:pt idx="937">
                        <c:v>66.73</c:v>
                      </c:pt>
                      <c:pt idx="938">
                        <c:v>66.73</c:v>
                      </c:pt>
                      <c:pt idx="939">
                        <c:v>66.36</c:v>
                      </c:pt>
                      <c:pt idx="940">
                        <c:v>66.19</c:v>
                      </c:pt>
                      <c:pt idx="941">
                        <c:v>65.209999999999994</c:v>
                      </c:pt>
                      <c:pt idx="942">
                        <c:v>66.64</c:v>
                      </c:pt>
                      <c:pt idx="943">
                        <c:v>66.64</c:v>
                      </c:pt>
                      <c:pt idx="944">
                        <c:v>65.38</c:v>
                      </c:pt>
                      <c:pt idx="945">
                        <c:v>65.45</c:v>
                      </c:pt>
                      <c:pt idx="946">
                        <c:v>66.41</c:v>
                      </c:pt>
                      <c:pt idx="947">
                        <c:v>66.069999999999993</c:v>
                      </c:pt>
                      <c:pt idx="948">
                        <c:v>65.92</c:v>
                      </c:pt>
                      <c:pt idx="949">
                        <c:v>64.959999999999994</c:v>
                      </c:pt>
                      <c:pt idx="950">
                        <c:v>65.67</c:v>
                      </c:pt>
                      <c:pt idx="951">
                        <c:v>64.959999999999994</c:v>
                      </c:pt>
                      <c:pt idx="952">
                        <c:v>65.67</c:v>
                      </c:pt>
                      <c:pt idx="953">
                        <c:v>62.03</c:v>
                      </c:pt>
                      <c:pt idx="954">
                        <c:v>62.03</c:v>
                      </c:pt>
                      <c:pt idx="955">
                        <c:v>64.569999999999993</c:v>
                      </c:pt>
                      <c:pt idx="956">
                        <c:v>61.86</c:v>
                      </c:pt>
                      <c:pt idx="957">
                        <c:v>58.55</c:v>
                      </c:pt>
                      <c:pt idx="958">
                        <c:v>66.69</c:v>
                      </c:pt>
                      <c:pt idx="959">
                        <c:v>66.69</c:v>
                      </c:pt>
                      <c:pt idx="960">
                        <c:v>66.430000000000007</c:v>
                      </c:pt>
                      <c:pt idx="961">
                        <c:v>65.849999999999994</c:v>
                      </c:pt>
                      <c:pt idx="962">
                        <c:v>65.849999999999994</c:v>
                      </c:pt>
                      <c:pt idx="963">
                        <c:v>66.03</c:v>
                      </c:pt>
                      <c:pt idx="964">
                        <c:v>66.03</c:v>
                      </c:pt>
                      <c:pt idx="965">
                        <c:v>66.75</c:v>
                      </c:pt>
                      <c:pt idx="966">
                        <c:v>66.75</c:v>
                      </c:pt>
                      <c:pt idx="967">
                        <c:v>66.430000000000007</c:v>
                      </c:pt>
                      <c:pt idx="968">
                        <c:v>67.489999999999995</c:v>
                      </c:pt>
                      <c:pt idx="969">
                        <c:v>67.489999999999995</c:v>
                      </c:pt>
                      <c:pt idx="970">
                        <c:v>66.94</c:v>
                      </c:pt>
                      <c:pt idx="971">
                        <c:v>66.94</c:v>
                      </c:pt>
                      <c:pt idx="972">
                        <c:v>65.91</c:v>
                      </c:pt>
                      <c:pt idx="973">
                        <c:v>65.91</c:v>
                      </c:pt>
                      <c:pt idx="974">
                        <c:v>68.11</c:v>
                      </c:pt>
                      <c:pt idx="975">
                        <c:v>68.11</c:v>
                      </c:pt>
                      <c:pt idx="976">
                        <c:v>68.11</c:v>
                      </c:pt>
                      <c:pt idx="977">
                        <c:v>67.23</c:v>
                      </c:pt>
                      <c:pt idx="978">
                        <c:v>65.83</c:v>
                      </c:pt>
                      <c:pt idx="979">
                        <c:v>65.17</c:v>
                      </c:pt>
                      <c:pt idx="980">
                        <c:v>66</c:v>
                      </c:pt>
                      <c:pt idx="981">
                        <c:v>65.239999999999995</c:v>
                      </c:pt>
                      <c:pt idx="982">
                        <c:v>55.02</c:v>
                      </c:pt>
                      <c:pt idx="983">
                        <c:v>63.25</c:v>
                      </c:pt>
                      <c:pt idx="984">
                        <c:v>63.25</c:v>
                      </c:pt>
                      <c:pt idx="985">
                        <c:v>63.25</c:v>
                      </c:pt>
                      <c:pt idx="986">
                        <c:v>63.96</c:v>
                      </c:pt>
                      <c:pt idx="987">
                        <c:v>62.36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worksheet!$P$2:$P$1045</c15:sqref>
                        </c15:formulaRef>
                      </c:ext>
                    </c:extLst>
                    <c:numCache>
                      <c:formatCode>0.0</c:formatCode>
                      <c:ptCount val="104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0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</c:v>
                      </c:pt>
                      <c:pt idx="892">
                        <c:v>0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0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FDD-4707-9A73-F108C357707C}"/>
                  </c:ext>
                </c:extLst>
              </c15:ser>
            </c15:filteredScatterSeries>
          </c:ext>
        </c:extLst>
      </c:scatterChart>
      <c:valAx>
        <c:axId val="1155462440"/>
        <c:scaling>
          <c:orientation val="minMax"/>
          <c:max val="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INRIX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3096"/>
        <c:crosses val="autoZero"/>
        <c:crossBetween val="midCat"/>
      </c:valAx>
      <c:valAx>
        <c:axId val="1155463096"/>
        <c:scaling>
          <c:orientation val="minMax"/>
          <c:max val="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Model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24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- Model vs INRIX - All Freeway NB Corridors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098567498339812E-2"/>
          <c:y val="6.4829856670296226E-2"/>
          <c:w val="0.85618082732933731"/>
          <c:h val="0.86434880234881373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  <a:round/>
              </a:ln>
              <a:effectLst/>
            </c:spPr>
          </c:marker>
          <c:trendline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ref!$A$2:$A$3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xVal>
          <c:yVal>
            <c:numRef>
              <c:f>ref!$B$2:$B$3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8D9-4D70-AA64-9AC95C154324}"/>
            </c:ext>
          </c:extLst>
        </c:ser>
        <c:ser>
          <c:idx val="2"/>
          <c:order val="2"/>
          <c:tx>
            <c:v>AM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CCFF"/>
              </a:solidFill>
              <a:ln w="9525">
                <a:solidFill>
                  <a:srgbClr val="FF99FF"/>
                </a:solidFill>
                <a:round/>
              </a:ln>
              <a:effectLst/>
            </c:spPr>
          </c:marker>
          <c:trendline>
            <c:spPr>
              <a:ln w="12700" cap="rnd">
                <a:solidFill>
                  <a:srgbClr val="FF66FF"/>
                </a:solidFill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9416803278287195E-3"/>
                  <c:y val="-3.2646038434706988E-2"/>
                </c:manualLayout>
              </c:layout>
              <c:numFmt formatCode="#,##0.00" sourceLinked="0"/>
              <c:spPr>
                <a:solidFill>
                  <a:srgbClr val="FFCC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worksheet!$W$4:$W$991</c:f>
              <c:numCache>
                <c:formatCode>General</c:formatCode>
                <c:ptCount val="988"/>
                <c:pt idx="0">
                  <c:v>28.86</c:v>
                </c:pt>
                <c:pt idx="2">
                  <c:v>69.510000000000005</c:v>
                </c:pt>
                <c:pt idx="3">
                  <c:v>67.41</c:v>
                </c:pt>
                <c:pt idx="4">
                  <c:v>69.099999999999994</c:v>
                </c:pt>
                <c:pt idx="5">
                  <c:v>67.41</c:v>
                </c:pt>
                <c:pt idx="11">
                  <c:v>73.11</c:v>
                </c:pt>
                <c:pt idx="13">
                  <c:v>30.45</c:v>
                </c:pt>
                <c:pt idx="14">
                  <c:v>68.319999999999993</c:v>
                </c:pt>
                <c:pt idx="16">
                  <c:v>66.05</c:v>
                </c:pt>
                <c:pt idx="20">
                  <c:v>69.17</c:v>
                </c:pt>
                <c:pt idx="24">
                  <c:v>67.510000000000005</c:v>
                </c:pt>
                <c:pt idx="25">
                  <c:v>64.05</c:v>
                </c:pt>
                <c:pt idx="26">
                  <c:v>71.2</c:v>
                </c:pt>
                <c:pt idx="27">
                  <c:v>69.89</c:v>
                </c:pt>
                <c:pt idx="34">
                  <c:v>65.88</c:v>
                </c:pt>
                <c:pt idx="35">
                  <c:v>70.02</c:v>
                </c:pt>
                <c:pt idx="37">
                  <c:v>70.37</c:v>
                </c:pt>
                <c:pt idx="40">
                  <c:v>62.5</c:v>
                </c:pt>
                <c:pt idx="41">
                  <c:v>66.650000000000006</c:v>
                </c:pt>
                <c:pt idx="42">
                  <c:v>65.459999999999994</c:v>
                </c:pt>
                <c:pt idx="43">
                  <c:v>64.13</c:v>
                </c:pt>
                <c:pt idx="44">
                  <c:v>64.13</c:v>
                </c:pt>
                <c:pt idx="45">
                  <c:v>65.459999999999994</c:v>
                </c:pt>
                <c:pt idx="46">
                  <c:v>64.319999999999993</c:v>
                </c:pt>
                <c:pt idx="47">
                  <c:v>67.510000000000005</c:v>
                </c:pt>
                <c:pt idx="48">
                  <c:v>67.510000000000005</c:v>
                </c:pt>
                <c:pt idx="49">
                  <c:v>65.58</c:v>
                </c:pt>
                <c:pt idx="50">
                  <c:v>59.93</c:v>
                </c:pt>
                <c:pt idx="51">
                  <c:v>60.87</c:v>
                </c:pt>
                <c:pt idx="52">
                  <c:v>60.87</c:v>
                </c:pt>
                <c:pt idx="53">
                  <c:v>60.87</c:v>
                </c:pt>
                <c:pt idx="54">
                  <c:v>60.87</c:v>
                </c:pt>
                <c:pt idx="55">
                  <c:v>36.31</c:v>
                </c:pt>
                <c:pt idx="56">
                  <c:v>36.31</c:v>
                </c:pt>
                <c:pt idx="57">
                  <c:v>68.349999999999994</c:v>
                </c:pt>
                <c:pt idx="59">
                  <c:v>31.41</c:v>
                </c:pt>
                <c:pt idx="60">
                  <c:v>31.41</c:v>
                </c:pt>
                <c:pt idx="61">
                  <c:v>29.04</c:v>
                </c:pt>
                <c:pt idx="62">
                  <c:v>32.94</c:v>
                </c:pt>
                <c:pt idx="63">
                  <c:v>32.94</c:v>
                </c:pt>
                <c:pt idx="64">
                  <c:v>33.380000000000003</c:v>
                </c:pt>
                <c:pt idx="65">
                  <c:v>69.87</c:v>
                </c:pt>
                <c:pt idx="67">
                  <c:v>31.08</c:v>
                </c:pt>
                <c:pt idx="68">
                  <c:v>31.08</c:v>
                </c:pt>
                <c:pt idx="69">
                  <c:v>27.76</c:v>
                </c:pt>
                <c:pt idx="70">
                  <c:v>27.76</c:v>
                </c:pt>
                <c:pt idx="71">
                  <c:v>46.08</c:v>
                </c:pt>
                <c:pt idx="72">
                  <c:v>57.82</c:v>
                </c:pt>
                <c:pt idx="73">
                  <c:v>60.56</c:v>
                </c:pt>
                <c:pt idx="74">
                  <c:v>59.44</c:v>
                </c:pt>
                <c:pt idx="75">
                  <c:v>37.659999999999997</c:v>
                </c:pt>
                <c:pt idx="76">
                  <c:v>37.659999999999997</c:v>
                </c:pt>
                <c:pt idx="77">
                  <c:v>30.33</c:v>
                </c:pt>
                <c:pt idx="78">
                  <c:v>30.33</c:v>
                </c:pt>
                <c:pt idx="79">
                  <c:v>30.33</c:v>
                </c:pt>
                <c:pt idx="80">
                  <c:v>28.86</c:v>
                </c:pt>
                <c:pt idx="81">
                  <c:v>50.52</c:v>
                </c:pt>
                <c:pt idx="126">
                  <c:v>65.58</c:v>
                </c:pt>
                <c:pt idx="127">
                  <c:v>60.87</c:v>
                </c:pt>
                <c:pt idx="128">
                  <c:v>36.31</c:v>
                </c:pt>
                <c:pt idx="129">
                  <c:v>32.94</c:v>
                </c:pt>
                <c:pt idx="133">
                  <c:v>66.98</c:v>
                </c:pt>
                <c:pt idx="135">
                  <c:v>67.59</c:v>
                </c:pt>
                <c:pt idx="136">
                  <c:v>67.59</c:v>
                </c:pt>
                <c:pt idx="137">
                  <c:v>69.650000000000006</c:v>
                </c:pt>
                <c:pt idx="138">
                  <c:v>62.39</c:v>
                </c:pt>
                <c:pt idx="139">
                  <c:v>62.3</c:v>
                </c:pt>
                <c:pt idx="140">
                  <c:v>52.08</c:v>
                </c:pt>
                <c:pt idx="141">
                  <c:v>52.08</c:v>
                </c:pt>
                <c:pt idx="148">
                  <c:v>64.540000000000006</c:v>
                </c:pt>
                <c:pt idx="176">
                  <c:v>68.459999999999994</c:v>
                </c:pt>
                <c:pt idx="178">
                  <c:v>54.76</c:v>
                </c:pt>
                <c:pt idx="179">
                  <c:v>53.37</c:v>
                </c:pt>
                <c:pt idx="183">
                  <c:v>53.37</c:v>
                </c:pt>
                <c:pt idx="185">
                  <c:v>44.35</c:v>
                </c:pt>
                <c:pt idx="187">
                  <c:v>44.35</c:v>
                </c:pt>
                <c:pt idx="189">
                  <c:v>67.5</c:v>
                </c:pt>
                <c:pt idx="191">
                  <c:v>69.180000000000007</c:v>
                </c:pt>
                <c:pt idx="193">
                  <c:v>69.040000000000006</c:v>
                </c:pt>
                <c:pt idx="197">
                  <c:v>65.7</c:v>
                </c:pt>
                <c:pt idx="198">
                  <c:v>69.260000000000005</c:v>
                </c:pt>
                <c:pt idx="200">
                  <c:v>68.83</c:v>
                </c:pt>
                <c:pt idx="208">
                  <c:v>65.06</c:v>
                </c:pt>
                <c:pt idx="209">
                  <c:v>71.39</c:v>
                </c:pt>
                <c:pt idx="210">
                  <c:v>56.57</c:v>
                </c:pt>
                <c:pt idx="213">
                  <c:v>41.71</c:v>
                </c:pt>
                <c:pt idx="215">
                  <c:v>41.71</c:v>
                </c:pt>
                <c:pt idx="217">
                  <c:v>39.270000000000003</c:v>
                </c:pt>
                <c:pt idx="219">
                  <c:v>39.270000000000003</c:v>
                </c:pt>
                <c:pt idx="220">
                  <c:v>39.270000000000003</c:v>
                </c:pt>
                <c:pt idx="221">
                  <c:v>38.44</c:v>
                </c:pt>
                <c:pt idx="222">
                  <c:v>65.400000000000006</c:v>
                </c:pt>
                <c:pt idx="226">
                  <c:v>66.75</c:v>
                </c:pt>
                <c:pt idx="229">
                  <c:v>64.58</c:v>
                </c:pt>
                <c:pt idx="232">
                  <c:v>67.59</c:v>
                </c:pt>
                <c:pt idx="233">
                  <c:v>69.540000000000006</c:v>
                </c:pt>
                <c:pt idx="235">
                  <c:v>60.83</c:v>
                </c:pt>
                <c:pt idx="236">
                  <c:v>60.83</c:v>
                </c:pt>
                <c:pt idx="238">
                  <c:v>60.89</c:v>
                </c:pt>
                <c:pt idx="239">
                  <c:v>60.89</c:v>
                </c:pt>
                <c:pt idx="241">
                  <c:v>65.7</c:v>
                </c:pt>
                <c:pt idx="243">
                  <c:v>65.7</c:v>
                </c:pt>
                <c:pt idx="244">
                  <c:v>60.6</c:v>
                </c:pt>
                <c:pt idx="245">
                  <c:v>60.6</c:v>
                </c:pt>
                <c:pt idx="248">
                  <c:v>64.58</c:v>
                </c:pt>
                <c:pt idx="253">
                  <c:v>64.58</c:v>
                </c:pt>
                <c:pt idx="254">
                  <c:v>64.58</c:v>
                </c:pt>
                <c:pt idx="261">
                  <c:v>42.32</c:v>
                </c:pt>
                <c:pt idx="264">
                  <c:v>69.540000000000006</c:v>
                </c:pt>
                <c:pt idx="265">
                  <c:v>69.650000000000006</c:v>
                </c:pt>
                <c:pt idx="269">
                  <c:v>42.32</c:v>
                </c:pt>
                <c:pt idx="270">
                  <c:v>52.08</c:v>
                </c:pt>
                <c:pt idx="271">
                  <c:v>69.040000000000006</c:v>
                </c:pt>
                <c:pt idx="272">
                  <c:v>61.35</c:v>
                </c:pt>
                <c:pt idx="273">
                  <c:v>62.33</c:v>
                </c:pt>
                <c:pt idx="278">
                  <c:v>67.86</c:v>
                </c:pt>
                <c:pt idx="289">
                  <c:v>67.86</c:v>
                </c:pt>
                <c:pt idx="297">
                  <c:v>67.86</c:v>
                </c:pt>
                <c:pt idx="298">
                  <c:v>63.91</c:v>
                </c:pt>
                <c:pt idx="299">
                  <c:v>65.069999999999993</c:v>
                </c:pt>
                <c:pt idx="301">
                  <c:v>65.69</c:v>
                </c:pt>
                <c:pt idx="302">
                  <c:v>64.260000000000005</c:v>
                </c:pt>
                <c:pt idx="305">
                  <c:v>58.39</c:v>
                </c:pt>
                <c:pt idx="306">
                  <c:v>69.760000000000005</c:v>
                </c:pt>
                <c:pt idx="307">
                  <c:v>50.59</c:v>
                </c:pt>
                <c:pt idx="308">
                  <c:v>51.99</c:v>
                </c:pt>
                <c:pt idx="311">
                  <c:v>69.92</c:v>
                </c:pt>
                <c:pt idx="313">
                  <c:v>69.819999999999993</c:v>
                </c:pt>
                <c:pt idx="314">
                  <c:v>69.819999999999993</c:v>
                </c:pt>
                <c:pt idx="316">
                  <c:v>68.27</c:v>
                </c:pt>
                <c:pt idx="317">
                  <c:v>71.44</c:v>
                </c:pt>
                <c:pt idx="323">
                  <c:v>69.92</c:v>
                </c:pt>
                <c:pt idx="324">
                  <c:v>69.86</c:v>
                </c:pt>
                <c:pt idx="327">
                  <c:v>69.86</c:v>
                </c:pt>
                <c:pt idx="328">
                  <c:v>70</c:v>
                </c:pt>
                <c:pt idx="329">
                  <c:v>69.92</c:v>
                </c:pt>
                <c:pt idx="332">
                  <c:v>71.2</c:v>
                </c:pt>
                <c:pt idx="337">
                  <c:v>56.18</c:v>
                </c:pt>
                <c:pt idx="338">
                  <c:v>56.18</c:v>
                </c:pt>
                <c:pt idx="343">
                  <c:v>68.349999999999994</c:v>
                </c:pt>
                <c:pt idx="345">
                  <c:v>69.099999999999994</c:v>
                </c:pt>
                <c:pt idx="349">
                  <c:v>66.75</c:v>
                </c:pt>
                <c:pt idx="350">
                  <c:v>65.87</c:v>
                </c:pt>
                <c:pt idx="351">
                  <c:v>64.34</c:v>
                </c:pt>
                <c:pt idx="354">
                  <c:v>62.46</c:v>
                </c:pt>
                <c:pt idx="363">
                  <c:v>69.37</c:v>
                </c:pt>
                <c:pt idx="364">
                  <c:v>69.37</c:v>
                </c:pt>
                <c:pt idx="366">
                  <c:v>44.61</c:v>
                </c:pt>
                <c:pt idx="367">
                  <c:v>69.22</c:v>
                </c:pt>
                <c:pt idx="368">
                  <c:v>70.03</c:v>
                </c:pt>
                <c:pt idx="371">
                  <c:v>68.849999999999994</c:v>
                </c:pt>
                <c:pt idx="374">
                  <c:v>69.22</c:v>
                </c:pt>
                <c:pt idx="376">
                  <c:v>69.11</c:v>
                </c:pt>
                <c:pt idx="377">
                  <c:v>69.11</c:v>
                </c:pt>
                <c:pt idx="379">
                  <c:v>69.540000000000006</c:v>
                </c:pt>
                <c:pt idx="383">
                  <c:v>71.27</c:v>
                </c:pt>
                <c:pt idx="385">
                  <c:v>67.03</c:v>
                </c:pt>
                <c:pt idx="387">
                  <c:v>68.459999999999994</c:v>
                </c:pt>
                <c:pt idx="388">
                  <c:v>68.459999999999994</c:v>
                </c:pt>
                <c:pt idx="403">
                  <c:v>63.09</c:v>
                </c:pt>
                <c:pt idx="404">
                  <c:v>67.62</c:v>
                </c:pt>
                <c:pt idx="406">
                  <c:v>71</c:v>
                </c:pt>
                <c:pt idx="408">
                  <c:v>71.39</c:v>
                </c:pt>
                <c:pt idx="409">
                  <c:v>67.03</c:v>
                </c:pt>
                <c:pt idx="411">
                  <c:v>68.7</c:v>
                </c:pt>
                <c:pt idx="412">
                  <c:v>68.7</c:v>
                </c:pt>
                <c:pt idx="414">
                  <c:v>68.319999999999993</c:v>
                </c:pt>
                <c:pt idx="415">
                  <c:v>67.81</c:v>
                </c:pt>
                <c:pt idx="417">
                  <c:v>67.81</c:v>
                </c:pt>
                <c:pt idx="420">
                  <c:v>69.17</c:v>
                </c:pt>
                <c:pt idx="421">
                  <c:v>69.17</c:v>
                </c:pt>
                <c:pt idx="424">
                  <c:v>69.17</c:v>
                </c:pt>
                <c:pt idx="426">
                  <c:v>69.540000000000006</c:v>
                </c:pt>
                <c:pt idx="430">
                  <c:v>66.98</c:v>
                </c:pt>
                <c:pt idx="434">
                  <c:v>67.59</c:v>
                </c:pt>
                <c:pt idx="437">
                  <c:v>60.45</c:v>
                </c:pt>
                <c:pt idx="438">
                  <c:v>62.31</c:v>
                </c:pt>
                <c:pt idx="439">
                  <c:v>60.83</c:v>
                </c:pt>
                <c:pt idx="440">
                  <c:v>67.5</c:v>
                </c:pt>
                <c:pt idx="442">
                  <c:v>50.52</c:v>
                </c:pt>
                <c:pt idx="445">
                  <c:v>58.39</c:v>
                </c:pt>
                <c:pt idx="446">
                  <c:v>58.39</c:v>
                </c:pt>
                <c:pt idx="449">
                  <c:v>69.760000000000005</c:v>
                </c:pt>
                <c:pt idx="451">
                  <c:v>66.27</c:v>
                </c:pt>
                <c:pt idx="457">
                  <c:v>65.06</c:v>
                </c:pt>
                <c:pt idx="458">
                  <c:v>68.209999999999994</c:v>
                </c:pt>
                <c:pt idx="459">
                  <c:v>68.209999999999994</c:v>
                </c:pt>
                <c:pt idx="460">
                  <c:v>40.549999999999997</c:v>
                </c:pt>
                <c:pt idx="472">
                  <c:v>70.650000000000006</c:v>
                </c:pt>
                <c:pt idx="473">
                  <c:v>68.16</c:v>
                </c:pt>
                <c:pt idx="477">
                  <c:v>64.540000000000006</c:v>
                </c:pt>
                <c:pt idx="478">
                  <c:v>64.540000000000006</c:v>
                </c:pt>
                <c:pt idx="480">
                  <c:v>64.760000000000005</c:v>
                </c:pt>
                <c:pt idx="484">
                  <c:v>40.92</c:v>
                </c:pt>
                <c:pt idx="491">
                  <c:v>31.08</c:v>
                </c:pt>
                <c:pt idx="493">
                  <c:v>61.74</c:v>
                </c:pt>
                <c:pt idx="495">
                  <c:v>61.74</c:v>
                </c:pt>
                <c:pt idx="497">
                  <c:v>51.51</c:v>
                </c:pt>
                <c:pt idx="500">
                  <c:v>55.98</c:v>
                </c:pt>
                <c:pt idx="501">
                  <c:v>54.89</c:v>
                </c:pt>
                <c:pt idx="502">
                  <c:v>30.46</c:v>
                </c:pt>
                <c:pt idx="507">
                  <c:v>57.81</c:v>
                </c:pt>
                <c:pt idx="509">
                  <c:v>65.400000000000006</c:v>
                </c:pt>
                <c:pt idx="512">
                  <c:v>67.59</c:v>
                </c:pt>
                <c:pt idx="514">
                  <c:v>65.459999999999994</c:v>
                </c:pt>
                <c:pt idx="515">
                  <c:v>69.89</c:v>
                </c:pt>
                <c:pt idx="516">
                  <c:v>69.89</c:v>
                </c:pt>
                <c:pt idx="524">
                  <c:v>65.58</c:v>
                </c:pt>
                <c:pt idx="535">
                  <c:v>61.46</c:v>
                </c:pt>
                <c:pt idx="537">
                  <c:v>30.46</c:v>
                </c:pt>
                <c:pt idx="539">
                  <c:v>62.07</c:v>
                </c:pt>
                <c:pt idx="542">
                  <c:v>40.92</c:v>
                </c:pt>
                <c:pt idx="543">
                  <c:v>39.69</c:v>
                </c:pt>
                <c:pt idx="545">
                  <c:v>41.61</c:v>
                </c:pt>
                <c:pt idx="546">
                  <c:v>41.61</c:v>
                </c:pt>
                <c:pt idx="547">
                  <c:v>42.72</c:v>
                </c:pt>
                <c:pt idx="548">
                  <c:v>40.71</c:v>
                </c:pt>
                <c:pt idx="549">
                  <c:v>40.71</c:v>
                </c:pt>
                <c:pt idx="550">
                  <c:v>53.84</c:v>
                </c:pt>
                <c:pt idx="551">
                  <c:v>65.12</c:v>
                </c:pt>
                <c:pt idx="552">
                  <c:v>62.33</c:v>
                </c:pt>
                <c:pt idx="553">
                  <c:v>50</c:v>
                </c:pt>
                <c:pt idx="554">
                  <c:v>47.76</c:v>
                </c:pt>
                <c:pt idx="573">
                  <c:v>45.43</c:v>
                </c:pt>
                <c:pt idx="574">
                  <c:v>45.43</c:v>
                </c:pt>
                <c:pt idx="575">
                  <c:v>36.31</c:v>
                </c:pt>
                <c:pt idx="576">
                  <c:v>31.08</c:v>
                </c:pt>
                <c:pt idx="577">
                  <c:v>36.979999999999997</c:v>
                </c:pt>
                <c:pt idx="578">
                  <c:v>46.08</c:v>
                </c:pt>
                <c:pt idx="579">
                  <c:v>69.599999999999994</c:v>
                </c:pt>
                <c:pt idx="586">
                  <c:v>54.02</c:v>
                </c:pt>
                <c:pt idx="591">
                  <c:v>65.58</c:v>
                </c:pt>
                <c:pt idx="595">
                  <c:v>51.13</c:v>
                </c:pt>
                <c:pt idx="596">
                  <c:v>66</c:v>
                </c:pt>
                <c:pt idx="599">
                  <c:v>65.06</c:v>
                </c:pt>
                <c:pt idx="600">
                  <c:v>67.81</c:v>
                </c:pt>
                <c:pt idx="603">
                  <c:v>67.5</c:v>
                </c:pt>
                <c:pt idx="606">
                  <c:v>65.7</c:v>
                </c:pt>
                <c:pt idx="607">
                  <c:v>71.44</c:v>
                </c:pt>
                <c:pt idx="612">
                  <c:v>64.760000000000005</c:v>
                </c:pt>
                <c:pt idx="616">
                  <c:v>67.48</c:v>
                </c:pt>
                <c:pt idx="617">
                  <c:v>69.599999999999994</c:v>
                </c:pt>
                <c:pt idx="619">
                  <c:v>65.459999999999994</c:v>
                </c:pt>
                <c:pt idx="622">
                  <c:v>71.39</c:v>
                </c:pt>
                <c:pt idx="625">
                  <c:v>54.76</c:v>
                </c:pt>
                <c:pt idx="627">
                  <c:v>67.819999999999993</c:v>
                </c:pt>
                <c:pt idx="628">
                  <c:v>68.55</c:v>
                </c:pt>
                <c:pt idx="631">
                  <c:v>70.03</c:v>
                </c:pt>
                <c:pt idx="632">
                  <c:v>69.87</c:v>
                </c:pt>
                <c:pt idx="633">
                  <c:v>70</c:v>
                </c:pt>
                <c:pt idx="634">
                  <c:v>69.819999999999993</c:v>
                </c:pt>
                <c:pt idx="640">
                  <c:v>68.989999999999995</c:v>
                </c:pt>
                <c:pt idx="642">
                  <c:v>44.35</c:v>
                </c:pt>
                <c:pt idx="643">
                  <c:v>67.5</c:v>
                </c:pt>
                <c:pt idx="644">
                  <c:v>68.349999999999994</c:v>
                </c:pt>
                <c:pt idx="646">
                  <c:v>67.87</c:v>
                </c:pt>
                <c:pt idx="648">
                  <c:v>65.91</c:v>
                </c:pt>
                <c:pt idx="651">
                  <c:v>68.37</c:v>
                </c:pt>
                <c:pt idx="652">
                  <c:v>68.8</c:v>
                </c:pt>
                <c:pt idx="654">
                  <c:v>69.150000000000006</c:v>
                </c:pt>
                <c:pt idx="657">
                  <c:v>68.989999999999995</c:v>
                </c:pt>
                <c:pt idx="661">
                  <c:v>68.7</c:v>
                </c:pt>
                <c:pt idx="663">
                  <c:v>68.89</c:v>
                </c:pt>
                <c:pt idx="682">
                  <c:v>41.78</c:v>
                </c:pt>
                <c:pt idx="687">
                  <c:v>68.02</c:v>
                </c:pt>
                <c:pt idx="689">
                  <c:v>72.38</c:v>
                </c:pt>
                <c:pt idx="691">
                  <c:v>71.45</c:v>
                </c:pt>
                <c:pt idx="696">
                  <c:v>39.69</c:v>
                </c:pt>
                <c:pt idx="705">
                  <c:v>66.2</c:v>
                </c:pt>
                <c:pt idx="706">
                  <c:v>66.2</c:v>
                </c:pt>
                <c:pt idx="707">
                  <c:v>62.5</c:v>
                </c:pt>
                <c:pt idx="708">
                  <c:v>53.25</c:v>
                </c:pt>
                <c:pt idx="720">
                  <c:v>66.22</c:v>
                </c:pt>
                <c:pt idx="721">
                  <c:v>38.99</c:v>
                </c:pt>
                <c:pt idx="723">
                  <c:v>40.71</c:v>
                </c:pt>
                <c:pt idx="725">
                  <c:v>53.84</c:v>
                </c:pt>
                <c:pt idx="736">
                  <c:v>68.28</c:v>
                </c:pt>
                <c:pt idx="738">
                  <c:v>67.760000000000005</c:v>
                </c:pt>
                <c:pt idx="739">
                  <c:v>65.91</c:v>
                </c:pt>
                <c:pt idx="742">
                  <c:v>66.37</c:v>
                </c:pt>
                <c:pt idx="743">
                  <c:v>66.37</c:v>
                </c:pt>
                <c:pt idx="747">
                  <c:v>67.77</c:v>
                </c:pt>
                <c:pt idx="748">
                  <c:v>67.66</c:v>
                </c:pt>
                <c:pt idx="751">
                  <c:v>67.510000000000005</c:v>
                </c:pt>
                <c:pt idx="752">
                  <c:v>67.510000000000005</c:v>
                </c:pt>
                <c:pt idx="755">
                  <c:v>65.040000000000006</c:v>
                </c:pt>
                <c:pt idx="757">
                  <c:v>65.040000000000006</c:v>
                </c:pt>
                <c:pt idx="759">
                  <c:v>60.94</c:v>
                </c:pt>
                <c:pt idx="760">
                  <c:v>60.94</c:v>
                </c:pt>
                <c:pt idx="763">
                  <c:v>57.63</c:v>
                </c:pt>
                <c:pt idx="764">
                  <c:v>52.58</c:v>
                </c:pt>
                <c:pt idx="766">
                  <c:v>52.58</c:v>
                </c:pt>
                <c:pt idx="767">
                  <c:v>34.24</c:v>
                </c:pt>
                <c:pt idx="856">
                  <c:v>71.44</c:v>
                </c:pt>
                <c:pt idx="859">
                  <c:v>69.92</c:v>
                </c:pt>
                <c:pt idx="860">
                  <c:v>70.88</c:v>
                </c:pt>
                <c:pt idx="861">
                  <c:v>70.88</c:v>
                </c:pt>
                <c:pt idx="865">
                  <c:v>68.41</c:v>
                </c:pt>
                <c:pt idx="868">
                  <c:v>56.18</c:v>
                </c:pt>
                <c:pt idx="876">
                  <c:v>59.93</c:v>
                </c:pt>
                <c:pt idx="880">
                  <c:v>26.25</c:v>
                </c:pt>
                <c:pt idx="881">
                  <c:v>34.24</c:v>
                </c:pt>
                <c:pt idx="884">
                  <c:v>26.19</c:v>
                </c:pt>
                <c:pt idx="887">
                  <c:v>27.04</c:v>
                </c:pt>
                <c:pt idx="889">
                  <c:v>29.15</c:v>
                </c:pt>
                <c:pt idx="890">
                  <c:v>43.18</c:v>
                </c:pt>
                <c:pt idx="892">
                  <c:v>42.72</c:v>
                </c:pt>
                <c:pt idx="895">
                  <c:v>67.819999999999993</c:v>
                </c:pt>
                <c:pt idx="896">
                  <c:v>67.819999999999993</c:v>
                </c:pt>
                <c:pt idx="900">
                  <c:v>67.819999999999993</c:v>
                </c:pt>
                <c:pt idx="901">
                  <c:v>69.599999999999994</c:v>
                </c:pt>
                <c:pt idx="903">
                  <c:v>67.510000000000005</c:v>
                </c:pt>
                <c:pt idx="904">
                  <c:v>67.510000000000005</c:v>
                </c:pt>
                <c:pt idx="905">
                  <c:v>68.319999999999993</c:v>
                </c:pt>
                <c:pt idx="909">
                  <c:v>55.3</c:v>
                </c:pt>
                <c:pt idx="910">
                  <c:v>68.02</c:v>
                </c:pt>
                <c:pt idx="914">
                  <c:v>68.989999999999995</c:v>
                </c:pt>
                <c:pt idx="915">
                  <c:v>67.87</c:v>
                </c:pt>
                <c:pt idx="940">
                  <c:v>70.36</c:v>
                </c:pt>
                <c:pt idx="941">
                  <c:v>70.36</c:v>
                </c:pt>
                <c:pt idx="950">
                  <c:v>59.82</c:v>
                </c:pt>
                <c:pt idx="951">
                  <c:v>53.84</c:v>
                </c:pt>
                <c:pt idx="953">
                  <c:v>68.319999999999993</c:v>
                </c:pt>
                <c:pt idx="956">
                  <c:v>67.59</c:v>
                </c:pt>
                <c:pt idx="958">
                  <c:v>67.48</c:v>
                </c:pt>
                <c:pt idx="961">
                  <c:v>59.82</c:v>
                </c:pt>
                <c:pt idx="962">
                  <c:v>65.459999999999994</c:v>
                </c:pt>
                <c:pt idx="965">
                  <c:v>61.35</c:v>
                </c:pt>
                <c:pt idx="969">
                  <c:v>66.22</c:v>
                </c:pt>
                <c:pt idx="970">
                  <c:v>40.71</c:v>
                </c:pt>
                <c:pt idx="971">
                  <c:v>61.46</c:v>
                </c:pt>
                <c:pt idx="973">
                  <c:v>45.04</c:v>
                </c:pt>
                <c:pt idx="974">
                  <c:v>60.07</c:v>
                </c:pt>
                <c:pt idx="977">
                  <c:v>68.16</c:v>
                </c:pt>
                <c:pt idx="978">
                  <c:v>66.05</c:v>
                </c:pt>
                <c:pt idx="980">
                  <c:v>67.510000000000005</c:v>
                </c:pt>
                <c:pt idx="981">
                  <c:v>67.41</c:v>
                </c:pt>
                <c:pt idx="982">
                  <c:v>72.47</c:v>
                </c:pt>
              </c:numCache>
            </c:numRef>
          </c:xVal>
          <c:yVal>
            <c:numRef>
              <c:f>worksheet!$X$4:$X$991</c:f>
              <c:numCache>
                <c:formatCode>General</c:formatCode>
                <c:ptCount val="988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11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20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34">
                  <c:v>0</c:v>
                </c:pt>
                <c:pt idx="35">
                  <c:v>0</c:v>
                </c:pt>
                <c:pt idx="37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3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8">
                  <c:v>0</c:v>
                </c:pt>
                <c:pt idx="176">
                  <c:v>0</c:v>
                </c:pt>
                <c:pt idx="178">
                  <c:v>0</c:v>
                </c:pt>
                <c:pt idx="179">
                  <c:v>0</c:v>
                </c:pt>
                <c:pt idx="183">
                  <c:v>0</c:v>
                </c:pt>
                <c:pt idx="185">
                  <c:v>0</c:v>
                </c:pt>
                <c:pt idx="187">
                  <c:v>0</c:v>
                </c:pt>
                <c:pt idx="189">
                  <c:v>0</c:v>
                </c:pt>
                <c:pt idx="191">
                  <c:v>0</c:v>
                </c:pt>
                <c:pt idx="193">
                  <c:v>0</c:v>
                </c:pt>
                <c:pt idx="197">
                  <c:v>0</c:v>
                </c:pt>
                <c:pt idx="198">
                  <c:v>0</c:v>
                </c:pt>
                <c:pt idx="200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3">
                  <c:v>0</c:v>
                </c:pt>
                <c:pt idx="215">
                  <c:v>0</c:v>
                </c:pt>
                <c:pt idx="217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6">
                  <c:v>0</c:v>
                </c:pt>
                <c:pt idx="229">
                  <c:v>0</c:v>
                </c:pt>
                <c:pt idx="232">
                  <c:v>0</c:v>
                </c:pt>
                <c:pt idx="233">
                  <c:v>0</c:v>
                </c:pt>
                <c:pt idx="235">
                  <c:v>0</c:v>
                </c:pt>
                <c:pt idx="236">
                  <c:v>0</c:v>
                </c:pt>
                <c:pt idx="238">
                  <c:v>0</c:v>
                </c:pt>
                <c:pt idx="239">
                  <c:v>0</c:v>
                </c:pt>
                <c:pt idx="241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8">
                  <c:v>0</c:v>
                </c:pt>
                <c:pt idx="253">
                  <c:v>0</c:v>
                </c:pt>
                <c:pt idx="254">
                  <c:v>0</c:v>
                </c:pt>
                <c:pt idx="261">
                  <c:v>0</c:v>
                </c:pt>
                <c:pt idx="264">
                  <c:v>0</c:v>
                </c:pt>
                <c:pt idx="265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8">
                  <c:v>0</c:v>
                </c:pt>
                <c:pt idx="289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1">
                  <c:v>0</c:v>
                </c:pt>
                <c:pt idx="302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11">
                  <c:v>0</c:v>
                </c:pt>
                <c:pt idx="313">
                  <c:v>0</c:v>
                </c:pt>
                <c:pt idx="314">
                  <c:v>0</c:v>
                </c:pt>
                <c:pt idx="316">
                  <c:v>0</c:v>
                </c:pt>
                <c:pt idx="317">
                  <c:v>0</c:v>
                </c:pt>
                <c:pt idx="323">
                  <c:v>0</c:v>
                </c:pt>
                <c:pt idx="324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2">
                  <c:v>0</c:v>
                </c:pt>
                <c:pt idx="337">
                  <c:v>0</c:v>
                </c:pt>
                <c:pt idx="338">
                  <c:v>0</c:v>
                </c:pt>
                <c:pt idx="343">
                  <c:v>0</c:v>
                </c:pt>
                <c:pt idx="345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4">
                  <c:v>0</c:v>
                </c:pt>
                <c:pt idx="363">
                  <c:v>0</c:v>
                </c:pt>
                <c:pt idx="364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71">
                  <c:v>0</c:v>
                </c:pt>
                <c:pt idx="374">
                  <c:v>0</c:v>
                </c:pt>
                <c:pt idx="376">
                  <c:v>0</c:v>
                </c:pt>
                <c:pt idx="377">
                  <c:v>0</c:v>
                </c:pt>
                <c:pt idx="379">
                  <c:v>0</c:v>
                </c:pt>
                <c:pt idx="383">
                  <c:v>0</c:v>
                </c:pt>
                <c:pt idx="385">
                  <c:v>0</c:v>
                </c:pt>
                <c:pt idx="387">
                  <c:v>0</c:v>
                </c:pt>
                <c:pt idx="388">
                  <c:v>0</c:v>
                </c:pt>
                <c:pt idx="403">
                  <c:v>0</c:v>
                </c:pt>
                <c:pt idx="404">
                  <c:v>0</c:v>
                </c:pt>
                <c:pt idx="406">
                  <c:v>0</c:v>
                </c:pt>
                <c:pt idx="408">
                  <c:v>0</c:v>
                </c:pt>
                <c:pt idx="409">
                  <c:v>0</c:v>
                </c:pt>
                <c:pt idx="411">
                  <c:v>0</c:v>
                </c:pt>
                <c:pt idx="412">
                  <c:v>0</c:v>
                </c:pt>
                <c:pt idx="414">
                  <c:v>0</c:v>
                </c:pt>
                <c:pt idx="415">
                  <c:v>0</c:v>
                </c:pt>
                <c:pt idx="417">
                  <c:v>0</c:v>
                </c:pt>
                <c:pt idx="420">
                  <c:v>0</c:v>
                </c:pt>
                <c:pt idx="421">
                  <c:v>0</c:v>
                </c:pt>
                <c:pt idx="424">
                  <c:v>0</c:v>
                </c:pt>
                <c:pt idx="426">
                  <c:v>0</c:v>
                </c:pt>
                <c:pt idx="430">
                  <c:v>0</c:v>
                </c:pt>
                <c:pt idx="434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2">
                  <c:v>0</c:v>
                </c:pt>
                <c:pt idx="445">
                  <c:v>0</c:v>
                </c:pt>
                <c:pt idx="446">
                  <c:v>0</c:v>
                </c:pt>
                <c:pt idx="449">
                  <c:v>0</c:v>
                </c:pt>
                <c:pt idx="451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72">
                  <c:v>0</c:v>
                </c:pt>
                <c:pt idx="473">
                  <c:v>0</c:v>
                </c:pt>
                <c:pt idx="477">
                  <c:v>0</c:v>
                </c:pt>
                <c:pt idx="478">
                  <c:v>0</c:v>
                </c:pt>
                <c:pt idx="480">
                  <c:v>0</c:v>
                </c:pt>
                <c:pt idx="484">
                  <c:v>0</c:v>
                </c:pt>
                <c:pt idx="491">
                  <c:v>0</c:v>
                </c:pt>
                <c:pt idx="493">
                  <c:v>0</c:v>
                </c:pt>
                <c:pt idx="495">
                  <c:v>0</c:v>
                </c:pt>
                <c:pt idx="497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7">
                  <c:v>0</c:v>
                </c:pt>
                <c:pt idx="509">
                  <c:v>0</c:v>
                </c:pt>
                <c:pt idx="512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24">
                  <c:v>0</c:v>
                </c:pt>
                <c:pt idx="535">
                  <c:v>0</c:v>
                </c:pt>
                <c:pt idx="537">
                  <c:v>0</c:v>
                </c:pt>
                <c:pt idx="539">
                  <c:v>0</c:v>
                </c:pt>
                <c:pt idx="542">
                  <c:v>0</c:v>
                </c:pt>
                <c:pt idx="543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6">
                  <c:v>0</c:v>
                </c:pt>
                <c:pt idx="591">
                  <c:v>0</c:v>
                </c:pt>
                <c:pt idx="595">
                  <c:v>0</c:v>
                </c:pt>
                <c:pt idx="596">
                  <c:v>0</c:v>
                </c:pt>
                <c:pt idx="599">
                  <c:v>0</c:v>
                </c:pt>
                <c:pt idx="600">
                  <c:v>0</c:v>
                </c:pt>
                <c:pt idx="603">
                  <c:v>0</c:v>
                </c:pt>
                <c:pt idx="606">
                  <c:v>0</c:v>
                </c:pt>
                <c:pt idx="607">
                  <c:v>0</c:v>
                </c:pt>
                <c:pt idx="612">
                  <c:v>0</c:v>
                </c:pt>
                <c:pt idx="616">
                  <c:v>0</c:v>
                </c:pt>
                <c:pt idx="617">
                  <c:v>0</c:v>
                </c:pt>
                <c:pt idx="619">
                  <c:v>0</c:v>
                </c:pt>
                <c:pt idx="622">
                  <c:v>0</c:v>
                </c:pt>
                <c:pt idx="625">
                  <c:v>0</c:v>
                </c:pt>
                <c:pt idx="627">
                  <c:v>0</c:v>
                </c:pt>
                <c:pt idx="628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40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6">
                  <c:v>0</c:v>
                </c:pt>
                <c:pt idx="648">
                  <c:v>0</c:v>
                </c:pt>
                <c:pt idx="651">
                  <c:v>0</c:v>
                </c:pt>
                <c:pt idx="652">
                  <c:v>0</c:v>
                </c:pt>
                <c:pt idx="654">
                  <c:v>0</c:v>
                </c:pt>
                <c:pt idx="657">
                  <c:v>0</c:v>
                </c:pt>
                <c:pt idx="661">
                  <c:v>0</c:v>
                </c:pt>
                <c:pt idx="663">
                  <c:v>0</c:v>
                </c:pt>
                <c:pt idx="682">
                  <c:v>0</c:v>
                </c:pt>
                <c:pt idx="687">
                  <c:v>0</c:v>
                </c:pt>
                <c:pt idx="689">
                  <c:v>0</c:v>
                </c:pt>
                <c:pt idx="691">
                  <c:v>0</c:v>
                </c:pt>
                <c:pt idx="696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20">
                  <c:v>0</c:v>
                </c:pt>
                <c:pt idx="721">
                  <c:v>0</c:v>
                </c:pt>
                <c:pt idx="723">
                  <c:v>0</c:v>
                </c:pt>
                <c:pt idx="725">
                  <c:v>0</c:v>
                </c:pt>
                <c:pt idx="736">
                  <c:v>0</c:v>
                </c:pt>
                <c:pt idx="738">
                  <c:v>0</c:v>
                </c:pt>
                <c:pt idx="739">
                  <c:v>0</c:v>
                </c:pt>
                <c:pt idx="742">
                  <c:v>0</c:v>
                </c:pt>
                <c:pt idx="743">
                  <c:v>0</c:v>
                </c:pt>
                <c:pt idx="747">
                  <c:v>0</c:v>
                </c:pt>
                <c:pt idx="748">
                  <c:v>0</c:v>
                </c:pt>
                <c:pt idx="751">
                  <c:v>0</c:v>
                </c:pt>
                <c:pt idx="752">
                  <c:v>0</c:v>
                </c:pt>
                <c:pt idx="755">
                  <c:v>0</c:v>
                </c:pt>
                <c:pt idx="757">
                  <c:v>0</c:v>
                </c:pt>
                <c:pt idx="759">
                  <c:v>0</c:v>
                </c:pt>
                <c:pt idx="760">
                  <c:v>0</c:v>
                </c:pt>
                <c:pt idx="763">
                  <c:v>0</c:v>
                </c:pt>
                <c:pt idx="764">
                  <c:v>0</c:v>
                </c:pt>
                <c:pt idx="766">
                  <c:v>0</c:v>
                </c:pt>
                <c:pt idx="767">
                  <c:v>0</c:v>
                </c:pt>
                <c:pt idx="856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5">
                  <c:v>0</c:v>
                </c:pt>
                <c:pt idx="868">
                  <c:v>0</c:v>
                </c:pt>
                <c:pt idx="876">
                  <c:v>0</c:v>
                </c:pt>
                <c:pt idx="880">
                  <c:v>0</c:v>
                </c:pt>
                <c:pt idx="881">
                  <c:v>0</c:v>
                </c:pt>
                <c:pt idx="884">
                  <c:v>0</c:v>
                </c:pt>
                <c:pt idx="887">
                  <c:v>0</c:v>
                </c:pt>
                <c:pt idx="889">
                  <c:v>0</c:v>
                </c:pt>
                <c:pt idx="890">
                  <c:v>0</c:v>
                </c:pt>
                <c:pt idx="892">
                  <c:v>0</c:v>
                </c:pt>
                <c:pt idx="895">
                  <c:v>0</c:v>
                </c:pt>
                <c:pt idx="896">
                  <c:v>0</c:v>
                </c:pt>
                <c:pt idx="900">
                  <c:v>0</c:v>
                </c:pt>
                <c:pt idx="901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9">
                  <c:v>0</c:v>
                </c:pt>
                <c:pt idx="910">
                  <c:v>0</c:v>
                </c:pt>
                <c:pt idx="914">
                  <c:v>0</c:v>
                </c:pt>
                <c:pt idx="915">
                  <c:v>0</c:v>
                </c:pt>
                <c:pt idx="940">
                  <c:v>0</c:v>
                </c:pt>
                <c:pt idx="941">
                  <c:v>0</c:v>
                </c:pt>
                <c:pt idx="950">
                  <c:v>0</c:v>
                </c:pt>
                <c:pt idx="951">
                  <c:v>0</c:v>
                </c:pt>
                <c:pt idx="953">
                  <c:v>0</c:v>
                </c:pt>
                <c:pt idx="956">
                  <c:v>0</c:v>
                </c:pt>
                <c:pt idx="958">
                  <c:v>0</c:v>
                </c:pt>
                <c:pt idx="961">
                  <c:v>0</c:v>
                </c:pt>
                <c:pt idx="962">
                  <c:v>0</c:v>
                </c:pt>
                <c:pt idx="965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3">
                  <c:v>0</c:v>
                </c:pt>
                <c:pt idx="974">
                  <c:v>0</c:v>
                </c:pt>
                <c:pt idx="977">
                  <c:v>0</c:v>
                </c:pt>
                <c:pt idx="978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8D9-4D70-AA64-9AC95C154324}"/>
            </c:ext>
          </c:extLst>
        </c:ser>
        <c:ser>
          <c:idx val="4"/>
          <c:order val="4"/>
          <c:tx>
            <c:v>PM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  <a:round/>
              </a:ln>
              <a:effectLst/>
            </c:spPr>
          </c:marker>
          <c:trendline>
            <c:spPr>
              <a:ln w="15875" cap="rnd">
                <a:solidFill>
                  <a:schemeClr val="accent2">
                    <a:lumMod val="75000"/>
                  </a:schemeClr>
                </a:solidFill>
              </a:ln>
              <a:effectLst/>
            </c:spPr>
            <c:trendlineType val="linear"/>
            <c:backward val="28"/>
            <c:intercept val="0"/>
            <c:dispRSqr val="1"/>
            <c:dispEq val="1"/>
            <c:trendlineLbl>
              <c:layout>
                <c:manualLayout>
                  <c:x val="6.2505437660997143E-2"/>
                  <c:y val="-2.2356323457184061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worksheet!$Y$4:$Y$991</c:f>
              <c:numCache>
                <c:formatCode>General</c:formatCode>
                <c:ptCount val="988"/>
                <c:pt idx="0">
                  <c:v>69.73</c:v>
                </c:pt>
                <c:pt idx="2">
                  <c:v>68.209999999999994</c:v>
                </c:pt>
                <c:pt idx="3">
                  <c:v>47.23</c:v>
                </c:pt>
                <c:pt idx="4">
                  <c:v>62.2</c:v>
                </c:pt>
                <c:pt idx="5">
                  <c:v>47.23</c:v>
                </c:pt>
                <c:pt idx="11">
                  <c:v>71.89</c:v>
                </c:pt>
                <c:pt idx="13">
                  <c:v>66.64</c:v>
                </c:pt>
                <c:pt idx="14">
                  <c:v>55</c:v>
                </c:pt>
                <c:pt idx="16">
                  <c:v>60.93</c:v>
                </c:pt>
                <c:pt idx="20">
                  <c:v>50.03</c:v>
                </c:pt>
                <c:pt idx="24">
                  <c:v>69.11</c:v>
                </c:pt>
                <c:pt idx="25">
                  <c:v>64.03</c:v>
                </c:pt>
                <c:pt idx="26">
                  <c:v>69.150000000000006</c:v>
                </c:pt>
                <c:pt idx="27">
                  <c:v>52.04</c:v>
                </c:pt>
                <c:pt idx="34">
                  <c:v>53.94</c:v>
                </c:pt>
                <c:pt idx="35">
                  <c:v>53.85</c:v>
                </c:pt>
                <c:pt idx="37">
                  <c:v>34.51</c:v>
                </c:pt>
                <c:pt idx="40">
                  <c:v>60.21</c:v>
                </c:pt>
                <c:pt idx="41">
                  <c:v>65.95</c:v>
                </c:pt>
                <c:pt idx="42">
                  <c:v>64.92</c:v>
                </c:pt>
                <c:pt idx="43">
                  <c:v>65.040000000000006</c:v>
                </c:pt>
                <c:pt idx="44">
                  <c:v>65.040000000000006</c:v>
                </c:pt>
                <c:pt idx="45">
                  <c:v>63.86</c:v>
                </c:pt>
                <c:pt idx="46">
                  <c:v>63.85</c:v>
                </c:pt>
                <c:pt idx="47">
                  <c:v>66.31</c:v>
                </c:pt>
                <c:pt idx="48">
                  <c:v>66.31</c:v>
                </c:pt>
                <c:pt idx="49">
                  <c:v>65.77</c:v>
                </c:pt>
                <c:pt idx="50">
                  <c:v>62.05</c:v>
                </c:pt>
                <c:pt idx="51">
                  <c:v>65.709999999999994</c:v>
                </c:pt>
                <c:pt idx="52">
                  <c:v>65.709999999999994</c:v>
                </c:pt>
                <c:pt idx="53">
                  <c:v>65.709999999999994</c:v>
                </c:pt>
                <c:pt idx="54">
                  <c:v>65.709999999999994</c:v>
                </c:pt>
                <c:pt idx="55">
                  <c:v>65.98</c:v>
                </c:pt>
                <c:pt idx="56">
                  <c:v>65.98</c:v>
                </c:pt>
                <c:pt idx="57">
                  <c:v>59.55</c:v>
                </c:pt>
                <c:pt idx="59">
                  <c:v>67.17</c:v>
                </c:pt>
                <c:pt idx="60">
                  <c:v>67.17</c:v>
                </c:pt>
                <c:pt idx="61">
                  <c:v>65.22</c:v>
                </c:pt>
                <c:pt idx="62">
                  <c:v>65.260000000000005</c:v>
                </c:pt>
                <c:pt idx="63">
                  <c:v>65.260000000000005</c:v>
                </c:pt>
                <c:pt idx="64">
                  <c:v>63.96</c:v>
                </c:pt>
                <c:pt idx="65">
                  <c:v>43.94</c:v>
                </c:pt>
                <c:pt idx="67">
                  <c:v>66.88</c:v>
                </c:pt>
                <c:pt idx="68">
                  <c:v>66.88</c:v>
                </c:pt>
                <c:pt idx="69">
                  <c:v>66.72</c:v>
                </c:pt>
                <c:pt idx="70">
                  <c:v>66.72</c:v>
                </c:pt>
                <c:pt idx="71">
                  <c:v>69.900000000000006</c:v>
                </c:pt>
                <c:pt idx="72">
                  <c:v>68.12</c:v>
                </c:pt>
                <c:pt idx="73">
                  <c:v>69.099999999999994</c:v>
                </c:pt>
                <c:pt idx="74">
                  <c:v>69.849999999999994</c:v>
                </c:pt>
                <c:pt idx="75">
                  <c:v>69.069999999999993</c:v>
                </c:pt>
                <c:pt idx="76">
                  <c:v>69.069999999999993</c:v>
                </c:pt>
                <c:pt idx="77">
                  <c:v>69.599999999999994</c:v>
                </c:pt>
                <c:pt idx="78">
                  <c:v>69.599999999999994</c:v>
                </c:pt>
                <c:pt idx="79">
                  <c:v>69.599999999999994</c:v>
                </c:pt>
                <c:pt idx="80">
                  <c:v>69.73</c:v>
                </c:pt>
                <c:pt idx="81">
                  <c:v>67.739999999999995</c:v>
                </c:pt>
                <c:pt idx="126">
                  <c:v>65.77</c:v>
                </c:pt>
                <c:pt idx="127">
                  <c:v>65.709999999999994</c:v>
                </c:pt>
                <c:pt idx="128">
                  <c:v>65.98</c:v>
                </c:pt>
                <c:pt idx="129">
                  <c:v>65.260000000000005</c:v>
                </c:pt>
                <c:pt idx="133">
                  <c:v>57.63</c:v>
                </c:pt>
                <c:pt idx="135">
                  <c:v>64.56</c:v>
                </c:pt>
                <c:pt idx="136">
                  <c:v>64.56</c:v>
                </c:pt>
                <c:pt idx="137">
                  <c:v>67.64</c:v>
                </c:pt>
                <c:pt idx="138">
                  <c:v>68.02</c:v>
                </c:pt>
                <c:pt idx="139">
                  <c:v>68.09</c:v>
                </c:pt>
                <c:pt idx="140">
                  <c:v>66.2</c:v>
                </c:pt>
                <c:pt idx="141">
                  <c:v>66.2</c:v>
                </c:pt>
                <c:pt idx="148">
                  <c:v>64.75</c:v>
                </c:pt>
                <c:pt idx="176">
                  <c:v>32.770000000000003</c:v>
                </c:pt>
                <c:pt idx="178">
                  <c:v>67.67</c:v>
                </c:pt>
                <c:pt idx="179">
                  <c:v>66.06</c:v>
                </c:pt>
                <c:pt idx="183">
                  <c:v>66.06</c:v>
                </c:pt>
                <c:pt idx="185">
                  <c:v>67.37</c:v>
                </c:pt>
                <c:pt idx="187">
                  <c:v>67.37</c:v>
                </c:pt>
                <c:pt idx="189">
                  <c:v>69.989999999999995</c:v>
                </c:pt>
                <c:pt idx="191">
                  <c:v>52.33</c:v>
                </c:pt>
                <c:pt idx="193">
                  <c:v>61.43</c:v>
                </c:pt>
                <c:pt idx="197">
                  <c:v>67.099999999999994</c:v>
                </c:pt>
                <c:pt idx="198">
                  <c:v>66.08</c:v>
                </c:pt>
                <c:pt idx="200">
                  <c:v>61.89</c:v>
                </c:pt>
                <c:pt idx="208">
                  <c:v>62.29</c:v>
                </c:pt>
                <c:pt idx="209">
                  <c:v>71.23</c:v>
                </c:pt>
                <c:pt idx="210">
                  <c:v>62.5</c:v>
                </c:pt>
                <c:pt idx="213">
                  <c:v>65.91</c:v>
                </c:pt>
                <c:pt idx="215">
                  <c:v>65.91</c:v>
                </c:pt>
                <c:pt idx="217">
                  <c:v>66.23</c:v>
                </c:pt>
                <c:pt idx="219">
                  <c:v>66.23</c:v>
                </c:pt>
                <c:pt idx="220">
                  <c:v>66.23</c:v>
                </c:pt>
                <c:pt idx="221">
                  <c:v>39.71</c:v>
                </c:pt>
                <c:pt idx="222">
                  <c:v>56.62</c:v>
                </c:pt>
                <c:pt idx="226">
                  <c:v>63.96</c:v>
                </c:pt>
                <c:pt idx="229">
                  <c:v>64.34</c:v>
                </c:pt>
                <c:pt idx="232">
                  <c:v>64.56</c:v>
                </c:pt>
                <c:pt idx="233">
                  <c:v>66.47</c:v>
                </c:pt>
                <c:pt idx="235">
                  <c:v>69.84</c:v>
                </c:pt>
                <c:pt idx="236">
                  <c:v>69.84</c:v>
                </c:pt>
                <c:pt idx="238">
                  <c:v>67.680000000000007</c:v>
                </c:pt>
                <c:pt idx="239">
                  <c:v>67.680000000000007</c:v>
                </c:pt>
                <c:pt idx="241">
                  <c:v>67.099999999999994</c:v>
                </c:pt>
                <c:pt idx="243">
                  <c:v>67.099999999999994</c:v>
                </c:pt>
                <c:pt idx="244">
                  <c:v>62.34</c:v>
                </c:pt>
                <c:pt idx="245">
                  <c:v>62.34</c:v>
                </c:pt>
                <c:pt idx="248">
                  <c:v>64.34</c:v>
                </c:pt>
                <c:pt idx="253">
                  <c:v>64.34</c:v>
                </c:pt>
                <c:pt idx="254">
                  <c:v>64.34</c:v>
                </c:pt>
                <c:pt idx="261">
                  <c:v>40.33</c:v>
                </c:pt>
                <c:pt idx="264">
                  <c:v>66.47</c:v>
                </c:pt>
                <c:pt idx="265">
                  <c:v>67.64</c:v>
                </c:pt>
                <c:pt idx="269">
                  <c:v>40.33</c:v>
                </c:pt>
                <c:pt idx="270">
                  <c:v>66.2</c:v>
                </c:pt>
                <c:pt idx="271">
                  <c:v>61.43</c:v>
                </c:pt>
                <c:pt idx="272">
                  <c:v>63.72</c:v>
                </c:pt>
                <c:pt idx="273">
                  <c:v>62.29</c:v>
                </c:pt>
                <c:pt idx="278">
                  <c:v>67.45</c:v>
                </c:pt>
                <c:pt idx="289">
                  <c:v>67.45</c:v>
                </c:pt>
                <c:pt idx="297">
                  <c:v>67.45</c:v>
                </c:pt>
                <c:pt idx="298">
                  <c:v>63.38</c:v>
                </c:pt>
                <c:pt idx="299">
                  <c:v>62.92</c:v>
                </c:pt>
                <c:pt idx="301">
                  <c:v>54.03</c:v>
                </c:pt>
                <c:pt idx="302">
                  <c:v>55.61</c:v>
                </c:pt>
                <c:pt idx="305">
                  <c:v>56.4</c:v>
                </c:pt>
                <c:pt idx="306">
                  <c:v>66.900000000000006</c:v>
                </c:pt>
                <c:pt idx="307">
                  <c:v>68.97</c:v>
                </c:pt>
                <c:pt idx="308">
                  <c:v>68.569999999999993</c:v>
                </c:pt>
                <c:pt idx="311">
                  <c:v>67.28</c:v>
                </c:pt>
                <c:pt idx="313">
                  <c:v>66.38</c:v>
                </c:pt>
                <c:pt idx="314">
                  <c:v>66.38</c:v>
                </c:pt>
                <c:pt idx="316">
                  <c:v>62.55</c:v>
                </c:pt>
                <c:pt idx="317">
                  <c:v>70.67</c:v>
                </c:pt>
                <c:pt idx="323">
                  <c:v>61.38</c:v>
                </c:pt>
                <c:pt idx="324">
                  <c:v>62.69</c:v>
                </c:pt>
                <c:pt idx="327">
                  <c:v>62.69</c:v>
                </c:pt>
                <c:pt idx="328">
                  <c:v>57.57</c:v>
                </c:pt>
                <c:pt idx="329">
                  <c:v>61.38</c:v>
                </c:pt>
                <c:pt idx="332">
                  <c:v>69.150000000000006</c:v>
                </c:pt>
                <c:pt idx="337">
                  <c:v>46.76</c:v>
                </c:pt>
                <c:pt idx="338">
                  <c:v>46.76</c:v>
                </c:pt>
                <c:pt idx="343">
                  <c:v>59.55</c:v>
                </c:pt>
                <c:pt idx="345">
                  <c:v>62.2</c:v>
                </c:pt>
                <c:pt idx="349">
                  <c:v>63.96</c:v>
                </c:pt>
                <c:pt idx="350">
                  <c:v>66.040000000000006</c:v>
                </c:pt>
                <c:pt idx="351">
                  <c:v>64.09</c:v>
                </c:pt>
                <c:pt idx="354">
                  <c:v>61.53</c:v>
                </c:pt>
                <c:pt idx="363">
                  <c:v>38.67</c:v>
                </c:pt>
                <c:pt idx="364">
                  <c:v>38.67</c:v>
                </c:pt>
                <c:pt idx="366">
                  <c:v>34.4</c:v>
                </c:pt>
                <c:pt idx="367">
                  <c:v>47.61</c:v>
                </c:pt>
                <c:pt idx="368">
                  <c:v>52.36</c:v>
                </c:pt>
                <c:pt idx="371">
                  <c:v>50.6</c:v>
                </c:pt>
                <c:pt idx="374">
                  <c:v>47.61</c:v>
                </c:pt>
                <c:pt idx="376">
                  <c:v>49.82</c:v>
                </c:pt>
                <c:pt idx="377">
                  <c:v>49.82</c:v>
                </c:pt>
                <c:pt idx="379">
                  <c:v>44.21</c:v>
                </c:pt>
                <c:pt idx="383">
                  <c:v>66.92</c:v>
                </c:pt>
                <c:pt idx="385">
                  <c:v>55.88</c:v>
                </c:pt>
                <c:pt idx="387">
                  <c:v>32.770000000000003</c:v>
                </c:pt>
                <c:pt idx="388">
                  <c:v>32.770000000000003</c:v>
                </c:pt>
                <c:pt idx="403">
                  <c:v>25.63</c:v>
                </c:pt>
                <c:pt idx="404">
                  <c:v>33.64</c:v>
                </c:pt>
                <c:pt idx="406">
                  <c:v>68.849999999999994</c:v>
                </c:pt>
                <c:pt idx="408">
                  <c:v>71.23</c:v>
                </c:pt>
                <c:pt idx="409">
                  <c:v>68.83</c:v>
                </c:pt>
                <c:pt idx="411">
                  <c:v>59.1</c:v>
                </c:pt>
                <c:pt idx="412">
                  <c:v>59.1</c:v>
                </c:pt>
                <c:pt idx="414">
                  <c:v>55</c:v>
                </c:pt>
                <c:pt idx="415">
                  <c:v>48.16</c:v>
                </c:pt>
                <c:pt idx="417">
                  <c:v>48.16</c:v>
                </c:pt>
                <c:pt idx="420">
                  <c:v>50.03</c:v>
                </c:pt>
                <c:pt idx="421">
                  <c:v>50.03</c:v>
                </c:pt>
                <c:pt idx="424">
                  <c:v>50.03</c:v>
                </c:pt>
                <c:pt idx="426">
                  <c:v>66.47</c:v>
                </c:pt>
                <c:pt idx="430">
                  <c:v>57.63</c:v>
                </c:pt>
                <c:pt idx="434">
                  <c:v>54.77</c:v>
                </c:pt>
                <c:pt idx="437">
                  <c:v>68.09</c:v>
                </c:pt>
                <c:pt idx="438">
                  <c:v>69.790000000000006</c:v>
                </c:pt>
                <c:pt idx="439">
                  <c:v>69.84</c:v>
                </c:pt>
                <c:pt idx="440">
                  <c:v>69.989999999999995</c:v>
                </c:pt>
                <c:pt idx="442">
                  <c:v>67.739999999999995</c:v>
                </c:pt>
                <c:pt idx="445">
                  <c:v>56.4</c:v>
                </c:pt>
                <c:pt idx="446">
                  <c:v>56.4</c:v>
                </c:pt>
                <c:pt idx="449">
                  <c:v>66.900000000000006</c:v>
                </c:pt>
                <c:pt idx="451">
                  <c:v>66.44</c:v>
                </c:pt>
                <c:pt idx="457">
                  <c:v>62.29</c:v>
                </c:pt>
                <c:pt idx="458">
                  <c:v>64.02</c:v>
                </c:pt>
                <c:pt idx="459">
                  <c:v>64.02</c:v>
                </c:pt>
                <c:pt idx="460">
                  <c:v>38.74</c:v>
                </c:pt>
                <c:pt idx="472">
                  <c:v>70.23</c:v>
                </c:pt>
                <c:pt idx="473">
                  <c:v>66.290000000000006</c:v>
                </c:pt>
                <c:pt idx="477">
                  <c:v>64.75</c:v>
                </c:pt>
                <c:pt idx="478">
                  <c:v>64.75</c:v>
                </c:pt>
                <c:pt idx="480">
                  <c:v>65.95</c:v>
                </c:pt>
                <c:pt idx="484">
                  <c:v>67.260000000000005</c:v>
                </c:pt>
                <c:pt idx="491">
                  <c:v>66.88</c:v>
                </c:pt>
                <c:pt idx="493">
                  <c:v>66.97</c:v>
                </c:pt>
                <c:pt idx="495">
                  <c:v>66.97</c:v>
                </c:pt>
                <c:pt idx="497">
                  <c:v>29.65</c:v>
                </c:pt>
                <c:pt idx="500">
                  <c:v>44.38</c:v>
                </c:pt>
                <c:pt idx="501">
                  <c:v>44.55</c:v>
                </c:pt>
                <c:pt idx="502">
                  <c:v>66.64</c:v>
                </c:pt>
                <c:pt idx="507">
                  <c:v>55.46</c:v>
                </c:pt>
                <c:pt idx="509">
                  <c:v>56.62</c:v>
                </c:pt>
                <c:pt idx="512">
                  <c:v>54.77</c:v>
                </c:pt>
                <c:pt idx="514">
                  <c:v>63.86</c:v>
                </c:pt>
                <c:pt idx="515">
                  <c:v>52.04</c:v>
                </c:pt>
                <c:pt idx="516">
                  <c:v>51.15</c:v>
                </c:pt>
                <c:pt idx="524">
                  <c:v>65.77</c:v>
                </c:pt>
                <c:pt idx="535">
                  <c:v>62.21</c:v>
                </c:pt>
                <c:pt idx="537">
                  <c:v>66.64</c:v>
                </c:pt>
                <c:pt idx="539">
                  <c:v>58.09</c:v>
                </c:pt>
                <c:pt idx="542">
                  <c:v>67.260000000000005</c:v>
                </c:pt>
                <c:pt idx="543">
                  <c:v>65.58</c:v>
                </c:pt>
                <c:pt idx="545">
                  <c:v>67.87</c:v>
                </c:pt>
                <c:pt idx="546">
                  <c:v>67.87</c:v>
                </c:pt>
                <c:pt idx="547">
                  <c:v>66.569999999999993</c:v>
                </c:pt>
                <c:pt idx="548">
                  <c:v>63.27</c:v>
                </c:pt>
                <c:pt idx="549">
                  <c:v>63.27</c:v>
                </c:pt>
                <c:pt idx="550">
                  <c:v>61.86</c:v>
                </c:pt>
                <c:pt idx="551">
                  <c:v>65.290000000000006</c:v>
                </c:pt>
                <c:pt idx="552">
                  <c:v>62.29</c:v>
                </c:pt>
                <c:pt idx="553">
                  <c:v>64.02</c:v>
                </c:pt>
                <c:pt idx="554">
                  <c:v>47.64</c:v>
                </c:pt>
                <c:pt idx="573">
                  <c:v>67.56</c:v>
                </c:pt>
                <c:pt idx="574">
                  <c:v>67.56</c:v>
                </c:pt>
                <c:pt idx="575">
                  <c:v>65.98</c:v>
                </c:pt>
                <c:pt idx="576">
                  <c:v>66.88</c:v>
                </c:pt>
                <c:pt idx="577">
                  <c:v>65.58</c:v>
                </c:pt>
                <c:pt idx="578">
                  <c:v>69.900000000000006</c:v>
                </c:pt>
                <c:pt idx="579">
                  <c:v>68.81</c:v>
                </c:pt>
                <c:pt idx="586">
                  <c:v>46.59</c:v>
                </c:pt>
                <c:pt idx="591">
                  <c:v>65.77</c:v>
                </c:pt>
                <c:pt idx="595">
                  <c:v>68.97</c:v>
                </c:pt>
                <c:pt idx="596">
                  <c:v>63.85</c:v>
                </c:pt>
                <c:pt idx="599">
                  <c:v>62.29</c:v>
                </c:pt>
                <c:pt idx="600">
                  <c:v>48.16</c:v>
                </c:pt>
                <c:pt idx="603">
                  <c:v>69.989999999999995</c:v>
                </c:pt>
                <c:pt idx="606">
                  <c:v>67.099999999999994</c:v>
                </c:pt>
                <c:pt idx="607">
                  <c:v>70.67</c:v>
                </c:pt>
                <c:pt idx="612">
                  <c:v>65.95</c:v>
                </c:pt>
                <c:pt idx="616">
                  <c:v>69.099999999999994</c:v>
                </c:pt>
                <c:pt idx="617">
                  <c:v>68.81</c:v>
                </c:pt>
                <c:pt idx="619">
                  <c:v>64.92</c:v>
                </c:pt>
                <c:pt idx="622">
                  <c:v>71.23</c:v>
                </c:pt>
                <c:pt idx="625">
                  <c:v>67.67</c:v>
                </c:pt>
                <c:pt idx="627">
                  <c:v>54.45</c:v>
                </c:pt>
                <c:pt idx="628">
                  <c:v>33.93</c:v>
                </c:pt>
                <c:pt idx="631">
                  <c:v>52.36</c:v>
                </c:pt>
                <c:pt idx="632">
                  <c:v>43.94</c:v>
                </c:pt>
                <c:pt idx="633">
                  <c:v>57.57</c:v>
                </c:pt>
                <c:pt idx="634">
                  <c:v>66.38</c:v>
                </c:pt>
                <c:pt idx="640">
                  <c:v>57.78</c:v>
                </c:pt>
                <c:pt idx="642">
                  <c:v>67.37</c:v>
                </c:pt>
                <c:pt idx="643">
                  <c:v>69.989999999999995</c:v>
                </c:pt>
                <c:pt idx="644">
                  <c:v>59.55</c:v>
                </c:pt>
                <c:pt idx="646">
                  <c:v>66.84</c:v>
                </c:pt>
                <c:pt idx="648">
                  <c:v>63.25</c:v>
                </c:pt>
                <c:pt idx="651">
                  <c:v>68.28</c:v>
                </c:pt>
                <c:pt idx="652">
                  <c:v>68.489999999999995</c:v>
                </c:pt>
                <c:pt idx="654">
                  <c:v>70.47</c:v>
                </c:pt>
                <c:pt idx="657">
                  <c:v>57.78</c:v>
                </c:pt>
                <c:pt idx="661">
                  <c:v>68.489999999999995</c:v>
                </c:pt>
                <c:pt idx="663">
                  <c:v>42.41</c:v>
                </c:pt>
                <c:pt idx="682">
                  <c:v>66.69</c:v>
                </c:pt>
                <c:pt idx="687">
                  <c:v>66.86</c:v>
                </c:pt>
                <c:pt idx="689">
                  <c:v>71.47</c:v>
                </c:pt>
                <c:pt idx="691">
                  <c:v>69.930000000000007</c:v>
                </c:pt>
                <c:pt idx="696">
                  <c:v>65.58</c:v>
                </c:pt>
                <c:pt idx="705">
                  <c:v>66.06</c:v>
                </c:pt>
                <c:pt idx="706">
                  <c:v>66.06</c:v>
                </c:pt>
                <c:pt idx="707">
                  <c:v>60.21</c:v>
                </c:pt>
                <c:pt idx="708">
                  <c:v>51.64</c:v>
                </c:pt>
                <c:pt idx="720">
                  <c:v>41.25</c:v>
                </c:pt>
                <c:pt idx="721">
                  <c:v>64.03</c:v>
                </c:pt>
                <c:pt idx="723">
                  <c:v>63.27</c:v>
                </c:pt>
                <c:pt idx="725">
                  <c:v>61.86</c:v>
                </c:pt>
                <c:pt idx="736">
                  <c:v>67.400000000000006</c:v>
                </c:pt>
                <c:pt idx="738">
                  <c:v>67.08</c:v>
                </c:pt>
                <c:pt idx="739">
                  <c:v>63.25</c:v>
                </c:pt>
                <c:pt idx="742">
                  <c:v>65.8</c:v>
                </c:pt>
                <c:pt idx="743">
                  <c:v>65.8</c:v>
                </c:pt>
                <c:pt idx="747">
                  <c:v>67.290000000000006</c:v>
                </c:pt>
                <c:pt idx="748">
                  <c:v>66.42</c:v>
                </c:pt>
                <c:pt idx="751">
                  <c:v>67.28</c:v>
                </c:pt>
                <c:pt idx="752">
                  <c:v>67.28</c:v>
                </c:pt>
                <c:pt idx="755">
                  <c:v>67.209999999999994</c:v>
                </c:pt>
                <c:pt idx="757">
                  <c:v>67.209999999999994</c:v>
                </c:pt>
                <c:pt idx="759">
                  <c:v>67.09</c:v>
                </c:pt>
                <c:pt idx="760">
                  <c:v>67.09</c:v>
                </c:pt>
                <c:pt idx="763">
                  <c:v>67.66</c:v>
                </c:pt>
                <c:pt idx="764">
                  <c:v>67.989999999999995</c:v>
                </c:pt>
                <c:pt idx="766">
                  <c:v>67.989999999999995</c:v>
                </c:pt>
                <c:pt idx="767">
                  <c:v>68.39</c:v>
                </c:pt>
                <c:pt idx="856">
                  <c:v>70.67</c:v>
                </c:pt>
                <c:pt idx="859">
                  <c:v>67.28</c:v>
                </c:pt>
                <c:pt idx="860">
                  <c:v>70.430000000000007</c:v>
                </c:pt>
                <c:pt idx="861">
                  <c:v>70.430000000000007</c:v>
                </c:pt>
                <c:pt idx="865">
                  <c:v>40.98</c:v>
                </c:pt>
                <c:pt idx="868">
                  <c:v>46.76</c:v>
                </c:pt>
                <c:pt idx="876">
                  <c:v>62.05</c:v>
                </c:pt>
                <c:pt idx="880">
                  <c:v>67.959999999999994</c:v>
                </c:pt>
                <c:pt idx="881">
                  <c:v>68.39</c:v>
                </c:pt>
                <c:pt idx="884">
                  <c:v>66.739999999999995</c:v>
                </c:pt>
                <c:pt idx="887">
                  <c:v>66.239999999999995</c:v>
                </c:pt>
                <c:pt idx="889">
                  <c:v>65.430000000000007</c:v>
                </c:pt>
                <c:pt idx="890">
                  <c:v>65.19</c:v>
                </c:pt>
                <c:pt idx="892">
                  <c:v>66.569999999999993</c:v>
                </c:pt>
                <c:pt idx="895">
                  <c:v>54.45</c:v>
                </c:pt>
                <c:pt idx="896">
                  <c:v>54.45</c:v>
                </c:pt>
                <c:pt idx="900">
                  <c:v>54.45</c:v>
                </c:pt>
                <c:pt idx="901">
                  <c:v>68.81</c:v>
                </c:pt>
                <c:pt idx="903">
                  <c:v>69.11</c:v>
                </c:pt>
                <c:pt idx="904">
                  <c:v>69.11</c:v>
                </c:pt>
                <c:pt idx="905">
                  <c:v>55</c:v>
                </c:pt>
                <c:pt idx="909">
                  <c:v>59.34</c:v>
                </c:pt>
                <c:pt idx="910">
                  <c:v>66.86</c:v>
                </c:pt>
                <c:pt idx="914">
                  <c:v>68.14</c:v>
                </c:pt>
                <c:pt idx="915">
                  <c:v>66.84</c:v>
                </c:pt>
                <c:pt idx="940">
                  <c:v>65.739999999999995</c:v>
                </c:pt>
                <c:pt idx="941">
                  <c:v>65.739999999999995</c:v>
                </c:pt>
                <c:pt idx="950">
                  <c:v>64.569999999999993</c:v>
                </c:pt>
                <c:pt idx="951">
                  <c:v>61.86</c:v>
                </c:pt>
                <c:pt idx="953">
                  <c:v>55</c:v>
                </c:pt>
                <c:pt idx="956">
                  <c:v>33.54</c:v>
                </c:pt>
                <c:pt idx="958">
                  <c:v>69.099999999999994</c:v>
                </c:pt>
                <c:pt idx="961">
                  <c:v>64.569999999999993</c:v>
                </c:pt>
                <c:pt idx="962">
                  <c:v>64.92</c:v>
                </c:pt>
                <c:pt idx="965">
                  <c:v>63.72</c:v>
                </c:pt>
                <c:pt idx="969">
                  <c:v>41.25</c:v>
                </c:pt>
                <c:pt idx="970">
                  <c:v>63.27</c:v>
                </c:pt>
                <c:pt idx="971">
                  <c:v>62.21</c:v>
                </c:pt>
                <c:pt idx="973">
                  <c:v>29.8</c:v>
                </c:pt>
                <c:pt idx="974">
                  <c:v>60.01</c:v>
                </c:pt>
                <c:pt idx="977">
                  <c:v>66.290000000000006</c:v>
                </c:pt>
                <c:pt idx="978">
                  <c:v>60.93</c:v>
                </c:pt>
                <c:pt idx="980">
                  <c:v>69.11</c:v>
                </c:pt>
                <c:pt idx="981">
                  <c:v>47.23</c:v>
                </c:pt>
                <c:pt idx="982">
                  <c:v>63.25</c:v>
                </c:pt>
              </c:numCache>
            </c:numRef>
          </c:xVal>
          <c:yVal>
            <c:numRef>
              <c:f>worksheet!$Z$4:$Z$991</c:f>
              <c:numCache>
                <c:formatCode>General</c:formatCode>
                <c:ptCount val="988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11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20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34">
                  <c:v>0</c:v>
                </c:pt>
                <c:pt idx="35">
                  <c:v>0</c:v>
                </c:pt>
                <c:pt idx="37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3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8">
                  <c:v>0</c:v>
                </c:pt>
                <c:pt idx="176">
                  <c:v>0</c:v>
                </c:pt>
                <c:pt idx="178">
                  <c:v>0</c:v>
                </c:pt>
                <c:pt idx="179">
                  <c:v>0</c:v>
                </c:pt>
                <c:pt idx="183">
                  <c:v>0</c:v>
                </c:pt>
                <c:pt idx="185">
                  <c:v>0</c:v>
                </c:pt>
                <c:pt idx="187">
                  <c:v>0</c:v>
                </c:pt>
                <c:pt idx="189">
                  <c:v>0</c:v>
                </c:pt>
                <c:pt idx="191">
                  <c:v>0</c:v>
                </c:pt>
                <c:pt idx="193">
                  <c:v>0</c:v>
                </c:pt>
                <c:pt idx="197">
                  <c:v>0</c:v>
                </c:pt>
                <c:pt idx="198">
                  <c:v>0</c:v>
                </c:pt>
                <c:pt idx="200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3">
                  <c:v>0</c:v>
                </c:pt>
                <c:pt idx="215">
                  <c:v>0</c:v>
                </c:pt>
                <c:pt idx="217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6">
                  <c:v>0</c:v>
                </c:pt>
                <c:pt idx="229">
                  <c:v>0</c:v>
                </c:pt>
                <c:pt idx="232">
                  <c:v>0</c:v>
                </c:pt>
                <c:pt idx="233">
                  <c:v>0</c:v>
                </c:pt>
                <c:pt idx="235">
                  <c:v>0</c:v>
                </c:pt>
                <c:pt idx="236">
                  <c:v>0</c:v>
                </c:pt>
                <c:pt idx="238">
                  <c:v>0</c:v>
                </c:pt>
                <c:pt idx="239">
                  <c:v>0</c:v>
                </c:pt>
                <c:pt idx="241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8">
                  <c:v>0</c:v>
                </c:pt>
                <c:pt idx="253">
                  <c:v>0</c:v>
                </c:pt>
                <c:pt idx="254">
                  <c:v>0</c:v>
                </c:pt>
                <c:pt idx="261">
                  <c:v>0</c:v>
                </c:pt>
                <c:pt idx="264">
                  <c:v>0</c:v>
                </c:pt>
                <c:pt idx="265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8">
                  <c:v>0</c:v>
                </c:pt>
                <c:pt idx="289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1">
                  <c:v>0</c:v>
                </c:pt>
                <c:pt idx="302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11">
                  <c:v>0</c:v>
                </c:pt>
                <c:pt idx="313">
                  <c:v>0</c:v>
                </c:pt>
                <c:pt idx="314">
                  <c:v>0</c:v>
                </c:pt>
                <c:pt idx="316">
                  <c:v>0</c:v>
                </c:pt>
                <c:pt idx="317">
                  <c:v>0</c:v>
                </c:pt>
                <c:pt idx="323">
                  <c:v>0</c:v>
                </c:pt>
                <c:pt idx="324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2">
                  <c:v>0</c:v>
                </c:pt>
                <c:pt idx="337">
                  <c:v>0</c:v>
                </c:pt>
                <c:pt idx="338">
                  <c:v>0</c:v>
                </c:pt>
                <c:pt idx="343">
                  <c:v>0</c:v>
                </c:pt>
                <c:pt idx="345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4">
                  <c:v>0</c:v>
                </c:pt>
                <c:pt idx="363">
                  <c:v>0</c:v>
                </c:pt>
                <c:pt idx="364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71">
                  <c:v>0</c:v>
                </c:pt>
                <c:pt idx="374">
                  <c:v>0</c:v>
                </c:pt>
                <c:pt idx="376">
                  <c:v>0</c:v>
                </c:pt>
                <c:pt idx="377">
                  <c:v>0</c:v>
                </c:pt>
                <c:pt idx="379">
                  <c:v>0</c:v>
                </c:pt>
                <c:pt idx="383">
                  <c:v>0</c:v>
                </c:pt>
                <c:pt idx="385">
                  <c:v>0</c:v>
                </c:pt>
                <c:pt idx="387">
                  <c:v>0</c:v>
                </c:pt>
                <c:pt idx="388">
                  <c:v>0</c:v>
                </c:pt>
                <c:pt idx="403">
                  <c:v>0</c:v>
                </c:pt>
                <c:pt idx="404">
                  <c:v>0</c:v>
                </c:pt>
                <c:pt idx="406">
                  <c:v>0</c:v>
                </c:pt>
                <c:pt idx="408">
                  <c:v>0</c:v>
                </c:pt>
                <c:pt idx="409">
                  <c:v>0</c:v>
                </c:pt>
                <c:pt idx="411">
                  <c:v>0</c:v>
                </c:pt>
                <c:pt idx="412">
                  <c:v>0</c:v>
                </c:pt>
                <c:pt idx="414">
                  <c:v>0</c:v>
                </c:pt>
                <c:pt idx="415">
                  <c:v>0</c:v>
                </c:pt>
                <c:pt idx="417">
                  <c:v>0</c:v>
                </c:pt>
                <c:pt idx="420">
                  <c:v>0</c:v>
                </c:pt>
                <c:pt idx="421">
                  <c:v>0</c:v>
                </c:pt>
                <c:pt idx="424">
                  <c:v>0</c:v>
                </c:pt>
                <c:pt idx="426">
                  <c:v>0</c:v>
                </c:pt>
                <c:pt idx="430">
                  <c:v>0</c:v>
                </c:pt>
                <c:pt idx="434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2">
                  <c:v>0</c:v>
                </c:pt>
                <c:pt idx="445">
                  <c:v>0</c:v>
                </c:pt>
                <c:pt idx="446">
                  <c:v>0</c:v>
                </c:pt>
                <c:pt idx="449">
                  <c:v>0</c:v>
                </c:pt>
                <c:pt idx="451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72">
                  <c:v>0</c:v>
                </c:pt>
                <c:pt idx="473">
                  <c:v>0</c:v>
                </c:pt>
                <c:pt idx="477">
                  <c:v>0</c:v>
                </c:pt>
                <c:pt idx="478">
                  <c:v>0</c:v>
                </c:pt>
                <c:pt idx="480">
                  <c:v>0</c:v>
                </c:pt>
                <c:pt idx="484">
                  <c:v>0</c:v>
                </c:pt>
                <c:pt idx="491">
                  <c:v>0</c:v>
                </c:pt>
                <c:pt idx="493">
                  <c:v>0</c:v>
                </c:pt>
                <c:pt idx="495">
                  <c:v>0</c:v>
                </c:pt>
                <c:pt idx="497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7">
                  <c:v>0</c:v>
                </c:pt>
                <c:pt idx="509">
                  <c:v>0</c:v>
                </c:pt>
                <c:pt idx="512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24">
                  <c:v>0</c:v>
                </c:pt>
                <c:pt idx="535">
                  <c:v>0</c:v>
                </c:pt>
                <c:pt idx="537">
                  <c:v>0</c:v>
                </c:pt>
                <c:pt idx="539">
                  <c:v>0</c:v>
                </c:pt>
                <c:pt idx="542">
                  <c:v>0</c:v>
                </c:pt>
                <c:pt idx="543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6">
                  <c:v>0</c:v>
                </c:pt>
                <c:pt idx="591">
                  <c:v>0</c:v>
                </c:pt>
                <c:pt idx="595">
                  <c:v>0</c:v>
                </c:pt>
                <c:pt idx="596">
                  <c:v>0</c:v>
                </c:pt>
                <c:pt idx="599">
                  <c:v>0</c:v>
                </c:pt>
                <c:pt idx="600">
                  <c:v>0</c:v>
                </c:pt>
                <c:pt idx="603">
                  <c:v>0</c:v>
                </c:pt>
                <c:pt idx="606">
                  <c:v>0</c:v>
                </c:pt>
                <c:pt idx="607">
                  <c:v>0</c:v>
                </c:pt>
                <c:pt idx="612">
                  <c:v>0</c:v>
                </c:pt>
                <c:pt idx="616">
                  <c:v>0</c:v>
                </c:pt>
                <c:pt idx="617">
                  <c:v>0</c:v>
                </c:pt>
                <c:pt idx="619">
                  <c:v>0</c:v>
                </c:pt>
                <c:pt idx="622">
                  <c:v>0</c:v>
                </c:pt>
                <c:pt idx="625">
                  <c:v>0</c:v>
                </c:pt>
                <c:pt idx="627">
                  <c:v>0</c:v>
                </c:pt>
                <c:pt idx="628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40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6">
                  <c:v>0</c:v>
                </c:pt>
                <c:pt idx="648">
                  <c:v>0</c:v>
                </c:pt>
                <c:pt idx="651">
                  <c:v>0</c:v>
                </c:pt>
                <c:pt idx="652">
                  <c:v>0</c:v>
                </c:pt>
                <c:pt idx="654">
                  <c:v>0</c:v>
                </c:pt>
                <c:pt idx="657">
                  <c:v>0</c:v>
                </c:pt>
                <c:pt idx="661">
                  <c:v>0</c:v>
                </c:pt>
                <c:pt idx="663">
                  <c:v>0</c:v>
                </c:pt>
                <c:pt idx="682">
                  <c:v>0</c:v>
                </c:pt>
                <c:pt idx="687">
                  <c:v>0</c:v>
                </c:pt>
                <c:pt idx="689">
                  <c:v>0</c:v>
                </c:pt>
                <c:pt idx="691">
                  <c:v>0</c:v>
                </c:pt>
                <c:pt idx="696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20">
                  <c:v>0</c:v>
                </c:pt>
                <c:pt idx="721">
                  <c:v>0</c:v>
                </c:pt>
                <c:pt idx="723">
                  <c:v>0</c:v>
                </c:pt>
                <c:pt idx="725">
                  <c:v>0</c:v>
                </c:pt>
                <c:pt idx="736">
                  <c:v>0</c:v>
                </c:pt>
                <c:pt idx="738">
                  <c:v>0</c:v>
                </c:pt>
                <c:pt idx="739">
                  <c:v>0</c:v>
                </c:pt>
                <c:pt idx="742">
                  <c:v>0</c:v>
                </c:pt>
                <c:pt idx="743">
                  <c:v>0</c:v>
                </c:pt>
                <c:pt idx="747">
                  <c:v>0</c:v>
                </c:pt>
                <c:pt idx="748">
                  <c:v>0</c:v>
                </c:pt>
                <c:pt idx="751">
                  <c:v>0</c:v>
                </c:pt>
                <c:pt idx="752">
                  <c:v>0</c:v>
                </c:pt>
                <c:pt idx="755">
                  <c:v>0</c:v>
                </c:pt>
                <c:pt idx="757">
                  <c:v>0</c:v>
                </c:pt>
                <c:pt idx="759">
                  <c:v>0</c:v>
                </c:pt>
                <c:pt idx="760">
                  <c:v>0</c:v>
                </c:pt>
                <c:pt idx="763">
                  <c:v>0</c:v>
                </c:pt>
                <c:pt idx="764">
                  <c:v>0</c:v>
                </c:pt>
                <c:pt idx="766">
                  <c:v>0</c:v>
                </c:pt>
                <c:pt idx="767">
                  <c:v>0</c:v>
                </c:pt>
                <c:pt idx="856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5">
                  <c:v>0</c:v>
                </c:pt>
                <c:pt idx="868">
                  <c:v>0</c:v>
                </c:pt>
                <c:pt idx="876">
                  <c:v>0</c:v>
                </c:pt>
                <c:pt idx="880">
                  <c:v>0</c:v>
                </c:pt>
                <c:pt idx="881">
                  <c:v>0</c:v>
                </c:pt>
                <c:pt idx="884">
                  <c:v>0</c:v>
                </c:pt>
                <c:pt idx="887">
                  <c:v>0</c:v>
                </c:pt>
                <c:pt idx="889">
                  <c:v>0</c:v>
                </c:pt>
                <c:pt idx="890">
                  <c:v>0</c:v>
                </c:pt>
                <c:pt idx="892">
                  <c:v>0</c:v>
                </c:pt>
                <c:pt idx="895">
                  <c:v>0</c:v>
                </c:pt>
                <c:pt idx="896">
                  <c:v>0</c:v>
                </c:pt>
                <c:pt idx="900">
                  <c:v>0</c:v>
                </c:pt>
                <c:pt idx="901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9">
                  <c:v>0</c:v>
                </c:pt>
                <c:pt idx="910">
                  <c:v>0</c:v>
                </c:pt>
                <c:pt idx="914">
                  <c:v>0</c:v>
                </c:pt>
                <c:pt idx="915">
                  <c:v>0</c:v>
                </c:pt>
                <c:pt idx="940">
                  <c:v>0</c:v>
                </c:pt>
                <c:pt idx="941">
                  <c:v>0</c:v>
                </c:pt>
                <c:pt idx="950">
                  <c:v>0</c:v>
                </c:pt>
                <c:pt idx="951">
                  <c:v>0</c:v>
                </c:pt>
                <c:pt idx="953">
                  <c:v>0</c:v>
                </c:pt>
                <c:pt idx="956">
                  <c:v>0</c:v>
                </c:pt>
                <c:pt idx="958">
                  <c:v>0</c:v>
                </c:pt>
                <c:pt idx="961">
                  <c:v>0</c:v>
                </c:pt>
                <c:pt idx="962">
                  <c:v>0</c:v>
                </c:pt>
                <c:pt idx="965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3">
                  <c:v>0</c:v>
                </c:pt>
                <c:pt idx="974">
                  <c:v>0</c:v>
                </c:pt>
                <c:pt idx="977">
                  <c:v>0</c:v>
                </c:pt>
                <c:pt idx="978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8D9-4D70-AA64-9AC95C154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462440"/>
        <c:axId val="11554630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EA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rgbClr val="00B0F0"/>
                    </a:soli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rgbClr val="00B0F0"/>
                      </a:solidFill>
                    </a:ln>
                    <a:effectLst/>
                  </c:spPr>
                  <c:trendlineType val="linear"/>
                  <c:backward val="30"/>
                  <c:intercept val="0"/>
                  <c:dispRSqr val="1"/>
                  <c:dispEq val="1"/>
                  <c:trendlineLbl>
                    <c:layout>
                      <c:manualLayout>
                        <c:x val="6.1248854469869447E-2"/>
                        <c:y val="-2.5599404365276749E-2"/>
                      </c:manualLayout>
                    </c:layout>
                    <c:numFmt formatCode="#,##0.00" sourceLinked="0"/>
                    <c:spPr>
                      <a:solidFill>
                        <a:srgbClr val="00B0F0">
                          <a:alpha val="52000"/>
                        </a:srgb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worksheet!$G$2:$G$172</c15:sqref>
                        </c15:formulaRef>
                      </c:ext>
                    </c:extLst>
                    <c:numCache>
                      <c:formatCode>0.0</c:formatCode>
                      <c:ptCount val="171"/>
                      <c:pt idx="0">
                        <c:v>72.209999999999994</c:v>
                      </c:pt>
                      <c:pt idx="1">
                        <c:v>73.180000000000007</c:v>
                      </c:pt>
                      <c:pt idx="2">
                        <c:v>67.91</c:v>
                      </c:pt>
                      <c:pt idx="3">
                        <c:v>67.97</c:v>
                      </c:pt>
                      <c:pt idx="4">
                        <c:v>67.97</c:v>
                      </c:pt>
                      <c:pt idx="5">
                        <c:v>68.180000000000007</c:v>
                      </c:pt>
                      <c:pt idx="6">
                        <c:v>68.180000000000007</c:v>
                      </c:pt>
                      <c:pt idx="7">
                        <c:v>65.06</c:v>
                      </c:pt>
                      <c:pt idx="8">
                        <c:v>67.94</c:v>
                      </c:pt>
                      <c:pt idx="9">
                        <c:v>68.72</c:v>
                      </c:pt>
                      <c:pt idx="10">
                        <c:v>67.53</c:v>
                      </c:pt>
                      <c:pt idx="11">
                        <c:v>70.959999999999994</c:v>
                      </c:pt>
                      <c:pt idx="12">
                        <c:v>73.55</c:v>
                      </c:pt>
                      <c:pt idx="13">
                        <c:v>73.55</c:v>
                      </c:pt>
                      <c:pt idx="14">
                        <c:v>71.8</c:v>
                      </c:pt>
                      <c:pt idx="15">
                        <c:v>66.42</c:v>
                      </c:pt>
                      <c:pt idx="16">
                        <c:v>71.75</c:v>
                      </c:pt>
                      <c:pt idx="17">
                        <c:v>72.849999999999994</c:v>
                      </c:pt>
                      <c:pt idx="18">
                        <c:v>72.73</c:v>
                      </c:pt>
                      <c:pt idx="19">
                        <c:v>72.92</c:v>
                      </c:pt>
                      <c:pt idx="20">
                        <c:v>66.06</c:v>
                      </c:pt>
                      <c:pt idx="21">
                        <c:v>66.06</c:v>
                      </c:pt>
                      <c:pt idx="22">
                        <c:v>66.099999999999994</c:v>
                      </c:pt>
                      <c:pt idx="23">
                        <c:v>66.06</c:v>
                      </c:pt>
                      <c:pt idx="24">
                        <c:v>66.06</c:v>
                      </c:pt>
                      <c:pt idx="25">
                        <c:v>66.25</c:v>
                      </c:pt>
                      <c:pt idx="26">
                        <c:v>66.25</c:v>
                      </c:pt>
                      <c:pt idx="27">
                        <c:v>67.959999999999994</c:v>
                      </c:pt>
                      <c:pt idx="28">
                        <c:v>67.959999999999994</c:v>
                      </c:pt>
                      <c:pt idx="29">
                        <c:v>68.319999999999993</c:v>
                      </c:pt>
                      <c:pt idx="30">
                        <c:v>68.319999999999993</c:v>
                      </c:pt>
                      <c:pt idx="31">
                        <c:v>68.319999999999993</c:v>
                      </c:pt>
                      <c:pt idx="32">
                        <c:v>68.319999999999993</c:v>
                      </c:pt>
                      <c:pt idx="33">
                        <c:v>68.52</c:v>
                      </c:pt>
                      <c:pt idx="34">
                        <c:v>68.2</c:v>
                      </c:pt>
                      <c:pt idx="35">
                        <c:v>65.87</c:v>
                      </c:pt>
                      <c:pt idx="36">
                        <c:v>65.87</c:v>
                      </c:pt>
                      <c:pt idx="37">
                        <c:v>68.05</c:v>
                      </c:pt>
                      <c:pt idx="38">
                        <c:v>68.05</c:v>
                      </c:pt>
                      <c:pt idx="39">
                        <c:v>67.95</c:v>
                      </c:pt>
                      <c:pt idx="40">
                        <c:v>67.95</c:v>
                      </c:pt>
                      <c:pt idx="41">
                        <c:v>67.95</c:v>
                      </c:pt>
                      <c:pt idx="42">
                        <c:v>67.95</c:v>
                      </c:pt>
                      <c:pt idx="43">
                        <c:v>67.91</c:v>
                      </c:pt>
                      <c:pt idx="44">
                        <c:v>67.91</c:v>
                      </c:pt>
                      <c:pt idx="45">
                        <c:v>67.97</c:v>
                      </c:pt>
                      <c:pt idx="46">
                        <c:v>67.97</c:v>
                      </c:pt>
                      <c:pt idx="47">
                        <c:v>68.260000000000005</c:v>
                      </c:pt>
                      <c:pt idx="48">
                        <c:v>68.260000000000005</c:v>
                      </c:pt>
                      <c:pt idx="49">
                        <c:v>68.25</c:v>
                      </c:pt>
                      <c:pt idx="50">
                        <c:v>68.25</c:v>
                      </c:pt>
                      <c:pt idx="51">
                        <c:v>66.67</c:v>
                      </c:pt>
                      <c:pt idx="52">
                        <c:v>66.67</c:v>
                      </c:pt>
                      <c:pt idx="53">
                        <c:v>67.45</c:v>
                      </c:pt>
                      <c:pt idx="54">
                        <c:v>68.72</c:v>
                      </c:pt>
                      <c:pt idx="55">
                        <c:v>68.180000000000007</c:v>
                      </c:pt>
                      <c:pt idx="56">
                        <c:v>68.27</c:v>
                      </c:pt>
                      <c:pt idx="57">
                        <c:v>68.5</c:v>
                      </c:pt>
                      <c:pt idx="58">
                        <c:v>68.5</c:v>
                      </c:pt>
                      <c:pt idx="59">
                        <c:v>72.48</c:v>
                      </c:pt>
                      <c:pt idx="60">
                        <c:v>66.02</c:v>
                      </c:pt>
                      <c:pt idx="61">
                        <c:v>66.16</c:v>
                      </c:pt>
                      <c:pt idx="62">
                        <c:v>66.16</c:v>
                      </c:pt>
                      <c:pt idx="63">
                        <c:v>66.16</c:v>
                      </c:pt>
                      <c:pt idx="64">
                        <c:v>65.06</c:v>
                      </c:pt>
                      <c:pt idx="65">
                        <c:v>67.44</c:v>
                      </c:pt>
                      <c:pt idx="66">
                        <c:v>65.819999999999993</c:v>
                      </c:pt>
                      <c:pt idx="67">
                        <c:v>65.819999999999993</c:v>
                      </c:pt>
                      <c:pt idx="68">
                        <c:v>65.819999999999993</c:v>
                      </c:pt>
                      <c:pt idx="69">
                        <c:v>64.709999999999994</c:v>
                      </c:pt>
                      <c:pt idx="70">
                        <c:v>64.709999999999994</c:v>
                      </c:pt>
                      <c:pt idx="71">
                        <c:v>66.099999999999994</c:v>
                      </c:pt>
                      <c:pt idx="72">
                        <c:v>66.430000000000007</c:v>
                      </c:pt>
                      <c:pt idx="73">
                        <c:v>66.28</c:v>
                      </c:pt>
                      <c:pt idx="74">
                        <c:v>66.47</c:v>
                      </c:pt>
                      <c:pt idx="75">
                        <c:v>62.26</c:v>
                      </c:pt>
                      <c:pt idx="76">
                        <c:v>62.26</c:v>
                      </c:pt>
                      <c:pt idx="77">
                        <c:v>66.19</c:v>
                      </c:pt>
                      <c:pt idx="78">
                        <c:v>66.19</c:v>
                      </c:pt>
                      <c:pt idx="79">
                        <c:v>65.510000000000005</c:v>
                      </c:pt>
                      <c:pt idx="80">
                        <c:v>64.489999999999995</c:v>
                      </c:pt>
                      <c:pt idx="81">
                        <c:v>68.22</c:v>
                      </c:pt>
                      <c:pt idx="82">
                        <c:v>65.69</c:v>
                      </c:pt>
                      <c:pt idx="83">
                        <c:v>64.44</c:v>
                      </c:pt>
                      <c:pt idx="84">
                        <c:v>65.510000000000005</c:v>
                      </c:pt>
                      <c:pt idx="85">
                        <c:v>65.510000000000005</c:v>
                      </c:pt>
                      <c:pt idx="86">
                        <c:v>64.260000000000005</c:v>
                      </c:pt>
                      <c:pt idx="87">
                        <c:v>66.75</c:v>
                      </c:pt>
                      <c:pt idx="88">
                        <c:v>66.75</c:v>
                      </c:pt>
                      <c:pt idx="89">
                        <c:v>66.92</c:v>
                      </c:pt>
                      <c:pt idx="90">
                        <c:v>66.92</c:v>
                      </c:pt>
                      <c:pt idx="91">
                        <c:v>66.209999999999994</c:v>
                      </c:pt>
                      <c:pt idx="92">
                        <c:v>66.209999999999994</c:v>
                      </c:pt>
                      <c:pt idx="93">
                        <c:v>66.06</c:v>
                      </c:pt>
                      <c:pt idx="94">
                        <c:v>68.819999999999993</c:v>
                      </c:pt>
                      <c:pt idx="95">
                        <c:v>68.62</c:v>
                      </c:pt>
                      <c:pt idx="96">
                        <c:v>67.069999999999993</c:v>
                      </c:pt>
                      <c:pt idx="97">
                        <c:v>67.069999999999993</c:v>
                      </c:pt>
                      <c:pt idx="98">
                        <c:v>67.040000000000006</c:v>
                      </c:pt>
                      <c:pt idx="99">
                        <c:v>64.430000000000007</c:v>
                      </c:pt>
                      <c:pt idx="100">
                        <c:v>64.430000000000007</c:v>
                      </c:pt>
                      <c:pt idx="101">
                        <c:v>66.02</c:v>
                      </c:pt>
                      <c:pt idx="102">
                        <c:v>66.02</c:v>
                      </c:pt>
                      <c:pt idx="103">
                        <c:v>68.27</c:v>
                      </c:pt>
                      <c:pt idx="104">
                        <c:v>67.38</c:v>
                      </c:pt>
                      <c:pt idx="105">
                        <c:v>67.38</c:v>
                      </c:pt>
                      <c:pt idx="106">
                        <c:v>68.39</c:v>
                      </c:pt>
                      <c:pt idx="107">
                        <c:v>67.3</c:v>
                      </c:pt>
                      <c:pt idx="108">
                        <c:v>67.3</c:v>
                      </c:pt>
                      <c:pt idx="109">
                        <c:v>67.72</c:v>
                      </c:pt>
                      <c:pt idx="110">
                        <c:v>67.72</c:v>
                      </c:pt>
                      <c:pt idx="111">
                        <c:v>67.94</c:v>
                      </c:pt>
                      <c:pt idx="112">
                        <c:v>67.94</c:v>
                      </c:pt>
                      <c:pt idx="113">
                        <c:v>67.94</c:v>
                      </c:pt>
                      <c:pt idx="114">
                        <c:v>68.91</c:v>
                      </c:pt>
                      <c:pt idx="115">
                        <c:v>70.099999999999994</c:v>
                      </c:pt>
                      <c:pt idx="116">
                        <c:v>68.08</c:v>
                      </c:pt>
                      <c:pt idx="117">
                        <c:v>68.08</c:v>
                      </c:pt>
                      <c:pt idx="118">
                        <c:v>66.430000000000007</c:v>
                      </c:pt>
                      <c:pt idx="119">
                        <c:v>69.77</c:v>
                      </c:pt>
                      <c:pt idx="120">
                        <c:v>66.099999999999994</c:v>
                      </c:pt>
                      <c:pt idx="121">
                        <c:v>66.099999999999994</c:v>
                      </c:pt>
                      <c:pt idx="122">
                        <c:v>66.099999999999994</c:v>
                      </c:pt>
                      <c:pt idx="123">
                        <c:v>68.78</c:v>
                      </c:pt>
                      <c:pt idx="124">
                        <c:v>73.72</c:v>
                      </c:pt>
                      <c:pt idx="125">
                        <c:v>73.55</c:v>
                      </c:pt>
                      <c:pt idx="126">
                        <c:v>70.959999999999994</c:v>
                      </c:pt>
                      <c:pt idx="127">
                        <c:v>67.19</c:v>
                      </c:pt>
                      <c:pt idx="128">
                        <c:v>71.069999999999993</c:v>
                      </c:pt>
                      <c:pt idx="129">
                        <c:v>71.52</c:v>
                      </c:pt>
                      <c:pt idx="130">
                        <c:v>71.41</c:v>
                      </c:pt>
                      <c:pt idx="131">
                        <c:v>71.41</c:v>
                      </c:pt>
                      <c:pt idx="132">
                        <c:v>70.56</c:v>
                      </c:pt>
                      <c:pt idx="133">
                        <c:v>66.75</c:v>
                      </c:pt>
                      <c:pt idx="134">
                        <c:v>66.75</c:v>
                      </c:pt>
                      <c:pt idx="135">
                        <c:v>68.09</c:v>
                      </c:pt>
                      <c:pt idx="136">
                        <c:v>68.09</c:v>
                      </c:pt>
                      <c:pt idx="137">
                        <c:v>72.849999999999994</c:v>
                      </c:pt>
                      <c:pt idx="138">
                        <c:v>67.88</c:v>
                      </c:pt>
                      <c:pt idx="139">
                        <c:v>68.5</c:v>
                      </c:pt>
                      <c:pt idx="140">
                        <c:v>67.88</c:v>
                      </c:pt>
                      <c:pt idx="141">
                        <c:v>69.489999999999995</c:v>
                      </c:pt>
                      <c:pt idx="142">
                        <c:v>69.489999999999995</c:v>
                      </c:pt>
                      <c:pt idx="143">
                        <c:v>67.650000000000006</c:v>
                      </c:pt>
                      <c:pt idx="144">
                        <c:v>67.510000000000005</c:v>
                      </c:pt>
                      <c:pt idx="145">
                        <c:v>67.83</c:v>
                      </c:pt>
                      <c:pt idx="146">
                        <c:v>67.83</c:v>
                      </c:pt>
                      <c:pt idx="147">
                        <c:v>67.13</c:v>
                      </c:pt>
                      <c:pt idx="148">
                        <c:v>64.959999999999994</c:v>
                      </c:pt>
                      <c:pt idx="149">
                        <c:v>64.959999999999994</c:v>
                      </c:pt>
                      <c:pt idx="150">
                        <c:v>64.959999999999994</c:v>
                      </c:pt>
                      <c:pt idx="151">
                        <c:v>64.959999999999994</c:v>
                      </c:pt>
                      <c:pt idx="152">
                        <c:v>64.930000000000007</c:v>
                      </c:pt>
                      <c:pt idx="153">
                        <c:v>64.930000000000007</c:v>
                      </c:pt>
                      <c:pt idx="154">
                        <c:v>61.04</c:v>
                      </c:pt>
                      <c:pt idx="155">
                        <c:v>66.42</c:v>
                      </c:pt>
                      <c:pt idx="156">
                        <c:v>66.42</c:v>
                      </c:pt>
                      <c:pt idx="157">
                        <c:v>67.430000000000007</c:v>
                      </c:pt>
                      <c:pt idx="158">
                        <c:v>67.430000000000007</c:v>
                      </c:pt>
                      <c:pt idx="159">
                        <c:v>67.430000000000007</c:v>
                      </c:pt>
                      <c:pt idx="160">
                        <c:v>66.849999999999994</c:v>
                      </c:pt>
                      <c:pt idx="161">
                        <c:v>66.849999999999994</c:v>
                      </c:pt>
                      <c:pt idx="162">
                        <c:v>67.400000000000006</c:v>
                      </c:pt>
                      <c:pt idx="163">
                        <c:v>67.400000000000006</c:v>
                      </c:pt>
                      <c:pt idx="164">
                        <c:v>67.400000000000006</c:v>
                      </c:pt>
                      <c:pt idx="165">
                        <c:v>65.510000000000005</c:v>
                      </c:pt>
                      <c:pt idx="166">
                        <c:v>65.69</c:v>
                      </c:pt>
                      <c:pt idx="167">
                        <c:v>55.06</c:v>
                      </c:pt>
                      <c:pt idx="168">
                        <c:v>66.94</c:v>
                      </c:pt>
                      <c:pt idx="169">
                        <c:v>68.31</c:v>
                      </c:pt>
                      <c:pt idx="170">
                        <c:v>68.31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worksheet!$L$2:$L$172</c15:sqref>
                        </c15:formulaRef>
                      </c:ext>
                    </c:extLst>
                    <c:numCache>
                      <c:formatCode>0.0</c:formatCode>
                      <c:ptCount val="1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88D9-4D70-AA64-9AC95C154324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MD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bg1">
                        <a:lumMod val="6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  <c:trendlineType val="linear"/>
                  <c:backward val="25"/>
                  <c:intercept val="0"/>
                  <c:dispRSqr val="1"/>
                  <c:dispEq val="1"/>
                  <c:trendlineLbl>
                    <c:layout>
                      <c:manualLayout>
                        <c:x val="7.228880860658389E-2"/>
                        <c:y val="2.7814639975724423E-3"/>
                      </c:manualLayout>
                    </c:layout>
                    <c:numFmt formatCode="#,##0.00" sourceLinked="0"/>
                    <c:spPr>
                      <a:solidFill>
                        <a:schemeClr val="bg1">
                          <a:lumMod val="75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worksheet!$I$2:$I$172</c15:sqref>
                        </c15:formulaRef>
                      </c:ext>
                    </c:extLst>
                    <c:numCache>
                      <c:formatCode>0.0</c:formatCode>
                      <c:ptCount val="171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  <c:pt idx="66">
                        <c:v>64.03</c:v>
                      </c:pt>
                      <c:pt idx="67">
                        <c:v>64.03</c:v>
                      </c:pt>
                      <c:pt idx="68">
                        <c:v>64.03</c:v>
                      </c:pt>
                      <c:pt idx="69">
                        <c:v>66.599999999999994</c:v>
                      </c:pt>
                      <c:pt idx="70">
                        <c:v>66.599999999999994</c:v>
                      </c:pt>
                      <c:pt idx="71">
                        <c:v>68.25</c:v>
                      </c:pt>
                      <c:pt idx="72">
                        <c:v>68.42</c:v>
                      </c:pt>
                      <c:pt idx="73">
                        <c:v>69.13</c:v>
                      </c:pt>
                      <c:pt idx="74">
                        <c:v>69.48</c:v>
                      </c:pt>
                      <c:pt idx="75">
                        <c:v>66.25</c:v>
                      </c:pt>
                      <c:pt idx="76">
                        <c:v>66.25</c:v>
                      </c:pt>
                      <c:pt idx="77">
                        <c:v>69</c:v>
                      </c:pt>
                      <c:pt idx="78">
                        <c:v>69</c:v>
                      </c:pt>
                      <c:pt idx="79">
                        <c:v>67.760000000000005</c:v>
                      </c:pt>
                      <c:pt idx="80">
                        <c:v>67.39</c:v>
                      </c:pt>
                      <c:pt idx="81">
                        <c:v>65.2</c:v>
                      </c:pt>
                      <c:pt idx="82">
                        <c:v>65.680000000000007</c:v>
                      </c:pt>
                      <c:pt idx="83">
                        <c:v>63.57</c:v>
                      </c:pt>
                      <c:pt idx="84">
                        <c:v>64.44</c:v>
                      </c:pt>
                      <c:pt idx="85">
                        <c:v>64.44</c:v>
                      </c:pt>
                      <c:pt idx="86">
                        <c:v>63.46</c:v>
                      </c:pt>
                      <c:pt idx="87">
                        <c:v>66.45</c:v>
                      </c:pt>
                      <c:pt idx="88">
                        <c:v>66.45</c:v>
                      </c:pt>
                      <c:pt idx="89">
                        <c:v>63.78</c:v>
                      </c:pt>
                      <c:pt idx="90">
                        <c:v>63.78</c:v>
                      </c:pt>
                      <c:pt idx="91">
                        <c:v>63.71</c:v>
                      </c:pt>
                      <c:pt idx="92">
                        <c:v>63.71</c:v>
                      </c:pt>
                      <c:pt idx="93">
                        <c:v>64.58</c:v>
                      </c:pt>
                      <c:pt idx="94">
                        <c:v>72.260000000000005</c:v>
                      </c:pt>
                      <c:pt idx="95">
                        <c:v>71.069999999999993</c:v>
                      </c:pt>
                      <c:pt idx="96">
                        <c:v>69.959999999999994</c:v>
                      </c:pt>
                      <c:pt idx="97">
                        <c:v>69.959999999999994</c:v>
                      </c:pt>
                      <c:pt idx="98">
                        <c:v>69.58</c:v>
                      </c:pt>
                      <c:pt idx="99">
                        <c:v>67.849999999999994</c:v>
                      </c:pt>
                      <c:pt idx="100">
                        <c:v>67.849999999999994</c:v>
                      </c:pt>
                      <c:pt idx="101">
                        <c:v>69.87</c:v>
                      </c:pt>
                      <c:pt idx="102">
                        <c:v>69.87</c:v>
                      </c:pt>
                      <c:pt idx="103">
                        <c:v>68.709999999999994</c:v>
                      </c:pt>
                      <c:pt idx="104">
                        <c:v>68.63</c:v>
                      </c:pt>
                      <c:pt idx="105">
                        <c:v>68.63</c:v>
                      </c:pt>
                      <c:pt idx="106">
                        <c:v>66.8</c:v>
                      </c:pt>
                      <c:pt idx="107">
                        <c:v>67.06</c:v>
                      </c:pt>
                      <c:pt idx="108">
                        <c:v>67.06</c:v>
                      </c:pt>
                      <c:pt idx="109">
                        <c:v>66.78</c:v>
                      </c:pt>
                      <c:pt idx="110">
                        <c:v>66.78</c:v>
                      </c:pt>
                      <c:pt idx="111">
                        <c:v>67.97</c:v>
                      </c:pt>
                      <c:pt idx="112">
                        <c:v>67.97</c:v>
                      </c:pt>
                      <c:pt idx="113">
                        <c:v>67.97</c:v>
                      </c:pt>
                      <c:pt idx="114">
                        <c:v>68.56</c:v>
                      </c:pt>
                      <c:pt idx="115">
                        <c:v>70.849999999999994</c:v>
                      </c:pt>
                      <c:pt idx="116">
                        <c:v>66.709999999999994</c:v>
                      </c:pt>
                      <c:pt idx="117">
                        <c:v>66.709999999999994</c:v>
                      </c:pt>
                      <c:pt idx="118">
                        <c:v>64.64</c:v>
                      </c:pt>
                      <c:pt idx="119">
                        <c:v>70.08</c:v>
                      </c:pt>
                      <c:pt idx="120">
                        <c:v>66.489999999999995</c:v>
                      </c:pt>
                      <c:pt idx="121">
                        <c:v>66.489999999999995</c:v>
                      </c:pt>
                      <c:pt idx="122">
                        <c:v>66.489999999999995</c:v>
                      </c:pt>
                      <c:pt idx="123">
                        <c:v>67.150000000000006</c:v>
                      </c:pt>
                      <c:pt idx="124">
                        <c:v>72.56</c:v>
                      </c:pt>
                      <c:pt idx="125">
                        <c:v>71.83</c:v>
                      </c:pt>
                      <c:pt idx="126">
                        <c:v>70.67</c:v>
                      </c:pt>
                      <c:pt idx="127">
                        <c:v>65.28</c:v>
                      </c:pt>
                      <c:pt idx="128">
                        <c:v>68.22</c:v>
                      </c:pt>
                      <c:pt idx="129">
                        <c:v>72.22</c:v>
                      </c:pt>
                      <c:pt idx="130">
                        <c:v>69.77</c:v>
                      </c:pt>
                      <c:pt idx="131">
                        <c:v>69.77</c:v>
                      </c:pt>
                      <c:pt idx="132">
                        <c:v>70.45</c:v>
                      </c:pt>
                      <c:pt idx="133">
                        <c:v>67.430000000000007</c:v>
                      </c:pt>
                      <c:pt idx="134">
                        <c:v>67.430000000000007</c:v>
                      </c:pt>
                      <c:pt idx="135">
                        <c:v>68.41</c:v>
                      </c:pt>
                      <c:pt idx="136">
                        <c:v>68.41</c:v>
                      </c:pt>
                      <c:pt idx="137">
                        <c:v>72.41</c:v>
                      </c:pt>
                      <c:pt idx="138">
                        <c:v>67.63</c:v>
                      </c:pt>
                      <c:pt idx="139">
                        <c:v>66</c:v>
                      </c:pt>
                      <c:pt idx="140">
                        <c:v>67.63</c:v>
                      </c:pt>
                      <c:pt idx="141">
                        <c:v>68.84</c:v>
                      </c:pt>
                      <c:pt idx="142">
                        <c:v>68.84</c:v>
                      </c:pt>
                      <c:pt idx="143">
                        <c:v>67.58</c:v>
                      </c:pt>
                      <c:pt idx="144">
                        <c:v>67.52</c:v>
                      </c:pt>
                      <c:pt idx="145">
                        <c:v>66.209999999999994</c:v>
                      </c:pt>
                      <c:pt idx="146">
                        <c:v>66.209999999999994</c:v>
                      </c:pt>
                      <c:pt idx="147">
                        <c:v>65.489999999999995</c:v>
                      </c:pt>
                      <c:pt idx="148">
                        <c:v>64.97</c:v>
                      </c:pt>
                      <c:pt idx="149">
                        <c:v>64.97</c:v>
                      </c:pt>
                      <c:pt idx="150">
                        <c:v>64.97</c:v>
                      </c:pt>
                      <c:pt idx="151">
                        <c:v>64.97</c:v>
                      </c:pt>
                      <c:pt idx="152">
                        <c:v>65.010000000000005</c:v>
                      </c:pt>
                      <c:pt idx="153">
                        <c:v>65.010000000000005</c:v>
                      </c:pt>
                      <c:pt idx="154">
                        <c:v>61.59</c:v>
                      </c:pt>
                      <c:pt idx="155">
                        <c:v>65.02</c:v>
                      </c:pt>
                      <c:pt idx="156">
                        <c:v>65.02</c:v>
                      </c:pt>
                      <c:pt idx="157">
                        <c:v>64.989999999999995</c:v>
                      </c:pt>
                      <c:pt idx="158">
                        <c:v>64.989999999999995</c:v>
                      </c:pt>
                      <c:pt idx="159">
                        <c:v>64.989999999999995</c:v>
                      </c:pt>
                      <c:pt idx="160">
                        <c:v>63.81</c:v>
                      </c:pt>
                      <c:pt idx="161">
                        <c:v>63.81</c:v>
                      </c:pt>
                      <c:pt idx="162">
                        <c:v>67.23</c:v>
                      </c:pt>
                      <c:pt idx="163">
                        <c:v>67.23</c:v>
                      </c:pt>
                      <c:pt idx="164">
                        <c:v>67.23</c:v>
                      </c:pt>
                      <c:pt idx="165">
                        <c:v>64.44</c:v>
                      </c:pt>
                      <c:pt idx="166">
                        <c:v>65.680000000000007</c:v>
                      </c:pt>
                      <c:pt idx="167">
                        <c:v>56.79</c:v>
                      </c:pt>
                      <c:pt idx="168">
                        <c:v>65.3</c:v>
                      </c:pt>
                      <c:pt idx="169">
                        <c:v>67.400000000000006</c:v>
                      </c:pt>
                      <c:pt idx="170">
                        <c:v>67.400000000000006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worksheet!$N$2:$N$172</c15:sqref>
                        </c15:formulaRef>
                      </c:ext>
                    </c:extLst>
                    <c:numCache>
                      <c:formatCode>0.0</c:formatCode>
                      <c:ptCount val="1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8D9-4D70-AA64-9AC95C154324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EV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5">
                        <a:lumMod val="50000"/>
                      </a:schemeClr>
                    </a:solidFill>
                    <a:ln w="9525">
                      <a:solidFill>
                        <a:schemeClr val="accent5">
                          <a:lumMod val="75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accent5">
                          <a:lumMod val="75000"/>
                        </a:schemeClr>
                      </a:solidFill>
                    </a:ln>
                    <a:effectLst/>
                  </c:spPr>
                  <c:trendlineType val="linear"/>
                  <c:backward val="28"/>
                  <c:intercept val="0"/>
                  <c:dispRSqr val="1"/>
                  <c:dispEq val="1"/>
                  <c:trendlineLbl>
                    <c:layout>
                      <c:manualLayout>
                        <c:x val="5.0874054913125147E-2"/>
                        <c:y val="3.3573777056175487E-2"/>
                      </c:manualLayout>
                    </c:layout>
                    <c:numFmt formatCode="#,##0.00" sourceLinked="0"/>
                    <c:spPr>
                      <a:solidFill>
                        <a:schemeClr val="accent5">
                          <a:lumMod val="40000"/>
                          <a:lumOff val="60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worksheet!$K$2:$K$172</c15:sqref>
                        </c15:formulaRef>
                      </c:ext>
                    </c:extLst>
                    <c:numCache>
                      <c:formatCode>0.0</c:formatCode>
                      <c:ptCount val="171"/>
                      <c:pt idx="0">
                        <c:v>69.650000000000006</c:v>
                      </c:pt>
                      <c:pt idx="1">
                        <c:v>72.739999999999995</c:v>
                      </c:pt>
                      <c:pt idx="2">
                        <c:v>67.78</c:v>
                      </c:pt>
                      <c:pt idx="3">
                        <c:v>67.989999999999995</c:v>
                      </c:pt>
                      <c:pt idx="4">
                        <c:v>67.989999999999995</c:v>
                      </c:pt>
                      <c:pt idx="5">
                        <c:v>68.33</c:v>
                      </c:pt>
                      <c:pt idx="6">
                        <c:v>68.33</c:v>
                      </c:pt>
                      <c:pt idx="7">
                        <c:v>65.92</c:v>
                      </c:pt>
                      <c:pt idx="8">
                        <c:v>67.239999999999995</c:v>
                      </c:pt>
                      <c:pt idx="9">
                        <c:v>69.77</c:v>
                      </c:pt>
                      <c:pt idx="10">
                        <c:v>67.33</c:v>
                      </c:pt>
                      <c:pt idx="11">
                        <c:v>70.05</c:v>
                      </c:pt>
                      <c:pt idx="12">
                        <c:v>71.59</c:v>
                      </c:pt>
                      <c:pt idx="13">
                        <c:v>71.59</c:v>
                      </c:pt>
                      <c:pt idx="14">
                        <c:v>71.849999999999994</c:v>
                      </c:pt>
                      <c:pt idx="15">
                        <c:v>66.069999999999993</c:v>
                      </c:pt>
                      <c:pt idx="16">
                        <c:v>70.84</c:v>
                      </c:pt>
                      <c:pt idx="17">
                        <c:v>71.650000000000006</c:v>
                      </c:pt>
                      <c:pt idx="18">
                        <c:v>71.78</c:v>
                      </c:pt>
                      <c:pt idx="19">
                        <c:v>71.86</c:v>
                      </c:pt>
                      <c:pt idx="20">
                        <c:v>65.34</c:v>
                      </c:pt>
                      <c:pt idx="21">
                        <c:v>65.34</c:v>
                      </c:pt>
                      <c:pt idx="22">
                        <c:v>65.12</c:v>
                      </c:pt>
                      <c:pt idx="23">
                        <c:v>65.06</c:v>
                      </c:pt>
                      <c:pt idx="24">
                        <c:v>65.06</c:v>
                      </c:pt>
                      <c:pt idx="25">
                        <c:v>65.400000000000006</c:v>
                      </c:pt>
                      <c:pt idx="26">
                        <c:v>65.400000000000006</c:v>
                      </c:pt>
                      <c:pt idx="27">
                        <c:v>66.77</c:v>
                      </c:pt>
                      <c:pt idx="28">
                        <c:v>66.77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67.989999999999995</c:v>
                      </c:pt>
                      <c:pt idx="34">
                        <c:v>67.58</c:v>
                      </c:pt>
                      <c:pt idx="35">
                        <c:v>65.58</c:v>
                      </c:pt>
                      <c:pt idx="36">
                        <c:v>65.58</c:v>
                      </c:pt>
                      <c:pt idx="37">
                        <c:v>68.56</c:v>
                      </c:pt>
                      <c:pt idx="38">
                        <c:v>68.56</c:v>
                      </c:pt>
                      <c:pt idx="39">
                        <c:v>68.209999999999994</c:v>
                      </c:pt>
                      <c:pt idx="40">
                        <c:v>68.209999999999994</c:v>
                      </c:pt>
                      <c:pt idx="41">
                        <c:v>68.209999999999994</c:v>
                      </c:pt>
                      <c:pt idx="42">
                        <c:v>68.209999999999994</c:v>
                      </c:pt>
                      <c:pt idx="43">
                        <c:v>67.78</c:v>
                      </c:pt>
                      <c:pt idx="44">
                        <c:v>67.78</c:v>
                      </c:pt>
                      <c:pt idx="45">
                        <c:v>67.989999999999995</c:v>
                      </c:pt>
                      <c:pt idx="46">
                        <c:v>67.989999999999995</c:v>
                      </c:pt>
                      <c:pt idx="47">
                        <c:v>68.17</c:v>
                      </c:pt>
                      <c:pt idx="48">
                        <c:v>68.17</c:v>
                      </c:pt>
                      <c:pt idx="49">
                        <c:v>68.760000000000005</c:v>
                      </c:pt>
                      <c:pt idx="50">
                        <c:v>68.760000000000005</c:v>
                      </c:pt>
                      <c:pt idx="51">
                        <c:v>66.819999999999993</c:v>
                      </c:pt>
                      <c:pt idx="52">
                        <c:v>66.819999999999993</c:v>
                      </c:pt>
                      <c:pt idx="53">
                        <c:v>67.72</c:v>
                      </c:pt>
                      <c:pt idx="54">
                        <c:v>69.77</c:v>
                      </c:pt>
                      <c:pt idx="55">
                        <c:v>68.33</c:v>
                      </c:pt>
                      <c:pt idx="56">
                        <c:v>69.02</c:v>
                      </c:pt>
                      <c:pt idx="57">
                        <c:v>69.27</c:v>
                      </c:pt>
                      <c:pt idx="58">
                        <c:v>69.27</c:v>
                      </c:pt>
                      <c:pt idx="59">
                        <c:v>73.22</c:v>
                      </c:pt>
                      <c:pt idx="60">
                        <c:v>66.88</c:v>
                      </c:pt>
                      <c:pt idx="61">
                        <c:v>66.77</c:v>
                      </c:pt>
                      <c:pt idx="62">
                        <c:v>66.77</c:v>
                      </c:pt>
                      <c:pt idx="63">
                        <c:v>66.77</c:v>
                      </c:pt>
                      <c:pt idx="64">
                        <c:v>65.92</c:v>
                      </c:pt>
                      <c:pt idx="65">
                        <c:v>67.89</c:v>
                      </c:pt>
                      <c:pt idx="66">
                        <c:v>66.23</c:v>
                      </c:pt>
                      <c:pt idx="67">
                        <c:v>66.23</c:v>
                      </c:pt>
                      <c:pt idx="68">
                        <c:v>66.23</c:v>
                      </c:pt>
                      <c:pt idx="69">
                        <c:v>66.05</c:v>
                      </c:pt>
                      <c:pt idx="70">
                        <c:v>66.05</c:v>
                      </c:pt>
                      <c:pt idx="71">
                        <c:v>67.61</c:v>
                      </c:pt>
                      <c:pt idx="72">
                        <c:v>67.989999999999995</c:v>
                      </c:pt>
                      <c:pt idx="73">
                        <c:v>67.650000000000006</c:v>
                      </c:pt>
                      <c:pt idx="74">
                        <c:v>67.83</c:v>
                      </c:pt>
                      <c:pt idx="75">
                        <c:v>64.05</c:v>
                      </c:pt>
                      <c:pt idx="76">
                        <c:v>64.05</c:v>
                      </c:pt>
                      <c:pt idx="77">
                        <c:v>67.22</c:v>
                      </c:pt>
                      <c:pt idx="78">
                        <c:v>67.22</c:v>
                      </c:pt>
                      <c:pt idx="79">
                        <c:v>66.28</c:v>
                      </c:pt>
                      <c:pt idx="80">
                        <c:v>65.040000000000006</c:v>
                      </c:pt>
                      <c:pt idx="81">
                        <c:v>66.180000000000007</c:v>
                      </c:pt>
                      <c:pt idx="82">
                        <c:v>65.98</c:v>
                      </c:pt>
                      <c:pt idx="83">
                        <c:v>64.680000000000007</c:v>
                      </c:pt>
                      <c:pt idx="84">
                        <c:v>64.72</c:v>
                      </c:pt>
                      <c:pt idx="85">
                        <c:v>64.72</c:v>
                      </c:pt>
                      <c:pt idx="86">
                        <c:v>62.43</c:v>
                      </c:pt>
                      <c:pt idx="87">
                        <c:v>65.98</c:v>
                      </c:pt>
                      <c:pt idx="88">
                        <c:v>65.98</c:v>
                      </c:pt>
                      <c:pt idx="89">
                        <c:v>66.27</c:v>
                      </c:pt>
                      <c:pt idx="90">
                        <c:v>66.27</c:v>
                      </c:pt>
                      <c:pt idx="91">
                        <c:v>65.52</c:v>
                      </c:pt>
                      <c:pt idx="92">
                        <c:v>65.52</c:v>
                      </c:pt>
                      <c:pt idx="93">
                        <c:v>65.34</c:v>
                      </c:pt>
                      <c:pt idx="94">
                        <c:v>67.72</c:v>
                      </c:pt>
                      <c:pt idx="95">
                        <c:v>66.8</c:v>
                      </c:pt>
                      <c:pt idx="96">
                        <c:v>65.36</c:v>
                      </c:pt>
                      <c:pt idx="97">
                        <c:v>65.36</c:v>
                      </c:pt>
                      <c:pt idx="98">
                        <c:v>65.17</c:v>
                      </c:pt>
                      <c:pt idx="99">
                        <c:v>62.95</c:v>
                      </c:pt>
                      <c:pt idx="100">
                        <c:v>62.95</c:v>
                      </c:pt>
                      <c:pt idx="101">
                        <c:v>64.66</c:v>
                      </c:pt>
                      <c:pt idx="102">
                        <c:v>64.66</c:v>
                      </c:pt>
                      <c:pt idx="103">
                        <c:v>67.33</c:v>
                      </c:pt>
                      <c:pt idx="104">
                        <c:v>66.099999999999994</c:v>
                      </c:pt>
                      <c:pt idx="105">
                        <c:v>66.099999999999994</c:v>
                      </c:pt>
                      <c:pt idx="106">
                        <c:v>67.489999999999995</c:v>
                      </c:pt>
                      <c:pt idx="107">
                        <c:v>66.14</c:v>
                      </c:pt>
                      <c:pt idx="108">
                        <c:v>66.14</c:v>
                      </c:pt>
                      <c:pt idx="109">
                        <c:v>66.680000000000007</c:v>
                      </c:pt>
                      <c:pt idx="110">
                        <c:v>66.680000000000007</c:v>
                      </c:pt>
                      <c:pt idx="111">
                        <c:v>67.239999999999995</c:v>
                      </c:pt>
                      <c:pt idx="112">
                        <c:v>67.239999999999995</c:v>
                      </c:pt>
                      <c:pt idx="113">
                        <c:v>67.239999999999995</c:v>
                      </c:pt>
                      <c:pt idx="114">
                        <c:v>68.77</c:v>
                      </c:pt>
                      <c:pt idx="115">
                        <c:v>68.459999999999994</c:v>
                      </c:pt>
                      <c:pt idx="116">
                        <c:v>68.13</c:v>
                      </c:pt>
                      <c:pt idx="117">
                        <c:v>68.13</c:v>
                      </c:pt>
                      <c:pt idx="118">
                        <c:v>66.12</c:v>
                      </c:pt>
                      <c:pt idx="119">
                        <c:v>67.64</c:v>
                      </c:pt>
                      <c:pt idx="120">
                        <c:v>65.84</c:v>
                      </c:pt>
                      <c:pt idx="121">
                        <c:v>65.84</c:v>
                      </c:pt>
                      <c:pt idx="122">
                        <c:v>65.84</c:v>
                      </c:pt>
                      <c:pt idx="123">
                        <c:v>68.430000000000007</c:v>
                      </c:pt>
                      <c:pt idx="124">
                        <c:v>72.16</c:v>
                      </c:pt>
                      <c:pt idx="125">
                        <c:v>71.59</c:v>
                      </c:pt>
                      <c:pt idx="126">
                        <c:v>70.05</c:v>
                      </c:pt>
                      <c:pt idx="127">
                        <c:v>66.73</c:v>
                      </c:pt>
                      <c:pt idx="128">
                        <c:v>69.28</c:v>
                      </c:pt>
                      <c:pt idx="129">
                        <c:v>71.66</c:v>
                      </c:pt>
                      <c:pt idx="130">
                        <c:v>70.7</c:v>
                      </c:pt>
                      <c:pt idx="131">
                        <c:v>70.7</c:v>
                      </c:pt>
                      <c:pt idx="132">
                        <c:v>69.400000000000006</c:v>
                      </c:pt>
                      <c:pt idx="133">
                        <c:v>66.819999999999993</c:v>
                      </c:pt>
                      <c:pt idx="134">
                        <c:v>66.819999999999993</c:v>
                      </c:pt>
                      <c:pt idx="135">
                        <c:v>68.25</c:v>
                      </c:pt>
                      <c:pt idx="136">
                        <c:v>68.25</c:v>
                      </c:pt>
                      <c:pt idx="137">
                        <c:v>71.650000000000006</c:v>
                      </c:pt>
                      <c:pt idx="138">
                        <c:v>67.53</c:v>
                      </c:pt>
                      <c:pt idx="139">
                        <c:v>68.680000000000007</c:v>
                      </c:pt>
                      <c:pt idx="140">
                        <c:v>67.53</c:v>
                      </c:pt>
                      <c:pt idx="141">
                        <c:v>69.48</c:v>
                      </c:pt>
                      <c:pt idx="142">
                        <c:v>69.48</c:v>
                      </c:pt>
                      <c:pt idx="143">
                        <c:v>66.44</c:v>
                      </c:pt>
                      <c:pt idx="144">
                        <c:v>66.319999999999993</c:v>
                      </c:pt>
                      <c:pt idx="145">
                        <c:v>65.900000000000006</c:v>
                      </c:pt>
                      <c:pt idx="146">
                        <c:v>65.900000000000006</c:v>
                      </c:pt>
                      <c:pt idx="147">
                        <c:v>66.03</c:v>
                      </c:pt>
                      <c:pt idx="148">
                        <c:v>64.12</c:v>
                      </c:pt>
                      <c:pt idx="149">
                        <c:v>64.12</c:v>
                      </c:pt>
                      <c:pt idx="150">
                        <c:v>64.12</c:v>
                      </c:pt>
                      <c:pt idx="151">
                        <c:v>64.12</c:v>
                      </c:pt>
                      <c:pt idx="152">
                        <c:v>64.09</c:v>
                      </c:pt>
                      <c:pt idx="153">
                        <c:v>64.09</c:v>
                      </c:pt>
                      <c:pt idx="154">
                        <c:v>60.33</c:v>
                      </c:pt>
                      <c:pt idx="155">
                        <c:v>65.63</c:v>
                      </c:pt>
                      <c:pt idx="156">
                        <c:v>65.63</c:v>
                      </c:pt>
                      <c:pt idx="157">
                        <c:v>65.739999999999995</c:v>
                      </c:pt>
                      <c:pt idx="158">
                        <c:v>65.739999999999995</c:v>
                      </c:pt>
                      <c:pt idx="159">
                        <c:v>65.739999999999995</c:v>
                      </c:pt>
                      <c:pt idx="160">
                        <c:v>64.8</c:v>
                      </c:pt>
                      <c:pt idx="161">
                        <c:v>64.8</c:v>
                      </c:pt>
                      <c:pt idx="162">
                        <c:v>66.260000000000005</c:v>
                      </c:pt>
                      <c:pt idx="163">
                        <c:v>66.260000000000005</c:v>
                      </c:pt>
                      <c:pt idx="164">
                        <c:v>66.260000000000005</c:v>
                      </c:pt>
                      <c:pt idx="165">
                        <c:v>64.72</c:v>
                      </c:pt>
                      <c:pt idx="166">
                        <c:v>65.98</c:v>
                      </c:pt>
                      <c:pt idx="167">
                        <c:v>56.01</c:v>
                      </c:pt>
                      <c:pt idx="168">
                        <c:v>66.97</c:v>
                      </c:pt>
                      <c:pt idx="169">
                        <c:v>68.56</c:v>
                      </c:pt>
                      <c:pt idx="170">
                        <c:v>68.56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worksheet!$P$2:$P$172</c15:sqref>
                        </c15:formulaRef>
                      </c:ext>
                    </c:extLst>
                    <c:numCache>
                      <c:formatCode>0.0</c:formatCode>
                      <c:ptCount val="1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8D9-4D70-AA64-9AC95C154324}"/>
                  </c:ext>
                </c:extLst>
              </c15:ser>
            </c15:filteredScatterSeries>
          </c:ext>
        </c:extLst>
      </c:scatterChart>
      <c:valAx>
        <c:axId val="1155462440"/>
        <c:scaling>
          <c:orientation val="minMax"/>
          <c:max val="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INRIX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3096"/>
        <c:crosses val="autoZero"/>
        <c:crossBetween val="midCat"/>
      </c:valAx>
      <c:valAx>
        <c:axId val="1155463096"/>
        <c:scaling>
          <c:orientation val="minMax"/>
          <c:max val="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Model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24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- Model vs INRIX - All Freeway SB Corridors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098567498339812E-2"/>
          <c:y val="6.4829856670296226E-2"/>
          <c:w val="0.85618082732933731"/>
          <c:h val="0.86434880234881373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  <a:round/>
              </a:ln>
              <a:effectLst/>
            </c:spPr>
          </c:marker>
          <c:trendline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ref!$A$2:$A$3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xVal>
          <c:yVal>
            <c:numRef>
              <c:f>ref!$B$2:$B$3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FF3-40D7-98E8-2BF373595877}"/>
            </c:ext>
          </c:extLst>
        </c:ser>
        <c:ser>
          <c:idx val="2"/>
          <c:order val="2"/>
          <c:tx>
            <c:v>AM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CCFF"/>
              </a:solidFill>
              <a:ln w="9525">
                <a:solidFill>
                  <a:srgbClr val="FF99FF"/>
                </a:solidFill>
                <a:round/>
              </a:ln>
              <a:effectLst/>
            </c:spPr>
          </c:marker>
          <c:trendline>
            <c:spPr>
              <a:ln w="12700" cap="rnd">
                <a:solidFill>
                  <a:srgbClr val="FF66FF"/>
                </a:solidFill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9800540863286659E-2"/>
                  <c:y val="1.0543922490650592E-2"/>
                </c:manualLayout>
              </c:layout>
              <c:numFmt formatCode="#,##0.00" sourceLinked="0"/>
              <c:spPr>
                <a:solidFill>
                  <a:srgbClr val="FFCC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worksheet!$AA$4:$AA$991</c:f>
              <c:numCache>
                <c:formatCode>General</c:formatCode>
                <c:ptCount val="988"/>
                <c:pt idx="6">
                  <c:v>55.78</c:v>
                </c:pt>
                <c:pt idx="7">
                  <c:v>71.27</c:v>
                </c:pt>
                <c:pt idx="8">
                  <c:v>70.53</c:v>
                </c:pt>
                <c:pt idx="9">
                  <c:v>70.72</c:v>
                </c:pt>
                <c:pt idx="10">
                  <c:v>70.72</c:v>
                </c:pt>
                <c:pt idx="12">
                  <c:v>65.010000000000005</c:v>
                </c:pt>
                <c:pt idx="15">
                  <c:v>72.33</c:v>
                </c:pt>
                <c:pt idx="17">
                  <c:v>57.36</c:v>
                </c:pt>
                <c:pt idx="18">
                  <c:v>70.72</c:v>
                </c:pt>
                <c:pt idx="19">
                  <c:v>67.58</c:v>
                </c:pt>
                <c:pt idx="21">
                  <c:v>67.56</c:v>
                </c:pt>
                <c:pt idx="22">
                  <c:v>46.9</c:v>
                </c:pt>
                <c:pt idx="23">
                  <c:v>56.51</c:v>
                </c:pt>
                <c:pt idx="28">
                  <c:v>70.05</c:v>
                </c:pt>
                <c:pt idx="29">
                  <c:v>61.4</c:v>
                </c:pt>
                <c:pt idx="30">
                  <c:v>39.770000000000003</c:v>
                </c:pt>
                <c:pt idx="33">
                  <c:v>50.14</c:v>
                </c:pt>
                <c:pt idx="36">
                  <c:v>35.01</c:v>
                </c:pt>
                <c:pt idx="38">
                  <c:v>56.52</c:v>
                </c:pt>
                <c:pt idx="39">
                  <c:v>57.51</c:v>
                </c:pt>
                <c:pt idx="58">
                  <c:v>55.78</c:v>
                </c:pt>
                <c:pt idx="66">
                  <c:v>40.82</c:v>
                </c:pt>
                <c:pt idx="82">
                  <c:v>67.39</c:v>
                </c:pt>
                <c:pt idx="83">
                  <c:v>69.790000000000006</c:v>
                </c:pt>
                <c:pt idx="84">
                  <c:v>69.790000000000006</c:v>
                </c:pt>
                <c:pt idx="85">
                  <c:v>65.94</c:v>
                </c:pt>
                <c:pt idx="86">
                  <c:v>67.849999999999994</c:v>
                </c:pt>
                <c:pt idx="87">
                  <c:v>67.86</c:v>
                </c:pt>
                <c:pt idx="88">
                  <c:v>66.87</c:v>
                </c:pt>
                <c:pt idx="89">
                  <c:v>62.97</c:v>
                </c:pt>
                <c:pt idx="90">
                  <c:v>67.12</c:v>
                </c:pt>
                <c:pt idx="91">
                  <c:v>68.010000000000005</c:v>
                </c:pt>
                <c:pt idx="92">
                  <c:v>67.62</c:v>
                </c:pt>
                <c:pt idx="93">
                  <c:v>67.62</c:v>
                </c:pt>
                <c:pt idx="94">
                  <c:v>67.62</c:v>
                </c:pt>
                <c:pt idx="95">
                  <c:v>67.17</c:v>
                </c:pt>
                <c:pt idx="96">
                  <c:v>67.17</c:v>
                </c:pt>
                <c:pt idx="97">
                  <c:v>67.489999999999995</c:v>
                </c:pt>
                <c:pt idx="98">
                  <c:v>67.489999999999995</c:v>
                </c:pt>
                <c:pt idx="99">
                  <c:v>67.37</c:v>
                </c:pt>
                <c:pt idx="100">
                  <c:v>66.53</c:v>
                </c:pt>
                <c:pt idx="101">
                  <c:v>66.53</c:v>
                </c:pt>
                <c:pt idx="102">
                  <c:v>66.53</c:v>
                </c:pt>
                <c:pt idx="103">
                  <c:v>65.81</c:v>
                </c:pt>
                <c:pt idx="104">
                  <c:v>65.81</c:v>
                </c:pt>
                <c:pt idx="105">
                  <c:v>65.650000000000006</c:v>
                </c:pt>
                <c:pt idx="106">
                  <c:v>66.150000000000006</c:v>
                </c:pt>
                <c:pt idx="107">
                  <c:v>66.150000000000006</c:v>
                </c:pt>
                <c:pt idx="108">
                  <c:v>66.150000000000006</c:v>
                </c:pt>
                <c:pt idx="109">
                  <c:v>66.150000000000006</c:v>
                </c:pt>
                <c:pt idx="110">
                  <c:v>63.91</c:v>
                </c:pt>
                <c:pt idx="111">
                  <c:v>62.9</c:v>
                </c:pt>
                <c:pt idx="112">
                  <c:v>62.9</c:v>
                </c:pt>
                <c:pt idx="113">
                  <c:v>63.99</c:v>
                </c:pt>
                <c:pt idx="114">
                  <c:v>63.99</c:v>
                </c:pt>
                <c:pt idx="115">
                  <c:v>64.069999999999993</c:v>
                </c:pt>
                <c:pt idx="116">
                  <c:v>64.069999999999993</c:v>
                </c:pt>
                <c:pt idx="117">
                  <c:v>65.87</c:v>
                </c:pt>
                <c:pt idx="118">
                  <c:v>63.93</c:v>
                </c:pt>
                <c:pt idx="119">
                  <c:v>63.93</c:v>
                </c:pt>
                <c:pt idx="120">
                  <c:v>67.84</c:v>
                </c:pt>
                <c:pt idx="121">
                  <c:v>67.84</c:v>
                </c:pt>
                <c:pt idx="122">
                  <c:v>67.84</c:v>
                </c:pt>
                <c:pt idx="123">
                  <c:v>67.150000000000006</c:v>
                </c:pt>
                <c:pt idx="124">
                  <c:v>61.4</c:v>
                </c:pt>
                <c:pt idx="125">
                  <c:v>61.4</c:v>
                </c:pt>
                <c:pt idx="130">
                  <c:v>67.489999999999995</c:v>
                </c:pt>
                <c:pt idx="131">
                  <c:v>65.81</c:v>
                </c:pt>
                <c:pt idx="132">
                  <c:v>66.150000000000006</c:v>
                </c:pt>
                <c:pt idx="142">
                  <c:v>65.900000000000006</c:v>
                </c:pt>
                <c:pt idx="143">
                  <c:v>65.900000000000006</c:v>
                </c:pt>
                <c:pt idx="144">
                  <c:v>65.430000000000007</c:v>
                </c:pt>
                <c:pt idx="145">
                  <c:v>66.790000000000006</c:v>
                </c:pt>
                <c:pt idx="146">
                  <c:v>62.58</c:v>
                </c:pt>
                <c:pt idx="147">
                  <c:v>62.88</c:v>
                </c:pt>
                <c:pt idx="149">
                  <c:v>69.69</c:v>
                </c:pt>
                <c:pt idx="163">
                  <c:v>57.39</c:v>
                </c:pt>
                <c:pt idx="167">
                  <c:v>67.53</c:v>
                </c:pt>
                <c:pt idx="175">
                  <c:v>37.01</c:v>
                </c:pt>
                <c:pt idx="177">
                  <c:v>54.76</c:v>
                </c:pt>
                <c:pt idx="180">
                  <c:v>68.930000000000007</c:v>
                </c:pt>
                <c:pt idx="181">
                  <c:v>68.930000000000007</c:v>
                </c:pt>
                <c:pt idx="182">
                  <c:v>69.75</c:v>
                </c:pt>
                <c:pt idx="184">
                  <c:v>69.75</c:v>
                </c:pt>
                <c:pt idx="186">
                  <c:v>69.75</c:v>
                </c:pt>
                <c:pt idx="188">
                  <c:v>67.459999999999994</c:v>
                </c:pt>
                <c:pt idx="190">
                  <c:v>67.39</c:v>
                </c:pt>
                <c:pt idx="192">
                  <c:v>63.33</c:v>
                </c:pt>
                <c:pt idx="194">
                  <c:v>65.680000000000007</c:v>
                </c:pt>
                <c:pt idx="195">
                  <c:v>69.69</c:v>
                </c:pt>
                <c:pt idx="196">
                  <c:v>69.69</c:v>
                </c:pt>
                <c:pt idx="199">
                  <c:v>68.83</c:v>
                </c:pt>
                <c:pt idx="211">
                  <c:v>64.56</c:v>
                </c:pt>
                <c:pt idx="212">
                  <c:v>66.56</c:v>
                </c:pt>
                <c:pt idx="214">
                  <c:v>66.56</c:v>
                </c:pt>
                <c:pt idx="216">
                  <c:v>67.56</c:v>
                </c:pt>
                <c:pt idx="218">
                  <c:v>67.760000000000005</c:v>
                </c:pt>
                <c:pt idx="225">
                  <c:v>66.75</c:v>
                </c:pt>
                <c:pt idx="228">
                  <c:v>62.07</c:v>
                </c:pt>
                <c:pt idx="230">
                  <c:v>61.62</c:v>
                </c:pt>
                <c:pt idx="231">
                  <c:v>62.88</c:v>
                </c:pt>
                <c:pt idx="234">
                  <c:v>66.12</c:v>
                </c:pt>
                <c:pt idx="240">
                  <c:v>68.58</c:v>
                </c:pt>
                <c:pt idx="242">
                  <c:v>68.58</c:v>
                </c:pt>
                <c:pt idx="246">
                  <c:v>61.7</c:v>
                </c:pt>
                <c:pt idx="247">
                  <c:v>61.7</c:v>
                </c:pt>
                <c:pt idx="249">
                  <c:v>62.53</c:v>
                </c:pt>
                <c:pt idx="250">
                  <c:v>62.53</c:v>
                </c:pt>
                <c:pt idx="251">
                  <c:v>62.53</c:v>
                </c:pt>
                <c:pt idx="252">
                  <c:v>62.88</c:v>
                </c:pt>
                <c:pt idx="266">
                  <c:v>62.9</c:v>
                </c:pt>
                <c:pt idx="267">
                  <c:v>63.99</c:v>
                </c:pt>
                <c:pt idx="268">
                  <c:v>65.900000000000006</c:v>
                </c:pt>
                <c:pt idx="292">
                  <c:v>67.86</c:v>
                </c:pt>
                <c:pt idx="300">
                  <c:v>65.400000000000006</c:v>
                </c:pt>
                <c:pt idx="309">
                  <c:v>67.64</c:v>
                </c:pt>
                <c:pt idx="310">
                  <c:v>65.959999999999994</c:v>
                </c:pt>
                <c:pt idx="312">
                  <c:v>66.84</c:v>
                </c:pt>
                <c:pt idx="315">
                  <c:v>61.44</c:v>
                </c:pt>
                <c:pt idx="318">
                  <c:v>68.37</c:v>
                </c:pt>
                <c:pt idx="321">
                  <c:v>57.41</c:v>
                </c:pt>
                <c:pt idx="322">
                  <c:v>57.41</c:v>
                </c:pt>
                <c:pt idx="325">
                  <c:v>57.41</c:v>
                </c:pt>
                <c:pt idx="326">
                  <c:v>56.51</c:v>
                </c:pt>
                <c:pt idx="330">
                  <c:v>70.48</c:v>
                </c:pt>
                <c:pt idx="331">
                  <c:v>71.2</c:v>
                </c:pt>
                <c:pt idx="339">
                  <c:v>46.91</c:v>
                </c:pt>
                <c:pt idx="340">
                  <c:v>46.91</c:v>
                </c:pt>
                <c:pt idx="341">
                  <c:v>49.59</c:v>
                </c:pt>
                <c:pt idx="342">
                  <c:v>49.59</c:v>
                </c:pt>
                <c:pt idx="344">
                  <c:v>55.78</c:v>
                </c:pt>
                <c:pt idx="346">
                  <c:v>66.75</c:v>
                </c:pt>
                <c:pt idx="347">
                  <c:v>63.84</c:v>
                </c:pt>
                <c:pt idx="348">
                  <c:v>63.6</c:v>
                </c:pt>
                <c:pt idx="352">
                  <c:v>60.96</c:v>
                </c:pt>
                <c:pt idx="353">
                  <c:v>63.91</c:v>
                </c:pt>
                <c:pt idx="362">
                  <c:v>53</c:v>
                </c:pt>
                <c:pt idx="365">
                  <c:v>53</c:v>
                </c:pt>
                <c:pt idx="369">
                  <c:v>42.29</c:v>
                </c:pt>
                <c:pt idx="370">
                  <c:v>42.29</c:v>
                </c:pt>
                <c:pt idx="372">
                  <c:v>45.83</c:v>
                </c:pt>
                <c:pt idx="373">
                  <c:v>45.83</c:v>
                </c:pt>
                <c:pt idx="375">
                  <c:v>60.62</c:v>
                </c:pt>
                <c:pt idx="378">
                  <c:v>57.36</c:v>
                </c:pt>
                <c:pt idx="380">
                  <c:v>58.85</c:v>
                </c:pt>
                <c:pt idx="381">
                  <c:v>70.290000000000006</c:v>
                </c:pt>
                <c:pt idx="382">
                  <c:v>62.27</c:v>
                </c:pt>
                <c:pt idx="384">
                  <c:v>62.27</c:v>
                </c:pt>
                <c:pt idx="386">
                  <c:v>60.53</c:v>
                </c:pt>
                <c:pt idx="402">
                  <c:v>65.94</c:v>
                </c:pt>
                <c:pt idx="405">
                  <c:v>64.92</c:v>
                </c:pt>
                <c:pt idx="407">
                  <c:v>67.5</c:v>
                </c:pt>
                <c:pt idx="410">
                  <c:v>66.959999999999994</c:v>
                </c:pt>
                <c:pt idx="413">
                  <c:v>73.11</c:v>
                </c:pt>
                <c:pt idx="416">
                  <c:v>65.680000000000007</c:v>
                </c:pt>
                <c:pt idx="418">
                  <c:v>67.349999999999994</c:v>
                </c:pt>
                <c:pt idx="419">
                  <c:v>67.349999999999994</c:v>
                </c:pt>
                <c:pt idx="422">
                  <c:v>72.19</c:v>
                </c:pt>
                <c:pt idx="423">
                  <c:v>67.959999999999994</c:v>
                </c:pt>
                <c:pt idx="425">
                  <c:v>67.959999999999994</c:v>
                </c:pt>
                <c:pt idx="428">
                  <c:v>70.53</c:v>
                </c:pt>
                <c:pt idx="429">
                  <c:v>71.86</c:v>
                </c:pt>
                <c:pt idx="431">
                  <c:v>71.91</c:v>
                </c:pt>
                <c:pt idx="432">
                  <c:v>52.77</c:v>
                </c:pt>
                <c:pt idx="433">
                  <c:v>71.959999999999994</c:v>
                </c:pt>
                <c:pt idx="435">
                  <c:v>65.2</c:v>
                </c:pt>
                <c:pt idx="441">
                  <c:v>68.16</c:v>
                </c:pt>
                <c:pt idx="443">
                  <c:v>67.39</c:v>
                </c:pt>
                <c:pt idx="447">
                  <c:v>68.98</c:v>
                </c:pt>
                <c:pt idx="448">
                  <c:v>69.069999999999993</c:v>
                </c:pt>
                <c:pt idx="450">
                  <c:v>65.77</c:v>
                </c:pt>
                <c:pt idx="456">
                  <c:v>62.54</c:v>
                </c:pt>
                <c:pt idx="461">
                  <c:v>63.09</c:v>
                </c:pt>
                <c:pt idx="471">
                  <c:v>68.38</c:v>
                </c:pt>
                <c:pt idx="474">
                  <c:v>66.62</c:v>
                </c:pt>
                <c:pt idx="475">
                  <c:v>68.180000000000007</c:v>
                </c:pt>
                <c:pt idx="476">
                  <c:v>68.180000000000007</c:v>
                </c:pt>
                <c:pt idx="479">
                  <c:v>64.760000000000005</c:v>
                </c:pt>
                <c:pt idx="481">
                  <c:v>63.72</c:v>
                </c:pt>
                <c:pt idx="482">
                  <c:v>68.14</c:v>
                </c:pt>
                <c:pt idx="483">
                  <c:v>67.53</c:v>
                </c:pt>
                <c:pt idx="492">
                  <c:v>67.62</c:v>
                </c:pt>
                <c:pt idx="494">
                  <c:v>69.069999999999993</c:v>
                </c:pt>
                <c:pt idx="496">
                  <c:v>69.069999999999993</c:v>
                </c:pt>
                <c:pt idx="498">
                  <c:v>46.32</c:v>
                </c:pt>
                <c:pt idx="499">
                  <c:v>55.45</c:v>
                </c:pt>
                <c:pt idx="506">
                  <c:v>67.53</c:v>
                </c:pt>
                <c:pt idx="508">
                  <c:v>65.69</c:v>
                </c:pt>
                <c:pt idx="510">
                  <c:v>69.19</c:v>
                </c:pt>
                <c:pt idx="511">
                  <c:v>69.19</c:v>
                </c:pt>
                <c:pt idx="513">
                  <c:v>65.62</c:v>
                </c:pt>
                <c:pt idx="534">
                  <c:v>67.53</c:v>
                </c:pt>
                <c:pt idx="536">
                  <c:v>67.58</c:v>
                </c:pt>
                <c:pt idx="541">
                  <c:v>61.62</c:v>
                </c:pt>
                <c:pt idx="544">
                  <c:v>67.760000000000005</c:v>
                </c:pt>
                <c:pt idx="555">
                  <c:v>63.37</c:v>
                </c:pt>
                <c:pt idx="556">
                  <c:v>55.83</c:v>
                </c:pt>
                <c:pt idx="557">
                  <c:v>50</c:v>
                </c:pt>
                <c:pt idx="558">
                  <c:v>50</c:v>
                </c:pt>
                <c:pt idx="559">
                  <c:v>66.069999999999993</c:v>
                </c:pt>
                <c:pt idx="560">
                  <c:v>64.34</c:v>
                </c:pt>
                <c:pt idx="561">
                  <c:v>66.510000000000005</c:v>
                </c:pt>
                <c:pt idx="562">
                  <c:v>59.82</c:v>
                </c:pt>
                <c:pt idx="563">
                  <c:v>66.040000000000006</c:v>
                </c:pt>
                <c:pt idx="564">
                  <c:v>40.71</c:v>
                </c:pt>
                <c:pt idx="565">
                  <c:v>66.040000000000006</c:v>
                </c:pt>
                <c:pt idx="566">
                  <c:v>67.44</c:v>
                </c:pt>
                <c:pt idx="567">
                  <c:v>66.83</c:v>
                </c:pt>
                <c:pt idx="568">
                  <c:v>67.86</c:v>
                </c:pt>
                <c:pt idx="580">
                  <c:v>70.14</c:v>
                </c:pt>
                <c:pt idx="581">
                  <c:v>66.87</c:v>
                </c:pt>
                <c:pt idx="582">
                  <c:v>67.12</c:v>
                </c:pt>
                <c:pt idx="583">
                  <c:v>65.81</c:v>
                </c:pt>
                <c:pt idx="584">
                  <c:v>65.650000000000006</c:v>
                </c:pt>
                <c:pt idx="585">
                  <c:v>65.650000000000006</c:v>
                </c:pt>
                <c:pt idx="587">
                  <c:v>46.13</c:v>
                </c:pt>
                <c:pt idx="588">
                  <c:v>49.76</c:v>
                </c:pt>
                <c:pt idx="592">
                  <c:v>62.9</c:v>
                </c:pt>
                <c:pt idx="593">
                  <c:v>62.9</c:v>
                </c:pt>
                <c:pt idx="594">
                  <c:v>55.87</c:v>
                </c:pt>
                <c:pt idx="597">
                  <c:v>69.069999999999993</c:v>
                </c:pt>
                <c:pt idx="601">
                  <c:v>72.19</c:v>
                </c:pt>
                <c:pt idx="608">
                  <c:v>67.39</c:v>
                </c:pt>
                <c:pt idx="610">
                  <c:v>66.959999999999994</c:v>
                </c:pt>
                <c:pt idx="611">
                  <c:v>68.040000000000006</c:v>
                </c:pt>
                <c:pt idx="613">
                  <c:v>63.72</c:v>
                </c:pt>
                <c:pt idx="615">
                  <c:v>62.88</c:v>
                </c:pt>
                <c:pt idx="618">
                  <c:v>66.16</c:v>
                </c:pt>
                <c:pt idx="620">
                  <c:v>67.84</c:v>
                </c:pt>
                <c:pt idx="621">
                  <c:v>67.459999999999994</c:v>
                </c:pt>
                <c:pt idx="623">
                  <c:v>64.92</c:v>
                </c:pt>
                <c:pt idx="624">
                  <c:v>69.709999999999994</c:v>
                </c:pt>
                <c:pt idx="626">
                  <c:v>69.7</c:v>
                </c:pt>
                <c:pt idx="629">
                  <c:v>60.62</c:v>
                </c:pt>
                <c:pt idx="630">
                  <c:v>70.78</c:v>
                </c:pt>
                <c:pt idx="635">
                  <c:v>66.84</c:v>
                </c:pt>
                <c:pt idx="636">
                  <c:v>57.51</c:v>
                </c:pt>
                <c:pt idx="637">
                  <c:v>40.82</c:v>
                </c:pt>
                <c:pt idx="638">
                  <c:v>42.29</c:v>
                </c:pt>
                <c:pt idx="639">
                  <c:v>69.75</c:v>
                </c:pt>
                <c:pt idx="641">
                  <c:v>66.099999999999994</c:v>
                </c:pt>
                <c:pt idx="645">
                  <c:v>55.78</c:v>
                </c:pt>
                <c:pt idx="647">
                  <c:v>66.040000000000006</c:v>
                </c:pt>
                <c:pt idx="649">
                  <c:v>65.459999999999994</c:v>
                </c:pt>
                <c:pt idx="650">
                  <c:v>36.369999999999997</c:v>
                </c:pt>
                <c:pt idx="653">
                  <c:v>65.2</c:v>
                </c:pt>
                <c:pt idx="655">
                  <c:v>63.13</c:v>
                </c:pt>
                <c:pt idx="656">
                  <c:v>55.41</c:v>
                </c:pt>
                <c:pt idx="658">
                  <c:v>66.099999999999994</c:v>
                </c:pt>
                <c:pt idx="659">
                  <c:v>67.930000000000007</c:v>
                </c:pt>
                <c:pt idx="660">
                  <c:v>55.41</c:v>
                </c:pt>
                <c:pt idx="662">
                  <c:v>51.78</c:v>
                </c:pt>
                <c:pt idx="686">
                  <c:v>66.94</c:v>
                </c:pt>
                <c:pt idx="688">
                  <c:v>70.05</c:v>
                </c:pt>
                <c:pt idx="690">
                  <c:v>70.08</c:v>
                </c:pt>
                <c:pt idx="695">
                  <c:v>67.760000000000005</c:v>
                </c:pt>
                <c:pt idx="698">
                  <c:v>61.45</c:v>
                </c:pt>
                <c:pt idx="717">
                  <c:v>61.4</c:v>
                </c:pt>
                <c:pt idx="719">
                  <c:v>66.83</c:v>
                </c:pt>
                <c:pt idx="722">
                  <c:v>38.99</c:v>
                </c:pt>
                <c:pt idx="724">
                  <c:v>66.040000000000006</c:v>
                </c:pt>
                <c:pt idx="726">
                  <c:v>63.06</c:v>
                </c:pt>
                <c:pt idx="727">
                  <c:v>64.98</c:v>
                </c:pt>
                <c:pt idx="728">
                  <c:v>67.77</c:v>
                </c:pt>
                <c:pt idx="731">
                  <c:v>66.760000000000005</c:v>
                </c:pt>
                <c:pt idx="733">
                  <c:v>66.59</c:v>
                </c:pt>
                <c:pt idx="737">
                  <c:v>66.59</c:v>
                </c:pt>
                <c:pt idx="740">
                  <c:v>66.760000000000005</c:v>
                </c:pt>
                <c:pt idx="741">
                  <c:v>66.760000000000005</c:v>
                </c:pt>
                <c:pt idx="744">
                  <c:v>66.37</c:v>
                </c:pt>
                <c:pt idx="745">
                  <c:v>67.77</c:v>
                </c:pt>
                <c:pt idx="746">
                  <c:v>64.97</c:v>
                </c:pt>
                <c:pt idx="749">
                  <c:v>66.09</c:v>
                </c:pt>
                <c:pt idx="750">
                  <c:v>66.09</c:v>
                </c:pt>
                <c:pt idx="753">
                  <c:v>66.400000000000006</c:v>
                </c:pt>
                <c:pt idx="754">
                  <c:v>66.400000000000006</c:v>
                </c:pt>
                <c:pt idx="756">
                  <c:v>66.98</c:v>
                </c:pt>
                <c:pt idx="758">
                  <c:v>66.98</c:v>
                </c:pt>
                <c:pt idx="761">
                  <c:v>67.099999999999994</c:v>
                </c:pt>
                <c:pt idx="762">
                  <c:v>57.63</c:v>
                </c:pt>
                <c:pt idx="765">
                  <c:v>67.27</c:v>
                </c:pt>
                <c:pt idx="768">
                  <c:v>66.790000000000006</c:v>
                </c:pt>
                <c:pt idx="769">
                  <c:v>67.27</c:v>
                </c:pt>
                <c:pt idx="857">
                  <c:v>65.959999999999994</c:v>
                </c:pt>
                <c:pt idx="858">
                  <c:v>65.959999999999994</c:v>
                </c:pt>
                <c:pt idx="862">
                  <c:v>68.37</c:v>
                </c:pt>
                <c:pt idx="864">
                  <c:v>65.430000000000007</c:v>
                </c:pt>
                <c:pt idx="866">
                  <c:v>51.93</c:v>
                </c:pt>
                <c:pt idx="867">
                  <c:v>51.57</c:v>
                </c:pt>
                <c:pt idx="882">
                  <c:v>66.790000000000006</c:v>
                </c:pt>
                <c:pt idx="883">
                  <c:v>67.209999999999994</c:v>
                </c:pt>
                <c:pt idx="885">
                  <c:v>66.209999999999994</c:v>
                </c:pt>
                <c:pt idx="886">
                  <c:v>66.099999999999994</c:v>
                </c:pt>
                <c:pt idx="888">
                  <c:v>66.14</c:v>
                </c:pt>
                <c:pt idx="891">
                  <c:v>67.44</c:v>
                </c:pt>
                <c:pt idx="894">
                  <c:v>66.16</c:v>
                </c:pt>
                <c:pt idx="897">
                  <c:v>66.98</c:v>
                </c:pt>
                <c:pt idx="898">
                  <c:v>66.98</c:v>
                </c:pt>
                <c:pt idx="899">
                  <c:v>65.62</c:v>
                </c:pt>
                <c:pt idx="902">
                  <c:v>67.459999999999994</c:v>
                </c:pt>
                <c:pt idx="911">
                  <c:v>61.31</c:v>
                </c:pt>
                <c:pt idx="913">
                  <c:v>67.12</c:v>
                </c:pt>
                <c:pt idx="916">
                  <c:v>67.64</c:v>
                </c:pt>
                <c:pt idx="917">
                  <c:v>66.94</c:v>
                </c:pt>
                <c:pt idx="918">
                  <c:v>61.31</c:v>
                </c:pt>
                <c:pt idx="952">
                  <c:v>71.97</c:v>
                </c:pt>
                <c:pt idx="954">
                  <c:v>72.12</c:v>
                </c:pt>
                <c:pt idx="955">
                  <c:v>70.14</c:v>
                </c:pt>
                <c:pt idx="957">
                  <c:v>70.790000000000006</c:v>
                </c:pt>
                <c:pt idx="959">
                  <c:v>67.48</c:v>
                </c:pt>
                <c:pt idx="960">
                  <c:v>67.48</c:v>
                </c:pt>
                <c:pt idx="964">
                  <c:v>66.98</c:v>
                </c:pt>
                <c:pt idx="966">
                  <c:v>61.35</c:v>
                </c:pt>
                <c:pt idx="968">
                  <c:v>66.22</c:v>
                </c:pt>
                <c:pt idx="972">
                  <c:v>66.22</c:v>
                </c:pt>
                <c:pt idx="975">
                  <c:v>73.209999999999994</c:v>
                </c:pt>
                <c:pt idx="976">
                  <c:v>62.07</c:v>
                </c:pt>
                <c:pt idx="979">
                  <c:v>51.93</c:v>
                </c:pt>
                <c:pt idx="983">
                  <c:v>69.989999999999995</c:v>
                </c:pt>
                <c:pt idx="984">
                  <c:v>62.27</c:v>
                </c:pt>
              </c:numCache>
            </c:numRef>
          </c:xVal>
          <c:yVal>
            <c:numRef>
              <c:f>worksheet!$AB$4:$AB$991</c:f>
              <c:numCache>
                <c:formatCode>General</c:formatCode>
                <c:ptCount val="988"/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5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3">
                  <c:v>0</c:v>
                </c:pt>
                <c:pt idx="36">
                  <c:v>0</c:v>
                </c:pt>
                <c:pt idx="38">
                  <c:v>0</c:v>
                </c:pt>
                <c:pt idx="39">
                  <c:v>0</c:v>
                </c:pt>
                <c:pt idx="58">
                  <c:v>0</c:v>
                </c:pt>
                <c:pt idx="66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9">
                  <c:v>0</c:v>
                </c:pt>
                <c:pt idx="163">
                  <c:v>0</c:v>
                </c:pt>
                <c:pt idx="167">
                  <c:v>0</c:v>
                </c:pt>
                <c:pt idx="175">
                  <c:v>0</c:v>
                </c:pt>
                <c:pt idx="177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4">
                  <c:v>0</c:v>
                </c:pt>
                <c:pt idx="186">
                  <c:v>0</c:v>
                </c:pt>
                <c:pt idx="188">
                  <c:v>0</c:v>
                </c:pt>
                <c:pt idx="190">
                  <c:v>0</c:v>
                </c:pt>
                <c:pt idx="192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9">
                  <c:v>0</c:v>
                </c:pt>
                <c:pt idx="211">
                  <c:v>0</c:v>
                </c:pt>
                <c:pt idx="212">
                  <c:v>0</c:v>
                </c:pt>
                <c:pt idx="214">
                  <c:v>0</c:v>
                </c:pt>
                <c:pt idx="216">
                  <c:v>0</c:v>
                </c:pt>
                <c:pt idx="218">
                  <c:v>0</c:v>
                </c:pt>
                <c:pt idx="225">
                  <c:v>0</c:v>
                </c:pt>
                <c:pt idx="228">
                  <c:v>0</c:v>
                </c:pt>
                <c:pt idx="230">
                  <c:v>0</c:v>
                </c:pt>
                <c:pt idx="231">
                  <c:v>0</c:v>
                </c:pt>
                <c:pt idx="234">
                  <c:v>0</c:v>
                </c:pt>
                <c:pt idx="240">
                  <c:v>0</c:v>
                </c:pt>
                <c:pt idx="242">
                  <c:v>0</c:v>
                </c:pt>
                <c:pt idx="246">
                  <c:v>0</c:v>
                </c:pt>
                <c:pt idx="247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92">
                  <c:v>0</c:v>
                </c:pt>
                <c:pt idx="300">
                  <c:v>0</c:v>
                </c:pt>
                <c:pt idx="309">
                  <c:v>0</c:v>
                </c:pt>
                <c:pt idx="310">
                  <c:v>0</c:v>
                </c:pt>
                <c:pt idx="312">
                  <c:v>0</c:v>
                </c:pt>
                <c:pt idx="315">
                  <c:v>0</c:v>
                </c:pt>
                <c:pt idx="318">
                  <c:v>0</c:v>
                </c:pt>
                <c:pt idx="321">
                  <c:v>0</c:v>
                </c:pt>
                <c:pt idx="322">
                  <c:v>0</c:v>
                </c:pt>
                <c:pt idx="325">
                  <c:v>0</c:v>
                </c:pt>
                <c:pt idx="326">
                  <c:v>0</c:v>
                </c:pt>
                <c:pt idx="330">
                  <c:v>0</c:v>
                </c:pt>
                <c:pt idx="331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4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52">
                  <c:v>0</c:v>
                </c:pt>
                <c:pt idx="353">
                  <c:v>0</c:v>
                </c:pt>
                <c:pt idx="362">
                  <c:v>0</c:v>
                </c:pt>
                <c:pt idx="365">
                  <c:v>0</c:v>
                </c:pt>
                <c:pt idx="369">
                  <c:v>0</c:v>
                </c:pt>
                <c:pt idx="370">
                  <c:v>0</c:v>
                </c:pt>
                <c:pt idx="372">
                  <c:v>0</c:v>
                </c:pt>
                <c:pt idx="373">
                  <c:v>0</c:v>
                </c:pt>
                <c:pt idx="375">
                  <c:v>0</c:v>
                </c:pt>
                <c:pt idx="378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4">
                  <c:v>0</c:v>
                </c:pt>
                <c:pt idx="386">
                  <c:v>0</c:v>
                </c:pt>
                <c:pt idx="402">
                  <c:v>0</c:v>
                </c:pt>
                <c:pt idx="405">
                  <c:v>0</c:v>
                </c:pt>
                <c:pt idx="407">
                  <c:v>0</c:v>
                </c:pt>
                <c:pt idx="410">
                  <c:v>0</c:v>
                </c:pt>
                <c:pt idx="413">
                  <c:v>0</c:v>
                </c:pt>
                <c:pt idx="416">
                  <c:v>0</c:v>
                </c:pt>
                <c:pt idx="418">
                  <c:v>0</c:v>
                </c:pt>
                <c:pt idx="419">
                  <c:v>0</c:v>
                </c:pt>
                <c:pt idx="422">
                  <c:v>0</c:v>
                </c:pt>
                <c:pt idx="423">
                  <c:v>0</c:v>
                </c:pt>
                <c:pt idx="425">
                  <c:v>0</c:v>
                </c:pt>
                <c:pt idx="428">
                  <c:v>0</c:v>
                </c:pt>
                <c:pt idx="429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5">
                  <c:v>0</c:v>
                </c:pt>
                <c:pt idx="441">
                  <c:v>0</c:v>
                </c:pt>
                <c:pt idx="443">
                  <c:v>0</c:v>
                </c:pt>
                <c:pt idx="447">
                  <c:v>0</c:v>
                </c:pt>
                <c:pt idx="448">
                  <c:v>0</c:v>
                </c:pt>
                <c:pt idx="450">
                  <c:v>0</c:v>
                </c:pt>
                <c:pt idx="456">
                  <c:v>0</c:v>
                </c:pt>
                <c:pt idx="461">
                  <c:v>0</c:v>
                </c:pt>
                <c:pt idx="471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9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92">
                  <c:v>0</c:v>
                </c:pt>
                <c:pt idx="494">
                  <c:v>0</c:v>
                </c:pt>
                <c:pt idx="496">
                  <c:v>0</c:v>
                </c:pt>
                <c:pt idx="498">
                  <c:v>0</c:v>
                </c:pt>
                <c:pt idx="499">
                  <c:v>0</c:v>
                </c:pt>
                <c:pt idx="506">
                  <c:v>0</c:v>
                </c:pt>
                <c:pt idx="508">
                  <c:v>0</c:v>
                </c:pt>
                <c:pt idx="510">
                  <c:v>0</c:v>
                </c:pt>
                <c:pt idx="511">
                  <c:v>0</c:v>
                </c:pt>
                <c:pt idx="513">
                  <c:v>0</c:v>
                </c:pt>
                <c:pt idx="534">
                  <c:v>0</c:v>
                </c:pt>
                <c:pt idx="536">
                  <c:v>0</c:v>
                </c:pt>
                <c:pt idx="541">
                  <c:v>0</c:v>
                </c:pt>
                <c:pt idx="54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7">
                  <c:v>0</c:v>
                </c:pt>
                <c:pt idx="588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7">
                  <c:v>0</c:v>
                </c:pt>
                <c:pt idx="601">
                  <c:v>0</c:v>
                </c:pt>
                <c:pt idx="608">
                  <c:v>0</c:v>
                </c:pt>
                <c:pt idx="610">
                  <c:v>0</c:v>
                </c:pt>
                <c:pt idx="611">
                  <c:v>0</c:v>
                </c:pt>
                <c:pt idx="613">
                  <c:v>0</c:v>
                </c:pt>
                <c:pt idx="615">
                  <c:v>0</c:v>
                </c:pt>
                <c:pt idx="618">
                  <c:v>0</c:v>
                </c:pt>
                <c:pt idx="620">
                  <c:v>0</c:v>
                </c:pt>
                <c:pt idx="621">
                  <c:v>0</c:v>
                </c:pt>
                <c:pt idx="623">
                  <c:v>0</c:v>
                </c:pt>
                <c:pt idx="624">
                  <c:v>0</c:v>
                </c:pt>
                <c:pt idx="626">
                  <c:v>0</c:v>
                </c:pt>
                <c:pt idx="629">
                  <c:v>0</c:v>
                </c:pt>
                <c:pt idx="630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1">
                  <c:v>0</c:v>
                </c:pt>
                <c:pt idx="645">
                  <c:v>0</c:v>
                </c:pt>
                <c:pt idx="647">
                  <c:v>0</c:v>
                </c:pt>
                <c:pt idx="649">
                  <c:v>0</c:v>
                </c:pt>
                <c:pt idx="650">
                  <c:v>0</c:v>
                </c:pt>
                <c:pt idx="653">
                  <c:v>0</c:v>
                </c:pt>
                <c:pt idx="655">
                  <c:v>0</c:v>
                </c:pt>
                <c:pt idx="656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2">
                  <c:v>0</c:v>
                </c:pt>
                <c:pt idx="686">
                  <c:v>0</c:v>
                </c:pt>
                <c:pt idx="688">
                  <c:v>0</c:v>
                </c:pt>
                <c:pt idx="690">
                  <c:v>0</c:v>
                </c:pt>
                <c:pt idx="695">
                  <c:v>0</c:v>
                </c:pt>
                <c:pt idx="698">
                  <c:v>0</c:v>
                </c:pt>
                <c:pt idx="717">
                  <c:v>0</c:v>
                </c:pt>
                <c:pt idx="719">
                  <c:v>0</c:v>
                </c:pt>
                <c:pt idx="722">
                  <c:v>0</c:v>
                </c:pt>
                <c:pt idx="724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31">
                  <c:v>0</c:v>
                </c:pt>
                <c:pt idx="733">
                  <c:v>0</c:v>
                </c:pt>
                <c:pt idx="737">
                  <c:v>0</c:v>
                </c:pt>
                <c:pt idx="740">
                  <c:v>0</c:v>
                </c:pt>
                <c:pt idx="741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9">
                  <c:v>0</c:v>
                </c:pt>
                <c:pt idx="750">
                  <c:v>0</c:v>
                </c:pt>
                <c:pt idx="753">
                  <c:v>0</c:v>
                </c:pt>
                <c:pt idx="754">
                  <c:v>0</c:v>
                </c:pt>
                <c:pt idx="756">
                  <c:v>0</c:v>
                </c:pt>
                <c:pt idx="758">
                  <c:v>0</c:v>
                </c:pt>
                <c:pt idx="761">
                  <c:v>0</c:v>
                </c:pt>
                <c:pt idx="762">
                  <c:v>0</c:v>
                </c:pt>
                <c:pt idx="765">
                  <c:v>0</c:v>
                </c:pt>
                <c:pt idx="768">
                  <c:v>0</c:v>
                </c:pt>
                <c:pt idx="769">
                  <c:v>0</c:v>
                </c:pt>
                <c:pt idx="857">
                  <c:v>0</c:v>
                </c:pt>
                <c:pt idx="858">
                  <c:v>0</c:v>
                </c:pt>
                <c:pt idx="862">
                  <c:v>0</c:v>
                </c:pt>
                <c:pt idx="864">
                  <c:v>0</c:v>
                </c:pt>
                <c:pt idx="866">
                  <c:v>0</c:v>
                </c:pt>
                <c:pt idx="867">
                  <c:v>0</c:v>
                </c:pt>
                <c:pt idx="882">
                  <c:v>0</c:v>
                </c:pt>
                <c:pt idx="883">
                  <c:v>0</c:v>
                </c:pt>
                <c:pt idx="885">
                  <c:v>0</c:v>
                </c:pt>
                <c:pt idx="886">
                  <c:v>0</c:v>
                </c:pt>
                <c:pt idx="888">
                  <c:v>0</c:v>
                </c:pt>
                <c:pt idx="891">
                  <c:v>0</c:v>
                </c:pt>
                <c:pt idx="894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2">
                  <c:v>0</c:v>
                </c:pt>
                <c:pt idx="911">
                  <c:v>0</c:v>
                </c:pt>
                <c:pt idx="913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52">
                  <c:v>0</c:v>
                </c:pt>
                <c:pt idx="954">
                  <c:v>0</c:v>
                </c:pt>
                <c:pt idx="955">
                  <c:v>0</c:v>
                </c:pt>
                <c:pt idx="957">
                  <c:v>0</c:v>
                </c:pt>
                <c:pt idx="959">
                  <c:v>0</c:v>
                </c:pt>
                <c:pt idx="960">
                  <c:v>0</c:v>
                </c:pt>
                <c:pt idx="964">
                  <c:v>0</c:v>
                </c:pt>
                <c:pt idx="966">
                  <c:v>0</c:v>
                </c:pt>
                <c:pt idx="968">
                  <c:v>0</c:v>
                </c:pt>
                <c:pt idx="972">
                  <c:v>0</c:v>
                </c:pt>
                <c:pt idx="975">
                  <c:v>0</c:v>
                </c:pt>
                <c:pt idx="976">
                  <c:v>0</c:v>
                </c:pt>
                <c:pt idx="979">
                  <c:v>0</c:v>
                </c:pt>
                <c:pt idx="983">
                  <c:v>0</c:v>
                </c:pt>
                <c:pt idx="984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FF3-40D7-98E8-2BF373595877}"/>
            </c:ext>
          </c:extLst>
        </c:ser>
        <c:ser>
          <c:idx val="4"/>
          <c:order val="4"/>
          <c:tx>
            <c:v>PM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  <a:round/>
              </a:ln>
              <a:effectLst/>
            </c:spPr>
          </c:marker>
          <c:trendline>
            <c:spPr>
              <a:ln w="15875" cap="rnd">
                <a:solidFill>
                  <a:schemeClr val="accent2">
                    <a:lumMod val="75000"/>
                  </a:schemeClr>
                </a:solidFill>
              </a:ln>
              <a:effectLst/>
            </c:spPr>
            <c:trendlineType val="linear"/>
            <c:backward val="28"/>
            <c:intercept val="0"/>
            <c:dispRSqr val="1"/>
            <c:dispEq val="1"/>
            <c:trendlineLbl>
              <c:layout>
                <c:manualLayout>
                  <c:x val="5.8365661674698241E-2"/>
                  <c:y val="-2.7201736850831697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worksheet!$AC$4:$AC$991</c:f>
              <c:numCache>
                <c:formatCode>General</c:formatCode>
                <c:ptCount val="988"/>
                <c:pt idx="6">
                  <c:v>70.08</c:v>
                </c:pt>
                <c:pt idx="7">
                  <c:v>66.92</c:v>
                </c:pt>
                <c:pt idx="8">
                  <c:v>68.44</c:v>
                </c:pt>
                <c:pt idx="9">
                  <c:v>71.12</c:v>
                </c:pt>
                <c:pt idx="10">
                  <c:v>71.12</c:v>
                </c:pt>
                <c:pt idx="12">
                  <c:v>66.08</c:v>
                </c:pt>
                <c:pt idx="15">
                  <c:v>69.45</c:v>
                </c:pt>
                <c:pt idx="17">
                  <c:v>68.53</c:v>
                </c:pt>
                <c:pt idx="18">
                  <c:v>71.12</c:v>
                </c:pt>
                <c:pt idx="19">
                  <c:v>62</c:v>
                </c:pt>
                <c:pt idx="21">
                  <c:v>59.57</c:v>
                </c:pt>
                <c:pt idx="22">
                  <c:v>45.79</c:v>
                </c:pt>
                <c:pt idx="23">
                  <c:v>67.12</c:v>
                </c:pt>
                <c:pt idx="28">
                  <c:v>72.44</c:v>
                </c:pt>
                <c:pt idx="29">
                  <c:v>40.659999999999997</c:v>
                </c:pt>
                <c:pt idx="30">
                  <c:v>63.7</c:v>
                </c:pt>
                <c:pt idx="33">
                  <c:v>66.989999999999995</c:v>
                </c:pt>
                <c:pt idx="36">
                  <c:v>61.88</c:v>
                </c:pt>
                <c:pt idx="38">
                  <c:v>64.53</c:v>
                </c:pt>
                <c:pt idx="39">
                  <c:v>67.459999999999994</c:v>
                </c:pt>
                <c:pt idx="58">
                  <c:v>70.08</c:v>
                </c:pt>
                <c:pt idx="66">
                  <c:v>62.86</c:v>
                </c:pt>
                <c:pt idx="82">
                  <c:v>33.03</c:v>
                </c:pt>
                <c:pt idx="83">
                  <c:v>27</c:v>
                </c:pt>
                <c:pt idx="84">
                  <c:v>27</c:v>
                </c:pt>
                <c:pt idx="85">
                  <c:v>69.87</c:v>
                </c:pt>
                <c:pt idx="86">
                  <c:v>23.01</c:v>
                </c:pt>
                <c:pt idx="87">
                  <c:v>29.19</c:v>
                </c:pt>
                <c:pt idx="88">
                  <c:v>31.83</c:v>
                </c:pt>
                <c:pt idx="89">
                  <c:v>33.9</c:v>
                </c:pt>
                <c:pt idx="90">
                  <c:v>32.28</c:v>
                </c:pt>
                <c:pt idx="91">
                  <c:v>30.62</c:v>
                </c:pt>
                <c:pt idx="92">
                  <c:v>34.39</c:v>
                </c:pt>
                <c:pt idx="93">
                  <c:v>34.39</c:v>
                </c:pt>
                <c:pt idx="94">
                  <c:v>34.39</c:v>
                </c:pt>
                <c:pt idx="95">
                  <c:v>57.11</c:v>
                </c:pt>
                <c:pt idx="96">
                  <c:v>57.11</c:v>
                </c:pt>
                <c:pt idx="97">
                  <c:v>59.51</c:v>
                </c:pt>
                <c:pt idx="98">
                  <c:v>59.51</c:v>
                </c:pt>
                <c:pt idx="99">
                  <c:v>53.66</c:v>
                </c:pt>
                <c:pt idx="100">
                  <c:v>52.12</c:v>
                </c:pt>
                <c:pt idx="101">
                  <c:v>52.12</c:v>
                </c:pt>
                <c:pt idx="102">
                  <c:v>52.12</c:v>
                </c:pt>
                <c:pt idx="103">
                  <c:v>58.65</c:v>
                </c:pt>
                <c:pt idx="104">
                  <c:v>58.65</c:v>
                </c:pt>
                <c:pt idx="105">
                  <c:v>59.7</c:v>
                </c:pt>
                <c:pt idx="106">
                  <c:v>60.61</c:v>
                </c:pt>
                <c:pt idx="107">
                  <c:v>60.61</c:v>
                </c:pt>
                <c:pt idx="108">
                  <c:v>60.61</c:v>
                </c:pt>
                <c:pt idx="109">
                  <c:v>60.61</c:v>
                </c:pt>
                <c:pt idx="110">
                  <c:v>57.4</c:v>
                </c:pt>
                <c:pt idx="111">
                  <c:v>55.08</c:v>
                </c:pt>
                <c:pt idx="112">
                  <c:v>55.08</c:v>
                </c:pt>
                <c:pt idx="113">
                  <c:v>58.06</c:v>
                </c:pt>
                <c:pt idx="114">
                  <c:v>58.06</c:v>
                </c:pt>
                <c:pt idx="115">
                  <c:v>62.71</c:v>
                </c:pt>
                <c:pt idx="116">
                  <c:v>62.71</c:v>
                </c:pt>
                <c:pt idx="117">
                  <c:v>63.66</c:v>
                </c:pt>
                <c:pt idx="118">
                  <c:v>62.7</c:v>
                </c:pt>
                <c:pt idx="119">
                  <c:v>62.7</c:v>
                </c:pt>
                <c:pt idx="120">
                  <c:v>65.569999999999993</c:v>
                </c:pt>
                <c:pt idx="121">
                  <c:v>65.569999999999993</c:v>
                </c:pt>
                <c:pt idx="122">
                  <c:v>65.569999999999993</c:v>
                </c:pt>
                <c:pt idx="123">
                  <c:v>54.83</c:v>
                </c:pt>
                <c:pt idx="124">
                  <c:v>40.659999999999997</c:v>
                </c:pt>
                <c:pt idx="125">
                  <c:v>40.659999999999997</c:v>
                </c:pt>
                <c:pt idx="130">
                  <c:v>59.51</c:v>
                </c:pt>
                <c:pt idx="131">
                  <c:v>58.65</c:v>
                </c:pt>
                <c:pt idx="132">
                  <c:v>60.61</c:v>
                </c:pt>
                <c:pt idx="142">
                  <c:v>65.39</c:v>
                </c:pt>
                <c:pt idx="143">
                  <c:v>65.39</c:v>
                </c:pt>
                <c:pt idx="144">
                  <c:v>66.599999999999994</c:v>
                </c:pt>
                <c:pt idx="145">
                  <c:v>67.47</c:v>
                </c:pt>
                <c:pt idx="146">
                  <c:v>66.900000000000006</c:v>
                </c:pt>
                <c:pt idx="147">
                  <c:v>66.64</c:v>
                </c:pt>
                <c:pt idx="149">
                  <c:v>36</c:v>
                </c:pt>
                <c:pt idx="163">
                  <c:v>61.54</c:v>
                </c:pt>
                <c:pt idx="167">
                  <c:v>61.52</c:v>
                </c:pt>
                <c:pt idx="175">
                  <c:v>62.25</c:v>
                </c:pt>
                <c:pt idx="177">
                  <c:v>67.67</c:v>
                </c:pt>
                <c:pt idx="180">
                  <c:v>43.51</c:v>
                </c:pt>
                <c:pt idx="181">
                  <c:v>43.51</c:v>
                </c:pt>
                <c:pt idx="182">
                  <c:v>53.36</c:v>
                </c:pt>
                <c:pt idx="184">
                  <c:v>53.36</c:v>
                </c:pt>
                <c:pt idx="186">
                  <c:v>53.36</c:v>
                </c:pt>
                <c:pt idx="188">
                  <c:v>32.76</c:v>
                </c:pt>
                <c:pt idx="190">
                  <c:v>33.03</c:v>
                </c:pt>
                <c:pt idx="192">
                  <c:v>70.38</c:v>
                </c:pt>
                <c:pt idx="194">
                  <c:v>64.47</c:v>
                </c:pt>
                <c:pt idx="195">
                  <c:v>36</c:v>
                </c:pt>
                <c:pt idx="196">
                  <c:v>36</c:v>
                </c:pt>
                <c:pt idx="199">
                  <c:v>61.89</c:v>
                </c:pt>
                <c:pt idx="211">
                  <c:v>58.81</c:v>
                </c:pt>
                <c:pt idx="212">
                  <c:v>47.2</c:v>
                </c:pt>
                <c:pt idx="214">
                  <c:v>47.2</c:v>
                </c:pt>
                <c:pt idx="216">
                  <c:v>59.57</c:v>
                </c:pt>
                <c:pt idx="218">
                  <c:v>53.22</c:v>
                </c:pt>
                <c:pt idx="225">
                  <c:v>63.96</c:v>
                </c:pt>
                <c:pt idx="228">
                  <c:v>58.09</c:v>
                </c:pt>
                <c:pt idx="230">
                  <c:v>65.83</c:v>
                </c:pt>
                <c:pt idx="231">
                  <c:v>66.64</c:v>
                </c:pt>
                <c:pt idx="234">
                  <c:v>24.54</c:v>
                </c:pt>
                <c:pt idx="240">
                  <c:v>45.66</c:v>
                </c:pt>
                <c:pt idx="242">
                  <c:v>45.66</c:v>
                </c:pt>
                <c:pt idx="246">
                  <c:v>62.9</c:v>
                </c:pt>
                <c:pt idx="247">
                  <c:v>62.9</c:v>
                </c:pt>
                <c:pt idx="249">
                  <c:v>65.099999999999994</c:v>
                </c:pt>
                <c:pt idx="250">
                  <c:v>65.099999999999994</c:v>
                </c:pt>
                <c:pt idx="251">
                  <c:v>65.099999999999994</c:v>
                </c:pt>
                <c:pt idx="252">
                  <c:v>66.64</c:v>
                </c:pt>
                <c:pt idx="266">
                  <c:v>55.08</c:v>
                </c:pt>
                <c:pt idx="267">
                  <c:v>58.06</c:v>
                </c:pt>
                <c:pt idx="268">
                  <c:v>65.39</c:v>
                </c:pt>
                <c:pt idx="292">
                  <c:v>67.45</c:v>
                </c:pt>
                <c:pt idx="300">
                  <c:v>56.62</c:v>
                </c:pt>
                <c:pt idx="309">
                  <c:v>67.44</c:v>
                </c:pt>
                <c:pt idx="310">
                  <c:v>61.05</c:v>
                </c:pt>
                <c:pt idx="312">
                  <c:v>61.95</c:v>
                </c:pt>
                <c:pt idx="315">
                  <c:v>60.54</c:v>
                </c:pt>
                <c:pt idx="318">
                  <c:v>64.040000000000006</c:v>
                </c:pt>
                <c:pt idx="321">
                  <c:v>67.91</c:v>
                </c:pt>
                <c:pt idx="322">
                  <c:v>67.91</c:v>
                </c:pt>
                <c:pt idx="325">
                  <c:v>67.91</c:v>
                </c:pt>
                <c:pt idx="326">
                  <c:v>67.12</c:v>
                </c:pt>
                <c:pt idx="330">
                  <c:v>72.06</c:v>
                </c:pt>
                <c:pt idx="331">
                  <c:v>69.150000000000006</c:v>
                </c:pt>
                <c:pt idx="339">
                  <c:v>69.56</c:v>
                </c:pt>
                <c:pt idx="340">
                  <c:v>69.56</c:v>
                </c:pt>
                <c:pt idx="341">
                  <c:v>69.3</c:v>
                </c:pt>
                <c:pt idx="342">
                  <c:v>69.3</c:v>
                </c:pt>
                <c:pt idx="344">
                  <c:v>70.08</c:v>
                </c:pt>
                <c:pt idx="346">
                  <c:v>63.96</c:v>
                </c:pt>
                <c:pt idx="347">
                  <c:v>65.39</c:v>
                </c:pt>
                <c:pt idx="348">
                  <c:v>58.78</c:v>
                </c:pt>
                <c:pt idx="352">
                  <c:v>61.61</c:v>
                </c:pt>
                <c:pt idx="353">
                  <c:v>33.96</c:v>
                </c:pt>
                <c:pt idx="362">
                  <c:v>62.53</c:v>
                </c:pt>
                <c:pt idx="365">
                  <c:v>62.53</c:v>
                </c:pt>
                <c:pt idx="369">
                  <c:v>61.58</c:v>
                </c:pt>
                <c:pt idx="370">
                  <c:v>61.58</c:v>
                </c:pt>
                <c:pt idx="372">
                  <c:v>66.81</c:v>
                </c:pt>
                <c:pt idx="373">
                  <c:v>66.81</c:v>
                </c:pt>
                <c:pt idx="375">
                  <c:v>66.56</c:v>
                </c:pt>
                <c:pt idx="378">
                  <c:v>68.53</c:v>
                </c:pt>
                <c:pt idx="380">
                  <c:v>65.94</c:v>
                </c:pt>
                <c:pt idx="381">
                  <c:v>70.05</c:v>
                </c:pt>
                <c:pt idx="382">
                  <c:v>67.56</c:v>
                </c:pt>
                <c:pt idx="384">
                  <c:v>67.56</c:v>
                </c:pt>
                <c:pt idx="386">
                  <c:v>69.069999999999993</c:v>
                </c:pt>
                <c:pt idx="402">
                  <c:v>69.87</c:v>
                </c:pt>
                <c:pt idx="405">
                  <c:v>41.34</c:v>
                </c:pt>
                <c:pt idx="407">
                  <c:v>69.989999999999995</c:v>
                </c:pt>
                <c:pt idx="410">
                  <c:v>68.44</c:v>
                </c:pt>
                <c:pt idx="413">
                  <c:v>69.64</c:v>
                </c:pt>
                <c:pt idx="416">
                  <c:v>64.47</c:v>
                </c:pt>
                <c:pt idx="418">
                  <c:v>61.36</c:v>
                </c:pt>
                <c:pt idx="419">
                  <c:v>61.36</c:v>
                </c:pt>
                <c:pt idx="422">
                  <c:v>69.42</c:v>
                </c:pt>
                <c:pt idx="423">
                  <c:v>57.7</c:v>
                </c:pt>
                <c:pt idx="425">
                  <c:v>57.7</c:v>
                </c:pt>
                <c:pt idx="428">
                  <c:v>68.44</c:v>
                </c:pt>
                <c:pt idx="429">
                  <c:v>72.02</c:v>
                </c:pt>
                <c:pt idx="431">
                  <c:v>69.86</c:v>
                </c:pt>
                <c:pt idx="432">
                  <c:v>67.069999999999993</c:v>
                </c:pt>
                <c:pt idx="433">
                  <c:v>70.42</c:v>
                </c:pt>
                <c:pt idx="435">
                  <c:v>70.13</c:v>
                </c:pt>
                <c:pt idx="441">
                  <c:v>30.12</c:v>
                </c:pt>
                <c:pt idx="443">
                  <c:v>33.03</c:v>
                </c:pt>
                <c:pt idx="447">
                  <c:v>19.510000000000002</c:v>
                </c:pt>
                <c:pt idx="448">
                  <c:v>16.55</c:v>
                </c:pt>
                <c:pt idx="450">
                  <c:v>55.26</c:v>
                </c:pt>
                <c:pt idx="456">
                  <c:v>63.53</c:v>
                </c:pt>
                <c:pt idx="461">
                  <c:v>58.02</c:v>
                </c:pt>
                <c:pt idx="471">
                  <c:v>45.35</c:v>
                </c:pt>
                <c:pt idx="474">
                  <c:v>36.549999999999997</c:v>
                </c:pt>
                <c:pt idx="475">
                  <c:v>35.520000000000003</c:v>
                </c:pt>
                <c:pt idx="476">
                  <c:v>35.520000000000003</c:v>
                </c:pt>
                <c:pt idx="479">
                  <c:v>65.95</c:v>
                </c:pt>
                <c:pt idx="481">
                  <c:v>32.56</c:v>
                </c:pt>
                <c:pt idx="482">
                  <c:v>58.51</c:v>
                </c:pt>
                <c:pt idx="483">
                  <c:v>61.52</c:v>
                </c:pt>
                <c:pt idx="492">
                  <c:v>34.39</c:v>
                </c:pt>
                <c:pt idx="494">
                  <c:v>51.51</c:v>
                </c:pt>
                <c:pt idx="496">
                  <c:v>51.51</c:v>
                </c:pt>
                <c:pt idx="498">
                  <c:v>30.34</c:v>
                </c:pt>
                <c:pt idx="499">
                  <c:v>50.7</c:v>
                </c:pt>
                <c:pt idx="506">
                  <c:v>61.52</c:v>
                </c:pt>
                <c:pt idx="508">
                  <c:v>54.03</c:v>
                </c:pt>
                <c:pt idx="510">
                  <c:v>63.99</c:v>
                </c:pt>
                <c:pt idx="511">
                  <c:v>63.99</c:v>
                </c:pt>
                <c:pt idx="513">
                  <c:v>41.63</c:v>
                </c:pt>
                <c:pt idx="534">
                  <c:v>61.52</c:v>
                </c:pt>
                <c:pt idx="536">
                  <c:v>62</c:v>
                </c:pt>
                <c:pt idx="541">
                  <c:v>65.83</c:v>
                </c:pt>
                <c:pt idx="544">
                  <c:v>53.22</c:v>
                </c:pt>
                <c:pt idx="555">
                  <c:v>60.03</c:v>
                </c:pt>
                <c:pt idx="556">
                  <c:v>68.540000000000006</c:v>
                </c:pt>
                <c:pt idx="557">
                  <c:v>64.02</c:v>
                </c:pt>
                <c:pt idx="558">
                  <c:v>64.02</c:v>
                </c:pt>
                <c:pt idx="559">
                  <c:v>22.76</c:v>
                </c:pt>
                <c:pt idx="560">
                  <c:v>28.02</c:v>
                </c:pt>
                <c:pt idx="561">
                  <c:v>29.26</c:v>
                </c:pt>
                <c:pt idx="562">
                  <c:v>64.569999999999993</c:v>
                </c:pt>
                <c:pt idx="563">
                  <c:v>49.96</c:v>
                </c:pt>
                <c:pt idx="564">
                  <c:v>63.27</c:v>
                </c:pt>
                <c:pt idx="565">
                  <c:v>49.96</c:v>
                </c:pt>
                <c:pt idx="566">
                  <c:v>37.5</c:v>
                </c:pt>
                <c:pt idx="567">
                  <c:v>40.659999999999997</c:v>
                </c:pt>
                <c:pt idx="568">
                  <c:v>35.42</c:v>
                </c:pt>
                <c:pt idx="580">
                  <c:v>54.36</c:v>
                </c:pt>
                <c:pt idx="581">
                  <c:v>31.83</c:v>
                </c:pt>
                <c:pt idx="582">
                  <c:v>32.28</c:v>
                </c:pt>
                <c:pt idx="583">
                  <c:v>58.65</c:v>
                </c:pt>
                <c:pt idx="584">
                  <c:v>59.7</c:v>
                </c:pt>
                <c:pt idx="585">
                  <c:v>59.7</c:v>
                </c:pt>
                <c:pt idx="587">
                  <c:v>36.11</c:v>
                </c:pt>
                <c:pt idx="588">
                  <c:v>47.59</c:v>
                </c:pt>
                <c:pt idx="592">
                  <c:v>55.08</c:v>
                </c:pt>
                <c:pt idx="593">
                  <c:v>55.08</c:v>
                </c:pt>
                <c:pt idx="594">
                  <c:v>68.11</c:v>
                </c:pt>
                <c:pt idx="597">
                  <c:v>51.51</c:v>
                </c:pt>
                <c:pt idx="601">
                  <c:v>69.42</c:v>
                </c:pt>
                <c:pt idx="608">
                  <c:v>33.03</c:v>
                </c:pt>
                <c:pt idx="610">
                  <c:v>68.44</c:v>
                </c:pt>
                <c:pt idx="611">
                  <c:v>57.88</c:v>
                </c:pt>
                <c:pt idx="613">
                  <c:v>32.56</c:v>
                </c:pt>
                <c:pt idx="615">
                  <c:v>66.64</c:v>
                </c:pt>
                <c:pt idx="618">
                  <c:v>66.72</c:v>
                </c:pt>
                <c:pt idx="620">
                  <c:v>65.569999999999993</c:v>
                </c:pt>
                <c:pt idx="621">
                  <c:v>32.76</c:v>
                </c:pt>
                <c:pt idx="623">
                  <c:v>41.34</c:v>
                </c:pt>
                <c:pt idx="624">
                  <c:v>36.549999999999997</c:v>
                </c:pt>
                <c:pt idx="626">
                  <c:v>31.2</c:v>
                </c:pt>
                <c:pt idx="629">
                  <c:v>66.56</c:v>
                </c:pt>
                <c:pt idx="630">
                  <c:v>71.930000000000007</c:v>
                </c:pt>
                <c:pt idx="635">
                  <c:v>61.95</c:v>
                </c:pt>
                <c:pt idx="636">
                  <c:v>67.459999999999994</c:v>
                </c:pt>
                <c:pt idx="637">
                  <c:v>62.86</c:v>
                </c:pt>
                <c:pt idx="638">
                  <c:v>61.58</c:v>
                </c:pt>
                <c:pt idx="639">
                  <c:v>66.58</c:v>
                </c:pt>
                <c:pt idx="641">
                  <c:v>69.89</c:v>
                </c:pt>
                <c:pt idx="645">
                  <c:v>70.08</c:v>
                </c:pt>
                <c:pt idx="647">
                  <c:v>49.96</c:v>
                </c:pt>
                <c:pt idx="649">
                  <c:v>59.56</c:v>
                </c:pt>
                <c:pt idx="650">
                  <c:v>36.299999999999997</c:v>
                </c:pt>
                <c:pt idx="653">
                  <c:v>70.13</c:v>
                </c:pt>
                <c:pt idx="655">
                  <c:v>69.81</c:v>
                </c:pt>
                <c:pt idx="656">
                  <c:v>68.52</c:v>
                </c:pt>
                <c:pt idx="658">
                  <c:v>69.89</c:v>
                </c:pt>
                <c:pt idx="659">
                  <c:v>71.38</c:v>
                </c:pt>
                <c:pt idx="660">
                  <c:v>68.52</c:v>
                </c:pt>
                <c:pt idx="662">
                  <c:v>70.53</c:v>
                </c:pt>
                <c:pt idx="686">
                  <c:v>66.91</c:v>
                </c:pt>
                <c:pt idx="688">
                  <c:v>72.44</c:v>
                </c:pt>
                <c:pt idx="690">
                  <c:v>71.75</c:v>
                </c:pt>
                <c:pt idx="695">
                  <c:v>53.22</c:v>
                </c:pt>
                <c:pt idx="698">
                  <c:v>69.540000000000006</c:v>
                </c:pt>
                <c:pt idx="717">
                  <c:v>40.659999999999997</c:v>
                </c:pt>
                <c:pt idx="719">
                  <c:v>40.659999999999997</c:v>
                </c:pt>
                <c:pt idx="722">
                  <c:v>64.03</c:v>
                </c:pt>
                <c:pt idx="724">
                  <c:v>49.96</c:v>
                </c:pt>
                <c:pt idx="726">
                  <c:v>34.619999999999997</c:v>
                </c:pt>
                <c:pt idx="727">
                  <c:v>63.85</c:v>
                </c:pt>
                <c:pt idx="728">
                  <c:v>67.290000000000006</c:v>
                </c:pt>
                <c:pt idx="731">
                  <c:v>65.040000000000006</c:v>
                </c:pt>
                <c:pt idx="733">
                  <c:v>67.14</c:v>
                </c:pt>
                <c:pt idx="737">
                  <c:v>67.14</c:v>
                </c:pt>
                <c:pt idx="740">
                  <c:v>65.040000000000006</c:v>
                </c:pt>
                <c:pt idx="741">
                  <c:v>65.040000000000006</c:v>
                </c:pt>
                <c:pt idx="744">
                  <c:v>65.8</c:v>
                </c:pt>
                <c:pt idx="745">
                  <c:v>67.290000000000006</c:v>
                </c:pt>
                <c:pt idx="746">
                  <c:v>64.010000000000005</c:v>
                </c:pt>
                <c:pt idx="749">
                  <c:v>62.65</c:v>
                </c:pt>
                <c:pt idx="750">
                  <c:v>62.65</c:v>
                </c:pt>
                <c:pt idx="753">
                  <c:v>62.89</c:v>
                </c:pt>
                <c:pt idx="754">
                  <c:v>62.89</c:v>
                </c:pt>
                <c:pt idx="756">
                  <c:v>62.53</c:v>
                </c:pt>
                <c:pt idx="758">
                  <c:v>62.53</c:v>
                </c:pt>
                <c:pt idx="761">
                  <c:v>60.9</c:v>
                </c:pt>
                <c:pt idx="762">
                  <c:v>67.66</c:v>
                </c:pt>
                <c:pt idx="765">
                  <c:v>48.55</c:v>
                </c:pt>
                <c:pt idx="768">
                  <c:v>44.62</c:v>
                </c:pt>
                <c:pt idx="769">
                  <c:v>48.55</c:v>
                </c:pt>
                <c:pt idx="857">
                  <c:v>61.05</c:v>
                </c:pt>
                <c:pt idx="858">
                  <c:v>61.05</c:v>
                </c:pt>
                <c:pt idx="862">
                  <c:v>64.040000000000006</c:v>
                </c:pt>
                <c:pt idx="864">
                  <c:v>72.37</c:v>
                </c:pt>
                <c:pt idx="866">
                  <c:v>69.53</c:v>
                </c:pt>
                <c:pt idx="867">
                  <c:v>68.5</c:v>
                </c:pt>
                <c:pt idx="882">
                  <c:v>44.62</c:v>
                </c:pt>
                <c:pt idx="883">
                  <c:v>52.48</c:v>
                </c:pt>
                <c:pt idx="885">
                  <c:v>41.4</c:v>
                </c:pt>
                <c:pt idx="886">
                  <c:v>44.15</c:v>
                </c:pt>
                <c:pt idx="888">
                  <c:v>38.299999999999997</c:v>
                </c:pt>
                <c:pt idx="891">
                  <c:v>37.5</c:v>
                </c:pt>
                <c:pt idx="894">
                  <c:v>66.72</c:v>
                </c:pt>
                <c:pt idx="897">
                  <c:v>69.180000000000007</c:v>
                </c:pt>
                <c:pt idx="898">
                  <c:v>69.180000000000007</c:v>
                </c:pt>
                <c:pt idx="899">
                  <c:v>41.63</c:v>
                </c:pt>
                <c:pt idx="902">
                  <c:v>32.76</c:v>
                </c:pt>
                <c:pt idx="911">
                  <c:v>60.33</c:v>
                </c:pt>
                <c:pt idx="913">
                  <c:v>65.77</c:v>
                </c:pt>
                <c:pt idx="916">
                  <c:v>67.44</c:v>
                </c:pt>
                <c:pt idx="917">
                  <c:v>66.91</c:v>
                </c:pt>
                <c:pt idx="918">
                  <c:v>60.33</c:v>
                </c:pt>
                <c:pt idx="952">
                  <c:v>67.17</c:v>
                </c:pt>
                <c:pt idx="954">
                  <c:v>68.87</c:v>
                </c:pt>
                <c:pt idx="955">
                  <c:v>54.36</c:v>
                </c:pt>
                <c:pt idx="957">
                  <c:v>71.989999999999995</c:v>
                </c:pt>
                <c:pt idx="959">
                  <c:v>69.099999999999994</c:v>
                </c:pt>
                <c:pt idx="960">
                  <c:v>69.099999999999994</c:v>
                </c:pt>
                <c:pt idx="964">
                  <c:v>69.180000000000007</c:v>
                </c:pt>
                <c:pt idx="966">
                  <c:v>63.72</c:v>
                </c:pt>
                <c:pt idx="968">
                  <c:v>41.25</c:v>
                </c:pt>
                <c:pt idx="972">
                  <c:v>41.25</c:v>
                </c:pt>
                <c:pt idx="975">
                  <c:v>66.58</c:v>
                </c:pt>
                <c:pt idx="976">
                  <c:v>58.09</c:v>
                </c:pt>
                <c:pt idx="979">
                  <c:v>69.53</c:v>
                </c:pt>
                <c:pt idx="983">
                  <c:v>71.23</c:v>
                </c:pt>
                <c:pt idx="984">
                  <c:v>67.56</c:v>
                </c:pt>
              </c:numCache>
            </c:numRef>
          </c:xVal>
          <c:yVal>
            <c:numRef>
              <c:f>worksheet!$AD$4:$AD$991</c:f>
              <c:numCache>
                <c:formatCode>General</c:formatCode>
                <c:ptCount val="988"/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5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3">
                  <c:v>0</c:v>
                </c:pt>
                <c:pt idx="36">
                  <c:v>0</c:v>
                </c:pt>
                <c:pt idx="38">
                  <c:v>0</c:v>
                </c:pt>
                <c:pt idx="39">
                  <c:v>0</c:v>
                </c:pt>
                <c:pt idx="58">
                  <c:v>0</c:v>
                </c:pt>
                <c:pt idx="66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9">
                  <c:v>0</c:v>
                </c:pt>
                <c:pt idx="163">
                  <c:v>0</c:v>
                </c:pt>
                <c:pt idx="167">
                  <c:v>0</c:v>
                </c:pt>
                <c:pt idx="175">
                  <c:v>0</c:v>
                </c:pt>
                <c:pt idx="177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4">
                  <c:v>0</c:v>
                </c:pt>
                <c:pt idx="186">
                  <c:v>0</c:v>
                </c:pt>
                <c:pt idx="188">
                  <c:v>0</c:v>
                </c:pt>
                <c:pt idx="190">
                  <c:v>0</c:v>
                </c:pt>
                <c:pt idx="192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9">
                  <c:v>0</c:v>
                </c:pt>
                <c:pt idx="211">
                  <c:v>0</c:v>
                </c:pt>
                <c:pt idx="212">
                  <c:v>0</c:v>
                </c:pt>
                <c:pt idx="214">
                  <c:v>0</c:v>
                </c:pt>
                <c:pt idx="216">
                  <c:v>0</c:v>
                </c:pt>
                <c:pt idx="218">
                  <c:v>0</c:v>
                </c:pt>
                <c:pt idx="225">
                  <c:v>0</c:v>
                </c:pt>
                <c:pt idx="228">
                  <c:v>0</c:v>
                </c:pt>
                <c:pt idx="230">
                  <c:v>0</c:v>
                </c:pt>
                <c:pt idx="231">
                  <c:v>0</c:v>
                </c:pt>
                <c:pt idx="234">
                  <c:v>0</c:v>
                </c:pt>
                <c:pt idx="240">
                  <c:v>0</c:v>
                </c:pt>
                <c:pt idx="242">
                  <c:v>0</c:v>
                </c:pt>
                <c:pt idx="246">
                  <c:v>0</c:v>
                </c:pt>
                <c:pt idx="247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92">
                  <c:v>0</c:v>
                </c:pt>
                <c:pt idx="300">
                  <c:v>0</c:v>
                </c:pt>
                <c:pt idx="309">
                  <c:v>0</c:v>
                </c:pt>
                <c:pt idx="310">
                  <c:v>0</c:v>
                </c:pt>
                <c:pt idx="312">
                  <c:v>0</c:v>
                </c:pt>
                <c:pt idx="315">
                  <c:v>0</c:v>
                </c:pt>
                <c:pt idx="318">
                  <c:v>0</c:v>
                </c:pt>
                <c:pt idx="321">
                  <c:v>0</c:v>
                </c:pt>
                <c:pt idx="322">
                  <c:v>0</c:v>
                </c:pt>
                <c:pt idx="325">
                  <c:v>0</c:v>
                </c:pt>
                <c:pt idx="326">
                  <c:v>0</c:v>
                </c:pt>
                <c:pt idx="330">
                  <c:v>0</c:v>
                </c:pt>
                <c:pt idx="331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4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52">
                  <c:v>0</c:v>
                </c:pt>
                <c:pt idx="353">
                  <c:v>0</c:v>
                </c:pt>
                <c:pt idx="362">
                  <c:v>0</c:v>
                </c:pt>
                <c:pt idx="365">
                  <c:v>0</c:v>
                </c:pt>
                <c:pt idx="369">
                  <c:v>0</c:v>
                </c:pt>
                <c:pt idx="370">
                  <c:v>0</c:v>
                </c:pt>
                <c:pt idx="372">
                  <c:v>0</c:v>
                </c:pt>
                <c:pt idx="373">
                  <c:v>0</c:v>
                </c:pt>
                <c:pt idx="375">
                  <c:v>0</c:v>
                </c:pt>
                <c:pt idx="378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4">
                  <c:v>0</c:v>
                </c:pt>
                <c:pt idx="386">
                  <c:v>0</c:v>
                </c:pt>
                <c:pt idx="402">
                  <c:v>0</c:v>
                </c:pt>
                <c:pt idx="405">
                  <c:v>0</c:v>
                </c:pt>
                <c:pt idx="407">
                  <c:v>0</c:v>
                </c:pt>
                <c:pt idx="410">
                  <c:v>0</c:v>
                </c:pt>
                <c:pt idx="413">
                  <c:v>0</c:v>
                </c:pt>
                <c:pt idx="416">
                  <c:v>0</c:v>
                </c:pt>
                <c:pt idx="418">
                  <c:v>0</c:v>
                </c:pt>
                <c:pt idx="419">
                  <c:v>0</c:v>
                </c:pt>
                <c:pt idx="422">
                  <c:v>0</c:v>
                </c:pt>
                <c:pt idx="423">
                  <c:v>0</c:v>
                </c:pt>
                <c:pt idx="425">
                  <c:v>0</c:v>
                </c:pt>
                <c:pt idx="428">
                  <c:v>0</c:v>
                </c:pt>
                <c:pt idx="429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5">
                  <c:v>0</c:v>
                </c:pt>
                <c:pt idx="441">
                  <c:v>0</c:v>
                </c:pt>
                <c:pt idx="443">
                  <c:v>0</c:v>
                </c:pt>
                <c:pt idx="447">
                  <c:v>0</c:v>
                </c:pt>
                <c:pt idx="448">
                  <c:v>0</c:v>
                </c:pt>
                <c:pt idx="450">
                  <c:v>0</c:v>
                </c:pt>
                <c:pt idx="456">
                  <c:v>0</c:v>
                </c:pt>
                <c:pt idx="461">
                  <c:v>0</c:v>
                </c:pt>
                <c:pt idx="471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9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92">
                  <c:v>0</c:v>
                </c:pt>
                <c:pt idx="494">
                  <c:v>0</c:v>
                </c:pt>
                <c:pt idx="496">
                  <c:v>0</c:v>
                </c:pt>
                <c:pt idx="498">
                  <c:v>0</c:v>
                </c:pt>
                <c:pt idx="499">
                  <c:v>0</c:v>
                </c:pt>
                <c:pt idx="506">
                  <c:v>0</c:v>
                </c:pt>
                <c:pt idx="508">
                  <c:v>0</c:v>
                </c:pt>
                <c:pt idx="510">
                  <c:v>0</c:v>
                </c:pt>
                <c:pt idx="511">
                  <c:v>0</c:v>
                </c:pt>
                <c:pt idx="513">
                  <c:v>0</c:v>
                </c:pt>
                <c:pt idx="534">
                  <c:v>0</c:v>
                </c:pt>
                <c:pt idx="536">
                  <c:v>0</c:v>
                </c:pt>
                <c:pt idx="541">
                  <c:v>0</c:v>
                </c:pt>
                <c:pt idx="54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7">
                  <c:v>0</c:v>
                </c:pt>
                <c:pt idx="588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7">
                  <c:v>0</c:v>
                </c:pt>
                <c:pt idx="601">
                  <c:v>0</c:v>
                </c:pt>
                <c:pt idx="608">
                  <c:v>0</c:v>
                </c:pt>
                <c:pt idx="610">
                  <c:v>0</c:v>
                </c:pt>
                <c:pt idx="611">
                  <c:v>0</c:v>
                </c:pt>
                <c:pt idx="613">
                  <c:v>0</c:v>
                </c:pt>
                <c:pt idx="615">
                  <c:v>0</c:v>
                </c:pt>
                <c:pt idx="618">
                  <c:v>0</c:v>
                </c:pt>
                <c:pt idx="620">
                  <c:v>0</c:v>
                </c:pt>
                <c:pt idx="621">
                  <c:v>0</c:v>
                </c:pt>
                <c:pt idx="623">
                  <c:v>0</c:v>
                </c:pt>
                <c:pt idx="624">
                  <c:v>0</c:v>
                </c:pt>
                <c:pt idx="626">
                  <c:v>0</c:v>
                </c:pt>
                <c:pt idx="629">
                  <c:v>0</c:v>
                </c:pt>
                <c:pt idx="630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1">
                  <c:v>0</c:v>
                </c:pt>
                <c:pt idx="645">
                  <c:v>0</c:v>
                </c:pt>
                <c:pt idx="647">
                  <c:v>0</c:v>
                </c:pt>
                <c:pt idx="649">
                  <c:v>0</c:v>
                </c:pt>
                <c:pt idx="650">
                  <c:v>0</c:v>
                </c:pt>
                <c:pt idx="653">
                  <c:v>0</c:v>
                </c:pt>
                <c:pt idx="655">
                  <c:v>0</c:v>
                </c:pt>
                <c:pt idx="656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2">
                  <c:v>0</c:v>
                </c:pt>
                <c:pt idx="686">
                  <c:v>0</c:v>
                </c:pt>
                <c:pt idx="688">
                  <c:v>0</c:v>
                </c:pt>
                <c:pt idx="690">
                  <c:v>0</c:v>
                </c:pt>
                <c:pt idx="695">
                  <c:v>0</c:v>
                </c:pt>
                <c:pt idx="698">
                  <c:v>0</c:v>
                </c:pt>
                <c:pt idx="717">
                  <c:v>0</c:v>
                </c:pt>
                <c:pt idx="719">
                  <c:v>0</c:v>
                </c:pt>
                <c:pt idx="722">
                  <c:v>0</c:v>
                </c:pt>
                <c:pt idx="724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31">
                  <c:v>0</c:v>
                </c:pt>
                <c:pt idx="733">
                  <c:v>0</c:v>
                </c:pt>
                <c:pt idx="737">
                  <c:v>0</c:v>
                </c:pt>
                <c:pt idx="740">
                  <c:v>0</c:v>
                </c:pt>
                <c:pt idx="741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9">
                  <c:v>0</c:v>
                </c:pt>
                <c:pt idx="750">
                  <c:v>0</c:v>
                </c:pt>
                <c:pt idx="753">
                  <c:v>0</c:v>
                </c:pt>
                <c:pt idx="754">
                  <c:v>0</c:v>
                </c:pt>
                <c:pt idx="756">
                  <c:v>0</c:v>
                </c:pt>
                <c:pt idx="758">
                  <c:v>0</c:v>
                </c:pt>
                <c:pt idx="761">
                  <c:v>0</c:v>
                </c:pt>
                <c:pt idx="762">
                  <c:v>0</c:v>
                </c:pt>
                <c:pt idx="765">
                  <c:v>0</c:v>
                </c:pt>
                <c:pt idx="768">
                  <c:v>0</c:v>
                </c:pt>
                <c:pt idx="769">
                  <c:v>0</c:v>
                </c:pt>
                <c:pt idx="857">
                  <c:v>0</c:v>
                </c:pt>
                <c:pt idx="858">
                  <c:v>0</c:v>
                </c:pt>
                <c:pt idx="862">
                  <c:v>0</c:v>
                </c:pt>
                <c:pt idx="864">
                  <c:v>0</c:v>
                </c:pt>
                <c:pt idx="866">
                  <c:v>0</c:v>
                </c:pt>
                <c:pt idx="867">
                  <c:v>0</c:v>
                </c:pt>
                <c:pt idx="882">
                  <c:v>0</c:v>
                </c:pt>
                <c:pt idx="883">
                  <c:v>0</c:v>
                </c:pt>
                <c:pt idx="885">
                  <c:v>0</c:v>
                </c:pt>
                <c:pt idx="886">
                  <c:v>0</c:v>
                </c:pt>
                <c:pt idx="888">
                  <c:v>0</c:v>
                </c:pt>
                <c:pt idx="891">
                  <c:v>0</c:v>
                </c:pt>
                <c:pt idx="894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2">
                  <c:v>0</c:v>
                </c:pt>
                <c:pt idx="911">
                  <c:v>0</c:v>
                </c:pt>
                <c:pt idx="913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52">
                  <c:v>0</c:v>
                </c:pt>
                <c:pt idx="954">
                  <c:v>0</c:v>
                </c:pt>
                <c:pt idx="955">
                  <c:v>0</c:v>
                </c:pt>
                <c:pt idx="957">
                  <c:v>0</c:v>
                </c:pt>
                <c:pt idx="959">
                  <c:v>0</c:v>
                </c:pt>
                <c:pt idx="960">
                  <c:v>0</c:v>
                </c:pt>
                <c:pt idx="964">
                  <c:v>0</c:v>
                </c:pt>
                <c:pt idx="966">
                  <c:v>0</c:v>
                </c:pt>
                <c:pt idx="968">
                  <c:v>0</c:v>
                </c:pt>
                <c:pt idx="972">
                  <c:v>0</c:v>
                </c:pt>
                <c:pt idx="975">
                  <c:v>0</c:v>
                </c:pt>
                <c:pt idx="976">
                  <c:v>0</c:v>
                </c:pt>
                <c:pt idx="979">
                  <c:v>0</c:v>
                </c:pt>
                <c:pt idx="983">
                  <c:v>0</c:v>
                </c:pt>
                <c:pt idx="984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FF3-40D7-98E8-2BF373595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462440"/>
        <c:axId val="11554630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EA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rgbClr val="00B0F0"/>
                    </a:soli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rgbClr val="00B0F0"/>
                      </a:solidFill>
                    </a:ln>
                    <a:effectLst/>
                  </c:spPr>
                  <c:trendlineType val="linear"/>
                  <c:backward val="30"/>
                  <c:intercept val="0"/>
                  <c:dispRSqr val="1"/>
                  <c:dispEq val="1"/>
                  <c:trendlineLbl>
                    <c:layout>
                      <c:manualLayout>
                        <c:x val="6.1248854469869447E-2"/>
                        <c:y val="-2.5599404365276749E-2"/>
                      </c:manualLayout>
                    </c:layout>
                    <c:numFmt formatCode="#,##0.00" sourceLinked="0"/>
                    <c:spPr>
                      <a:solidFill>
                        <a:srgbClr val="00B0F0">
                          <a:alpha val="52000"/>
                        </a:srgb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worksheet!$G$173:$G$385</c15:sqref>
                        </c15:formulaRef>
                      </c:ext>
                    </c:extLst>
                    <c:numCache>
                      <c:formatCode>0.0</c:formatCode>
                      <c:ptCount val="213"/>
                      <c:pt idx="0">
                        <c:v>68.31</c:v>
                      </c:pt>
                      <c:pt idx="1">
                        <c:v>68.31</c:v>
                      </c:pt>
                      <c:pt idx="2">
                        <c:v>68.66</c:v>
                      </c:pt>
                      <c:pt idx="3">
                        <c:v>65.849999999999994</c:v>
                      </c:pt>
                      <c:pt idx="4">
                        <c:v>57.15</c:v>
                      </c:pt>
                      <c:pt idx="5">
                        <c:v>58.45</c:v>
                      </c:pt>
                      <c:pt idx="6">
                        <c:v>59.84</c:v>
                      </c:pt>
                      <c:pt idx="7">
                        <c:v>65.95</c:v>
                      </c:pt>
                      <c:pt idx="8">
                        <c:v>65.95</c:v>
                      </c:pt>
                      <c:pt idx="9">
                        <c:v>67.56</c:v>
                      </c:pt>
                      <c:pt idx="10">
                        <c:v>67.680000000000007</c:v>
                      </c:pt>
                      <c:pt idx="11">
                        <c:v>66.8</c:v>
                      </c:pt>
                      <c:pt idx="12">
                        <c:v>66.8</c:v>
                      </c:pt>
                      <c:pt idx="13">
                        <c:v>67.790000000000006</c:v>
                      </c:pt>
                      <c:pt idx="14">
                        <c:v>66.55</c:v>
                      </c:pt>
                      <c:pt idx="15">
                        <c:v>67.77</c:v>
                      </c:pt>
                      <c:pt idx="16">
                        <c:v>67.77</c:v>
                      </c:pt>
                      <c:pt idx="17">
                        <c:v>66.69</c:v>
                      </c:pt>
                      <c:pt idx="18">
                        <c:v>66.69</c:v>
                      </c:pt>
                      <c:pt idx="19">
                        <c:v>67.64</c:v>
                      </c:pt>
                      <c:pt idx="20">
                        <c:v>67.64</c:v>
                      </c:pt>
                      <c:pt idx="21">
                        <c:v>67.28</c:v>
                      </c:pt>
                      <c:pt idx="22">
                        <c:v>67.75</c:v>
                      </c:pt>
                      <c:pt idx="23">
                        <c:v>67.75</c:v>
                      </c:pt>
                      <c:pt idx="24">
                        <c:v>64.89</c:v>
                      </c:pt>
                      <c:pt idx="25">
                        <c:v>64.89</c:v>
                      </c:pt>
                      <c:pt idx="26">
                        <c:v>63.99</c:v>
                      </c:pt>
                      <c:pt idx="27">
                        <c:v>65.34</c:v>
                      </c:pt>
                      <c:pt idx="28">
                        <c:v>65.239999999999995</c:v>
                      </c:pt>
                      <c:pt idx="29">
                        <c:v>65.2</c:v>
                      </c:pt>
                      <c:pt idx="30">
                        <c:v>64.89</c:v>
                      </c:pt>
                      <c:pt idx="31">
                        <c:v>65.59</c:v>
                      </c:pt>
                      <c:pt idx="32">
                        <c:v>65.59</c:v>
                      </c:pt>
                      <c:pt idx="33">
                        <c:v>64.790000000000006</c:v>
                      </c:pt>
                      <c:pt idx="34">
                        <c:v>64.790000000000006</c:v>
                      </c:pt>
                      <c:pt idx="35">
                        <c:v>67.39</c:v>
                      </c:pt>
                      <c:pt idx="36">
                        <c:v>67.58</c:v>
                      </c:pt>
                      <c:pt idx="37">
                        <c:v>67.58</c:v>
                      </c:pt>
                      <c:pt idx="38">
                        <c:v>66.709999999999994</c:v>
                      </c:pt>
                      <c:pt idx="39">
                        <c:v>64.8</c:v>
                      </c:pt>
                      <c:pt idx="40">
                        <c:v>64.8</c:v>
                      </c:pt>
                      <c:pt idx="41">
                        <c:v>64.8</c:v>
                      </c:pt>
                      <c:pt idx="42">
                        <c:v>64.8</c:v>
                      </c:pt>
                      <c:pt idx="43">
                        <c:v>63.46</c:v>
                      </c:pt>
                      <c:pt idx="44">
                        <c:v>63.46</c:v>
                      </c:pt>
                      <c:pt idx="45">
                        <c:v>63.46</c:v>
                      </c:pt>
                      <c:pt idx="46">
                        <c:v>66.489999999999995</c:v>
                      </c:pt>
                      <c:pt idx="47">
                        <c:v>66.489999999999995</c:v>
                      </c:pt>
                      <c:pt idx="48">
                        <c:v>66.510000000000005</c:v>
                      </c:pt>
                      <c:pt idx="49">
                        <c:v>66.510000000000005</c:v>
                      </c:pt>
                      <c:pt idx="50">
                        <c:v>67.89</c:v>
                      </c:pt>
                      <c:pt idx="51">
                        <c:v>66.599999999999994</c:v>
                      </c:pt>
                      <c:pt idx="52">
                        <c:v>66.599999999999994</c:v>
                      </c:pt>
                      <c:pt idx="53">
                        <c:v>68.34</c:v>
                      </c:pt>
                      <c:pt idx="54">
                        <c:v>68.34</c:v>
                      </c:pt>
                      <c:pt idx="55">
                        <c:v>67.430000000000007</c:v>
                      </c:pt>
                      <c:pt idx="56">
                        <c:v>67.3</c:v>
                      </c:pt>
                      <c:pt idx="57">
                        <c:v>67.3</c:v>
                      </c:pt>
                      <c:pt idx="58">
                        <c:v>67.3</c:v>
                      </c:pt>
                      <c:pt idx="59">
                        <c:v>67.52</c:v>
                      </c:pt>
                      <c:pt idx="60">
                        <c:v>67.52</c:v>
                      </c:pt>
                      <c:pt idx="61">
                        <c:v>49.76</c:v>
                      </c:pt>
                      <c:pt idx="62">
                        <c:v>67.790000000000006</c:v>
                      </c:pt>
                      <c:pt idx="63">
                        <c:v>67.790000000000006</c:v>
                      </c:pt>
                      <c:pt idx="64">
                        <c:v>67.790000000000006</c:v>
                      </c:pt>
                      <c:pt idx="65">
                        <c:v>68.150000000000006</c:v>
                      </c:pt>
                      <c:pt idx="66">
                        <c:v>67.12</c:v>
                      </c:pt>
                      <c:pt idx="67">
                        <c:v>67.900000000000006</c:v>
                      </c:pt>
                      <c:pt idx="68">
                        <c:v>67.930000000000007</c:v>
                      </c:pt>
                      <c:pt idx="69">
                        <c:v>67.930000000000007</c:v>
                      </c:pt>
                      <c:pt idx="70">
                        <c:v>67.930000000000007</c:v>
                      </c:pt>
                      <c:pt idx="71">
                        <c:v>67.88</c:v>
                      </c:pt>
                      <c:pt idx="72">
                        <c:v>68.569999999999993</c:v>
                      </c:pt>
                      <c:pt idx="73">
                        <c:v>68.569999999999993</c:v>
                      </c:pt>
                      <c:pt idx="74">
                        <c:v>68.569999999999993</c:v>
                      </c:pt>
                      <c:pt idx="75">
                        <c:v>68.430000000000007</c:v>
                      </c:pt>
                      <c:pt idx="76">
                        <c:v>65.540000000000006</c:v>
                      </c:pt>
                      <c:pt idx="77">
                        <c:v>66.95</c:v>
                      </c:pt>
                      <c:pt idx="78">
                        <c:v>61.37</c:v>
                      </c:pt>
                      <c:pt idx="79">
                        <c:v>67.61</c:v>
                      </c:pt>
                      <c:pt idx="80">
                        <c:v>67.61</c:v>
                      </c:pt>
                      <c:pt idx="81">
                        <c:v>67.61</c:v>
                      </c:pt>
                      <c:pt idx="82">
                        <c:v>67.48</c:v>
                      </c:pt>
                      <c:pt idx="83">
                        <c:v>67.11</c:v>
                      </c:pt>
                      <c:pt idx="84">
                        <c:v>67.11</c:v>
                      </c:pt>
                      <c:pt idx="85">
                        <c:v>66.510000000000005</c:v>
                      </c:pt>
                      <c:pt idx="86">
                        <c:v>68.37</c:v>
                      </c:pt>
                      <c:pt idx="87">
                        <c:v>68.37</c:v>
                      </c:pt>
                      <c:pt idx="88">
                        <c:v>68.28</c:v>
                      </c:pt>
                      <c:pt idx="89">
                        <c:v>68.28</c:v>
                      </c:pt>
                      <c:pt idx="90">
                        <c:v>68.62</c:v>
                      </c:pt>
                      <c:pt idx="91">
                        <c:v>68.08</c:v>
                      </c:pt>
                      <c:pt idx="92">
                        <c:v>68.2</c:v>
                      </c:pt>
                      <c:pt idx="93">
                        <c:v>68.2</c:v>
                      </c:pt>
                      <c:pt idx="94">
                        <c:v>68.02</c:v>
                      </c:pt>
                      <c:pt idx="95">
                        <c:v>68.02</c:v>
                      </c:pt>
                      <c:pt idx="96">
                        <c:v>68.14</c:v>
                      </c:pt>
                      <c:pt idx="97">
                        <c:v>67.790000000000006</c:v>
                      </c:pt>
                      <c:pt idx="98">
                        <c:v>67.790000000000006</c:v>
                      </c:pt>
                      <c:pt idx="99">
                        <c:v>67.959999999999994</c:v>
                      </c:pt>
                      <c:pt idx="100">
                        <c:v>67.959999999999994</c:v>
                      </c:pt>
                      <c:pt idx="101">
                        <c:v>67.97</c:v>
                      </c:pt>
                      <c:pt idx="102">
                        <c:v>67.97</c:v>
                      </c:pt>
                      <c:pt idx="103">
                        <c:v>68.010000000000005</c:v>
                      </c:pt>
                      <c:pt idx="104">
                        <c:v>68.010000000000005</c:v>
                      </c:pt>
                      <c:pt idx="105">
                        <c:v>66.989999999999995</c:v>
                      </c:pt>
                      <c:pt idx="106">
                        <c:v>67.349999999999994</c:v>
                      </c:pt>
                      <c:pt idx="107">
                        <c:v>67.349999999999994</c:v>
                      </c:pt>
                      <c:pt idx="108">
                        <c:v>67.349999999999994</c:v>
                      </c:pt>
                      <c:pt idx="109">
                        <c:v>67.5</c:v>
                      </c:pt>
                      <c:pt idx="110">
                        <c:v>67.5</c:v>
                      </c:pt>
                      <c:pt idx="111">
                        <c:v>68.37</c:v>
                      </c:pt>
                      <c:pt idx="112">
                        <c:v>68.37</c:v>
                      </c:pt>
                      <c:pt idx="113">
                        <c:v>67.78</c:v>
                      </c:pt>
                      <c:pt idx="114">
                        <c:v>67.78</c:v>
                      </c:pt>
                      <c:pt idx="115">
                        <c:v>67.78</c:v>
                      </c:pt>
                      <c:pt idx="116">
                        <c:v>66.12</c:v>
                      </c:pt>
                      <c:pt idx="117">
                        <c:v>67.14</c:v>
                      </c:pt>
                      <c:pt idx="118">
                        <c:v>66.14</c:v>
                      </c:pt>
                      <c:pt idx="119">
                        <c:v>66.14</c:v>
                      </c:pt>
                      <c:pt idx="120">
                        <c:v>65.540000000000006</c:v>
                      </c:pt>
                      <c:pt idx="121">
                        <c:v>65.540000000000006</c:v>
                      </c:pt>
                      <c:pt idx="122">
                        <c:v>65.540000000000006</c:v>
                      </c:pt>
                      <c:pt idx="123">
                        <c:v>66.14</c:v>
                      </c:pt>
                      <c:pt idx="124">
                        <c:v>67.099999999999994</c:v>
                      </c:pt>
                      <c:pt idx="125">
                        <c:v>65.709999999999994</c:v>
                      </c:pt>
                      <c:pt idx="126">
                        <c:v>65.709999999999994</c:v>
                      </c:pt>
                      <c:pt idx="127">
                        <c:v>65.930000000000007</c:v>
                      </c:pt>
                      <c:pt idx="128">
                        <c:v>65.13</c:v>
                      </c:pt>
                      <c:pt idx="129">
                        <c:v>66.290000000000006</c:v>
                      </c:pt>
                      <c:pt idx="130">
                        <c:v>66.290000000000006</c:v>
                      </c:pt>
                      <c:pt idx="131">
                        <c:v>65.56</c:v>
                      </c:pt>
                      <c:pt idx="132">
                        <c:v>65.56</c:v>
                      </c:pt>
                      <c:pt idx="133">
                        <c:v>65.56</c:v>
                      </c:pt>
                      <c:pt idx="134">
                        <c:v>66.84</c:v>
                      </c:pt>
                      <c:pt idx="135">
                        <c:v>66.84</c:v>
                      </c:pt>
                      <c:pt idx="136">
                        <c:v>66.03</c:v>
                      </c:pt>
                      <c:pt idx="137">
                        <c:v>65.760000000000005</c:v>
                      </c:pt>
                      <c:pt idx="138">
                        <c:v>67.83</c:v>
                      </c:pt>
                      <c:pt idx="139">
                        <c:v>65.87</c:v>
                      </c:pt>
                      <c:pt idx="140">
                        <c:v>65.87</c:v>
                      </c:pt>
                      <c:pt idx="141">
                        <c:v>67.19</c:v>
                      </c:pt>
                      <c:pt idx="142">
                        <c:v>67.19</c:v>
                      </c:pt>
                      <c:pt idx="143">
                        <c:v>67.19</c:v>
                      </c:pt>
                      <c:pt idx="144">
                        <c:v>68.17</c:v>
                      </c:pt>
                      <c:pt idx="145">
                        <c:v>68.17</c:v>
                      </c:pt>
                      <c:pt idx="146">
                        <c:v>67.59</c:v>
                      </c:pt>
                      <c:pt idx="147">
                        <c:v>68.2</c:v>
                      </c:pt>
                      <c:pt idx="148">
                        <c:v>68.2</c:v>
                      </c:pt>
                      <c:pt idx="149">
                        <c:v>67.37</c:v>
                      </c:pt>
                      <c:pt idx="150">
                        <c:v>67.37</c:v>
                      </c:pt>
                      <c:pt idx="151">
                        <c:v>68.05</c:v>
                      </c:pt>
                      <c:pt idx="152">
                        <c:v>67.72</c:v>
                      </c:pt>
                      <c:pt idx="153">
                        <c:v>68.209999999999994</c:v>
                      </c:pt>
                      <c:pt idx="154">
                        <c:v>67.33</c:v>
                      </c:pt>
                      <c:pt idx="155">
                        <c:v>67.33</c:v>
                      </c:pt>
                      <c:pt idx="156">
                        <c:v>67.33</c:v>
                      </c:pt>
                      <c:pt idx="157">
                        <c:v>68.78</c:v>
                      </c:pt>
                      <c:pt idx="158">
                        <c:v>68.78</c:v>
                      </c:pt>
                      <c:pt idx="159">
                        <c:v>68.260000000000005</c:v>
                      </c:pt>
                      <c:pt idx="160">
                        <c:v>67.099999999999994</c:v>
                      </c:pt>
                      <c:pt idx="161">
                        <c:v>67.099999999999994</c:v>
                      </c:pt>
                      <c:pt idx="162">
                        <c:v>68.069999999999993</c:v>
                      </c:pt>
                      <c:pt idx="163">
                        <c:v>68.069999999999993</c:v>
                      </c:pt>
                      <c:pt idx="164">
                        <c:v>68.63</c:v>
                      </c:pt>
                      <c:pt idx="165">
                        <c:v>64.97</c:v>
                      </c:pt>
                      <c:pt idx="166">
                        <c:v>67.72</c:v>
                      </c:pt>
                      <c:pt idx="167">
                        <c:v>67.680000000000007</c:v>
                      </c:pt>
                      <c:pt idx="168">
                        <c:v>67.680000000000007</c:v>
                      </c:pt>
                      <c:pt idx="169">
                        <c:v>66.819999999999993</c:v>
                      </c:pt>
                      <c:pt idx="170">
                        <c:v>68.33</c:v>
                      </c:pt>
                      <c:pt idx="171">
                        <c:v>68.459999999999994</c:v>
                      </c:pt>
                      <c:pt idx="172">
                        <c:v>67.790000000000006</c:v>
                      </c:pt>
                      <c:pt idx="173">
                        <c:v>68.540000000000006</c:v>
                      </c:pt>
                      <c:pt idx="174">
                        <c:v>68.91</c:v>
                      </c:pt>
                      <c:pt idx="175">
                        <c:v>68.91</c:v>
                      </c:pt>
                      <c:pt idx="176">
                        <c:v>68.400000000000006</c:v>
                      </c:pt>
                      <c:pt idx="177">
                        <c:v>68.400000000000006</c:v>
                      </c:pt>
                      <c:pt idx="178">
                        <c:v>68.400000000000006</c:v>
                      </c:pt>
                      <c:pt idx="179">
                        <c:v>67.430000000000007</c:v>
                      </c:pt>
                      <c:pt idx="180">
                        <c:v>67.430000000000007</c:v>
                      </c:pt>
                      <c:pt idx="181">
                        <c:v>68.34</c:v>
                      </c:pt>
                      <c:pt idx="182">
                        <c:v>66.13</c:v>
                      </c:pt>
                      <c:pt idx="183">
                        <c:v>65.62</c:v>
                      </c:pt>
                      <c:pt idx="184">
                        <c:v>66.510000000000005</c:v>
                      </c:pt>
                      <c:pt idx="185">
                        <c:v>66.489999999999995</c:v>
                      </c:pt>
                      <c:pt idx="186">
                        <c:v>65.05</c:v>
                      </c:pt>
                      <c:pt idx="187">
                        <c:v>66.5</c:v>
                      </c:pt>
                      <c:pt idx="188">
                        <c:v>66.5</c:v>
                      </c:pt>
                      <c:pt idx="189">
                        <c:v>66.5</c:v>
                      </c:pt>
                      <c:pt idx="190">
                        <c:v>64.8</c:v>
                      </c:pt>
                      <c:pt idx="191">
                        <c:v>66.5</c:v>
                      </c:pt>
                      <c:pt idx="192">
                        <c:v>66.709999999999994</c:v>
                      </c:pt>
                      <c:pt idx="193">
                        <c:v>67.58</c:v>
                      </c:pt>
                      <c:pt idx="194">
                        <c:v>67.58</c:v>
                      </c:pt>
                      <c:pt idx="195">
                        <c:v>66.44</c:v>
                      </c:pt>
                      <c:pt idx="196">
                        <c:v>66.44</c:v>
                      </c:pt>
                      <c:pt idx="197">
                        <c:v>66.459999999999994</c:v>
                      </c:pt>
                      <c:pt idx="198">
                        <c:v>66.459999999999994</c:v>
                      </c:pt>
                      <c:pt idx="199">
                        <c:v>66.53</c:v>
                      </c:pt>
                      <c:pt idx="200">
                        <c:v>65.709999999999994</c:v>
                      </c:pt>
                      <c:pt idx="201">
                        <c:v>65.69</c:v>
                      </c:pt>
                      <c:pt idx="202">
                        <c:v>65.8</c:v>
                      </c:pt>
                      <c:pt idx="203">
                        <c:v>65.64</c:v>
                      </c:pt>
                      <c:pt idx="204">
                        <c:v>65.900000000000006</c:v>
                      </c:pt>
                      <c:pt idx="205">
                        <c:v>65.900000000000006</c:v>
                      </c:pt>
                      <c:pt idx="206">
                        <c:v>66.400000000000006</c:v>
                      </c:pt>
                      <c:pt idx="207">
                        <c:v>66.400000000000006</c:v>
                      </c:pt>
                      <c:pt idx="208">
                        <c:v>67.28</c:v>
                      </c:pt>
                      <c:pt idx="209">
                        <c:v>66.08</c:v>
                      </c:pt>
                      <c:pt idx="210">
                        <c:v>65.959999999999994</c:v>
                      </c:pt>
                      <c:pt idx="211">
                        <c:v>65.959999999999994</c:v>
                      </c:pt>
                      <c:pt idx="212">
                        <c:v>65.75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worksheet!$L$173:$L$385</c15:sqref>
                        </c15:formulaRef>
                      </c:ext>
                    </c:extLst>
                    <c:numCache>
                      <c:formatCode>0.0</c:formatCode>
                      <c:ptCount val="21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FFF3-40D7-98E8-2BF373595877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MD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bg1">
                        <a:lumMod val="6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  <c:trendlineType val="linear"/>
                  <c:backward val="25"/>
                  <c:intercept val="0"/>
                  <c:dispRSqr val="1"/>
                  <c:dispEq val="1"/>
                  <c:trendlineLbl>
                    <c:layout>
                      <c:manualLayout>
                        <c:x val="7.228880860658389E-2"/>
                        <c:y val="2.7814639975724423E-3"/>
                      </c:manualLayout>
                    </c:layout>
                    <c:numFmt formatCode="#,##0.00" sourceLinked="0"/>
                    <c:spPr>
                      <a:solidFill>
                        <a:schemeClr val="bg1">
                          <a:lumMod val="75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worksheet!$I$173:$I$385</c15:sqref>
                        </c15:formulaRef>
                      </c:ext>
                    </c:extLst>
                    <c:numCache>
                      <c:formatCode>0.0</c:formatCode>
                      <c:ptCount val="213"/>
                      <c:pt idx="0">
                        <c:v>67.400000000000006</c:v>
                      </c:pt>
                      <c:pt idx="1">
                        <c:v>67.400000000000006</c:v>
                      </c:pt>
                      <c:pt idx="2">
                        <c:v>70.39</c:v>
                      </c:pt>
                      <c:pt idx="3">
                        <c:v>70.34</c:v>
                      </c:pt>
                      <c:pt idx="4">
                        <c:v>49.91</c:v>
                      </c:pt>
                      <c:pt idx="5">
                        <c:v>62.51</c:v>
                      </c:pt>
                      <c:pt idx="6">
                        <c:v>60.65</c:v>
                      </c:pt>
                      <c:pt idx="7">
                        <c:v>64.88</c:v>
                      </c:pt>
                      <c:pt idx="8">
                        <c:v>64.88</c:v>
                      </c:pt>
                      <c:pt idx="9">
                        <c:v>67.36</c:v>
                      </c:pt>
                      <c:pt idx="10">
                        <c:v>67.44</c:v>
                      </c:pt>
                      <c:pt idx="11">
                        <c:v>65.66</c:v>
                      </c:pt>
                      <c:pt idx="12">
                        <c:v>65.66</c:v>
                      </c:pt>
                      <c:pt idx="13">
                        <c:v>66.84</c:v>
                      </c:pt>
                      <c:pt idx="14">
                        <c:v>66.209999999999994</c:v>
                      </c:pt>
                      <c:pt idx="15">
                        <c:v>66.87</c:v>
                      </c:pt>
                      <c:pt idx="16">
                        <c:v>66.87</c:v>
                      </c:pt>
                      <c:pt idx="17">
                        <c:v>66.45</c:v>
                      </c:pt>
                      <c:pt idx="18">
                        <c:v>66.45</c:v>
                      </c:pt>
                      <c:pt idx="19">
                        <c:v>66.52</c:v>
                      </c:pt>
                      <c:pt idx="20">
                        <c:v>66.52</c:v>
                      </c:pt>
                      <c:pt idx="21">
                        <c:v>67.069999999999993</c:v>
                      </c:pt>
                      <c:pt idx="22">
                        <c:v>67.209999999999994</c:v>
                      </c:pt>
                      <c:pt idx="23">
                        <c:v>67.209999999999994</c:v>
                      </c:pt>
                      <c:pt idx="24">
                        <c:v>67.06</c:v>
                      </c:pt>
                      <c:pt idx="25">
                        <c:v>67.06</c:v>
                      </c:pt>
                      <c:pt idx="26">
                        <c:v>66.16</c:v>
                      </c:pt>
                      <c:pt idx="27">
                        <c:v>64.87</c:v>
                      </c:pt>
                      <c:pt idx="28">
                        <c:v>64.44</c:v>
                      </c:pt>
                      <c:pt idx="29">
                        <c:v>63.35</c:v>
                      </c:pt>
                      <c:pt idx="30">
                        <c:v>64.06</c:v>
                      </c:pt>
                      <c:pt idx="31">
                        <c:v>66.47</c:v>
                      </c:pt>
                      <c:pt idx="32">
                        <c:v>66.47</c:v>
                      </c:pt>
                      <c:pt idx="33">
                        <c:v>64.959999999999994</c:v>
                      </c:pt>
                      <c:pt idx="34">
                        <c:v>64.959999999999994</c:v>
                      </c:pt>
                      <c:pt idx="35">
                        <c:v>64.97</c:v>
                      </c:pt>
                      <c:pt idx="36">
                        <c:v>64.27</c:v>
                      </c:pt>
                      <c:pt idx="37">
                        <c:v>64.27</c:v>
                      </c:pt>
                      <c:pt idx="38">
                        <c:v>62.91</c:v>
                      </c:pt>
                      <c:pt idx="39">
                        <c:v>61.38</c:v>
                      </c:pt>
                      <c:pt idx="40">
                        <c:v>61.38</c:v>
                      </c:pt>
                      <c:pt idx="41">
                        <c:v>61.38</c:v>
                      </c:pt>
                      <c:pt idx="42">
                        <c:v>61.38</c:v>
                      </c:pt>
                      <c:pt idx="43">
                        <c:v>61.27</c:v>
                      </c:pt>
                      <c:pt idx="44">
                        <c:v>61.27</c:v>
                      </c:pt>
                      <c:pt idx="45">
                        <c:v>61.27</c:v>
                      </c:pt>
                      <c:pt idx="46">
                        <c:v>64.510000000000005</c:v>
                      </c:pt>
                      <c:pt idx="47">
                        <c:v>64.510000000000005</c:v>
                      </c:pt>
                      <c:pt idx="48">
                        <c:v>63.72</c:v>
                      </c:pt>
                      <c:pt idx="49">
                        <c:v>63.72</c:v>
                      </c:pt>
                      <c:pt idx="50">
                        <c:v>66.05</c:v>
                      </c:pt>
                      <c:pt idx="51">
                        <c:v>64.97</c:v>
                      </c:pt>
                      <c:pt idx="52">
                        <c:v>64.97</c:v>
                      </c:pt>
                      <c:pt idx="53">
                        <c:v>67.34</c:v>
                      </c:pt>
                      <c:pt idx="54">
                        <c:v>67.34</c:v>
                      </c:pt>
                      <c:pt idx="55">
                        <c:v>66</c:v>
                      </c:pt>
                      <c:pt idx="56">
                        <c:v>65.91</c:v>
                      </c:pt>
                      <c:pt idx="57">
                        <c:v>65.91</c:v>
                      </c:pt>
                      <c:pt idx="58">
                        <c:v>65.91</c:v>
                      </c:pt>
                      <c:pt idx="59">
                        <c:v>65.73</c:v>
                      </c:pt>
                      <c:pt idx="60">
                        <c:v>65.73</c:v>
                      </c:pt>
                      <c:pt idx="61">
                        <c:v>49.89</c:v>
                      </c:pt>
                      <c:pt idx="62">
                        <c:v>65.91</c:v>
                      </c:pt>
                      <c:pt idx="63">
                        <c:v>65.91</c:v>
                      </c:pt>
                      <c:pt idx="64">
                        <c:v>65.459999999999994</c:v>
                      </c:pt>
                      <c:pt idx="65">
                        <c:v>65.62</c:v>
                      </c:pt>
                      <c:pt idx="66">
                        <c:v>66.06</c:v>
                      </c:pt>
                      <c:pt idx="67">
                        <c:v>66.72</c:v>
                      </c:pt>
                      <c:pt idx="68">
                        <c:v>65.89</c:v>
                      </c:pt>
                      <c:pt idx="69">
                        <c:v>65.89</c:v>
                      </c:pt>
                      <c:pt idx="70">
                        <c:v>65.89</c:v>
                      </c:pt>
                      <c:pt idx="71">
                        <c:v>68.27</c:v>
                      </c:pt>
                      <c:pt idx="72">
                        <c:v>71.23</c:v>
                      </c:pt>
                      <c:pt idx="73">
                        <c:v>71.23</c:v>
                      </c:pt>
                      <c:pt idx="74">
                        <c:v>71.23</c:v>
                      </c:pt>
                      <c:pt idx="75">
                        <c:v>70.63</c:v>
                      </c:pt>
                      <c:pt idx="76">
                        <c:v>68.790000000000006</c:v>
                      </c:pt>
                      <c:pt idx="77">
                        <c:v>65.36</c:v>
                      </c:pt>
                      <c:pt idx="78">
                        <c:v>63.04</c:v>
                      </c:pt>
                      <c:pt idx="79">
                        <c:v>63.5</c:v>
                      </c:pt>
                      <c:pt idx="80">
                        <c:v>63.5</c:v>
                      </c:pt>
                      <c:pt idx="81">
                        <c:v>63.5</c:v>
                      </c:pt>
                      <c:pt idx="82">
                        <c:v>62.52</c:v>
                      </c:pt>
                      <c:pt idx="83">
                        <c:v>63.31</c:v>
                      </c:pt>
                      <c:pt idx="84">
                        <c:v>63.31</c:v>
                      </c:pt>
                      <c:pt idx="85">
                        <c:v>63.74</c:v>
                      </c:pt>
                      <c:pt idx="86">
                        <c:v>65.540000000000006</c:v>
                      </c:pt>
                      <c:pt idx="87">
                        <c:v>65.540000000000006</c:v>
                      </c:pt>
                      <c:pt idx="88">
                        <c:v>64.95</c:v>
                      </c:pt>
                      <c:pt idx="89">
                        <c:v>64.95</c:v>
                      </c:pt>
                      <c:pt idx="90">
                        <c:v>64.53</c:v>
                      </c:pt>
                      <c:pt idx="91">
                        <c:v>66.709999999999994</c:v>
                      </c:pt>
                      <c:pt idx="92">
                        <c:v>65.849999999999994</c:v>
                      </c:pt>
                      <c:pt idx="93">
                        <c:v>65.849999999999994</c:v>
                      </c:pt>
                      <c:pt idx="94">
                        <c:v>65.239999999999995</c:v>
                      </c:pt>
                      <c:pt idx="95">
                        <c:v>65.239999999999995</c:v>
                      </c:pt>
                      <c:pt idx="96">
                        <c:v>65.319999999999993</c:v>
                      </c:pt>
                      <c:pt idx="97">
                        <c:v>66.849999999999994</c:v>
                      </c:pt>
                      <c:pt idx="98">
                        <c:v>66.849999999999994</c:v>
                      </c:pt>
                      <c:pt idx="99">
                        <c:v>66.83</c:v>
                      </c:pt>
                      <c:pt idx="100">
                        <c:v>66.83</c:v>
                      </c:pt>
                      <c:pt idx="101">
                        <c:v>66.55</c:v>
                      </c:pt>
                      <c:pt idx="102">
                        <c:v>66.55</c:v>
                      </c:pt>
                      <c:pt idx="103">
                        <c:v>67.55</c:v>
                      </c:pt>
                      <c:pt idx="104">
                        <c:v>67.55</c:v>
                      </c:pt>
                      <c:pt idx="105">
                        <c:v>64.17</c:v>
                      </c:pt>
                      <c:pt idx="106">
                        <c:v>67.7</c:v>
                      </c:pt>
                      <c:pt idx="107">
                        <c:v>67.7</c:v>
                      </c:pt>
                      <c:pt idx="108">
                        <c:v>67.7</c:v>
                      </c:pt>
                      <c:pt idx="109">
                        <c:v>67.8</c:v>
                      </c:pt>
                      <c:pt idx="110">
                        <c:v>67.8</c:v>
                      </c:pt>
                      <c:pt idx="111">
                        <c:v>70.05</c:v>
                      </c:pt>
                      <c:pt idx="112">
                        <c:v>70.05</c:v>
                      </c:pt>
                      <c:pt idx="113">
                        <c:v>70.349999999999994</c:v>
                      </c:pt>
                      <c:pt idx="114">
                        <c:v>70.349999999999994</c:v>
                      </c:pt>
                      <c:pt idx="115">
                        <c:v>70.349999999999994</c:v>
                      </c:pt>
                      <c:pt idx="116">
                        <c:v>69.02</c:v>
                      </c:pt>
                      <c:pt idx="117">
                        <c:v>69.63</c:v>
                      </c:pt>
                      <c:pt idx="118">
                        <c:v>66.56</c:v>
                      </c:pt>
                      <c:pt idx="119">
                        <c:v>66.56</c:v>
                      </c:pt>
                      <c:pt idx="120">
                        <c:v>68.790000000000006</c:v>
                      </c:pt>
                      <c:pt idx="121">
                        <c:v>68.790000000000006</c:v>
                      </c:pt>
                      <c:pt idx="122">
                        <c:v>68.790000000000006</c:v>
                      </c:pt>
                      <c:pt idx="123">
                        <c:v>66.56</c:v>
                      </c:pt>
                      <c:pt idx="124">
                        <c:v>70.48</c:v>
                      </c:pt>
                      <c:pt idx="125">
                        <c:v>70.62</c:v>
                      </c:pt>
                      <c:pt idx="126">
                        <c:v>70.62</c:v>
                      </c:pt>
                      <c:pt idx="127">
                        <c:v>70.7</c:v>
                      </c:pt>
                      <c:pt idx="128">
                        <c:v>67.260000000000005</c:v>
                      </c:pt>
                      <c:pt idx="129">
                        <c:v>64.83</c:v>
                      </c:pt>
                      <c:pt idx="130">
                        <c:v>64.83</c:v>
                      </c:pt>
                      <c:pt idx="131">
                        <c:v>62.45</c:v>
                      </c:pt>
                      <c:pt idx="132">
                        <c:v>62.45</c:v>
                      </c:pt>
                      <c:pt idx="133">
                        <c:v>62.45</c:v>
                      </c:pt>
                      <c:pt idx="134">
                        <c:v>64.3</c:v>
                      </c:pt>
                      <c:pt idx="135">
                        <c:v>64.3</c:v>
                      </c:pt>
                      <c:pt idx="136">
                        <c:v>62.74</c:v>
                      </c:pt>
                      <c:pt idx="137">
                        <c:v>62.39</c:v>
                      </c:pt>
                      <c:pt idx="138">
                        <c:v>67.819999999999993</c:v>
                      </c:pt>
                      <c:pt idx="139">
                        <c:v>63.32</c:v>
                      </c:pt>
                      <c:pt idx="140">
                        <c:v>63.32</c:v>
                      </c:pt>
                      <c:pt idx="141">
                        <c:v>64.010000000000005</c:v>
                      </c:pt>
                      <c:pt idx="142">
                        <c:v>64.010000000000005</c:v>
                      </c:pt>
                      <c:pt idx="143">
                        <c:v>64.010000000000005</c:v>
                      </c:pt>
                      <c:pt idx="144">
                        <c:v>63.9</c:v>
                      </c:pt>
                      <c:pt idx="145">
                        <c:v>63.9</c:v>
                      </c:pt>
                      <c:pt idx="146">
                        <c:v>63.11</c:v>
                      </c:pt>
                      <c:pt idx="147">
                        <c:v>61.5</c:v>
                      </c:pt>
                      <c:pt idx="148">
                        <c:v>61.5</c:v>
                      </c:pt>
                      <c:pt idx="149">
                        <c:v>60.16</c:v>
                      </c:pt>
                      <c:pt idx="150">
                        <c:v>60.16</c:v>
                      </c:pt>
                      <c:pt idx="151">
                        <c:v>56.66</c:v>
                      </c:pt>
                      <c:pt idx="152">
                        <c:v>56.08</c:v>
                      </c:pt>
                      <c:pt idx="153">
                        <c:v>58.29</c:v>
                      </c:pt>
                      <c:pt idx="154">
                        <c:v>57.37</c:v>
                      </c:pt>
                      <c:pt idx="155">
                        <c:v>57.37</c:v>
                      </c:pt>
                      <c:pt idx="156">
                        <c:v>57.37</c:v>
                      </c:pt>
                      <c:pt idx="157">
                        <c:v>61.34</c:v>
                      </c:pt>
                      <c:pt idx="158">
                        <c:v>61.34</c:v>
                      </c:pt>
                      <c:pt idx="159">
                        <c:v>60.9</c:v>
                      </c:pt>
                      <c:pt idx="160">
                        <c:v>63.61</c:v>
                      </c:pt>
                      <c:pt idx="161">
                        <c:v>63.61</c:v>
                      </c:pt>
                      <c:pt idx="162">
                        <c:v>67.77</c:v>
                      </c:pt>
                      <c:pt idx="163">
                        <c:v>67.77</c:v>
                      </c:pt>
                      <c:pt idx="164">
                        <c:v>70.349999999999994</c:v>
                      </c:pt>
                      <c:pt idx="165">
                        <c:v>68.22</c:v>
                      </c:pt>
                      <c:pt idx="166">
                        <c:v>68.61</c:v>
                      </c:pt>
                      <c:pt idx="167">
                        <c:v>68.400000000000006</c:v>
                      </c:pt>
                      <c:pt idx="168">
                        <c:v>68.400000000000006</c:v>
                      </c:pt>
                      <c:pt idx="169">
                        <c:v>65.900000000000006</c:v>
                      </c:pt>
                      <c:pt idx="170">
                        <c:v>67.34</c:v>
                      </c:pt>
                      <c:pt idx="171">
                        <c:v>67.8</c:v>
                      </c:pt>
                      <c:pt idx="172">
                        <c:v>65.91</c:v>
                      </c:pt>
                      <c:pt idx="173">
                        <c:v>67.489999999999995</c:v>
                      </c:pt>
                      <c:pt idx="174">
                        <c:v>66.180000000000007</c:v>
                      </c:pt>
                      <c:pt idx="175">
                        <c:v>66.180000000000007</c:v>
                      </c:pt>
                      <c:pt idx="176">
                        <c:v>68.25</c:v>
                      </c:pt>
                      <c:pt idx="177">
                        <c:v>68.25</c:v>
                      </c:pt>
                      <c:pt idx="178">
                        <c:v>68.25</c:v>
                      </c:pt>
                      <c:pt idx="179">
                        <c:v>66</c:v>
                      </c:pt>
                      <c:pt idx="180">
                        <c:v>66</c:v>
                      </c:pt>
                      <c:pt idx="181">
                        <c:v>67.34</c:v>
                      </c:pt>
                      <c:pt idx="182">
                        <c:v>64.489999999999995</c:v>
                      </c:pt>
                      <c:pt idx="183">
                        <c:v>61.84</c:v>
                      </c:pt>
                      <c:pt idx="184">
                        <c:v>63.5</c:v>
                      </c:pt>
                      <c:pt idx="185">
                        <c:v>64.510000000000005</c:v>
                      </c:pt>
                      <c:pt idx="186">
                        <c:v>59.21</c:v>
                      </c:pt>
                      <c:pt idx="187">
                        <c:v>65.58</c:v>
                      </c:pt>
                      <c:pt idx="188">
                        <c:v>65.58</c:v>
                      </c:pt>
                      <c:pt idx="189">
                        <c:v>65.58</c:v>
                      </c:pt>
                      <c:pt idx="190">
                        <c:v>61.38</c:v>
                      </c:pt>
                      <c:pt idx="191">
                        <c:v>65.58</c:v>
                      </c:pt>
                      <c:pt idx="192">
                        <c:v>62.91</c:v>
                      </c:pt>
                      <c:pt idx="193">
                        <c:v>64.27</c:v>
                      </c:pt>
                      <c:pt idx="194">
                        <c:v>64.27</c:v>
                      </c:pt>
                      <c:pt idx="195">
                        <c:v>64.73</c:v>
                      </c:pt>
                      <c:pt idx="196">
                        <c:v>64.73</c:v>
                      </c:pt>
                      <c:pt idx="197">
                        <c:v>66.62</c:v>
                      </c:pt>
                      <c:pt idx="198">
                        <c:v>66.62</c:v>
                      </c:pt>
                      <c:pt idx="199">
                        <c:v>65.98</c:v>
                      </c:pt>
                      <c:pt idx="200">
                        <c:v>64.099999999999994</c:v>
                      </c:pt>
                      <c:pt idx="201">
                        <c:v>63.93</c:v>
                      </c:pt>
                      <c:pt idx="202">
                        <c:v>64.08</c:v>
                      </c:pt>
                      <c:pt idx="203">
                        <c:v>66</c:v>
                      </c:pt>
                      <c:pt idx="204">
                        <c:v>66.489999999999995</c:v>
                      </c:pt>
                      <c:pt idx="205">
                        <c:v>66.489999999999995</c:v>
                      </c:pt>
                      <c:pt idx="206">
                        <c:v>65.84</c:v>
                      </c:pt>
                      <c:pt idx="207">
                        <c:v>65.84</c:v>
                      </c:pt>
                      <c:pt idx="208">
                        <c:v>67.069999999999993</c:v>
                      </c:pt>
                      <c:pt idx="209">
                        <c:v>65.41</c:v>
                      </c:pt>
                      <c:pt idx="210">
                        <c:v>65.3</c:v>
                      </c:pt>
                      <c:pt idx="211">
                        <c:v>65.3</c:v>
                      </c:pt>
                      <c:pt idx="212">
                        <c:v>65.180000000000007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worksheet!$N$173:$N$385</c15:sqref>
                        </c15:formulaRef>
                      </c:ext>
                    </c:extLst>
                    <c:numCache>
                      <c:formatCode>0.0</c:formatCode>
                      <c:ptCount val="21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FF3-40D7-98E8-2BF373595877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EV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5">
                        <a:lumMod val="50000"/>
                      </a:schemeClr>
                    </a:solidFill>
                    <a:ln w="9525">
                      <a:solidFill>
                        <a:schemeClr val="accent5">
                          <a:lumMod val="75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accent5">
                          <a:lumMod val="75000"/>
                        </a:schemeClr>
                      </a:solidFill>
                    </a:ln>
                    <a:effectLst/>
                  </c:spPr>
                  <c:trendlineType val="linear"/>
                  <c:backward val="28"/>
                  <c:intercept val="0"/>
                  <c:dispRSqr val="1"/>
                  <c:dispEq val="1"/>
                  <c:trendlineLbl>
                    <c:layout>
                      <c:manualLayout>
                        <c:x val="5.0874054913125147E-2"/>
                        <c:y val="3.3573777056175487E-2"/>
                      </c:manualLayout>
                    </c:layout>
                    <c:numFmt formatCode="#,##0.00" sourceLinked="0"/>
                    <c:spPr>
                      <a:solidFill>
                        <a:schemeClr val="accent5">
                          <a:lumMod val="40000"/>
                          <a:lumOff val="60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worksheet!$K$173:$K$385</c15:sqref>
                        </c15:formulaRef>
                      </c:ext>
                    </c:extLst>
                    <c:numCache>
                      <c:formatCode>0.0</c:formatCode>
                      <c:ptCount val="213"/>
                      <c:pt idx="0">
                        <c:v>68.56</c:v>
                      </c:pt>
                      <c:pt idx="1">
                        <c:v>68.56</c:v>
                      </c:pt>
                      <c:pt idx="2">
                        <c:v>69.150000000000006</c:v>
                      </c:pt>
                      <c:pt idx="3">
                        <c:v>67.19</c:v>
                      </c:pt>
                      <c:pt idx="4">
                        <c:v>54.61</c:v>
                      </c:pt>
                      <c:pt idx="5">
                        <c:v>58.96</c:v>
                      </c:pt>
                      <c:pt idx="6">
                        <c:v>58.9</c:v>
                      </c:pt>
                      <c:pt idx="7">
                        <c:v>65.12</c:v>
                      </c:pt>
                      <c:pt idx="8">
                        <c:v>65.12</c:v>
                      </c:pt>
                      <c:pt idx="9">
                        <c:v>66.8</c:v>
                      </c:pt>
                      <c:pt idx="10">
                        <c:v>66.72</c:v>
                      </c:pt>
                      <c:pt idx="11">
                        <c:v>65.84</c:v>
                      </c:pt>
                      <c:pt idx="12">
                        <c:v>65.84</c:v>
                      </c:pt>
                      <c:pt idx="13">
                        <c:v>66.91</c:v>
                      </c:pt>
                      <c:pt idx="14">
                        <c:v>66</c:v>
                      </c:pt>
                      <c:pt idx="15">
                        <c:v>66.83</c:v>
                      </c:pt>
                      <c:pt idx="16">
                        <c:v>66.83</c:v>
                      </c:pt>
                      <c:pt idx="17">
                        <c:v>66.400000000000006</c:v>
                      </c:pt>
                      <c:pt idx="18">
                        <c:v>66.400000000000006</c:v>
                      </c:pt>
                      <c:pt idx="19">
                        <c:v>68.150000000000006</c:v>
                      </c:pt>
                      <c:pt idx="20">
                        <c:v>68.150000000000006</c:v>
                      </c:pt>
                      <c:pt idx="21">
                        <c:v>67.38</c:v>
                      </c:pt>
                      <c:pt idx="22">
                        <c:v>67.69</c:v>
                      </c:pt>
                      <c:pt idx="23">
                        <c:v>67.69</c:v>
                      </c:pt>
                      <c:pt idx="24">
                        <c:v>66.040000000000006</c:v>
                      </c:pt>
                      <c:pt idx="25">
                        <c:v>66.040000000000006</c:v>
                      </c:pt>
                      <c:pt idx="26">
                        <c:v>66.290000000000006</c:v>
                      </c:pt>
                      <c:pt idx="27">
                        <c:v>66.31</c:v>
                      </c:pt>
                      <c:pt idx="28">
                        <c:v>66.040000000000006</c:v>
                      </c:pt>
                      <c:pt idx="29">
                        <c:v>65.61</c:v>
                      </c:pt>
                      <c:pt idx="30">
                        <c:v>64.77</c:v>
                      </c:pt>
                      <c:pt idx="31">
                        <c:v>66.64</c:v>
                      </c:pt>
                      <c:pt idx="32">
                        <c:v>66.64</c:v>
                      </c:pt>
                      <c:pt idx="33">
                        <c:v>66.28</c:v>
                      </c:pt>
                      <c:pt idx="34">
                        <c:v>66.28</c:v>
                      </c:pt>
                      <c:pt idx="35">
                        <c:v>66.7</c:v>
                      </c:pt>
                      <c:pt idx="36">
                        <c:v>67.03</c:v>
                      </c:pt>
                      <c:pt idx="37">
                        <c:v>67.03</c:v>
                      </c:pt>
                      <c:pt idx="38">
                        <c:v>65.510000000000005</c:v>
                      </c:pt>
                      <c:pt idx="39">
                        <c:v>63.82</c:v>
                      </c:pt>
                      <c:pt idx="40">
                        <c:v>63.82</c:v>
                      </c:pt>
                      <c:pt idx="41">
                        <c:v>63.82</c:v>
                      </c:pt>
                      <c:pt idx="42">
                        <c:v>63.82</c:v>
                      </c:pt>
                      <c:pt idx="43">
                        <c:v>62.65</c:v>
                      </c:pt>
                      <c:pt idx="44">
                        <c:v>62.65</c:v>
                      </c:pt>
                      <c:pt idx="45">
                        <c:v>62.65</c:v>
                      </c:pt>
                      <c:pt idx="46">
                        <c:v>65.430000000000007</c:v>
                      </c:pt>
                      <c:pt idx="47">
                        <c:v>65.430000000000007</c:v>
                      </c:pt>
                      <c:pt idx="48">
                        <c:v>64.989999999999995</c:v>
                      </c:pt>
                      <c:pt idx="49">
                        <c:v>64.989999999999995</c:v>
                      </c:pt>
                      <c:pt idx="50">
                        <c:v>66.61</c:v>
                      </c:pt>
                      <c:pt idx="51">
                        <c:v>65.06</c:v>
                      </c:pt>
                      <c:pt idx="52">
                        <c:v>65.06</c:v>
                      </c:pt>
                      <c:pt idx="53">
                        <c:v>67.790000000000006</c:v>
                      </c:pt>
                      <c:pt idx="54">
                        <c:v>67.790000000000006</c:v>
                      </c:pt>
                      <c:pt idx="55">
                        <c:v>67.069999999999993</c:v>
                      </c:pt>
                      <c:pt idx="56">
                        <c:v>67.94</c:v>
                      </c:pt>
                      <c:pt idx="57">
                        <c:v>67.94</c:v>
                      </c:pt>
                      <c:pt idx="58">
                        <c:v>67.94</c:v>
                      </c:pt>
                      <c:pt idx="59">
                        <c:v>66.97</c:v>
                      </c:pt>
                      <c:pt idx="60">
                        <c:v>66.97</c:v>
                      </c:pt>
                      <c:pt idx="61">
                        <c:v>49.03</c:v>
                      </c:pt>
                      <c:pt idx="62">
                        <c:v>67.23</c:v>
                      </c:pt>
                      <c:pt idx="63">
                        <c:v>67.23</c:v>
                      </c:pt>
                      <c:pt idx="64">
                        <c:v>67.599999999999994</c:v>
                      </c:pt>
                      <c:pt idx="65">
                        <c:v>68.09</c:v>
                      </c:pt>
                      <c:pt idx="66">
                        <c:v>66.989999999999995</c:v>
                      </c:pt>
                      <c:pt idx="67">
                        <c:v>68.23</c:v>
                      </c:pt>
                      <c:pt idx="68">
                        <c:v>68.3</c:v>
                      </c:pt>
                      <c:pt idx="69">
                        <c:v>68.3</c:v>
                      </c:pt>
                      <c:pt idx="70">
                        <c:v>68.3</c:v>
                      </c:pt>
                      <c:pt idx="71">
                        <c:v>68.19</c:v>
                      </c:pt>
                      <c:pt idx="72">
                        <c:v>69.13</c:v>
                      </c:pt>
                      <c:pt idx="73">
                        <c:v>69.13</c:v>
                      </c:pt>
                      <c:pt idx="74">
                        <c:v>69.13</c:v>
                      </c:pt>
                      <c:pt idx="75">
                        <c:v>68.97</c:v>
                      </c:pt>
                      <c:pt idx="76">
                        <c:v>68.16</c:v>
                      </c:pt>
                      <c:pt idx="77">
                        <c:v>67</c:v>
                      </c:pt>
                      <c:pt idx="78">
                        <c:v>61.35</c:v>
                      </c:pt>
                      <c:pt idx="79">
                        <c:v>67.400000000000006</c:v>
                      </c:pt>
                      <c:pt idx="80">
                        <c:v>67.400000000000006</c:v>
                      </c:pt>
                      <c:pt idx="81">
                        <c:v>67.400000000000006</c:v>
                      </c:pt>
                      <c:pt idx="82">
                        <c:v>67.13</c:v>
                      </c:pt>
                      <c:pt idx="83">
                        <c:v>66.88</c:v>
                      </c:pt>
                      <c:pt idx="84">
                        <c:v>66.88</c:v>
                      </c:pt>
                      <c:pt idx="85">
                        <c:v>66.349999999999994</c:v>
                      </c:pt>
                      <c:pt idx="86">
                        <c:v>68.31</c:v>
                      </c:pt>
                      <c:pt idx="87">
                        <c:v>68.31</c:v>
                      </c:pt>
                      <c:pt idx="88">
                        <c:v>68.19</c:v>
                      </c:pt>
                      <c:pt idx="89">
                        <c:v>68.19</c:v>
                      </c:pt>
                      <c:pt idx="90">
                        <c:v>68.55</c:v>
                      </c:pt>
                      <c:pt idx="91">
                        <c:v>68.209999999999994</c:v>
                      </c:pt>
                      <c:pt idx="92">
                        <c:v>68.17</c:v>
                      </c:pt>
                      <c:pt idx="93">
                        <c:v>68.17</c:v>
                      </c:pt>
                      <c:pt idx="94">
                        <c:v>67.7</c:v>
                      </c:pt>
                      <c:pt idx="95">
                        <c:v>67.7</c:v>
                      </c:pt>
                      <c:pt idx="96">
                        <c:v>67.349999999999994</c:v>
                      </c:pt>
                      <c:pt idx="97">
                        <c:v>66.95</c:v>
                      </c:pt>
                      <c:pt idx="98">
                        <c:v>66.95</c:v>
                      </c:pt>
                      <c:pt idx="99">
                        <c:v>67.13</c:v>
                      </c:pt>
                      <c:pt idx="100">
                        <c:v>67.13</c:v>
                      </c:pt>
                      <c:pt idx="101">
                        <c:v>66.87</c:v>
                      </c:pt>
                      <c:pt idx="102">
                        <c:v>66.87</c:v>
                      </c:pt>
                      <c:pt idx="103">
                        <c:v>67.180000000000007</c:v>
                      </c:pt>
                      <c:pt idx="104">
                        <c:v>67.180000000000007</c:v>
                      </c:pt>
                      <c:pt idx="105">
                        <c:v>65.88</c:v>
                      </c:pt>
                      <c:pt idx="106">
                        <c:v>66.48</c:v>
                      </c:pt>
                      <c:pt idx="107">
                        <c:v>66.48</c:v>
                      </c:pt>
                      <c:pt idx="108">
                        <c:v>66.48</c:v>
                      </c:pt>
                      <c:pt idx="109">
                        <c:v>66.42</c:v>
                      </c:pt>
                      <c:pt idx="110">
                        <c:v>66.42</c:v>
                      </c:pt>
                      <c:pt idx="111">
                        <c:v>67.87</c:v>
                      </c:pt>
                      <c:pt idx="112">
                        <c:v>67.87</c:v>
                      </c:pt>
                      <c:pt idx="113">
                        <c:v>67.430000000000007</c:v>
                      </c:pt>
                      <c:pt idx="114">
                        <c:v>67.430000000000007</c:v>
                      </c:pt>
                      <c:pt idx="115">
                        <c:v>67.430000000000007</c:v>
                      </c:pt>
                      <c:pt idx="116">
                        <c:v>65.44</c:v>
                      </c:pt>
                      <c:pt idx="117">
                        <c:v>66.739999999999995</c:v>
                      </c:pt>
                      <c:pt idx="118">
                        <c:v>65.53</c:v>
                      </c:pt>
                      <c:pt idx="119">
                        <c:v>65.53</c:v>
                      </c:pt>
                      <c:pt idx="120">
                        <c:v>68.16</c:v>
                      </c:pt>
                      <c:pt idx="121">
                        <c:v>68.16</c:v>
                      </c:pt>
                      <c:pt idx="122">
                        <c:v>68.16</c:v>
                      </c:pt>
                      <c:pt idx="123">
                        <c:v>65.53</c:v>
                      </c:pt>
                      <c:pt idx="124">
                        <c:v>68.45</c:v>
                      </c:pt>
                      <c:pt idx="125">
                        <c:v>67.28</c:v>
                      </c:pt>
                      <c:pt idx="126">
                        <c:v>67.28</c:v>
                      </c:pt>
                      <c:pt idx="127">
                        <c:v>67.42</c:v>
                      </c:pt>
                      <c:pt idx="128">
                        <c:v>67.63</c:v>
                      </c:pt>
                      <c:pt idx="129">
                        <c:v>67.7</c:v>
                      </c:pt>
                      <c:pt idx="130">
                        <c:v>67.7</c:v>
                      </c:pt>
                      <c:pt idx="131">
                        <c:v>66.290000000000006</c:v>
                      </c:pt>
                      <c:pt idx="132">
                        <c:v>66.290000000000006</c:v>
                      </c:pt>
                      <c:pt idx="133">
                        <c:v>66.290000000000006</c:v>
                      </c:pt>
                      <c:pt idx="134">
                        <c:v>68.11</c:v>
                      </c:pt>
                      <c:pt idx="135">
                        <c:v>68.11</c:v>
                      </c:pt>
                      <c:pt idx="136">
                        <c:v>67.239999999999995</c:v>
                      </c:pt>
                      <c:pt idx="137">
                        <c:v>66.849999999999994</c:v>
                      </c:pt>
                      <c:pt idx="138">
                        <c:v>69.150000000000006</c:v>
                      </c:pt>
                      <c:pt idx="139">
                        <c:v>67.150000000000006</c:v>
                      </c:pt>
                      <c:pt idx="140">
                        <c:v>67.150000000000006</c:v>
                      </c:pt>
                      <c:pt idx="141">
                        <c:v>68.06</c:v>
                      </c:pt>
                      <c:pt idx="142">
                        <c:v>68.06</c:v>
                      </c:pt>
                      <c:pt idx="143">
                        <c:v>68.06</c:v>
                      </c:pt>
                      <c:pt idx="144">
                        <c:v>68.8</c:v>
                      </c:pt>
                      <c:pt idx="145">
                        <c:v>68.8</c:v>
                      </c:pt>
                      <c:pt idx="146">
                        <c:v>68.03</c:v>
                      </c:pt>
                      <c:pt idx="147">
                        <c:v>68.58</c:v>
                      </c:pt>
                      <c:pt idx="148">
                        <c:v>68.58</c:v>
                      </c:pt>
                      <c:pt idx="149">
                        <c:v>67.87</c:v>
                      </c:pt>
                      <c:pt idx="150">
                        <c:v>67.87</c:v>
                      </c:pt>
                      <c:pt idx="151">
                        <c:v>68.53</c:v>
                      </c:pt>
                      <c:pt idx="152">
                        <c:v>67.94</c:v>
                      </c:pt>
                      <c:pt idx="153">
                        <c:v>68.37</c:v>
                      </c:pt>
                      <c:pt idx="154">
                        <c:v>67.209999999999994</c:v>
                      </c:pt>
                      <c:pt idx="155">
                        <c:v>67.209999999999994</c:v>
                      </c:pt>
                      <c:pt idx="156">
                        <c:v>67.209999999999994</c:v>
                      </c:pt>
                      <c:pt idx="157">
                        <c:v>68.930000000000007</c:v>
                      </c:pt>
                      <c:pt idx="158">
                        <c:v>68.930000000000007</c:v>
                      </c:pt>
                      <c:pt idx="159">
                        <c:v>68.36</c:v>
                      </c:pt>
                      <c:pt idx="160">
                        <c:v>67.17</c:v>
                      </c:pt>
                      <c:pt idx="161">
                        <c:v>67.17</c:v>
                      </c:pt>
                      <c:pt idx="162">
                        <c:v>68.34</c:v>
                      </c:pt>
                      <c:pt idx="163">
                        <c:v>68.34</c:v>
                      </c:pt>
                      <c:pt idx="164">
                        <c:v>69.14</c:v>
                      </c:pt>
                      <c:pt idx="165">
                        <c:v>65.05</c:v>
                      </c:pt>
                      <c:pt idx="166">
                        <c:v>67.05</c:v>
                      </c:pt>
                      <c:pt idx="167">
                        <c:v>67.069999999999993</c:v>
                      </c:pt>
                      <c:pt idx="168">
                        <c:v>67.069999999999993</c:v>
                      </c:pt>
                      <c:pt idx="169">
                        <c:v>65.61</c:v>
                      </c:pt>
                      <c:pt idx="170">
                        <c:v>66.7</c:v>
                      </c:pt>
                      <c:pt idx="171">
                        <c:v>67.150000000000006</c:v>
                      </c:pt>
                      <c:pt idx="172">
                        <c:v>67.23</c:v>
                      </c:pt>
                      <c:pt idx="173">
                        <c:v>68.38</c:v>
                      </c:pt>
                      <c:pt idx="174">
                        <c:v>67.33</c:v>
                      </c:pt>
                      <c:pt idx="175">
                        <c:v>67.33</c:v>
                      </c:pt>
                      <c:pt idx="176">
                        <c:v>67.11</c:v>
                      </c:pt>
                      <c:pt idx="177">
                        <c:v>67.11</c:v>
                      </c:pt>
                      <c:pt idx="178">
                        <c:v>67.11</c:v>
                      </c:pt>
                      <c:pt idx="179">
                        <c:v>67.069999999999993</c:v>
                      </c:pt>
                      <c:pt idx="180">
                        <c:v>67.069999999999993</c:v>
                      </c:pt>
                      <c:pt idx="181">
                        <c:v>67.790000000000006</c:v>
                      </c:pt>
                      <c:pt idx="182">
                        <c:v>64.83</c:v>
                      </c:pt>
                      <c:pt idx="183">
                        <c:v>63.41</c:v>
                      </c:pt>
                      <c:pt idx="184">
                        <c:v>64.56</c:v>
                      </c:pt>
                      <c:pt idx="185">
                        <c:v>65.430000000000007</c:v>
                      </c:pt>
                      <c:pt idx="186">
                        <c:v>61.54</c:v>
                      </c:pt>
                      <c:pt idx="187">
                        <c:v>66.19</c:v>
                      </c:pt>
                      <c:pt idx="188">
                        <c:v>66.19</c:v>
                      </c:pt>
                      <c:pt idx="189">
                        <c:v>66.19</c:v>
                      </c:pt>
                      <c:pt idx="190">
                        <c:v>63.82</c:v>
                      </c:pt>
                      <c:pt idx="191">
                        <c:v>66.19</c:v>
                      </c:pt>
                      <c:pt idx="192">
                        <c:v>65.510000000000005</c:v>
                      </c:pt>
                      <c:pt idx="193">
                        <c:v>67.03</c:v>
                      </c:pt>
                      <c:pt idx="194">
                        <c:v>67.03</c:v>
                      </c:pt>
                      <c:pt idx="195">
                        <c:v>66.63</c:v>
                      </c:pt>
                      <c:pt idx="196">
                        <c:v>66.63</c:v>
                      </c:pt>
                      <c:pt idx="197">
                        <c:v>66.45</c:v>
                      </c:pt>
                      <c:pt idx="198">
                        <c:v>66.45</c:v>
                      </c:pt>
                      <c:pt idx="199">
                        <c:v>66.63</c:v>
                      </c:pt>
                      <c:pt idx="200">
                        <c:v>65.5</c:v>
                      </c:pt>
                      <c:pt idx="201">
                        <c:v>65.31</c:v>
                      </c:pt>
                      <c:pt idx="202">
                        <c:v>65.430000000000007</c:v>
                      </c:pt>
                      <c:pt idx="203">
                        <c:v>66.06</c:v>
                      </c:pt>
                      <c:pt idx="204">
                        <c:v>66.47</c:v>
                      </c:pt>
                      <c:pt idx="205">
                        <c:v>66.47</c:v>
                      </c:pt>
                      <c:pt idx="206">
                        <c:v>66.25</c:v>
                      </c:pt>
                      <c:pt idx="207">
                        <c:v>66.25</c:v>
                      </c:pt>
                      <c:pt idx="208">
                        <c:v>67.38</c:v>
                      </c:pt>
                      <c:pt idx="209">
                        <c:v>65.83</c:v>
                      </c:pt>
                      <c:pt idx="210">
                        <c:v>65.8</c:v>
                      </c:pt>
                      <c:pt idx="211">
                        <c:v>65.8</c:v>
                      </c:pt>
                      <c:pt idx="212">
                        <c:v>65.72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worksheet!$P$173:$P$385</c15:sqref>
                        </c15:formulaRef>
                      </c:ext>
                    </c:extLst>
                    <c:numCache>
                      <c:formatCode>0.0</c:formatCode>
                      <c:ptCount val="21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FF3-40D7-98E8-2BF373595877}"/>
                  </c:ext>
                </c:extLst>
              </c15:ser>
            </c15:filteredScatterSeries>
          </c:ext>
        </c:extLst>
      </c:scatterChart>
      <c:valAx>
        <c:axId val="1155462440"/>
        <c:scaling>
          <c:orientation val="minMax"/>
          <c:max val="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INRIX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3096"/>
        <c:crosses val="autoZero"/>
        <c:crossBetween val="midCat"/>
      </c:valAx>
      <c:valAx>
        <c:axId val="1155463096"/>
        <c:scaling>
          <c:orientation val="minMax"/>
          <c:max val="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Model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24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- Model vs INRIX - All Freeway WB Corridors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098567498339812E-2"/>
          <c:y val="6.4829856670296226E-2"/>
          <c:w val="0.85618082732933731"/>
          <c:h val="0.86434880234881373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  <a:round/>
              </a:ln>
              <a:effectLst/>
            </c:spPr>
          </c:marker>
          <c:trendline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ref!$A$2:$A$3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xVal>
          <c:yVal>
            <c:numRef>
              <c:f>ref!$B$2:$B$3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A8E-460E-9AA7-AFE44E4AB25A}"/>
            </c:ext>
          </c:extLst>
        </c:ser>
        <c:ser>
          <c:idx val="2"/>
          <c:order val="2"/>
          <c:tx>
            <c:v>AM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CCFF"/>
              </a:solidFill>
              <a:ln w="9525">
                <a:solidFill>
                  <a:srgbClr val="FF99FF"/>
                </a:solidFill>
                <a:round/>
              </a:ln>
              <a:effectLst/>
            </c:spPr>
          </c:marker>
          <c:trendline>
            <c:spPr>
              <a:ln w="12700" cap="rnd">
                <a:solidFill>
                  <a:srgbClr val="FF66FF"/>
                </a:solidFill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9648950850481756E-2"/>
                  <c:y val="3.5786259733028007E-2"/>
                </c:manualLayout>
              </c:layout>
              <c:numFmt formatCode="#,##0.00" sourceLinked="0"/>
              <c:spPr>
                <a:solidFill>
                  <a:srgbClr val="FFCC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worksheet!$AE$4:$AE$991</c:f>
              <c:numCache>
                <c:formatCode>General</c:formatCode>
                <c:ptCount val="988"/>
                <c:pt idx="1">
                  <c:v>56.15</c:v>
                </c:pt>
                <c:pt idx="31">
                  <c:v>49.12</c:v>
                </c:pt>
                <c:pt idx="32">
                  <c:v>66.8</c:v>
                </c:pt>
                <c:pt idx="153">
                  <c:v>53.63</c:v>
                </c:pt>
                <c:pt idx="154">
                  <c:v>41.59</c:v>
                </c:pt>
                <c:pt idx="158">
                  <c:v>65.72</c:v>
                </c:pt>
                <c:pt idx="160">
                  <c:v>61.37</c:v>
                </c:pt>
                <c:pt idx="161">
                  <c:v>61.37</c:v>
                </c:pt>
                <c:pt idx="162">
                  <c:v>59.47</c:v>
                </c:pt>
                <c:pt idx="170">
                  <c:v>59.94</c:v>
                </c:pt>
                <c:pt idx="171">
                  <c:v>67.489999999999995</c:v>
                </c:pt>
                <c:pt idx="172">
                  <c:v>41.4</c:v>
                </c:pt>
                <c:pt idx="173">
                  <c:v>61.13</c:v>
                </c:pt>
                <c:pt idx="174">
                  <c:v>56.15</c:v>
                </c:pt>
                <c:pt idx="202">
                  <c:v>65.849999999999994</c:v>
                </c:pt>
                <c:pt idx="203">
                  <c:v>59.51</c:v>
                </c:pt>
                <c:pt idx="204">
                  <c:v>66.89</c:v>
                </c:pt>
                <c:pt idx="206">
                  <c:v>64.489999999999995</c:v>
                </c:pt>
                <c:pt idx="224">
                  <c:v>58.73</c:v>
                </c:pt>
                <c:pt idx="237">
                  <c:v>65.03</c:v>
                </c:pt>
                <c:pt idx="255">
                  <c:v>64.19</c:v>
                </c:pt>
                <c:pt idx="256">
                  <c:v>64.19</c:v>
                </c:pt>
                <c:pt idx="258">
                  <c:v>64.19</c:v>
                </c:pt>
                <c:pt idx="260">
                  <c:v>57.43</c:v>
                </c:pt>
                <c:pt idx="274">
                  <c:v>54.61</c:v>
                </c:pt>
                <c:pt idx="275">
                  <c:v>67.8</c:v>
                </c:pt>
                <c:pt idx="276">
                  <c:v>53.51</c:v>
                </c:pt>
                <c:pt idx="277">
                  <c:v>47.86</c:v>
                </c:pt>
                <c:pt idx="281">
                  <c:v>64.28</c:v>
                </c:pt>
                <c:pt idx="282">
                  <c:v>64.28</c:v>
                </c:pt>
                <c:pt idx="283">
                  <c:v>63.56</c:v>
                </c:pt>
                <c:pt idx="284">
                  <c:v>50.58</c:v>
                </c:pt>
                <c:pt idx="285">
                  <c:v>22.75</c:v>
                </c:pt>
                <c:pt idx="291">
                  <c:v>57.98</c:v>
                </c:pt>
                <c:pt idx="295">
                  <c:v>57.98</c:v>
                </c:pt>
                <c:pt idx="296">
                  <c:v>57.98</c:v>
                </c:pt>
                <c:pt idx="319">
                  <c:v>65.180000000000007</c:v>
                </c:pt>
                <c:pt idx="320">
                  <c:v>66.45</c:v>
                </c:pt>
                <c:pt idx="333">
                  <c:v>47.93</c:v>
                </c:pt>
                <c:pt idx="356">
                  <c:v>54.73</c:v>
                </c:pt>
                <c:pt idx="357">
                  <c:v>59.42</c:v>
                </c:pt>
                <c:pt idx="358">
                  <c:v>61.96</c:v>
                </c:pt>
                <c:pt idx="359">
                  <c:v>61.96</c:v>
                </c:pt>
                <c:pt idx="360">
                  <c:v>61.96</c:v>
                </c:pt>
                <c:pt idx="361">
                  <c:v>56.17</c:v>
                </c:pt>
                <c:pt idx="392">
                  <c:v>64.150000000000006</c:v>
                </c:pt>
                <c:pt idx="393">
                  <c:v>64.150000000000006</c:v>
                </c:pt>
                <c:pt idx="394">
                  <c:v>66.45</c:v>
                </c:pt>
                <c:pt idx="396">
                  <c:v>66.45</c:v>
                </c:pt>
                <c:pt idx="399">
                  <c:v>67.209999999999994</c:v>
                </c:pt>
                <c:pt idx="400">
                  <c:v>67.209999999999994</c:v>
                </c:pt>
                <c:pt idx="401">
                  <c:v>66.489999999999995</c:v>
                </c:pt>
                <c:pt idx="444">
                  <c:v>61.8</c:v>
                </c:pt>
                <c:pt idx="453">
                  <c:v>19.61</c:v>
                </c:pt>
                <c:pt idx="462">
                  <c:v>47.17</c:v>
                </c:pt>
                <c:pt idx="464">
                  <c:v>47.17</c:v>
                </c:pt>
                <c:pt idx="467">
                  <c:v>49.85</c:v>
                </c:pt>
                <c:pt idx="468">
                  <c:v>49.85</c:v>
                </c:pt>
                <c:pt idx="469">
                  <c:v>47.06</c:v>
                </c:pt>
                <c:pt idx="486">
                  <c:v>38.130000000000003</c:v>
                </c:pt>
                <c:pt idx="488">
                  <c:v>35.29</c:v>
                </c:pt>
                <c:pt idx="490">
                  <c:v>32.229999999999997</c:v>
                </c:pt>
                <c:pt idx="503">
                  <c:v>51.81</c:v>
                </c:pt>
                <c:pt idx="504">
                  <c:v>51.81</c:v>
                </c:pt>
                <c:pt idx="517">
                  <c:v>55.54</c:v>
                </c:pt>
                <c:pt idx="519">
                  <c:v>55.54</c:v>
                </c:pt>
                <c:pt idx="522">
                  <c:v>47.23</c:v>
                </c:pt>
                <c:pt idx="525">
                  <c:v>67.14</c:v>
                </c:pt>
                <c:pt idx="527">
                  <c:v>62.61</c:v>
                </c:pt>
                <c:pt idx="528">
                  <c:v>42.18</c:v>
                </c:pt>
                <c:pt idx="529">
                  <c:v>47.86</c:v>
                </c:pt>
                <c:pt idx="530">
                  <c:v>47.86</c:v>
                </c:pt>
                <c:pt idx="531">
                  <c:v>65.849999999999994</c:v>
                </c:pt>
                <c:pt idx="533">
                  <c:v>60.48</c:v>
                </c:pt>
                <c:pt idx="571">
                  <c:v>66.13</c:v>
                </c:pt>
                <c:pt idx="572">
                  <c:v>63.95</c:v>
                </c:pt>
                <c:pt idx="590">
                  <c:v>38.19</c:v>
                </c:pt>
                <c:pt idx="598">
                  <c:v>43.22</c:v>
                </c:pt>
                <c:pt idx="602">
                  <c:v>64.19</c:v>
                </c:pt>
                <c:pt idx="604">
                  <c:v>52.91</c:v>
                </c:pt>
                <c:pt idx="605">
                  <c:v>50.58</c:v>
                </c:pt>
                <c:pt idx="609">
                  <c:v>43.22</c:v>
                </c:pt>
                <c:pt idx="665">
                  <c:v>58.28</c:v>
                </c:pt>
                <c:pt idx="669">
                  <c:v>61.43</c:v>
                </c:pt>
                <c:pt idx="671">
                  <c:v>62.99</c:v>
                </c:pt>
                <c:pt idx="672">
                  <c:v>56.13</c:v>
                </c:pt>
                <c:pt idx="673">
                  <c:v>60.92</c:v>
                </c:pt>
                <c:pt idx="675">
                  <c:v>65.25</c:v>
                </c:pt>
                <c:pt idx="677">
                  <c:v>66.790000000000006</c:v>
                </c:pt>
                <c:pt idx="679">
                  <c:v>53.63</c:v>
                </c:pt>
                <c:pt idx="684">
                  <c:v>56.15</c:v>
                </c:pt>
                <c:pt idx="692">
                  <c:v>58.28</c:v>
                </c:pt>
                <c:pt idx="694">
                  <c:v>56.13</c:v>
                </c:pt>
                <c:pt idx="697">
                  <c:v>59.03</c:v>
                </c:pt>
                <c:pt idx="699">
                  <c:v>62.44</c:v>
                </c:pt>
                <c:pt idx="704">
                  <c:v>40.51</c:v>
                </c:pt>
                <c:pt idx="709">
                  <c:v>60.22</c:v>
                </c:pt>
                <c:pt idx="712">
                  <c:v>61.13</c:v>
                </c:pt>
                <c:pt idx="715">
                  <c:v>61.39</c:v>
                </c:pt>
                <c:pt idx="716">
                  <c:v>61.39</c:v>
                </c:pt>
                <c:pt idx="718">
                  <c:v>63.6</c:v>
                </c:pt>
                <c:pt idx="732">
                  <c:v>53.96</c:v>
                </c:pt>
                <c:pt idx="735">
                  <c:v>53.96</c:v>
                </c:pt>
                <c:pt idx="770">
                  <c:v>49.2</c:v>
                </c:pt>
                <c:pt idx="771">
                  <c:v>49.2</c:v>
                </c:pt>
                <c:pt idx="773">
                  <c:v>60.23</c:v>
                </c:pt>
                <c:pt idx="775">
                  <c:v>65.58</c:v>
                </c:pt>
                <c:pt idx="778">
                  <c:v>65.58</c:v>
                </c:pt>
                <c:pt idx="779">
                  <c:v>57</c:v>
                </c:pt>
                <c:pt idx="780">
                  <c:v>57</c:v>
                </c:pt>
                <c:pt idx="781">
                  <c:v>59.03</c:v>
                </c:pt>
                <c:pt idx="782">
                  <c:v>61.52</c:v>
                </c:pt>
                <c:pt idx="785">
                  <c:v>61.52</c:v>
                </c:pt>
                <c:pt idx="786">
                  <c:v>63.5</c:v>
                </c:pt>
                <c:pt idx="788">
                  <c:v>64.3</c:v>
                </c:pt>
                <c:pt idx="789">
                  <c:v>64.3</c:v>
                </c:pt>
                <c:pt idx="792">
                  <c:v>59.84</c:v>
                </c:pt>
                <c:pt idx="800">
                  <c:v>39.96</c:v>
                </c:pt>
                <c:pt idx="801">
                  <c:v>39.96</c:v>
                </c:pt>
                <c:pt idx="803">
                  <c:v>49.49</c:v>
                </c:pt>
                <c:pt idx="804">
                  <c:v>66.95</c:v>
                </c:pt>
                <c:pt idx="806">
                  <c:v>63.54</c:v>
                </c:pt>
                <c:pt idx="809">
                  <c:v>62.7</c:v>
                </c:pt>
                <c:pt idx="810">
                  <c:v>62.73</c:v>
                </c:pt>
                <c:pt idx="811">
                  <c:v>62.02</c:v>
                </c:pt>
                <c:pt idx="813">
                  <c:v>66.17</c:v>
                </c:pt>
                <c:pt idx="814">
                  <c:v>63.12</c:v>
                </c:pt>
                <c:pt idx="817">
                  <c:v>66.17</c:v>
                </c:pt>
                <c:pt idx="819">
                  <c:v>66.790000000000006</c:v>
                </c:pt>
                <c:pt idx="820">
                  <c:v>65.27</c:v>
                </c:pt>
                <c:pt idx="822">
                  <c:v>65.27</c:v>
                </c:pt>
                <c:pt idx="823">
                  <c:v>64.45</c:v>
                </c:pt>
                <c:pt idx="825">
                  <c:v>64.45</c:v>
                </c:pt>
                <c:pt idx="826">
                  <c:v>65.489999999999995</c:v>
                </c:pt>
                <c:pt idx="828">
                  <c:v>62.64</c:v>
                </c:pt>
                <c:pt idx="829">
                  <c:v>62.64</c:v>
                </c:pt>
                <c:pt idx="831">
                  <c:v>62.83</c:v>
                </c:pt>
                <c:pt idx="832">
                  <c:v>62.83</c:v>
                </c:pt>
                <c:pt idx="834">
                  <c:v>52.7</c:v>
                </c:pt>
                <c:pt idx="838">
                  <c:v>52.7</c:v>
                </c:pt>
                <c:pt idx="840">
                  <c:v>61.43</c:v>
                </c:pt>
                <c:pt idx="842">
                  <c:v>56.81</c:v>
                </c:pt>
                <c:pt idx="843">
                  <c:v>61.8</c:v>
                </c:pt>
                <c:pt idx="849">
                  <c:v>57.98</c:v>
                </c:pt>
                <c:pt idx="850">
                  <c:v>49.49</c:v>
                </c:pt>
                <c:pt idx="851">
                  <c:v>59.48</c:v>
                </c:pt>
                <c:pt idx="855">
                  <c:v>57.78</c:v>
                </c:pt>
                <c:pt idx="863">
                  <c:v>63.47</c:v>
                </c:pt>
                <c:pt idx="872">
                  <c:v>62.73</c:v>
                </c:pt>
                <c:pt idx="874">
                  <c:v>62.02</c:v>
                </c:pt>
                <c:pt idx="875">
                  <c:v>63.12</c:v>
                </c:pt>
                <c:pt idx="877">
                  <c:v>65.72</c:v>
                </c:pt>
                <c:pt idx="907">
                  <c:v>61.8</c:v>
                </c:pt>
                <c:pt idx="912">
                  <c:v>19.61</c:v>
                </c:pt>
                <c:pt idx="919">
                  <c:v>65.83</c:v>
                </c:pt>
                <c:pt idx="921">
                  <c:v>49.92</c:v>
                </c:pt>
                <c:pt idx="923">
                  <c:v>49.92</c:v>
                </c:pt>
                <c:pt idx="924">
                  <c:v>46.74</c:v>
                </c:pt>
                <c:pt idx="926">
                  <c:v>46.74</c:v>
                </c:pt>
                <c:pt idx="927">
                  <c:v>44.54</c:v>
                </c:pt>
                <c:pt idx="928">
                  <c:v>44.54</c:v>
                </c:pt>
                <c:pt idx="930">
                  <c:v>43.22</c:v>
                </c:pt>
                <c:pt idx="932">
                  <c:v>39.07</c:v>
                </c:pt>
                <c:pt idx="936">
                  <c:v>62.43</c:v>
                </c:pt>
                <c:pt idx="937">
                  <c:v>66.8</c:v>
                </c:pt>
                <c:pt idx="942">
                  <c:v>53.35</c:v>
                </c:pt>
                <c:pt idx="945">
                  <c:v>51.64</c:v>
                </c:pt>
                <c:pt idx="946">
                  <c:v>51.64</c:v>
                </c:pt>
                <c:pt idx="963">
                  <c:v>64.209999999999994</c:v>
                </c:pt>
                <c:pt idx="967">
                  <c:v>59.84</c:v>
                </c:pt>
              </c:numCache>
            </c:numRef>
          </c:xVal>
          <c:yVal>
            <c:numRef>
              <c:f>worksheet!$AF$4:$AF$991</c:f>
              <c:numCache>
                <c:formatCode>General</c:formatCode>
                <c:ptCount val="988"/>
                <c:pt idx="1">
                  <c:v>0</c:v>
                </c:pt>
                <c:pt idx="31">
                  <c:v>0</c:v>
                </c:pt>
                <c:pt idx="32">
                  <c:v>0</c:v>
                </c:pt>
                <c:pt idx="153">
                  <c:v>0</c:v>
                </c:pt>
                <c:pt idx="154">
                  <c:v>0</c:v>
                </c:pt>
                <c:pt idx="158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6">
                  <c:v>0</c:v>
                </c:pt>
                <c:pt idx="224">
                  <c:v>0</c:v>
                </c:pt>
                <c:pt idx="237">
                  <c:v>0</c:v>
                </c:pt>
                <c:pt idx="255">
                  <c:v>0</c:v>
                </c:pt>
                <c:pt idx="256">
                  <c:v>0</c:v>
                </c:pt>
                <c:pt idx="258">
                  <c:v>0</c:v>
                </c:pt>
                <c:pt idx="260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91">
                  <c:v>0</c:v>
                </c:pt>
                <c:pt idx="295">
                  <c:v>0</c:v>
                </c:pt>
                <c:pt idx="296">
                  <c:v>0</c:v>
                </c:pt>
                <c:pt idx="319">
                  <c:v>0</c:v>
                </c:pt>
                <c:pt idx="320">
                  <c:v>0</c:v>
                </c:pt>
                <c:pt idx="333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6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44">
                  <c:v>0</c:v>
                </c:pt>
                <c:pt idx="453">
                  <c:v>0</c:v>
                </c:pt>
                <c:pt idx="462">
                  <c:v>0</c:v>
                </c:pt>
                <c:pt idx="464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86">
                  <c:v>0</c:v>
                </c:pt>
                <c:pt idx="488">
                  <c:v>0</c:v>
                </c:pt>
                <c:pt idx="490">
                  <c:v>0</c:v>
                </c:pt>
                <c:pt idx="503">
                  <c:v>0</c:v>
                </c:pt>
                <c:pt idx="504">
                  <c:v>0</c:v>
                </c:pt>
                <c:pt idx="517">
                  <c:v>0</c:v>
                </c:pt>
                <c:pt idx="519">
                  <c:v>0</c:v>
                </c:pt>
                <c:pt idx="522">
                  <c:v>0</c:v>
                </c:pt>
                <c:pt idx="525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3">
                  <c:v>0</c:v>
                </c:pt>
                <c:pt idx="571">
                  <c:v>0</c:v>
                </c:pt>
                <c:pt idx="572">
                  <c:v>0</c:v>
                </c:pt>
                <c:pt idx="590">
                  <c:v>0</c:v>
                </c:pt>
                <c:pt idx="598">
                  <c:v>0</c:v>
                </c:pt>
                <c:pt idx="602">
                  <c:v>0</c:v>
                </c:pt>
                <c:pt idx="604">
                  <c:v>0</c:v>
                </c:pt>
                <c:pt idx="605">
                  <c:v>0</c:v>
                </c:pt>
                <c:pt idx="609">
                  <c:v>0</c:v>
                </c:pt>
                <c:pt idx="665">
                  <c:v>0</c:v>
                </c:pt>
                <c:pt idx="669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5">
                  <c:v>0</c:v>
                </c:pt>
                <c:pt idx="677">
                  <c:v>0</c:v>
                </c:pt>
                <c:pt idx="679">
                  <c:v>0</c:v>
                </c:pt>
                <c:pt idx="684">
                  <c:v>0</c:v>
                </c:pt>
                <c:pt idx="692">
                  <c:v>0</c:v>
                </c:pt>
                <c:pt idx="694">
                  <c:v>0</c:v>
                </c:pt>
                <c:pt idx="697">
                  <c:v>0</c:v>
                </c:pt>
                <c:pt idx="699">
                  <c:v>0</c:v>
                </c:pt>
                <c:pt idx="704">
                  <c:v>0</c:v>
                </c:pt>
                <c:pt idx="709">
                  <c:v>0</c:v>
                </c:pt>
                <c:pt idx="712">
                  <c:v>0</c:v>
                </c:pt>
                <c:pt idx="715">
                  <c:v>0</c:v>
                </c:pt>
                <c:pt idx="716">
                  <c:v>0</c:v>
                </c:pt>
                <c:pt idx="718">
                  <c:v>0</c:v>
                </c:pt>
                <c:pt idx="732">
                  <c:v>0</c:v>
                </c:pt>
                <c:pt idx="735">
                  <c:v>0</c:v>
                </c:pt>
                <c:pt idx="770">
                  <c:v>0</c:v>
                </c:pt>
                <c:pt idx="771">
                  <c:v>0</c:v>
                </c:pt>
                <c:pt idx="773">
                  <c:v>0</c:v>
                </c:pt>
                <c:pt idx="775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5">
                  <c:v>0</c:v>
                </c:pt>
                <c:pt idx="786">
                  <c:v>0</c:v>
                </c:pt>
                <c:pt idx="788">
                  <c:v>0</c:v>
                </c:pt>
                <c:pt idx="789">
                  <c:v>0</c:v>
                </c:pt>
                <c:pt idx="792">
                  <c:v>0</c:v>
                </c:pt>
                <c:pt idx="800">
                  <c:v>0</c:v>
                </c:pt>
                <c:pt idx="801">
                  <c:v>0</c:v>
                </c:pt>
                <c:pt idx="803">
                  <c:v>0</c:v>
                </c:pt>
                <c:pt idx="804">
                  <c:v>0</c:v>
                </c:pt>
                <c:pt idx="806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3">
                  <c:v>0</c:v>
                </c:pt>
                <c:pt idx="814">
                  <c:v>0</c:v>
                </c:pt>
                <c:pt idx="817">
                  <c:v>0</c:v>
                </c:pt>
                <c:pt idx="819">
                  <c:v>0</c:v>
                </c:pt>
                <c:pt idx="820">
                  <c:v>0</c:v>
                </c:pt>
                <c:pt idx="822">
                  <c:v>0</c:v>
                </c:pt>
                <c:pt idx="823">
                  <c:v>0</c:v>
                </c:pt>
                <c:pt idx="825">
                  <c:v>0</c:v>
                </c:pt>
                <c:pt idx="826">
                  <c:v>0</c:v>
                </c:pt>
                <c:pt idx="828">
                  <c:v>0</c:v>
                </c:pt>
                <c:pt idx="829">
                  <c:v>0</c:v>
                </c:pt>
                <c:pt idx="831">
                  <c:v>0</c:v>
                </c:pt>
                <c:pt idx="832">
                  <c:v>0</c:v>
                </c:pt>
                <c:pt idx="834">
                  <c:v>0</c:v>
                </c:pt>
                <c:pt idx="838">
                  <c:v>0</c:v>
                </c:pt>
                <c:pt idx="840">
                  <c:v>0</c:v>
                </c:pt>
                <c:pt idx="842">
                  <c:v>0</c:v>
                </c:pt>
                <c:pt idx="843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5">
                  <c:v>0</c:v>
                </c:pt>
                <c:pt idx="863">
                  <c:v>0</c:v>
                </c:pt>
                <c:pt idx="872">
                  <c:v>0</c:v>
                </c:pt>
                <c:pt idx="874">
                  <c:v>0</c:v>
                </c:pt>
                <c:pt idx="875">
                  <c:v>0</c:v>
                </c:pt>
                <c:pt idx="877">
                  <c:v>0</c:v>
                </c:pt>
                <c:pt idx="907">
                  <c:v>0</c:v>
                </c:pt>
                <c:pt idx="912">
                  <c:v>0</c:v>
                </c:pt>
                <c:pt idx="919">
                  <c:v>0</c:v>
                </c:pt>
                <c:pt idx="921">
                  <c:v>0</c:v>
                </c:pt>
                <c:pt idx="923">
                  <c:v>0</c:v>
                </c:pt>
                <c:pt idx="924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30">
                  <c:v>0</c:v>
                </c:pt>
                <c:pt idx="932">
                  <c:v>0</c:v>
                </c:pt>
                <c:pt idx="936">
                  <c:v>0</c:v>
                </c:pt>
                <c:pt idx="937">
                  <c:v>0</c:v>
                </c:pt>
                <c:pt idx="942">
                  <c:v>0</c:v>
                </c:pt>
                <c:pt idx="945">
                  <c:v>0</c:v>
                </c:pt>
                <c:pt idx="946">
                  <c:v>0</c:v>
                </c:pt>
                <c:pt idx="963">
                  <c:v>0</c:v>
                </c:pt>
                <c:pt idx="967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A8E-460E-9AA7-AFE44E4AB25A}"/>
            </c:ext>
          </c:extLst>
        </c:ser>
        <c:ser>
          <c:idx val="4"/>
          <c:order val="4"/>
          <c:tx>
            <c:v>PM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  <a:round/>
              </a:ln>
              <a:effectLst/>
            </c:spPr>
          </c:marker>
          <c:trendline>
            <c:spPr>
              <a:ln w="15875" cap="rnd">
                <a:solidFill>
                  <a:schemeClr val="accent2">
                    <a:lumMod val="75000"/>
                  </a:schemeClr>
                </a:solidFill>
              </a:ln>
              <a:effectLst/>
            </c:spPr>
            <c:trendlineType val="linear"/>
            <c:backward val="28"/>
            <c:intercept val="0"/>
            <c:dispRSqr val="1"/>
            <c:dispEq val="1"/>
            <c:trendlineLbl>
              <c:layout>
                <c:manualLayout>
                  <c:x val="5.6938628684229539E-2"/>
                  <c:y val="-8.111268570570514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worksheet!$AG$4:$AG$991</c:f>
              <c:numCache>
                <c:formatCode>General</c:formatCode>
                <c:ptCount val="988"/>
                <c:pt idx="1">
                  <c:v>64.98</c:v>
                </c:pt>
                <c:pt idx="31">
                  <c:v>66.900000000000006</c:v>
                </c:pt>
                <c:pt idx="32">
                  <c:v>49.67</c:v>
                </c:pt>
                <c:pt idx="153">
                  <c:v>66.19</c:v>
                </c:pt>
                <c:pt idx="154">
                  <c:v>63.36</c:v>
                </c:pt>
                <c:pt idx="158">
                  <c:v>66.5</c:v>
                </c:pt>
                <c:pt idx="160">
                  <c:v>69.45</c:v>
                </c:pt>
                <c:pt idx="161">
                  <c:v>69.45</c:v>
                </c:pt>
                <c:pt idx="162">
                  <c:v>63.98</c:v>
                </c:pt>
                <c:pt idx="170">
                  <c:v>48.65</c:v>
                </c:pt>
                <c:pt idx="171">
                  <c:v>63.53</c:v>
                </c:pt>
                <c:pt idx="172">
                  <c:v>40.17</c:v>
                </c:pt>
                <c:pt idx="173">
                  <c:v>61.1</c:v>
                </c:pt>
                <c:pt idx="174">
                  <c:v>64.98</c:v>
                </c:pt>
                <c:pt idx="202">
                  <c:v>64.14</c:v>
                </c:pt>
                <c:pt idx="203">
                  <c:v>61.97</c:v>
                </c:pt>
                <c:pt idx="204">
                  <c:v>60.19</c:v>
                </c:pt>
                <c:pt idx="206">
                  <c:v>50.49</c:v>
                </c:pt>
                <c:pt idx="224">
                  <c:v>68.540000000000006</c:v>
                </c:pt>
                <c:pt idx="237">
                  <c:v>69.349999999999994</c:v>
                </c:pt>
                <c:pt idx="255">
                  <c:v>65.959999999999994</c:v>
                </c:pt>
                <c:pt idx="256">
                  <c:v>65.959999999999994</c:v>
                </c:pt>
                <c:pt idx="258">
                  <c:v>65.959999999999994</c:v>
                </c:pt>
                <c:pt idx="260">
                  <c:v>58.58</c:v>
                </c:pt>
                <c:pt idx="274">
                  <c:v>62.66</c:v>
                </c:pt>
                <c:pt idx="275">
                  <c:v>48.14</c:v>
                </c:pt>
                <c:pt idx="276">
                  <c:v>67.819999999999993</c:v>
                </c:pt>
                <c:pt idx="277">
                  <c:v>68.48</c:v>
                </c:pt>
                <c:pt idx="281">
                  <c:v>64.099999999999994</c:v>
                </c:pt>
                <c:pt idx="282">
                  <c:v>64.099999999999994</c:v>
                </c:pt>
                <c:pt idx="283">
                  <c:v>63.11</c:v>
                </c:pt>
                <c:pt idx="284">
                  <c:v>68.430000000000007</c:v>
                </c:pt>
                <c:pt idx="285">
                  <c:v>64.38</c:v>
                </c:pt>
                <c:pt idx="291">
                  <c:v>68.89</c:v>
                </c:pt>
                <c:pt idx="295">
                  <c:v>68.89</c:v>
                </c:pt>
                <c:pt idx="296">
                  <c:v>68.89</c:v>
                </c:pt>
                <c:pt idx="319">
                  <c:v>59.99</c:v>
                </c:pt>
                <c:pt idx="320">
                  <c:v>63.33</c:v>
                </c:pt>
                <c:pt idx="333">
                  <c:v>55.26</c:v>
                </c:pt>
                <c:pt idx="356">
                  <c:v>61.53</c:v>
                </c:pt>
                <c:pt idx="357">
                  <c:v>63.65</c:v>
                </c:pt>
                <c:pt idx="358">
                  <c:v>63.18</c:v>
                </c:pt>
                <c:pt idx="359">
                  <c:v>63.18</c:v>
                </c:pt>
                <c:pt idx="360">
                  <c:v>63.18</c:v>
                </c:pt>
                <c:pt idx="361">
                  <c:v>54.29</c:v>
                </c:pt>
                <c:pt idx="392">
                  <c:v>64.78</c:v>
                </c:pt>
                <c:pt idx="393">
                  <c:v>64.78</c:v>
                </c:pt>
                <c:pt idx="394">
                  <c:v>68.87</c:v>
                </c:pt>
                <c:pt idx="396">
                  <c:v>68.87</c:v>
                </c:pt>
                <c:pt idx="399">
                  <c:v>68.89</c:v>
                </c:pt>
                <c:pt idx="400">
                  <c:v>68.89</c:v>
                </c:pt>
                <c:pt idx="401">
                  <c:v>67.64</c:v>
                </c:pt>
                <c:pt idx="444">
                  <c:v>62.61</c:v>
                </c:pt>
                <c:pt idx="453">
                  <c:v>67.599999999999994</c:v>
                </c:pt>
                <c:pt idx="462">
                  <c:v>67.900000000000006</c:v>
                </c:pt>
                <c:pt idx="464">
                  <c:v>67.900000000000006</c:v>
                </c:pt>
                <c:pt idx="467">
                  <c:v>68.87</c:v>
                </c:pt>
                <c:pt idx="468">
                  <c:v>68.87</c:v>
                </c:pt>
                <c:pt idx="469">
                  <c:v>67.94</c:v>
                </c:pt>
                <c:pt idx="486">
                  <c:v>63.53</c:v>
                </c:pt>
                <c:pt idx="488">
                  <c:v>65.56</c:v>
                </c:pt>
                <c:pt idx="490">
                  <c:v>64.540000000000006</c:v>
                </c:pt>
                <c:pt idx="503">
                  <c:v>66.599999999999994</c:v>
                </c:pt>
                <c:pt idx="504">
                  <c:v>66.599999999999994</c:v>
                </c:pt>
                <c:pt idx="517">
                  <c:v>69.91</c:v>
                </c:pt>
                <c:pt idx="519">
                  <c:v>69.91</c:v>
                </c:pt>
                <c:pt idx="522">
                  <c:v>69.23</c:v>
                </c:pt>
                <c:pt idx="525">
                  <c:v>42.75</c:v>
                </c:pt>
                <c:pt idx="527">
                  <c:v>53.49</c:v>
                </c:pt>
                <c:pt idx="528">
                  <c:v>39.22</c:v>
                </c:pt>
                <c:pt idx="529">
                  <c:v>68.48</c:v>
                </c:pt>
                <c:pt idx="530">
                  <c:v>68.48</c:v>
                </c:pt>
                <c:pt idx="531">
                  <c:v>64.14</c:v>
                </c:pt>
                <c:pt idx="533">
                  <c:v>64.91</c:v>
                </c:pt>
                <c:pt idx="571">
                  <c:v>61.09</c:v>
                </c:pt>
                <c:pt idx="572">
                  <c:v>62.83</c:v>
                </c:pt>
                <c:pt idx="590">
                  <c:v>50.39</c:v>
                </c:pt>
                <c:pt idx="598">
                  <c:v>67.819999999999993</c:v>
                </c:pt>
                <c:pt idx="602">
                  <c:v>65.959999999999994</c:v>
                </c:pt>
                <c:pt idx="604">
                  <c:v>67.52</c:v>
                </c:pt>
                <c:pt idx="605">
                  <c:v>68.430000000000007</c:v>
                </c:pt>
                <c:pt idx="609">
                  <c:v>67.819999999999993</c:v>
                </c:pt>
                <c:pt idx="665">
                  <c:v>61.97</c:v>
                </c:pt>
                <c:pt idx="669">
                  <c:v>64.25</c:v>
                </c:pt>
                <c:pt idx="671">
                  <c:v>65.48</c:v>
                </c:pt>
                <c:pt idx="672">
                  <c:v>59.06</c:v>
                </c:pt>
                <c:pt idx="673">
                  <c:v>62.36</c:v>
                </c:pt>
                <c:pt idx="675">
                  <c:v>66.33</c:v>
                </c:pt>
                <c:pt idx="677">
                  <c:v>67.47</c:v>
                </c:pt>
                <c:pt idx="679">
                  <c:v>66.19</c:v>
                </c:pt>
                <c:pt idx="684">
                  <c:v>64.98</c:v>
                </c:pt>
                <c:pt idx="692">
                  <c:v>61.97</c:v>
                </c:pt>
                <c:pt idx="694">
                  <c:v>59.06</c:v>
                </c:pt>
                <c:pt idx="697">
                  <c:v>66.33</c:v>
                </c:pt>
                <c:pt idx="699">
                  <c:v>64.77</c:v>
                </c:pt>
                <c:pt idx="704">
                  <c:v>64.38</c:v>
                </c:pt>
                <c:pt idx="709">
                  <c:v>60.59</c:v>
                </c:pt>
                <c:pt idx="712">
                  <c:v>61.1</c:v>
                </c:pt>
                <c:pt idx="715">
                  <c:v>61.46</c:v>
                </c:pt>
                <c:pt idx="716">
                  <c:v>61.46</c:v>
                </c:pt>
                <c:pt idx="718">
                  <c:v>64.400000000000006</c:v>
                </c:pt>
                <c:pt idx="732">
                  <c:v>53.68</c:v>
                </c:pt>
                <c:pt idx="735">
                  <c:v>53.68</c:v>
                </c:pt>
                <c:pt idx="770">
                  <c:v>64.55</c:v>
                </c:pt>
                <c:pt idx="771">
                  <c:v>64.55</c:v>
                </c:pt>
                <c:pt idx="773">
                  <c:v>66.92</c:v>
                </c:pt>
                <c:pt idx="775">
                  <c:v>66.16</c:v>
                </c:pt>
                <c:pt idx="778">
                  <c:v>66.16</c:v>
                </c:pt>
                <c:pt idx="779">
                  <c:v>67.25</c:v>
                </c:pt>
                <c:pt idx="780">
                  <c:v>67.25</c:v>
                </c:pt>
                <c:pt idx="781">
                  <c:v>66.33</c:v>
                </c:pt>
                <c:pt idx="782">
                  <c:v>66.14</c:v>
                </c:pt>
                <c:pt idx="785">
                  <c:v>66.14</c:v>
                </c:pt>
                <c:pt idx="786">
                  <c:v>67.16</c:v>
                </c:pt>
                <c:pt idx="788">
                  <c:v>66.930000000000007</c:v>
                </c:pt>
                <c:pt idx="789">
                  <c:v>66.930000000000007</c:v>
                </c:pt>
                <c:pt idx="792">
                  <c:v>59.73</c:v>
                </c:pt>
                <c:pt idx="800">
                  <c:v>67.31</c:v>
                </c:pt>
                <c:pt idx="801">
                  <c:v>67.31</c:v>
                </c:pt>
                <c:pt idx="803">
                  <c:v>68.430000000000007</c:v>
                </c:pt>
                <c:pt idx="804">
                  <c:v>66.23</c:v>
                </c:pt>
                <c:pt idx="806">
                  <c:v>64.430000000000007</c:v>
                </c:pt>
                <c:pt idx="809">
                  <c:v>64.91</c:v>
                </c:pt>
                <c:pt idx="810">
                  <c:v>65.75</c:v>
                </c:pt>
                <c:pt idx="811">
                  <c:v>66.59</c:v>
                </c:pt>
                <c:pt idx="813">
                  <c:v>66.7</c:v>
                </c:pt>
                <c:pt idx="814">
                  <c:v>66.2</c:v>
                </c:pt>
                <c:pt idx="817">
                  <c:v>66.7</c:v>
                </c:pt>
                <c:pt idx="819">
                  <c:v>66.739999999999995</c:v>
                </c:pt>
                <c:pt idx="820">
                  <c:v>66.64</c:v>
                </c:pt>
                <c:pt idx="822">
                  <c:v>66.64</c:v>
                </c:pt>
                <c:pt idx="823">
                  <c:v>65.680000000000007</c:v>
                </c:pt>
                <c:pt idx="825">
                  <c:v>65.680000000000007</c:v>
                </c:pt>
                <c:pt idx="826">
                  <c:v>66.819999999999993</c:v>
                </c:pt>
                <c:pt idx="828">
                  <c:v>65.36</c:v>
                </c:pt>
                <c:pt idx="829">
                  <c:v>65.36</c:v>
                </c:pt>
                <c:pt idx="831">
                  <c:v>65.260000000000005</c:v>
                </c:pt>
                <c:pt idx="832">
                  <c:v>65.260000000000005</c:v>
                </c:pt>
                <c:pt idx="834">
                  <c:v>57.42</c:v>
                </c:pt>
                <c:pt idx="838">
                  <c:v>57.42</c:v>
                </c:pt>
                <c:pt idx="840">
                  <c:v>64.25</c:v>
                </c:pt>
                <c:pt idx="842">
                  <c:v>64.72</c:v>
                </c:pt>
                <c:pt idx="843">
                  <c:v>62.61</c:v>
                </c:pt>
                <c:pt idx="849">
                  <c:v>68.89</c:v>
                </c:pt>
                <c:pt idx="850">
                  <c:v>68.430000000000007</c:v>
                </c:pt>
                <c:pt idx="851">
                  <c:v>57.34</c:v>
                </c:pt>
                <c:pt idx="855">
                  <c:v>59.66</c:v>
                </c:pt>
                <c:pt idx="863">
                  <c:v>64.12</c:v>
                </c:pt>
                <c:pt idx="872">
                  <c:v>65.75</c:v>
                </c:pt>
                <c:pt idx="874">
                  <c:v>66.59</c:v>
                </c:pt>
                <c:pt idx="875">
                  <c:v>66.2</c:v>
                </c:pt>
                <c:pt idx="877">
                  <c:v>66.39</c:v>
                </c:pt>
                <c:pt idx="907">
                  <c:v>62.61</c:v>
                </c:pt>
                <c:pt idx="912">
                  <c:v>67.599999999999994</c:v>
                </c:pt>
                <c:pt idx="919">
                  <c:v>59.36</c:v>
                </c:pt>
                <c:pt idx="921">
                  <c:v>68.63</c:v>
                </c:pt>
                <c:pt idx="923">
                  <c:v>68.63</c:v>
                </c:pt>
                <c:pt idx="924">
                  <c:v>66.94</c:v>
                </c:pt>
                <c:pt idx="926">
                  <c:v>66.94</c:v>
                </c:pt>
                <c:pt idx="927">
                  <c:v>63.91</c:v>
                </c:pt>
                <c:pt idx="928">
                  <c:v>63.91</c:v>
                </c:pt>
                <c:pt idx="930">
                  <c:v>67.819999999999993</c:v>
                </c:pt>
                <c:pt idx="932">
                  <c:v>67.08</c:v>
                </c:pt>
                <c:pt idx="936">
                  <c:v>65.569999999999993</c:v>
                </c:pt>
                <c:pt idx="937">
                  <c:v>49.67</c:v>
                </c:pt>
                <c:pt idx="942">
                  <c:v>67.25</c:v>
                </c:pt>
                <c:pt idx="945">
                  <c:v>68.48</c:v>
                </c:pt>
                <c:pt idx="946">
                  <c:v>68.48</c:v>
                </c:pt>
                <c:pt idx="963">
                  <c:v>55.53</c:v>
                </c:pt>
                <c:pt idx="967">
                  <c:v>59.73</c:v>
                </c:pt>
              </c:numCache>
            </c:numRef>
          </c:xVal>
          <c:yVal>
            <c:numRef>
              <c:f>worksheet!$AH$4:$AH$991</c:f>
              <c:numCache>
                <c:formatCode>General</c:formatCode>
                <c:ptCount val="988"/>
                <c:pt idx="1">
                  <c:v>0</c:v>
                </c:pt>
                <c:pt idx="31">
                  <c:v>0</c:v>
                </c:pt>
                <c:pt idx="32">
                  <c:v>0</c:v>
                </c:pt>
                <c:pt idx="153">
                  <c:v>0</c:v>
                </c:pt>
                <c:pt idx="154">
                  <c:v>0</c:v>
                </c:pt>
                <c:pt idx="158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6">
                  <c:v>0</c:v>
                </c:pt>
                <c:pt idx="224">
                  <c:v>0</c:v>
                </c:pt>
                <c:pt idx="237">
                  <c:v>0</c:v>
                </c:pt>
                <c:pt idx="255">
                  <c:v>0</c:v>
                </c:pt>
                <c:pt idx="256">
                  <c:v>0</c:v>
                </c:pt>
                <c:pt idx="258">
                  <c:v>0</c:v>
                </c:pt>
                <c:pt idx="260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91">
                  <c:v>0</c:v>
                </c:pt>
                <c:pt idx="295">
                  <c:v>0</c:v>
                </c:pt>
                <c:pt idx="296">
                  <c:v>0</c:v>
                </c:pt>
                <c:pt idx="319">
                  <c:v>0</c:v>
                </c:pt>
                <c:pt idx="320">
                  <c:v>0</c:v>
                </c:pt>
                <c:pt idx="333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6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44">
                  <c:v>0</c:v>
                </c:pt>
                <c:pt idx="453">
                  <c:v>0</c:v>
                </c:pt>
                <c:pt idx="462">
                  <c:v>0</c:v>
                </c:pt>
                <c:pt idx="464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86">
                  <c:v>0</c:v>
                </c:pt>
                <c:pt idx="488">
                  <c:v>0</c:v>
                </c:pt>
                <c:pt idx="490">
                  <c:v>0</c:v>
                </c:pt>
                <c:pt idx="503">
                  <c:v>0</c:v>
                </c:pt>
                <c:pt idx="504">
                  <c:v>0</c:v>
                </c:pt>
                <c:pt idx="517">
                  <c:v>0</c:v>
                </c:pt>
                <c:pt idx="519">
                  <c:v>0</c:v>
                </c:pt>
                <c:pt idx="522">
                  <c:v>0</c:v>
                </c:pt>
                <c:pt idx="525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3">
                  <c:v>0</c:v>
                </c:pt>
                <c:pt idx="571">
                  <c:v>0</c:v>
                </c:pt>
                <c:pt idx="572">
                  <c:v>0</c:v>
                </c:pt>
                <c:pt idx="590">
                  <c:v>0</c:v>
                </c:pt>
                <c:pt idx="598">
                  <c:v>0</c:v>
                </c:pt>
                <c:pt idx="602">
                  <c:v>0</c:v>
                </c:pt>
                <c:pt idx="604">
                  <c:v>0</c:v>
                </c:pt>
                <c:pt idx="605">
                  <c:v>0</c:v>
                </c:pt>
                <c:pt idx="609">
                  <c:v>0</c:v>
                </c:pt>
                <c:pt idx="665">
                  <c:v>0</c:v>
                </c:pt>
                <c:pt idx="669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5">
                  <c:v>0</c:v>
                </c:pt>
                <c:pt idx="677">
                  <c:v>0</c:v>
                </c:pt>
                <c:pt idx="679">
                  <c:v>0</c:v>
                </c:pt>
                <c:pt idx="684">
                  <c:v>0</c:v>
                </c:pt>
                <c:pt idx="692">
                  <c:v>0</c:v>
                </c:pt>
                <c:pt idx="694">
                  <c:v>0</c:v>
                </c:pt>
                <c:pt idx="697">
                  <c:v>0</c:v>
                </c:pt>
                <c:pt idx="699">
                  <c:v>0</c:v>
                </c:pt>
                <c:pt idx="704">
                  <c:v>0</c:v>
                </c:pt>
                <c:pt idx="709">
                  <c:v>0</c:v>
                </c:pt>
                <c:pt idx="712">
                  <c:v>0</c:v>
                </c:pt>
                <c:pt idx="715">
                  <c:v>0</c:v>
                </c:pt>
                <c:pt idx="716">
                  <c:v>0</c:v>
                </c:pt>
                <c:pt idx="718">
                  <c:v>0</c:v>
                </c:pt>
                <c:pt idx="732">
                  <c:v>0</c:v>
                </c:pt>
                <c:pt idx="735">
                  <c:v>0</c:v>
                </c:pt>
                <c:pt idx="770">
                  <c:v>0</c:v>
                </c:pt>
                <c:pt idx="771">
                  <c:v>0</c:v>
                </c:pt>
                <c:pt idx="773">
                  <c:v>0</c:v>
                </c:pt>
                <c:pt idx="775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5">
                  <c:v>0</c:v>
                </c:pt>
                <c:pt idx="786">
                  <c:v>0</c:v>
                </c:pt>
                <c:pt idx="788">
                  <c:v>0</c:v>
                </c:pt>
                <c:pt idx="789">
                  <c:v>0</c:v>
                </c:pt>
                <c:pt idx="792">
                  <c:v>0</c:v>
                </c:pt>
                <c:pt idx="800">
                  <c:v>0</c:v>
                </c:pt>
                <c:pt idx="801">
                  <c:v>0</c:v>
                </c:pt>
                <c:pt idx="803">
                  <c:v>0</c:v>
                </c:pt>
                <c:pt idx="804">
                  <c:v>0</c:v>
                </c:pt>
                <c:pt idx="806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3">
                  <c:v>0</c:v>
                </c:pt>
                <c:pt idx="814">
                  <c:v>0</c:v>
                </c:pt>
                <c:pt idx="817">
                  <c:v>0</c:v>
                </c:pt>
                <c:pt idx="819">
                  <c:v>0</c:v>
                </c:pt>
                <c:pt idx="820">
                  <c:v>0</c:v>
                </c:pt>
                <c:pt idx="822">
                  <c:v>0</c:v>
                </c:pt>
                <c:pt idx="823">
                  <c:v>0</c:v>
                </c:pt>
                <c:pt idx="825">
                  <c:v>0</c:v>
                </c:pt>
                <c:pt idx="826">
                  <c:v>0</c:v>
                </c:pt>
                <c:pt idx="828">
                  <c:v>0</c:v>
                </c:pt>
                <c:pt idx="829">
                  <c:v>0</c:v>
                </c:pt>
                <c:pt idx="831">
                  <c:v>0</c:v>
                </c:pt>
                <c:pt idx="832">
                  <c:v>0</c:v>
                </c:pt>
                <c:pt idx="834">
                  <c:v>0</c:v>
                </c:pt>
                <c:pt idx="838">
                  <c:v>0</c:v>
                </c:pt>
                <c:pt idx="840">
                  <c:v>0</c:v>
                </c:pt>
                <c:pt idx="842">
                  <c:v>0</c:v>
                </c:pt>
                <c:pt idx="843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5">
                  <c:v>0</c:v>
                </c:pt>
                <c:pt idx="863">
                  <c:v>0</c:v>
                </c:pt>
                <c:pt idx="872">
                  <c:v>0</c:v>
                </c:pt>
                <c:pt idx="874">
                  <c:v>0</c:v>
                </c:pt>
                <c:pt idx="875">
                  <c:v>0</c:v>
                </c:pt>
                <c:pt idx="877">
                  <c:v>0</c:v>
                </c:pt>
                <c:pt idx="907">
                  <c:v>0</c:v>
                </c:pt>
                <c:pt idx="912">
                  <c:v>0</c:v>
                </c:pt>
                <c:pt idx="919">
                  <c:v>0</c:v>
                </c:pt>
                <c:pt idx="921">
                  <c:v>0</c:v>
                </c:pt>
                <c:pt idx="923">
                  <c:v>0</c:v>
                </c:pt>
                <c:pt idx="924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30">
                  <c:v>0</c:v>
                </c:pt>
                <c:pt idx="932">
                  <c:v>0</c:v>
                </c:pt>
                <c:pt idx="936">
                  <c:v>0</c:v>
                </c:pt>
                <c:pt idx="937">
                  <c:v>0</c:v>
                </c:pt>
                <c:pt idx="942">
                  <c:v>0</c:v>
                </c:pt>
                <c:pt idx="945">
                  <c:v>0</c:v>
                </c:pt>
                <c:pt idx="946">
                  <c:v>0</c:v>
                </c:pt>
                <c:pt idx="963">
                  <c:v>0</c:v>
                </c:pt>
                <c:pt idx="967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A8E-460E-9AA7-AFE44E4AB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462440"/>
        <c:axId val="11554630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EA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rgbClr val="00B0F0"/>
                    </a:soli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rgbClr val="00B0F0"/>
                      </a:solidFill>
                    </a:ln>
                    <a:effectLst/>
                  </c:spPr>
                  <c:trendlineType val="linear"/>
                  <c:backward val="30"/>
                  <c:intercept val="0"/>
                  <c:dispRSqr val="1"/>
                  <c:dispEq val="1"/>
                  <c:trendlineLbl>
                    <c:layout>
                      <c:manualLayout>
                        <c:x val="6.1248854469869447E-2"/>
                        <c:y val="-2.5599404365276749E-2"/>
                      </c:manualLayout>
                    </c:layout>
                    <c:numFmt formatCode="#,##0.00" sourceLinked="0"/>
                    <c:spPr>
                      <a:solidFill>
                        <a:srgbClr val="00B0F0">
                          <a:alpha val="52000"/>
                        </a:srgb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worksheet!$G$386:$G$418</c15:sqref>
                        </c15:formulaRef>
                      </c:ext>
                    </c:extLst>
                    <c:numCache>
                      <c:formatCode>0.0</c:formatCode>
                      <c:ptCount val="33"/>
                      <c:pt idx="0">
                        <c:v>65.75</c:v>
                      </c:pt>
                      <c:pt idx="1">
                        <c:v>64.989999999999995</c:v>
                      </c:pt>
                      <c:pt idx="2">
                        <c:v>64.989999999999995</c:v>
                      </c:pt>
                      <c:pt idx="3">
                        <c:v>67.790000000000006</c:v>
                      </c:pt>
                      <c:pt idx="4">
                        <c:v>64.14</c:v>
                      </c:pt>
                      <c:pt idx="5">
                        <c:v>67.790000000000006</c:v>
                      </c:pt>
                      <c:pt idx="6">
                        <c:v>64.959999999999994</c:v>
                      </c:pt>
                      <c:pt idx="7">
                        <c:v>66.8</c:v>
                      </c:pt>
                      <c:pt idx="8">
                        <c:v>66.73</c:v>
                      </c:pt>
                      <c:pt idx="9">
                        <c:v>66.73</c:v>
                      </c:pt>
                      <c:pt idx="10">
                        <c:v>66.41</c:v>
                      </c:pt>
                      <c:pt idx="11">
                        <c:v>66.41</c:v>
                      </c:pt>
                      <c:pt idx="12">
                        <c:v>66.41</c:v>
                      </c:pt>
                      <c:pt idx="13">
                        <c:v>64.17</c:v>
                      </c:pt>
                      <c:pt idx="14">
                        <c:v>59.53</c:v>
                      </c:pt>
                      <c:pt idx="15">
                        <c:v>59.53</c:v>
                      </c:pt>
                      <c:pt idx="16">
                        <c:v>63.91</c:v>
                      </c:pt>
                      <c:pt idx="17">
                        <c:v>63.91</c:v>
                      </c:pt>
                      <c:pt idx="18">
                        <c:v>64.97</c:v>
                      </c:pt>
                      <c:pt idx="19">
                        <c:v>64.97</c:v>
                      </c:pt>
                      <c:pt idx="20">
                        <c:v>36.049999999999997</c:v>
                      </c:pt>
                      <c:pt idx="21">
                        <c:v>59.63</c:v>
                      </c:pt>
                      <c:pt idx="22">
                        <c:v>59.63</c:v>
                      </c:pt>
                      <c:pt idx="23">
                        <c:v>60.97</c:v>
                      </c:pt>
                      <c:pt idx="24">
                        <c:v>66.39</c:v>
                      </c:pt>
                      <c:pt idx="25">
                        <c:v>68.2</c:v>
                      </c:pt>
                      <c:pt idx="26">
                        <c:v>62.04</c:v>
                      </c:pt>
                      <c:pt idx="27">
                        <c:v>65.78</c:v>
                      </c:pt>
                      <c:pt idx="28">
                        <c:v>67.349999999999994</c:v>
                      </c:pt>
                      <c:pt idx="29">
                        <c:v>67.349999999999994</c:v>
                      </c:pt>
                      <c:pt idx="30">
                        <c:v>65.77</c:v>
                      </c:pt>
                      <c:pt idx="31">
                        <c:v>65.34</c:v>
                      </c:pt>
                      <c:pt idx="32">
                        <c:v>65.34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worksheet!$L$386:$L$418</c15:sqref>
                        </c15:formulaRef>
                      </c:ext>
                    </c:extLst>
                    <c:numCache>
                      <c:formatCode>0.0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8A8E-460E-9AA7-AFE44E4AB25A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MD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bg1">
                        <a:lumMod val="6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  <c:trendlineType val="linear"/>
                  <c:backward val="25"/>
                  <c:intercept val="0"/>
                  <c:dispRSqr val="1"/>
                  <c:dispEq val="1"/>
                  <c:trendlineLbl>
                    <c:layout>
                      <c:manualLayout>
                        <c:x val="7.228880860658389E-2"/>
                        <c:y val="2.7814639975724423E-3"/>
                      </c:manualLayout>
                    </c:layout>
                    <c:numFmt formatCode="#,##0.00" sourceLinked="0"/>
                    <c:spPr>
                      <a:solidFill>
                        <a:schemeClr val="bg1">
                          <a:lumMod val="75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worksheet!$I$386:$I$418</c15:sqref>
                        </c15:formulaRef>
                      </c:ext>
                    </c:extLst>
                    <c:numCache>
                      <c:formatCode>0.0</c:formatCode>
                      <c:ptCount val="33"/>
                      <c:pt idx="0">
                        <c:v>65.180000000000007</c:v>
                      </c:pt>
                      <c:pt idx="1">
                        <c:v>65.099999999999994</c:v>
                      </c:pt>
                      <c:pt idx="2">
                        <c:v>65.099999999999994</c:v>
                      </c:pt>
                      <c:pt idx="3">
                        <c:v>66.84</c:v>
                      </c:pt>
                      <c:pt idx="4">
                        <c:v>64.69</c:v>
                      </c:pt>
                      <c:pt idx="5">
                        <c:v>66.84</c:v>
                      </c:pt>
                      <c:pt idx="6">
                        <c:v>64.98</c:v>
                      </c:pt>
                      <c:pt idx="7">
                        <c:v>65.66</c:v>
                      </c:pt>
                      <c:pt idx="8">
                        <c:v>67.81</c:v>
                      </c:pt>
                      <c:pt idx="9">
                        <c:v>67.81</c:v>
                      </c:pt>
                      <c:pt idx="10">
                        <c:v>67.22</c:v>
                      </c:pt>
                      <c:pt idx="11">
                        <c:v>67.22</c:v>
                      </c:pt>
                      <c:pt idx="12">
                        <c:v>67.22</c:v>
                      </c:pt>
                      <c:pt idx="13">
                        <c:v>63.24</c:v>
                      </c:pt>
                      <c:pt idx="14">
                        <c:v>61.95</c:v>
                      </c:pt>
                      <c:pt idx="15">
                        <c:v>61.95</c:v>
                      </c:pt>
                      <c:pt idx="16">
                        <c:v>65.48</c:v>
                      </c:pt>
                      <c:pt idx="17">
                        <c:v>65.48</c:v>
                      </c:pt>
                      <c:pt idx="18">
                        <c:v>68.22</c:v>
                      </c:pt>
                      <c:pt idx="19">
                        <c:v>68.22</c:v>
                      </c:pt>
                      <c:pt idx="20">
                        <c:v>30.86</c:v>
                      </c:pt>
                      <c:pt idx="21">
                        <c:v>59.19</c:v>
                      </c:pt>
                      <c:pt idx="22">
                        <c:v>59.19</c:v>
                      </c:pt>
                      <c:pt idx="23">
                        <c:v>58.75</c:v>
                      </c:pt>
                      <c:pt idx="24">
                        <c:v>64.62</c:v>
                      </c:pt>
                      <c:pt idx="25">
                        <c:v>65.239999999999995</c:v>
                      </c:pt>
                      <c:pt idx="26">
                        <c:v>61.78</c:v>
                      </c:pt>
                      <c:pt idx="27">
                        <c:v>65.28</c:v>
                      </c:pt>
                      <c:pt idx="28">
                        <c:v>62.55</c:v>
                      </c:pt>
                      <c:pt idx="29">
                        <c:v>62.55</c:v>
                      </c:pt>
                      <c:pt idx="30">
                        <c:v>66.349999999999994</c:v>
                      </c:pt>
                      <c:pt idx="31">
                        <c:v>66.72</c:v>
                      </c:pt>
                      <c:pt idx="32">
                        <c:v>66.72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worksheet!$N$386:$N$418</c15:sqref>
                        </c15:formulaRef>
                      </c:ext>
                    </c:extLst>
                    <c:numCache>
                      <c:formatCode>0.0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A8E-460E-9AA7-AFE44E4AB25A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EV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5">
                        <a:lumMod val="50000"/>
                      </a:schemeClr>
                    </a:solidFill>
                    <a:ln w="9525">
                      <a:solidFill>
                        <a:schemeClr val="accent5">
                          <a:lumMod val="75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accent5">
                          <a:lumMod val="75000"/>
                        </a:schemeClr>
                      </a:solidFill>
                    </a:ln>
                    <a:effectLst/>
                  </c:spPr>
                  <c:trendlineType val="linear"/>
                  <c:backward val="28"/>
                  <c:intercept val="0"/>
                  <c:dispRSqr val="1"/>
                  <c:dispEq val="1"/>
                  <c:trendlineLbl>
                    <c:layout>
                      <c:manualLayout>
                        <c:x val="5.0874054913125147E-2"/>
                        <c:y val="3.3573777056175487E-2"/>
                      </c:manualLayout>
                    </c:layout>
                    <c:numFmt formatCode="#,##0.00" sourceLinked="0"/>
                    <c:spPr>
                      <a:solidFill>
                        <a:schemeClr val="accent5">
                          <a:lumMod val="40000"/>
                          <a:lumOff val="60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worksheet!$K$386:$K$418</c15:sqref>
                        </c15:formulaRef>
                      </c:ext>
                    </c:extLst>
                    <c:numCache>
                      <c:formatCode>0.0</c:formatCode>
                      <c:ptCount val="33"/>
                      <c:pt idx="0">
                        <c:v>65.72</c:v>
                      </c:pt>
                      <c:pt idx="1">
                        <c:v>64.84</c:v>
                      </c:pt>
                      <c:pt idx="2">
                        <c:v>64.84</c:v>
                      </c:pt>
                      <c:pt idx="3">
                        <c:v>66.91</c:v>
                      </c:pt>
                      <c:pt idx="4">
                        <c:v>64.44</c:v>
                      </c:pt>
                      <c:pt idx="5">
                        <c:v>66.91</c:v>
                      </c:pt>
                      <c:pt idx="6">
                        <c:v>65.150000000000006</c:v>
                      </c:pt>
                      <c:pt idx="7">
                        <c:v>65.84</c:v>
                      </c:pt>
                      <c:pt idx="8">
                        <c:v>67.16</c:v>
                      </c:pt>
                      <c:pt idx="9">
                        <c:v>67.16</c:v>
                      </c:pt>
                      <c:pt idx="10">
                        <c:v>67.099999999999994</c:v>
                      </c:pt>
                      <c:pt idx="11">
                        <c:v>67.099999999999994</c:v>
                      </c:pt>
                      <c:pt idx="12">
                        <c:v>67.099999999999994</c:v>
                      </c:pt>
                      <c:pt idx="13">
                        <c:v>62.66</c:v>
                      </c:pt>
                      <c:pt idx="14">
                        <c:v>51.31</c:v>
                      </c:pt>
                      <c:pt idx="15">
                        <c:v>51.31</c:v>
                      </c:pt>
                      <c:pt idx="16">
                        <c:v>64.31</c:v>
                      </c:pt>
                      <c:pt idx="17">
                        <c:v>64.31</c:v>
                      </c:pt>
                      <c:pt idx="18">
                        <c:v>65.05</c:v>
                      </c:pt>
                      <c:pt idx="19">
                        <c:v>65.05</c:v>
                      </c:pt>
                      <c:pt idx="20">
                        <c:v>31.42</c:v>
                      </c:pt>
                      <c:pt idx="21">
                        <c:v>58.96</c:v>
                      </c:pt>
                      <c:pt idx="22">
                        <c:v>58.96</c:v>
                      </c:pt>
                      <c:pt idx="23">
                        <c:v>59.62</c:v>
                      </c:pt>
                      <c:pt idx="24">
                        <c:v>66.37</c:v>
                      </c:pt>
                      <c:pt idx="25">
                        <c:v>68.02</c:v>
                      </c:pt>
                      <c:pt idx="26">
                        <c:v>61.53</c:v>
                      </c:pt>
                      <c:pt idx="27">
                        <c:v>65.37</c:v>
                      </c:pt>
                      <c:pt idx="28">
                        <c:v>65.87</c:v>
                      </c:pt>
                      <c:pt idx="29">
                        <c:v>65.87</c:v>
                      </c:pt>
                      <c:pt idx="30">
                        <c:v>65.959999999999994</c:v>
                      </c:pt>
                      <c:pt idx="31">
                        <c:v>66.040000000000006</c:v>
                      </c:pt>
                      <c:pt idx="32">
                        <c:v>66.040000000000006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worksheet!$P$386:$P$418</c15:sqref>
                        </c15:formulaRef>
                      </c:ext>
                    </c:extLst>
                    <c:numCache>
                      <c:formatCode>0.0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A8E-460E-9AA7-AFE44E4AB25A}"/>
                  </c:ext>
                </c:extLst>
              </c15:ser>
            </c15:filteredScatterSeries>
          </c:ext>
        </c:extLst>
      </c:scatterChart>
      <c:valAx>
        <c:axId val="1155462440"/>
        <c:scaling>
          <c:orientation val="minMax"/>
          <c:max val="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INRIX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3096"/>
        <c:crosses val="autoZero"/>
        <c:crossBetween val="midCat"/>
      </c:valAx>
      <c:valAx>
        <c:axId val="1155463096"/>
        <c:scaling>
          <c:orientation val="minMax"/>
          <c:max val="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Model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24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- Model vs INRIX - All Freeway EB Corridors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098567498339812E-2"/>
          <c:y val="6.4829856670296226E-2"/>
          <c:w val="0.85618082732933731"/>
          <c:h val="0.86434880234881373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  <a:round/>
              </a:ln>
              <a:effectLst/>
            </c:spPr>
          </c:marker>
          <c:trendline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ref!$A$2:$A$3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xVal>
          <c:yVal>
            <c:numRef>
              <c:f>ref!$B$2:$B$3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B2E-4658-B021-EEA236FD13A0}"/>
            </c:ext>
          </c:extLst>
        </c:ser>
        <c:ser>
          <c:idx val="2"/>
          <c:order val="2"/>
          <c:tx>
            <c:v>AM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CCFF"/>
              </a:solidFill>
              <a:ln w="9525">
                <a:solidFill>
                  <a:srgbClr val="FF99FF"/>
                </a:solidFill>
                <a:round/>
              </a:ln>
              <a:effectLst/>
            </c:spPr>
          </c:marker>
          <c:trendline>
            <c:spPr>
              <a:ln w="12700" cap="rnd">
                <a:solidFill>
                  <a:srgbClr val="FF66FF"/>
                </a:solidFill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1765118428568203E-2"/>
                  <c:y val="1.2530836012362359E-2"/>
                </c:manualLayout>
              </c:layout>
              <c:numFmt formatCode="General" sourceLinked="0"/>
              <c:spPr>
                <a:solidFill>
                  <a:srgbClr val="FFCC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worksheet!$AI$4:$AI$991</c:f>
              <c:numCache>
                <c:formatCode>General</c:formatCode>
                <c:ptCount val="988"/>
                <c:pt idx="134">
                  <c:v>64.03</c:v>
                </c:pt>
                <c:pt idx="150">
                  <c:v>66.11</c:v>
                </c:pt>
                <c:pt idx="151">
                  <c:v>66.73</c:v>
                </c:pt>
                <c:pt idx="152">
                  <c:v>66.86</c:v>
                </c:pt>
                <c:pt idx="155">
                  <c:v>68.319999999999993</c:v>
                </c:pt>
                <c:pt idx="156">
                  <c:v>65.72</c:v>
                </c:pt>
                <c:pt idx="157">
                  <c:v>65.72</c:v>
                </c:pt>
                <c:pt idx="159">
                  <c:v>65.63</c:v>
                </c:pt>
                <c:pt idx="164">
                  <c:v>66.86</c:v>
                </c:pt>
                <c:pt idx="165">
                  <c:v>67.62</c:v>
                </c:pt>
                <c:pt idx="166">
                  <c:v>66.89</c:v>
                </c:pt>
                <c:pt idx="168">
                  <c:v>58.44</c:v>
                </c:pt>
                <c:pt idx="169">
                  <c:v>43.81</c:v>
                </c:pt>
                <c:pt idx="201">
                  <c:v>67.599999999999994</c:v>
                </c:pt>
                <c:pt idx="205">
                  <c:v>60.5</c:v>
                </c:pt>
                <c:pt idx="207">
                  <c:v>48.2</c:v>
                </c:pt>
                <c:pt idx="223">
                  <c:v>66.86</c:v>
                </c:pt>
                <c:pt idx="227">
                  <c:v>67.14</c:v>
                </c:pt>
                <c:pt idx="257">
                  <c:v>60.1</c:v>
                </c:pt>
                <c:pt idx="259">
                  <c:v>62.53</c:v>
                </c:pt>
                <c:pt idx="262">
                  <c:v>49.5</c:v>
                </c:pt>
                <c:pt idx="263">
                  <c:v>66.33</c:v>
                </c:pt>
                <c:pt idx="279">
                  <c:v>66.64</c:v>
                </c:pt>
                <c:pt idx="280">
                  <c:v>67.56</c:v>
                </c:pt>
                <c:pt idx="286">
                  <c:v>66.11</c:v>
                </c:pt>
                <c:pt idx="287">
                  <c:v>66.239999999999995</c:v>
                </c:pt>
                <c:pt idx="288">
                  <c:v>66.239999999999995</c:v>
                </c:pt>
                <c:pt idx="290">
                  <c:v>67</c:v>
                </c:pt>
                <c:pt idx="293">
                  <c:v>66.239999999999995</c:v>
                </c:pt>
                <c:pt idx="294">
                  <c:v>66.239999999999995</c:v>
                </c:pt>
                <c:pt idx="303">
                  <c:v>68.040000000000006</c:v>
                </c:pt>
                <c:pt idx="304">
                  <c:v>68.069999999999993</c:v>
                </c:pt>
                <c:pt idx="334">
                  <c:v>59.43</c:v>
                </c:pt>
                <c:pt idx="335">
                  <c:v>43.81</c:v>
                </c:pt>
                <c:pt idx="336">
                  <c:v>59.43</c:v>
                </c:pt>
                <c:pt idx="355">
                  <c:v>61.59</c:v>
                </c:pt>
                <c:pt idx="389">
                  <c:v>59.58</c:v>
                </c:pt>
                <c:pt idx="390">
                  <c:v>59.58</c:v>
                </c:pt>
                <c:pt idx="391">
                  <c:v>59.58</c:v>
                </c:pt>
                <c:pt idx="395">
                  <c:v>67.63</c:v>
                </c:pt>
                <c:pt idx="397">
                  <c:v>67.63</c:v>
                </c:pt>
                <c:pt idx="398">
                  <c:v>68.319999999999993</c:v>
                </c:pt>
                <c:pt idx="427">
                  <c:v>66.56</c:v>
                </c:pt>
                <c:pt idx="436">
                  <c:v>67.180000000000007</c:v>
                </c:pt>
                <c:pt idx="452">
                  <c:v>66.11</c:v>
                </c:pt>
                <c:pt idx="454">
                  <c:v>66.73</c:v>
                </c:pt>
                <c:pt idx="455">
                  <c:v>66.73</c:v>
                </c:pt>
                <c:pt idx="463">
                  <c:v>66.56</c:v>
                </c:pt>
                <c:pt idx="465">
                  <c:v>67.180000000000007</c:v>
                </c:pt>
                <c:pt idx="466">
                  <c:v>67.180000000000007</c:v>
                </c:pt>
                <c:pt idx="470">
                  <c:v>66.760000000000005</c:v>
                </c:pt>
                <c:pt idx="485">
                  <c:v>66.989999999999995</c:v>
                </c:pt>
                <c:pt idx="487">
                  <c:v>66.599999999999994</c:v>
                </c:pt>
                <c:pt idx="489">
                  <c:v>65.02</c:v>
                </c:pt>
                <c:pt idx="505">
                  <c:v>67.59</c:v>
                </c:pt>
                <c:pt idx="518">
                  <c:v>67.099999999999994</c:v>
                </c:pt>
                <c:pt idx="520">
                  <c:v>67.209999999999994</c:v>
                </c:pt>
                <c:pt idx="521">
                  <c:v>66.73</c:v>
                </c:pt>
                <c:pt idx="523">
                  <c:v>66.03</c:v>
                </c:pt>
                <c:pt idx="526">
                  <c:v>64.209999999999994</c:v>
                </c:pt>
                <c:pt idx="532">
                  <c:v>65.849999999999994</c:v>
                </c:pt>
                <c:pt idx="538">
                  <c:v>65.2</c:v>
                </c:pt>
                <c:pt idx="540">
                  <c:v>66.73</c:v>
                </c:pt>
                <c:pt idx="569">
                  <c:v>41.84</c:v>
                </c:pt>
                <c:pt idx="570">
                  <c:v>66.13</c:v>
                </c:pt>
                <c:pt idx="589">
                  <c:v>56.45</c:v>
                </c:pt>
                <c:pt idx="614">
                  <c:v>60.1</c:v>
                </c:pt>
                <c:pt idx="664">
                  <c:v>62.47</c:v>
                </c:pt>
                <c:pt idx="666">
                  <c:v>67.3</c:v>
                </c:pt>
                <c:pt idx="667">
                  <c:v>65.91</c:v>
                </c:pt>
                <c:pt idx="668">
                  <c:v>65.64</c:v>
                </c:pt>
                <c:pt idx="670">
                  <c:v>66.31</c:v>
                </c:pt>
                <c:pt idx="674">
                  <c:v>66.03</c:v>
                </c:pt>
                <c:pt idx="676">
                  <c:v>63.51</c:v>
                </c:pt>
                <c:pt idx="678">
                  <c:v>65.319999999999993</c:v>
                </c:pt>
                <c:pt idx="680">
                  <c:v>67.67</c:v>
                </c:pt>
                <c:pt idx="681">
                  <c:v>55.14</c:v>
                </c:pt>
                <c:pt idx="683">
                  <c:v>60.46</c:v>
                </c:pt>
                <c:pt idx="685">
                  <c:v>66.569999999999993</c:v>
                </c:pt>
                <c:pt idx="693">
                  <c:v>65.64</c:v>
                </c:pt>
                <c:pt idx="700">
                  <c:v>62.44</c:v>
                </c:pt>
                <c:pt idx="701">
                  <c:v>60.85</c:v>
                </c:pt>
                <c:pt idx="702">
                  <c:v>66.8</c:v>
                </c:pt>
                <c:pt idx="703">
                  <c:v>67.8</c:v>
                </c:pt>
                <c:pt idx="710">
                  <c:v>62.7</c:v>
                </c:pt>
                <c:pt idx="711">
                  <c:v>62.7</c:v>
                </c:pt>
                <c:pt idx="713">
                  <c:v>61.83</c:v>
                </c:pt>
                <c:pt idx="714">
                  <c:v>61.83</c:v>
                </c:pt>
                <c:pt idx="729">
                  <c:v>60.81</c:v>
                </c:pt>
                <c:pt idx="730">
                  <c:v>52.16</c:v>
                </c:pt>
                <c:pt idx="734">
                  <c:v>52.16</c:v>
                </c:pt>
                <c:pt idx="772">
                  <c:v>63.98</c:v>
                </c:pt>
                <c:pt idx="774">
                  <c:v>65.72</c:v>
                </c:pt>
                <c:pt idx="776">
                  <c:v>65.72</c:v>
                </c:pt>
                <c:pt idx="777">
                  <c:v>65.72</c:v>
                </c:pt>
                <c:pt idx="783">
                  <c:v>65.760000000000005</c:v>
                </c:pt>
                <c:pt idx="784">
                  <c:v>66.8</c:v>
                </c:pt>
                <c:pt idx="787">
                  <c:v>66.319999999999993</c:v>
                </c:pt>
                <c:pt idx="790">
                  <c:v>64.03</c:v>
                </c:pt>
                <c:pt idx="791">
                  <c:v>49.5</c:v>
                </c:pt>
                <c:pt idx="793">
                  <c:v>59.46</c:v>
                </c:pt>
                <c:pt idx="794">
                  <c:v>59.46</c:v>
                </c:pt>
                <c:pt idx="795">
                  <c:v>61.81</c:v>
                </c:pt>
                <c:pt idx="796">
                  <c:v>54.61</c:v>
                </c:pt>
                <c:pt idx="797">
                  <c:v>67.8</c:v>
                </c:pt>
                <c:pt idx="798">
                  <c:v>49.12</c:v>
                </c:pt>
                <c:pt idx="799">
                  <c:v>39.96</c:v>
                </c:pt>
                <c:pt idx="802">
                  <c:v>65.59</c:v>
                </c:pt>
                <c:pt idx="805">
                  <c:v>66.13</c:v>
                </c:pt>
                <c:pt idx="807">
                  <c:v>64.42</c:v>
                </c:pt>
                <c:pt idx="808">
                  <c:v>65.28</c:v>
                </c:pt>
                <c:pt idx="812">
                  <c:v>66.459999999999994</c:v>
                </c:pt>
                <c:pt idx="815">
                  <c:v>66</c:v>
                </c:pt>
                <c:pt idx="816">
                  <c:v>66</c:v>
                </c:pt>
                <c:pt idx="818">
                  <c:v>66</c:v>
                </c:pt>
                <c:pt idx="821">
                  <c:v>61.75</c:v>
                </c:pt>
                <c:pt idx="824">
                  <c:v>65.709999999999994</c:v>
                </c:pt>
                <c:pt idx="827">
                  <c:v>64.7</c:v>
                </c:pt>
                <c:pt idx="830">
                  <c:v>61.69</c:v>
                </c:pt>
                <c:pt idx="833">
                  <c:v>65.739999999999995</c:v>
                </c:pt>
                <c:pt idx="835">
                  <c:v>65.739999999999995</c:v>
                </c:pt>
                <c:pt idx="836">
                  <c:v>65.849999999999994</c:v>
                </c:pt>
                <c:pt idx="837">
                  <c:v>65.849999999999994</c:v>
                </c:pt>
                <c:pt idx="839">
                  <c:v>66.31</c:v>
                </c:pt>
                <c:pt idx="841">
                  <c:v>67.13</c:v>
                </c:pt>
                <c:pt idx="844">
                  <c:v>67.13</c:v>
                </c:pt>
                <c:pt idx="845">
                  <c:v>66.400000000000006</c:v>
                </c:pt>
                <c:pt idx="846">
                  <c:v>66.63</c:v>
                </c:pt>
                <c:pt idx="847">
                  <c:v>66.63</c:v>
                </c:pt>
                <c:pt idx="848">
                  <c:v>65.64</c:v>
                </c:pt>
                <c:pt idx="852">
                  <c:v>36.049999999999997</c:v>
                </c:pt>
                <c:pt idx="853">
                  <c:v>67.13</c:v>
                </c:pt>
                <c:pt idx="854">
                  <c:v>63.05</c:v>
                </c:pt>
                <c:pt idx="869">
                  <c:v>63.79</c:v>
                </c:pt>
                <c:pt idx="870">
                  <c:v>61.43</c:v>
                </c:pt>
                <c:pt idx="871">
                  <c:v>57.58</c:v>
                </c:pt>
                <c:pt idx="873">
                  <c:v>65.8</c:v>
                </c:pt>
                <c:pt idx="878">
                  <c:v>66.22</c:v>
                </c:pt>
                <c:pt idx="879">
                  <c:v>66.22</c:v>
                </c:pt>
                <c:pt idx="893">
                  <c:v>65.56</c:v>
                </c:pt>
                <c:pt idx="906">
                  <c:v>67.62</c:v>
                </c:pt>
                <c:pt idx="908">
                  <c:v>65.25</c:v>
                </c:pt>
                <c:pt idx="920">
                  <c:v>66.19</c:v>
                </c:pt>
                <c:pt idx="922">
                  <c:v>65.959999999999994</c:v>
                </c:pt>
                <c:pt idx="925">
                  <c:v>65.849999999999994</c:v>
                </c:pt>
                <c:pt idx="929">
                  <c:v>64.63</c:v>
                </c:pt>
                <c:pt idx="931">
                  <c:v>65.989999999999995</c:v>
                </c:pt>
                <c:pt idx="933">
                  <c:v>65.64</c:v>
                </c:pt>
                <c:pt idx="934">
                  <c:v>66.989999999999995</c:v>
                </c:pt>
                <c:pt idx="935">
                  <c:v>63.78</c:v>
                </c:pt>
                <c:pt idx="938">
                  <c:v>67.67</c:v>
                </c:pt>
                <c:pt idx="939">
                  <c:v>54.61</c:v>
                </c:pt>
                <c:pt idx="943">
                  <c:v>66.03</c:v>
                </c:pt>
                <c:pt idx="944">
                  <c:v>67.099999999999994</c:v>
                </c:pt>
                <c:pt idx="947">
                  <c:v>67.099999999999994</c:v>
                </c:pt>
                <c:pt idx="948">
                  <c:v>67.14</c:v>
                </c:pt>
                <c:pt idx="949">
                  <c:v>61.69</c:v>
                </c:pt>
                <c:pt idx="985">
                  <c:v>66.599999999999994</c:v>
                </c:pt>
                <c:pt idx="986">
                  <c:v>61.59</c:v>
                </c:pt>
                <c:pt idx="987">
                  <c:v>65.45</c:v>
                </c:pt>
              </c:numCache>
            </c:numRef>
          </c:xVal>
          <c:yVal>
            <c:numRef>
              <c:f>worksheet!$AJ$4:$AJ$991</c:f>
              <c:numCache>
                <c:formatCode>General</c:formatCode>
                <c:ptCount val="988"/>
                <c:pt idx="134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9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8">
                  <c:v>0</c:v>
                </c:pt>
                <c:pt idx="169">
                  <c:v>0</c:v>
                </c:pt>
                <c:pt idx="201">
                  <c:v>0</c:v>
                </c:pt>
                <c:pt idx="205">
                  <c:v>0</c:v>
                </c:pt>
                <c:pt idx="207">
                  <c:v>0</c:v>
                </c:pt>
                <c:pt idx="223">
                  <c:v>0</c:v>
                </c:pt>
                <c:pt idx="227">
                  <c:v>0</c:v>
                </c:pt>
                <c:pt idx="257">
                  <c:v>0</c:v>
                </c:pt>
                <c:pt idx="259">
                  <c:v>0</c:v>
                </c:pt>
                <c:pt idx="262">
                  <c:v>0</c:v>
                </c:pt>
                <c:pt idx="263">
                  <c:v>0</c:v>
                </c:pt>
                <c:pt idx="279">
                  <c:v>0</c:v>
                </c:pt>
                <c:pt idx="280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90">
                  <c:v>0</c:v>
                </c:pt>
                <c:pt idx="293">
                  <c:v>0</c:v>
                </c:pt>
                <c:pt idx="294">
                  <c:v>0</c:v>
                </c:pt>
                <c:pt idx="303">
                  <c:v>0</c:v>
                </c:pt>
                <c:pt idx="304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55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5">
                  <c:v>0</c:v>
                </c:pt>
                <c:pt idx="397">
                  <c:v>0</c:v>
                </c:pt>
                <c:pt idx="398">
                  <c:v>0</c:v>
                </c:pt>
                <c:pt idx="427">
                  <c:v>0</c:v>
                </c:pt>
                <c:pt idx="436">
                  <c:v>0</c:v>
                </c:pt>
                <c:pt idx="452">
                  <c:v>0</c:v>
                </c:pt>
                <c:pt idx="454">
                  <c:v>0</c:v>
                </c:pt>
                <c:pt idx="455">
                  <c:v>0</c:v>
                </c:pt>
                <c:pt idx="463">
                  <c:v>0</c:v>
                </c:pt>
                <c:pt idx="465">
                  <c:v>0</c:v>
                </c:pt>
                <c:pt idx="466">
                  <c:v>0</c:v>
                </c:pt>
                <c:pt idx="470">
                  <c:v>0</c:v>
                </c:pt>
                <c:pt idx="485">
                  <c:v>0</c:v>
                </c:pt>
                <c:pt idx="487">
                  <c:v>0</c:v>
                </c:pt>
                <c:pt idx="489">
                  <c:v>0</c:v>
                </c:pt>
                <c:pt idx="505">
                  <c:v>0</c:v>
                </c:pt>
                <c:pt idx="518">
                  <c:v>0</c:v>
                </c:pt>
                <c:pt idx="520">
                  <c:v>0</c:v>
                </c:pt>
                <c:pt idx="521">
                  <c:v>0</c:v>
                </c:pt>
                <c:pt idx="523">
                  <c:v>0</c:v>
                </c:pt>
                <c:pt idx="526">
                  <c:v>0</c:v>
                </c:pt>
                <c:pt idx="532">
                  <c:v>0</c:v>
                </c:pt>
                <c:pt idx="538">
                  <c:v>0</c:v>
                </c:pt>
                <c:pt idx="540">
                  <c:v>0</c:v>
                </c:pt>
                <c:pt idx="569">
                  <c:v>0</c:v>
                </c:pt>
                <c:pt idx="570">
                  <c:v>0</c:v>
                </c:pt>
                <c:pt idx="589">
                  <c:v>0</c:v>
                </c:pt>
                <c:pt idx="614">
                  <c:v>0</c:v>
                </c:pt>
                <c:pt idx="664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70">
                  <c:v>0</c:v>
                </c:pt>
                <c:pt idx="674">
                  <c:v>0</c:v>
                </c:pt>
                <c:pt idx="676">
                  <c:v>0</c:v>
                </c:pt>
                <c:pt idx="678">
                  <c:v>0</c:v>
                </c:pt>
                <c:pt idx="680">
                  <c:v>0</c:v>
                </c:pt>
                <c:pt idx="681">
                  <c:v>0</c:v>
                </c:pt>
                <c:pt idx="683">
                  <c:v>0</c:v>
                </c:pt>
                <c:pt idx="685">
                  <c:v>0</c:v>
                </c:pt>
                <c:pt idx="693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10">
                  <c:v>0</c:v>
                </c:pt>
                <c:pt idx="711">
                  <c:v>0</c:v>
                </c:pt>
                <c:pt idx="713">
                  <c:v>0</c:v>
                </c:pt>
                <c:pt idx="714">
                  <c:v>0</c:v>
                </c:pt>
                <c:pt idx="729">
                  <c:v>0</c:v>
                </c:pt>
                <c:pt idx="730">
                  <c:v>0</c:v>
                </c:pt>
                <c:pt idx="734">
                  <c:v>0</c:v>
                </c:pt>
                <c:pt idx="772">
                  <c:v>0</c:v>
                </c:pt>
                <c:pt idx="774">
                  <c:v>0</c:v>
                </c:pt>
                <c:pt idx="776">
                  <c:v>0</c:v>
                </c:pt>
                <c:pt idx="777">
                  <c:v>0</c:v>
                </c:pt>
                <c:pt idx="783">
                  <c:v>0</c:v>
                </c:pt>
                <c:pt idx="784">
                  <c:v>0</c:v>
                </c:pt>
                <c:pt idx="787">
                  <c:v>0</c:v>
                </c:pt>
                <c:pt idx="790">
                  <c:v>0</c:v>
                </c:pt>
                <c:pt idx="791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2">
                  <c:v>0</c:v>
                </c:pt>
                <c:pt idx="805">
                  <c:v>0</c:v>
                </c:pt>
                <c:pt idx="807">
                  <c:v>0</c:v>
                </c:pt>
                <c:pt idx="808">
                  <c:v>0</c:v>
                </c:pt>
                <c:pt idx="812">
                  <c:v>0</c:v>
                </c:pt>
                <c:pt idx="815">
                  <c:v>0</c:v>
                </c:pt>
                <c:pt idx="816">
                  <c:v>0</c:v>
                </c:pt>
                <c:pt idx="818">
                  <c:v>0</c:v>
                </c:pt>
                <c:pt idx="821">
                  <c:v>0</c:v>
                </c:pt>
                <c:pt idx="824">
                  <c:v>0</c:v>
                </c:pt>
                <c:pt idx="827">
                  <c:v>0</c:v>
                </c:pt>
                <c:pt idx="830">
                  <c:v>0</c:v>
                </c:pt>
                <c:pt idx="833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9">
                  <c:v>0</c:v>
                </c:pt>
                <c:pt idx="841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3">
                  <c:v>0</c:v>
                </c:pt>
                <c:pt idx="878">
                  <c:v>0</c:v>
                </c:pt>
                <c:pt idx="879">
                  <c:v>0</c:v>
                </c:pt>
                <c:pt idx="893">
                  <c:v>0</c:v>
                </c:pt>
                <c:pt idx="906">
                  <c:v>0</c:v>
                </c:pt>
                <c:pt idx="908">
                  <c:v>0</c:v>
                </c:pt>
                <c:pt idx="920">
                  <c:v>0</c:v>
                </c:pt>
                <c:pt idx="922">
                  <c:v>0</c:v>
                </c:pt>
                <c:pt idx="925">
                  <c:v>0</c:v>
                </c:pt>
                <c:pt idx="929">
                  <c:v>0</c:v>
                </c:pt>
                <c:pt idx="931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8">
                  <c:v>0</c:v>
                </c:pt>
                <c:pt idx="939">
                  <c:v>0</c:v>
                </c:pt>
                <c:pt idx="943">
                  <c:v>0</c:v>
                </c:pt>
                <c:pt idx="944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B2E-4658-B021-EEA236FD13A0}"/>
            </c:ext>
          </c:extLst>
        </c:ser>
        <c:ser>
          <c:idx val="4"/>
          <c:order val="4"/>
          <c:tx>
            <c:v>PM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CCFF"/>
              </a:solidFill>
              <a:ln w="9525">
                <a:solidFill>
                  <a:srgbClr val="FF99FF"/>
                </a:solidFill>
                <a:round/>
              </a:ln>
              <a:effectLst/>
            </c:spPr>
          </c:marker>
          <c:trendline>
            <c:spPr>
              <a:ln w="15875" cap="rnd">
                <a:solidFill>
                  <a:schemeClr val="accent2">
                    <a:lumMod val="75000"/>
                  </a:schemeClr>
                </a:solidFill>
              </a:ln>
              <a:effectLst/>
            </c:spPr>
            <c:trendlineType val="linear"/>
            <c:backward val="28"/>
            <c:intercept val="0"/>
            <c:dispRSqr val="1"/>
            <c:dispEq val="1"/>
            <c:trendlineLbl>
              <c:layout>
                <c:manualLayout>
                  <c:x val="7.349158694348866E-2"/>
                  <c:y val="-1.982015561664259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worksheet!$AK$4:$AK$991</c:f>
              <c:numCache>
                <c:formatCode>General</c:formatCode>
                <c:ptCount val="988"/>
                <c:pt idx="134">
                  <c:v>61.67</c:v>
                </c:pt>
                <c:pt idx="150">
                  <c:v>38.51</c:v>
                </c:pt>
                <c:pt idx="151">
                  <c:v>66.78</c:v>
                </c:pt>
                <c:pt idx="152">
                  <c:v>37.06</c:v>
                </c:pt>
                <c:pt idx="155">
                  <c:v>66.66</c:v>
                </c:pt>
                <c:pt idx="156">
                  <c:v>66.5</c:v>
                </c:pt>
                <c:pt idx="157">
                  <c:v>66.5</c:v>
                </c:pt>
                <c:pt idx="159">
                  <c:v>44.71</c:v>
                </c:pt>
                <c:pt idx="164">
                  <c:v>37.06</c:v>
                </c:pt>
                <c:pt idx="165">
                  <c:v>65.48</c:v>
                </c:pt>
                <c:pt idx="166">
                  <c:v>60.19</c:v>
                </c:pt>
                <c:pt idx="168">
                  <c:v>49.08</c:v>
                </c:pt>
                <c:pt idx="169">
                  <c:v>44.9</c:v>
                </c:pt>
                <c:pt idx="201">
                  <c:v>65.44</c:v>
                </c:pt>
                <c:pt idx="205">
                  <c:v>52.38</c:v>
                </c:pt>
                <c:pt idx="207">
                  <c:v>38.68</c:v>
                </c:pt>
                <c:pt idx="223">
                  <c:v>37.06</c:v>
                </c:pt>
                <c:pt idx="227">
                  <c:v>42.75</c:v>
                </c:pt>
                <c:pt idx="257">
                  <c:v>60.19</c:v>
                </c:pt>
                <c:pt idx="259">
                  <c:v>63.51</c:v>
                </c:pt>
                <c:pt idx="262">
                  <c:v>64.63</c:v>
                </c:pt>
                <c:pt idx="263">
                  <c:v>60.24</c:v>
                </c:pt>
                <c:pt idx="279">
                  <c:v>64.55</c:v>
                </c:pt>
                <c:pt idx="280">
                  <c:v>65.569999999999993</c:v>
                </c:pt>
                <c:pt idx="286">
                  <c:v>38.51</c:v>
                </c:pt>
                <c:pt idx="287">
                  <c:v>65.61</c:v>
                </c:pt>
                <c:pt idx="288">
                  <c:v>65.61</c:v>
                </c:pt>
                <c:pt idx="290">
                  <c:v>65.81</c:v>
                </c:pt>
                <c:pt idx="293">
                  <c:v>65.61</c:v>
                </c:pt>
                <c:pt idx="294">
                  <c:v>65.61</c:v>
                </c:pt>
                <c:pt idx="303">
                  <c:v>63.67</c:v>
                </c:pt>
                <c:pt idx="304">
                  <c:v>62.72</c:v>
                </c:pt>
                <c:pt idx="334">
                  <c:v>60.62</c:v>
                </c:pt>
                <c:pt idx="335">
                  <c:v>44.9</c:v>
                </c:pt>
                <c:pt idx="336">
                  <c:v>60.62</c:v>
                </c:pt>
                <c:pt idx="355">
                  <c:v>60.14</c:v>
                </c:pt>
                <c:pt idx="389">
                  <c:v>59.15</c:v>
                </c:pt>
                <c:pt idx="390">
                  <c:v>59.15</c:v>
                </c:pt>
                <c:pt idx="391">
                  <c:v>59.15</c:v>
                </c:pt>
                <c:pt idx="395">
                  <c:v>64.849999999999994</c:v>
                </c:pt>
                <c:pt idx="397">
                  <c:v>64.849999999999994</c:v>
                </c:pt>
                <c:pt idx="398">
                  <c:v>66.66</c:v>
                </c:pt>
                <c:pt idx="427">
                  <c:v>32.6</c:v>
                </c:pt>
                <c:pt idx="436">
                  <c:v>46.19</c:v>
                </c:pt>
                <c:pt idx="452">
                  <c:v>38.51</c:v>
                </c:pt>
                <c:pt idx="454">
                  <c:v>66.78</c:v>
                </c:pt>
                <c:pt idx="455">
                  <c:v>66.78</c:v>
                </c:pt>
                <c:pt idx="463">
                  <c:v>32.6</c:v>
                </c:pt>
                <c:pt idx="465">
                  <c:v>46.19</c:v>
                </c:pt>
                <c:pt idx="466">
                  <c:v>46.19</c:v>
                </c:pt>
                <c:pt idx="470">
                  <c:v>57.98</c:v>
                </c:pt>
                <c:pt idx="485">
                  <c:v>60.48</c:v>
                </c:pt>
                <c:pt idx="487">
                  <c:v>45.12</c:v>
                </c:pt>
                <c:pt idx="489">
                  <c:v>41.13</c:v>
                </c:pt>
                <c:pt idx="505">
                  <c:v>35.24</c:v>
                </c:pt>
                <c:pt idx="518">
                  <c:v>59.06</c:v>
                </c:pt>
                <c:pt idx="520">
                  <c:v>64.930000000000007</c:v>
                </c:pt>
                <c:pt idx="521">
                  <c:v>25.27</c:v>
                </c:pt>
                <c:pt idx="523">
                  <c:v>50.85</c:v>
                </c:pt>
                <c:pt idx="526">
                  <c:v>55.53</c:v>
                </c:pt>
                <c:pt idx="532">
                  <c:v>64.14</c:v>
                </c:pt>
                <c:pt idx="538">
                  <c:v>34.81</c:v>
                </c:pt>
                <c:pt idx="540">
                  <c:v>66.78</c:v>
                </c:pt>
                <c:pt idx="569">
                  <c:v>68.819999999999993</c:v>
                </c:pt>
                <c:pt idx="570">
                  <c:v>61.09</c:v>
                </c:pt>
                <c:pt idx="589">
                  <c:v>47.86</c:v>
                </c:pt>
                <c:pt idx="614">
                  <c:v>60.19</c:v>
                </c:pt>
                <c:pt idx="664">
                  <c:v>59.7</c:v>
                </c:pt>
                <c:pt idx="666">
                  <c:v>64.760000000000005</c:v>
                </c:pt>
                <c:pt idx="667">
                  <c:v>63.66</c:v>
                </c:pt>
                <c:pt idx="668">
                  <c:v>64.069999999999993</c:v>
                </c:pt>
                <c:pt idx="670">
                  <c:v>63.87</c:v>
                </c:pt>
                <c:pt idx="674">
                  <c:v>65.94</c:v>
                </c:pt>
                <c:pt idx="676">
                  <c:v>62.14</c:v>
                </c:pt>
                <c:pt idx="678">
                  <c:v>64.47</c:v>
                </c:pt>
                <c:pt idx="680">
                  <c:v>65.150000000000006</c:v>
                </c:pt>
                <c:pt idx="681">
                  <c:v>63.43</c:v>
                </c:pt>
                <c:pt idx="683">
                  <c:v>56.02</c:v>
                </c:pt>
                <c:pt idx="685">
                  <c:v>22.53</c:v>
                </c:pt>
                <c:pt idx="693">
                  <c:v>64.069999999999993</c:v>
                </c:pt>
                <c:pt idx="700">
                  <c:v>64.77</c:v>
                </c:pt>
                <c:pt idx="701">
                  <c:v>65.87</c:v>
                </c:pt>
                <c:pt idx="702">
                  <c:v>49.67</c:v>
                </c:pt>
                <c:pt idx="703">
                  <c:v>48.14</c:v>
                </c:pt>
                <c:pt idx="710">
                  <c:v>62.23</c:v>
                </c:pt>
                <c:pt idx="711">
                  <c:v>62.23</c:v>
                </c:pt>
                <c:pt idx="713">
                  <c:v>61.57</c:v>
                </c:pt>
                <c:pt idx="714">
                  <c:v>61.57</c:v>
                </c:pt>
                <c:pt idx="729">
                  <c:v>60.8</c:v>
                </c:pt>
                <c:pt idx="730">
                  <c:v>53.63</c:v>
                </c:pt>
                <c:pt idx="734">
                  <c:v>53.63</c:v>
                </c:pt>
                <c:pt idx="772">
                  <c:v>52.02</c:v>
                </c:pt>
                <c:pt idx="774">
                  <c:v>52.53</c:v>
                </c:pt>
                <c:pt idx="776">
                  <c:v>52.53</c:v>
                </c:pt>
                <c:pt idx="777">
                  <c:v>52.53</c:v>
                </c:pt>
                <c:pt idx="783">
                  <c:v>63.49</c:v>
                </c:pt>
                <c:pt idx="784">
                  <c:v>63.59</c:v>
                </c:pt>
                <c:pt idx="787">
                  <c:v>61.71</c:v>
                </c:pt>
                <c:pt idx="790">
                  <c:v>61.67</c:v>
                </c:pt>
                <c:pt idx="791">
                  <c:v>64.63</c:v>
                </c:pt>
                <c:pt idx="793">
                  <c:v>51.89</c:v>
                </c:pt>
                <c:pt idx="794">
                  <c:v>51.89</c:v>
                </c:pt>
                <c:pt idx="795">
                  <c:v>22.4</c:v>
                </c:pt>
                <c:pt idx="796">
                  <c:v>62.66</c:v>
                </c:pt>
                <c:pt idx="797">
                  <c:v>48.14</c:v>
                </c:pt>
                <c:pt idx="798">
                  <c:v>66.900000000000006</c:v>
                </c:pt>
                <c:pt idx="799">
                  <c:v>67.31</c:v>
                </c:pt>
                <c:pt idx="802">
                  <c:v>62.03</c:v>
                </c:pt>
                <c:pt idx="805">
                  <c:v>61.09</c:v>
                </c:pt>
                <c:pt idx="807">
                  <c:v>53.47</c:v>
                </c:pt>
                <c:pt idx="808">
                  <c:v>59.18</c:v>
                </c:pt>
                <c:pt idx="812">
                  <c:v>62.89</c:v>
                </c:pt>
                <c:pt idx="815">
                  <c:v>65.56</c:v>
                </c:pt>
                <c:pt idx="816">
                  <c:v>65.56</c:v>
                </c:pt>
                <c:pt idx="818">
                  <c:v>65.56</c:v>
                </c:pt>
                <c:pt idx="821">
                  <c:v>58.37</c:v>
                </c:pt>
                <c:pt idx="824">
                  <c:v>64.540000000000006</c:v>
                </c:pt>
                <c:pt idx="827">
                  <c:v>62.84</c:v>
                </c:pt>
                <c:pt idx="830">
                  <c:v>57.52</c:v>
                </c:pt>
                <c:pt idx="833">
                  <c:v>63.38</c:v>
                </c:pt>
                <c:pt idx="835">
                  <c:v>63.38</c:v>
                </c:pt>
                <c:pt idx="836">
                  <c:v>63.8</c:v>
                </c:pt>
                <c:pt idx="837">
                  <c:v>63.8</c:v>
                </c:pt>
                <c:pt idx="839">
                  <c:v>63.87</c:v>
                </c:pt>
                <c:pt idx="841">
                  <c:v>61.62</c:v>
                </c:pt>
                <c:pt idx="844">
                  <c:v>61.62</c:v>
                </c:pt>
                <c:pt idx="845">
                  <c:v>63.31</c:v>
                </c:pt>
                <c:pt idx="846">
                  <c:v>61.11</c:v>
                </c:pt>
                <c:pt idx="847">
                  <c:v>61.11</c:v>
                </c:pt>
                <c:pt idx="848">
                  <c:v>63.17</c:v>
                </c:pt>
                <c:pt idx="852">
                  <c:v>31.12</c:v>
                </c:pt>
                <c:pt idx="853">
                  <c:v>61.62</c:v>
                </c:pt>
                <c:pt idx="854">
                  <c:v>57.58</c:v>
                </c:pt>
                <c:pt idx="869">
                  <c:v>63.57</c:v>
                </c:pt>
                <c:pt idx="870">
                  <c:v>61.74</c:v>
                </c:pt>
                <c:pt idx="871">
                  <c:v>58.67</c:v>
                </c:pt>
                <c:pt idx="873">
                  <c:v>59.37</c:v>
                </c:pt>
                <c:pt idx="878">
                  <c:v>58.21</c:v>
                </c:pt>
                <c:pt idx="879">
                  <c:v>58.21</c:v>
                </c:pt>
                <c:pt idx="893">
                  <c:v>57.97</c:v>
                </c:pt>
                <c:pt idx="906">
                  <c:v>65.48</c:v>
                </c:pt>
                <c:pt idx="908">
                  <c:v>20.48</c:v>
                </c:pt>
                <c:pt idx="920">
                  <c:v>59.12</c:v>
                </c:pt>
                <c:pt idx="922">
                  <c:v>61.97</c:v>
                </c:pt>
                <c:pt idx="925">
                  <c:v>59.71</c:v>
                </c:pt>
                <c:pt idx="929">
                  <c:v>59.39</c:v>
                </c:pt>
                <c:pt idx="931">
                  <c:v>62.21</c:v>
                </c:pt>
                <c:pt idx="933">
                  <c:v>59.35</c:v>
                </c:pt>
                <c:pt idx="934">
                  <c:v>60.48</c:v>
                </c:pt>
                <c:pt idx="935">
                  <c:v>54.76</c:v>
                </c:pt>
                <c:pt idx="938">
                  <c:v>48.37</c:v>
                </c:pt>
                <c:pt idx="939">
                  <c:v>62.66</c:v>
                </c:pt>
                <c:pt idx="943">
                  <c:v>50.85</c:v>
                </c:pt>
                <c:pt idx="944">
                  <c:v>59.06</c:v>
                </c:pt>
                <c:pt idx="947">
                  <c:v>59.06</c:v>
                </c:pt>
                <c:pt idx="948">
                  <c:v>42.75</c:v>
                </c:pt>
                <c:pt idx="949">
                  <c:v>57.52</c:v>
                </c:pt>
                <c:pt idx="985">
                  <c:v>45.12</c:v>
                </c:pt>
                <c:pt idx="986">
                  <c:v>60.14</c:v>
                </c:pt>
                <c:pt idx="987">
                  <c:v>64.39</c:v>
                </c:pt>
              </c:numCache>
            </c:numRef>
          </c:xVal>
          <c:yVal>
            <c:numRef>
              <c:f>worksheet!$AL$4:$AL$991</c:f>
              <c:numCache>
                <c:formatCode>General</c:formatCode>
                <c:ptCount val="988"/>
                <c:pt idx="134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9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8">
                  <c:v>0</c:v>
                </c:pt>
                <c:pt idx="169">
                  <c:v>0</c:v>
                </c:pt>
                <c:pt idx="201">
                  <c:v>0</c:v>
                </c:pt>
                <c:pt idx="205">
                  <c:v>0</c:v>
                </c:pt>
                <c:pt idx="207">
                  <c:v>0</c:v>
                </c:pt>
                <c:pt idx="223">
                  <c:v>0</c:v>
                </c:pt>
                <c:pt idx="227">
                  <c:v>0</c:v>
                </c:pt>
                <c:pt idx="257">
                  <c:v>0</c:v>
                </c:pt>
                <c:pt idx="259">
                  <c:v>0</c:v>
                </c:pt>
                <c:pt idx="262">
                  <c:v>0</c:v>
                </c:pt>
                <c:pt idx="263">
                  <c:v>0</c:v>
                </c:pt>
                <c:pt idx="279">
                  <c:v>0</c:v>
                </c:pt>
                <c:pt idx="280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90">
                  <c:v>0</c:v>
                </c:pt>
                <c:pt idx="293">
                  <c:v>0</c:v>
                </c:pt>
                <c:pt idx="294">
                  <c:v>0</c:v>
                </c:pt>
                <c:pt idx="303">
                  <c:v>0</c:v>
                </c:pt>
                <c:pt idx="304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55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5">
                  <c:v>0</c:v>
                </c:pt>
                <c:pt idx="397">
                  <c:v>0</c:v>
                </c:pt>
                <c:pt idx="398">
                  <c:v>0</c:v>
                </c:pt>
                <c:pt idx="427">
                  <c:v>0</c:v>
                </c:pt>
                <c:pt idx="436">
                  <c:v>0</c:v>
                </c:pt>
                <c:pt idx="452">
                  <c:v>0</c:v>
                </c:pt>
                <c:pt idx="454">
                  <c:v>0</c:v>
                </c:pt>
                <c:pt idx="455">
                  <c:v>0</c:v>
                </c:pt>
                <c:pt idx="463">
                  <c:v>0</c:v>
                </c:pt>
                <c:pt idx="465">
                  <c:v>0</c:v>
                </c:pt>
                <c:pt idx="466">
                  <c:v>0</c:v>
                </c:pt>
                <c:pt idx="470">
                  <c:v>0</c:v>
                </c:pt>
                <c:pt idx="485">
                  <c:v>0</c:v>
                </c:pt>
                <c:pt idx="487">
                  <c:v>0</c:v>
                </c:pt>
                <c:pt idx="489">
                  <c:v>0</c:v>
                </c:pt>
                <c:pt idx="505">
                  <c:v>0</c:v>
                </c:pt>
                <c:pt idx="518">
                  <c:v>0</c:v>
                </c:pt>
                <c:pt idx="520">
                  <c:v>0</c:v>
                </c:pt>
                <c:pt idx="521">
                  <c:v>0</c:v>
                </c:pt>
                <c:pt idx="523">
                  <c:v>0</c:v>
                </c:pt>
                <c:pt idx="526">
                  <c:v>0</c:v>
                </c:pt>
                <c:pt idx="532">
                  <c:v>0</c:v>
                </c:pt>
                <c:pt idx="538">
                  <c:v>0</c:v>
                </c:pt>
                <c:pt idx="540">
                  <c:v>0</c:v>
                </c:pt>
                <c:pt idx="569">
                  <c:v>0</c:v>
                </c:pt>
                <c:pt idx="570">
                  <c:v>0</c:v>
                </c:pt>
                <c:pt idx="589">
                  <c:v>0</c:v>
                </c:pt>
                <c:pt idx="614">
                  <c:v>0</c:v>
                </c:pt>
                <c:pt idx="664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70">
                  <c:v>0</c:v>
                </c:pt>
                <c:pt idx="674">
                  <c:v>0</c:v>
                </c:pt>
                <c:pt idx="676">
                  <c:v>0</c:v>
                </c:pt>
                <c:pt idx="678">
                  <c:v>0</c:v>
                </c:pt>
                <c:pt idx="680">
                  <c:v>0</c:v>
                </c:pt>
                <c:pt idx="681">
                  <c:v>0</c:v>
                </c:pt>
                <c:pt idx="683">
                  <c:v>0</c:v>
                </c:pt>
                <c:pt idx="685">
                  <c:v>0</c:v>
                </c:pt>
                <c:pt idx="693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10">
                  <c:v>0</c:v>
                </c:pt>
                <c:pt idx="711">
                  <c:v>0</c:v>
                </c:pt>
                <c:pt idx="713">
                  <c:v>0</c:v>
                </c:pt>
                <c:pt idx="714">
                  <c:v>0</c:v>
                </c:pt>
                <c:pt idx="729">
                  <c:v>0</c:v>
                </c:pt>
                <c:pt idx="730">
                  <c:v>0</c:v>
                </c:pt>
                <c:pt idx="734">
                  <c:v>0</c:v>
                </c:pt>
                <c:pt idx="772">
                  <c:v>0</c:v>
                </c:pt>
                <c:pt idx="774">
                  <c:v>0</c:v>
                </c:pt>
                <c:pt idx="776">
                  <c:v>0</c:v>
                </c:pt>
                <c:pt idx="777">
                  <c:v>0</c:v>
                </c:pt>
                <c:pt idx="783">
                  <c:v>0</c:v>
                </c:pt>
                <c:pt idx="784">
                  <c:v>0</c:v>
                </c:pt>
                <c:pt idx="787">
                  <c:v>0</c:v>
                </c:pt>
                <c:pt idx="790">
                  <c:v>0</c:v>
                </c:pt>
                <c:pt idx="791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2">
                  <c:v>0</c:v>
                </c:pt>
                <c:pt idx="805">
                  <c:v>0</c:v>
                </c:pt>
                <c:pt idx="807">
                  <c:v>0</c:v>
                </c:pt>
                <c:pt idx="808">
                  <c:v>0</c:v>
                </c:pt>
                <c:pt idx="812">
                  <c:v>0</c:v>
                </c:pt>
                <c:pt idx="815">
                  <c:v>0</c:v>
                </c:pt>
                <c:pt idx="816">
                  <c:v>0</c:v>
                </c:pt>
                <c:pt idx="818">
                  <c:v>0</c:v>
                </c:pt>
                <c:pt idx="821">
                  <c:v>0</c:v>
                </c:pt>
                <c:pt idx="824">
                  <c:v>0</c:v>
                </c:pt>
                <c:pt idx="827">
                  <c:v>0</c:v>
                </c:pt>
                <c:pt idx="830">
                  <c:v>0</c:v>
                </c:pt>
                <c:pt idx="833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9">
                  <c:v>0</c:v>
                </c:pt>
                <c:pt idx="841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3">
                  <c:v>0</c:v>
                </c:pt>
                <c:pt idx="878">
                  <c:v>0</c:v>
                </c:pt>
                <c:pt idx="879">
                  <c:v>0</c:v>
                </c:pt>
                <c:pt idx="893">
                  <c:v>0</c:v>
                </c:pt>
                <c:pt idx="906">
                  <c:v>0</c:v>
                </c:pt>
                <c:pt idx="908">
                  <c:v>0</c:v>
                </c:pt>
                <c:pt idx="920">
                  <c:v>0</c:v>
                </c:pt>
                <c:pt idx="922">
                  <c:v>0</c:v>
                </c:pt>
                <c:pt idx="925">
                  <c:v>0</c:v>
                </c:pt>
                <c:pt idx="929">
                  <c:v>0</c:v>
                </c:pt>
                <c:pt idx="931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8">
                  <c:v>0</c:v>
                </c:pt>
                <c:pt idx="939">
                  <c:v>0</c:v>
                </c:pt>
                <c:pt idx="943">
                  <c:v>0</c:v>
                </c:pt>
                <c:pt idx="944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B2E-4658-B021-EEA236FD1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462440"/>
        <c:axId val="11554630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EA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rgbClr val="00B0F0"/>
                    </a:soli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rgbClr val="00B0F0"/>
                      </a:solidFill>
                    </a:ln>
                    <a:effectLst/>
                  </c:spPr>
                  <c:trendlineType val="linear"/>
                  <c:backward val="30"/>
                  <c:intercept val="0"/>
                  <c:dispRSqr val="1"/>
                  <c:dispEq val="1"/>
                  <c:trendlineLbl>
                    <c:layout>
                      <c:manualLayout>
                        <c:x val="6.1248854469869447E-2"/>
                        <c:y val="-2.5599404365276749E-2"/>
                      </c:manualLayout>
                    </c:layout>
                    <c:numFmt formatCode="#,##0.00" sourceLinked="0"/>
                    <c:spPr>
                      <a:solidFill>
                        <a:srgbClr val="00B0F0">
                          <a:alpha val="52000"/>
                        </a:srgb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worksheet!$G$419:$G$462</c15:sqref>
                        </c15:formulaRef>
                      </c:ext>
                    </c:extLst>
                    <c:numCache>
                      <c:formatCode>0.0</c:formatCode>
                      <c:ptCount val="44"/>
                      <c:pt idx="0">
                        <c:v>65.03</c:v>
                      </c:pt>
                      <c:pt idx="1">
                        <c:v>65.87</c:v>
                      </c:pt>
                      <c:pt idx="2">
                        <c:v>65.87</c:v>
                      </c:pt>
                      <c:pt idx="3">
                        <c:v>66.31</c:v>
                      </c:pt>
                      <c:pt idx="4">
                        <c:v>66.31</c:v>
                      </c:pt>
                      <c:pt idx="5">
                        <c:v>66.31</c:v>
                      </c:pt>
                      <c:pt idx="6">
                        <c:v>66.77</c:v>
                      </c:pt>
                      <c:pt idx="7">
                        <c:v>66.400000000000006</c:v>
                      </c:pt>
                      <c:pt idx="8">
                        <c:v>66.680000000000007</c:v>
                      </c:pt>
                      <c:pt idx="9">
                        <c:v>67.959999999999994</c:v>
                      </c:pt>
                      <c:pt idx="10">
                        <c:v>64.72</c:v>
                      </c:pt>
                      <c:pt idx="11">
                        <c:v>64.63</c:v>
                      </c:pt>
                      <c:pt idx="12">
                        <c:v>65.290000000000006</c:v>
                      </c:pt>
                      <c:pt idx="13">
                        <c:v>63.84</c:v>
                      </c:pt>
                      <c:pt idx="14">
                        <c:v>63.84</c:v>
                      </c:pt>
                      <c:pt idx="15">
                        <c:v>63.84</c:v>
                      </c:pt>
                      <c:pt idx="16">
                        <c:v>63.84</c:v>
                      </c:pt>
                      <c:pt idx="17">
                        <c:v>63.92</c:v>
                      </c:pt>
                      <c:pt idx="18">
                        <c:v>66.150000000000006</c:v>
                      </c:pt>
                      <c:pt idx="19">
                        <c:v>65.27</c:v>
                      </c:pt>
                      <c:pt idx="20">
                        <c:v>65.27</c:v>
                      </c:pt>
                      <c:pt idx="21">
                        <c:v>64.510000000000005</c:v>
                      </c:pt>
                      <c:pt idx="22">
                        <c:v>64.19</c:v>
                      </c:pt>
                      <c:pt idx="23">
                        <c:v>66.83</c:v>
                      </c:pt>
                      <c:pt idx="24">
                        <c:v>66.83</c:v>
                      </c:pt>
                      <c:pt idx="25">
                        <c:v>64.569999999999993</c:v>
                      </c:pt>
                      <c:pt idx="26">
                        <c:v>66</c:v>
                      </c:pt>
                      <c:pt idx="27">
                        <c:v>64.819999999999993</c:v>
                      </c:pt>
                      <c:pt idx="28">
                        <c:v>64.819999999999993</c:v>
                      </c:pt>
                      <c:pt idx="29">
                        <c:v>64.819999999999993</c:v>
                      </c:pt>
                      <c:pt idx="30">
                        <c:v>62.11</c:v>
                      </c:pt>
                      <c:pt idx="31">
                        <c:v>56.44</c:v>
                      </c:pt>
                      <c:pt idx="32">
                        <c:v>62.83</c:v>
                      </c:pt>
                      <c:pt idx="33">
                        <c:v>60.68</c:v>
                      </c:pt>
                      <c:pt idx="34">
                        <c:v>56.32</c:v>
                      </c:pt>
                      <c:pt idx="35">
                        <c:v>56.32</c:v>
                      </c:pt>
                      <c:pt idx="36">
                        <c:v>62.82</c:v>
                      </c:pt>
                      <c:pt idx="37">
                        <c:v>62.82</c:v>
                      </c:pt>
                      <c:pt idx="38">
                        <c:v>63.11</c:v>
                      </c:pt>
                      <c:pt idx="39">
                        <c:v>63.11</c:v>
                      </c:pt>
                      <c:pt idx="40">
                        <c:v>65.02</c:v>
                      </c:pt>
                      <c:pt idx="41">
                        <c:v>63.79</c:v>
                      </c:pt>
                      <c:pt idx="42">
                        <c:v>63.79</c:v>
                      </c:pt>
                      <c:pt idx="43">
                        <c:v>62.55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worksheet!$L$419:$L$462</c15:sqref>
                        </c15:formulaRef>
                      </c:ext>
                    </c:extLst>
                    <c:numCache>
                      <c:formatCode>0.0</c:formatCode>
                      <c:ptCount val="4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AB2E-4658-B021-EEA236FD13A0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MD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bg1">
                        <a:lumMod val="6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  <c:trendlineType val="linear"/>
                  <c:backward val="25"/>
                  <c:intercept val="0"/>
                  <c:dispRSqr val="1"/>
                  <c:dispEq val="1"/>
                  <c:trendlineLbl>
                    <c:layout>
                      <c:manualLayout>
                        <c:x val="7.9825434784352528E-2"/>
                        <c:y val="3.5227756293776891E-2"/>
                      </c:manualLayout>
                    </c:layout>
                    <c:numFmt formatCode="#,##0.00" sourceLinked="0"/>
                    <c:spPr>
                      <a:solidFill>
                        <a:schemeClr val="bg1">
                          <a:lumMod val="75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worksheet!$I$419:$I$462</c15:sqref>
                        </c15:formulaRef>
                      </c:ext>
                    </c:extLst>
                    <c:numCache>
                      <c:formatCode>0.0</c:formatCode>
                      <c:ptCount val="44"/>
                      <c:pt idx="0">
                        <c:v>67.19</c:v>
                      </c:pt>
                      <c:pt idx="1">
                        <c:v>65.2</c:v>
                      </c:pt>
                      <c:pt idx="2">
                        <c:v>65.2</c:v>
                      </c:pt>
                      <c:pt idx="3">
                        <c:v>65.709999999999994</c:v>
                      </c:pt>
                      <c:pt idx="4">
                        <c:v>65.709999999999994</c:v>
                      </c:pt>
                      <c:pt idx="5">
                        <c:v>65.709999999999994</c:v>
                      </c:pt>
                      <c:pt idx="6">
                        <c:v>65.14</c:v>
                      </c:pt>
                      <c:pt idx="7">
                        <c:v>65.69</c:v>
                      </c:pt>
                      <c:pt idx="8">
                        <c:v>66.27</c:v>
                      </c:pt>
                      <c:pt idx="9">
                        <c:v>67.86</c:v>
                      </c:pt>
                      <c:pt idx="10">
                        <c:v>64.260000000000005</c:v>
                      </c:pt>
                      <c:pt idx="11">
                        <c:v>64.67</c:v>
                      </c:pt>
                      <c:pt idx="12">
                        <c:v>66.599999999999994</c:v>
                      </c:pt>
                      <c:pt idx="13">
                        <c:v>65.88</c:v>
                      </c:pt>
                      <c:pt idx="14">
                        <c:v>65.88</c:v>
                      </c:pt>
                      <c:pt idx="15">
                        <c:v>65.88</c:v>
                      </c:pt>
                      <c:pt idx="16">
                        <c:v>65.88</c:v>
                      </c:pt>
                      <c:pt idx="17">
                        <c:v>65.14</c:v>
                      </c:pt>
                      <c:pt idx="18">
                        <c:v>66.099999999999994</c:v>
                      </c:pt>
                      <c:pt idx="19">
                        <c:v>64.900000000000006</c:v>
                      </c:pt>
                      <c:pt idx="20">
                        <c:v>64.900000000000006</c:v>
                      </c:pt>
                      <c:pt idx="21">
                        <c:v>62.49</c:v>
                      </c:pt>
                      <c:pt idx="22">
                        <c:v>63.51</c:v>
                      </c:pt>
                      <c:pt idx="23">
                        <c:v>64.98</c:v>
                      </c:pt>
                      <c:pt idx="24">
                        <c:v>64.98</c:v>
                      </c:pt>
                      <c:pt idx="25">
                        <c:v>63.35</c:v>
                      </c:pt>
                      <c:pt idx="26">
                        <c:v>64.150000000000006</c:v>
                      </c:pt>
                      <c:pt idx="27">
                        <c:v>64.45</c:v>
                      </c:pt>
                      <c:pt idx="28">
                        <c:v>64.45</c:v>
                      </c:pt>
                      <c:pt idx="29">
                        <c:v>64.45</c:v>
                      </c:pt>
                      <c:pt idx="30">
                        <c:v>63.26</c:v>
                      </c:pt>
                      <c:pt idx="31">
                        <c:v>58.61</c:v>
                      </c:pt>
                      <c:pt idx="32">
                        <c:v>64.12</c:v>
                      </c:pt>
                      <c:pt idx="33">
                        <c:v>62.28</c:v>
                      </c:pt>
                      <c:pt idx="34">
                        <c:v>58.15</c:v>
                      </c:pt>
                      <c:pt idx="35">
                        <c:v>58.15</c:v>
                      </c:pt>
                      <c:pt idx="36">
                        <c:v>63.53</c:v>
                      </c:pt>
                      <c:pt idx="37">
                        <c:v>63.53</c:v>
                      </c:pt>
                      <c:pt idx="38">
                        <c:v>63.71</c:v>
                      </c:pt>
                      <c:pt idx="39">
                        <c:v>63.71</c:v>
                      </c:pt>
                      <c:pt idx="40">
                        <c:v>65.180000000000007</c:v>
                      </c:pt>
                      <c:pt idx="41">
                        <c:v>64.260000000000005</c:v>
                      </c:pt>
                      <c:pt idx="42">
                        <c:v>64.260000000000005</c:v>
                      </c:pt>
                      <c:pt idx="43">
                        <c:v>63.65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worksheet!$N$419:$N$462</c15:sqref>
                        </c15:formulaRef>
                      </c:ext>
                    </c:extLst>
                    <c:numCache>
                      <c:formatCode>0.0</c:formatCode>
                      <c:ptCount val="4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B2E-4658-B021-EEA236FD13A0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EV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5">
                        <a:lumMod val="50000"/>
                      </a:schemeClr>
                    </a:solidFill>
                    <a:ln w="9525">
                      <a:solidFill>
                        <a:schemeClr val="accent5">
                          <a:lumMod val="75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accent5">
                          <a:lumMod val="75000"/>
                        </a:schemeClr>
                      </a:solidFill>
                    </a:ln>
                    <a:effectLst/>
                  </c:spPr>
                  <c:trendlineType val="linear"/>
                  <c:backward val="28"/>
                  <c:intercept val="0"/>
                  <c:dispRSqr val="1"/>
                  <c:dispEq val="1"/>
                  <c:trendlineLbl>
                    <c:layout>
                      <c:manualLayout>
                        <c:x val="6.9438050272101245E-2"/>
                        <c:y val="0.10229834288465421"/>
                      </c:manualLayout>
                    </c:layout>
                    <c:numFmt formatCode="#,##0.00" sourceLinked="0"/>
                    <c:spPr>
                      <a:solidFill>
                        <a:schemeClr val="accent5">
                          <a:lumMod val="40000"/>
                          <a:lumOff val="60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worksheet!$K$419:$K$462</c15:sqref>
                        </c15:formulaRef>
                      </c:ext>
                    </c:extLst>
                    <c:numCache>
                      <c:formatCode>0.0</c:formatCode>
                      <c:ptCount val="44"/>
                      <c:pt idx="0">
                        <c:v>65.760000000000005</c:v>
                      </c:pt>
                      <c:pt idx="1">
                        <c:v>65.36</c:v>
                      </c:pt>
                      <c:pt idx="2">
                        <c:v>65.36</c:v>
                      </c:pt>
                      <c:pt idx="3">
                        <c:v>65.17</c:v>
                      </c:pt>
                      <c:pt idx="4">
                        <c:v>65.17</c:v>
                      </c:pt>
                      <c:pt idx="5">
                        <c:v>65.17</c:v>
                      </c:pt>
                      <c:pt idx="6">
                        <c:v>66.33</c:v>
                      </c:pt>
                      <c:pt idx="7">
                        <c:v>66.16</c:v>
                      </c:pt>
                      <c:pt idx="8">
                        <c:v>66.400000000000006</c:v>
                      </c:pt>
                      <c:pt idx="9">
                        <c:v>67.87</c:v>
                      </c:pt>
                      <c:pt idx="10">
                        <c:v>65.36</c:v>
                      </c:pt>
                      <c:pt idx="11">
                        <c:v>65.319999999999993</c:v>
                      </c:pt>
                      <c:pt idx="12">
                        <c:v>66.52</c:v>
                      </c:pt>
                      <c:pt idx="13">
                        <c:v>64.91</c:v>
                      </c:pt>
                      <c:pt idx="14">
                        <c:v>64.91</c:v>
                      </c:pt>
                      <c:pt idx="15">
                        <c:v>64.91</c:v>
                      </c:pt>
                      <c:pt idx="16">
                        <c:v>64.91</c:v>
                      </c:pt>
                      <c:pt idx="17">
                        <c:v>64.58</c:v>
                      </c:pt>
                      <c:pt idx="18">
                        <c:v>66.72</c:v>
                      </c:pt>
                      <c:pt idx="19">
                        <c:v>65.19</c:v>
                      </c:pt>
                      <c:pt idx="20">
                        <c:v>65.19</c:v>
                      </c:pt>
                      <c:pt idx="21">
                        <c:v>63.81</c:v>
                      </c:pt>
                      <c:pt idx="22">
                        <c:v>63.21</c:v>
                      </c:pt>
                      <c:pt idx="23">
                        <c:v>66.41</c:v>
                      </c:pt>
                      <c:pt idx="24">
                        <c:v>66.41</c:v>
                      </c:pt>
                      <c:pt idx="25">
                        <c:v>64.87</c:v>
                      </c:pt>
                      <c:pt idx="26">
                        <c:v>65.78</c:v>
                      </c:pt>
                      <c:pt idx="27">
                        <c:v>65.010000000000005</c:v>
                      </c:pt>
                      <c:pt idx="28">
                        <c:v>65.010000000000005</c:v>
                      </c:pt>
                      <c:pt idx="29">
                        <c:v>65.010000000000005</c:v>
                      </c:pt>
                      <c:pt idx="30">
                        <c:v>61.35</c:v>
                      </c:pt>
                      <c:pt idx="31">
                        <c:v>53.86</c:v>
                      </c:pt>
                      <c:pt idx="32">
                        <c:v>61.31</c:v>
                      </c:pt>
                      <c:pt idx="33">
                        <c:v>58.47</c:v>
                      </c:pt>
                      <c:pt idx="34">
                        <c:v>53.53</c:v>
                      </c:pt>
                      <c:pt idx="35">
                        <c:v>53.53</c:v>
                      </c:pt>
                      <c:pt idx="36">
                        <c:v>61.3</c:v>
                      </c:pt>
                      <c:pt idx="37">
                        <c:v>61.3</c:v>
                      </c:pt>
                      <c:pt idx="38">
                        <c:v>61.64</c:v>
                      </c:pt>
                      <c:pt idx="39">
                        <c:v>61.64</c:v>
                      </c:pt>
                      <c:pt idx="40">
                        <c:v>63.62</c:v>
                      </c:pt>
                      <c:pt idx="41">
                        <c:v>62.77</c:v>
                      </c:pt>
                      <c:pt idx="42">
                        <c:v>62.77</c:v>
                      </c:pt>
                      <c:pt idx="43">
                        <c:v>61.95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worksheet!$P$419:$P$462</c15:sqref>
                        </c15:formulaRef>
                      </c:ext>
                    </c:extLst>
                    <c:numCache>
                      <c:formatCode>0.0</c:formatCode>
                      <c:ptCount val="4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B2E-4658-B021-EEA236FD13A0}"/>
                  </c:ext>
                </c:extLst>
              </c15:ser>
            </c15:filteredScatterSeries>
          </c:ext>
        </c:extLst>
      </c:scatterChart>
      <c:valAx>
        <c:axId val="1155462440"/>
        <c:scaling>
          <c:orientation val="minMax"/>
          <c:max val="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INRIX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3096"/>
        <c:crosses val="autoZero"/>
        <c:crossBetween val="midCat"/>
      </c:valAx>
      <c:valAx>
        <c:axId val="1155463096"/>
        <c:scaling>
          <c:orientation val="minMax"/>
          <c:max val="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Model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24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I-5 NB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'I-5 NB'!$D$2:$D$118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14</c:v>
                </c:pt>
                <c:pt idx="10">
                  <c:v>15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29</c:v>
                </c:pt>
                <c:pt idx="22">
                  <c:v>31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37</c:v>
                </c:pt>
                <c:pt idx="27">
                  <c:v>38</c:v>
                </c:pt>
                <c:pt idx="28">
                  <c:v>39</c:v>
                </c:pt>
                <c:pt idx="29">
                  <c:v>41</c:v>
                </c:pt>
                <c:pt idx="30">
                  <c:v>42</c:v>
                </c:pt>
                <c:pt idx="31">
                  <c:v>44</c:v>
                </c:pt>
                <c:pt idx="32">
                  <c:v>45</c:v>
                </c:pt>
                <c:pt idx="33">
                  <c:v>46</c:v>
                </c:pt>
                <c:pt idx="34">
                  <c:v>47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58</c:v>
                </c:pt>
                <c:pt idx="40">
                  <c:v>59</c:v>
                </c:pt>
                <c:pt idx="41">
                  <c:v>60</c:v>
                </c:pt>
                <c:pt idx="42">
                  <c:v>61</c:v>
                </c:pt>
                <c:pt idx="43">
                  <c:v>62</c:v>
                </c:pt>
                <c:pt idx="44">
                  <c:v>63</c:v>
                </c:pt>
                <c:pt idx="45">
                  <c:v>64</c:v>
                </c:pt>
                <c:pt idx="46">
                  <c:v>66</c:v>
                </c:pt>
                <c:pt idx="47">
                  <c:v>68</c:v>
                </c:pt>
                <c:pt idx="48">
                  <c:v>69</c:v>
                </c:pt>
                <c:pt idx="49">
                  <c:v>71</c:v>
                </c:pt>
                <c:pt idx="50">
                  <c:v>73</c:v>
                </c:pt>
                <c:pt idx="51">
                  <c:v>75</c:v>
                </c:pt>
                <c:pt idx="52">
                  <c:v>80</c:v>
                </c:pt>
                <c:pt idx="53">
                  <c:v>81</c:v>
                </c:pt>
                <c:pt idx="54">
                  <c:v>82</c:v>
                </c:pt>
                <c:pt idx="55">
                  <c:v>85</c:v>
                </c:pt>
                <c:pt idx="56">
                  <c:v>86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92</c:v>
                </c:pt>
                <c:pt idx="61">
                  <c:v>93</c:v>
                </c:pt>
                <c:pt idx="62">
                  <c:v>95</c:v>
                </c:pt>
                <c:pt idx="63">
                  <c:v>97</c:v>
                </c:pt>
                <c:pt idx="64">
                  <c:v>98</c:v>
                </c:pt>
                <c:pt idx="65">
                  <c:v>99</c:v>
                </c:pt>
                <c:pt idx="66">
                  <c:v>100</c:v>
                </c:pt>
                <c:pt idx="67">
                  <c:v>102</c:v>
                </c:pt>
                <c:pt idx="68">
                  <c:v>103</c:v>
                </c:pt>
                <c:pt idx="69">
                  <c:v>104</c:v>
                </c:pt>
                <c:pt idx="70">
                  <c:v>105</c:v>
                </c:pt>
                <c:pt idx="71">
                  <c:v>106</c:v>
                </c:pt>
                <c:pt idx="72">
                  <c:v>109</c:v>
                </c:pt>
                <c:pt idx="73">
                  <c:v>111</c:v>
                </c:pt>
                <c:pt idx="74">
                  <c:v>113</c:v>
                </c:pt>
                <c:pt idx="75">
                  <c:v>119</c:v>
                </c:pt>
                <c:pt idx="76">
                  <c:v>120</c:v>
                </c:pt>
                <c:pt idx="77">
                  <c:v>121</c:v>
                </c:pt>
                <c:pt idx="78">
                  <c:v>123</c:v>
                </c:pt>
                <c:pt idx="79">
                  <c:v>127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133</c:v>
                </c:pt>
                <c:pt idx="84">
                  <c:v>135</c:v>
                </c:pt>
                <c:pt idx="85">
                  <c:v>136</c:v>
                </c:pt>
                <c:pt idx="86">
                  <c:v>139</c:v>
                </c:pt>
                <c:pt idx="87">
                  <c:v>141</c:v>
                </c:pt>
                <c:pt idx="88">
                  <c:v>143</c:v>
                </c:pt>
                <c:pt idx="89">
                  <c:v>144</c:v>
                </c:pt>
                <c:pt idx="90">
                  <c:v>145</c:v>
                </c:pt>
                <c:pt idx="91">
                  <c:v>146</c:v>
                </c:pt>
                <c:pt idx="92">
                  <c:v>148</c:v>
                </c:pt>
                <c:pt idx="93">
                  <c:v>150</c:v>
                </c:pt>
                <c:pt idx="94">
                  <c:v>151</c:v>
                </c:pt>
                <c:pt idx="95">
                  <c:v>152</c:v>
                </c:pt>
                <c:pt idx="96">
                  <c:v>153</c:v>
                </c:pt>
                <c:pt idx="97">
                  <c:v>154</c:v>
                </c:pt>
                <c:pt idx="98">
                  <c:v>155</c:v>
                </c:pt>
                <c:pt idx="99">
                  <c:v>158</c:v>
                </c:pt>
                <c:pt idx="100">
                  <c:v>159</c:v>
                </c:pt>
                <c:pt idx="101">
                  <c:v>160</c:v>
                </c:pt>
                <c:pt idx="102">
                  <c:v>161</c:v>
                </c:pt>
                <c:pt idx="103">
                  <c:v>162</c:v>
                </c:pt>
                <c:pt idx="104">
                  <c:v>163</c:v>
                </c:pt>
                <c:pt idx="105">
                  <c:v>164</c:v>
                </c:pt>
                <c:pt idx="106">
                  <c:v>165</c:v>
                </c:pt>
                <c:pt idx="107">
                  <c:v>166</c:v>
                </c:pt>
                <c:pt idx="108">
                  <c:v>167</c:v>
                </c:pt>
                <c:pt idx="109">
                  <c:v>169</c:v>
                </c:pt>
                <c:pt idx="110">
                  <c:v>170</c:v>
                </c:pt>
                <c:pt idx="111">
                  <c:v>171</c:v>
                </c:pt>
                <c:pt idx="112">
                  <c:v>173</c:v>
                </c:pt>
                <c:pt idx="113">
                  <c:v>175</c:v>
                </c:pt>
                <c:pt idx="114">
                  <c:v>177</c:v>
                </c:pt>
                <c:pt idx="115">
                  <c:v>178</c:v>
                </c:pt>
              </c:numCache>
            </c:numRef>
          </c:cat>
          <c:val>
            <c:numRef>
              <c:f>'I-5 NB'!$G$2:$G$117</c:f>
              <c:numCache>
                <c:formatCode>General</c:formatCode>
                <c:ptCount val="116"/>
                <c:pt idx="0">
                  <c:v>53.25</c:v>
                </c:pt>
                <c:pt idx="1">
                  <c:v>64.05</c:v>
                </c:pt>
                <c:pt idx="2">
                  <c:v>62.5</c:v>
                </c:pt>
                <c:pt idx="3">
                  <c:v>65.91</c:v>
                </c:pt>
                <c:pt idx="4">
                  <c:v>65.91</c:v>
                </c:pt>
                <c:pt idx="5">
                  <c:v>67.760000000000005</c:v>
                </c:pt>
                <c:pt idx="6">
                  <c:v>68.28</c:v>
                </c:pt>
                <c:pt idx="7">
                  <c:v>66.37</c:v>
                </c:pt>
                <c:pt idx="8">
                  <c:v>66.37</c:v>
                </c:pt>
                <c:pt idx="9">
                  <c:v>67.77</c:v>
                </c:pt>
                <c:pt idx="10">
                  <c:v>67.66</c:v>
                </c:pt>
                <c:pt idx="11">
                  <c:v>67.510000000000005</c:v>
                </c:pt>
                <c:pt idx="12">
                  <c:v>67.510000000000005</c:v>
                </c:pt>
                <c:pt idx="13">
                  <c:v>65.040000000000006</c:v>
                </c:pt>
                <c:pt idx="14">
                  <c:v>65.040000000000006</c:v>
                </c:pt>
                <c:pt idx="15">
                  <c:v>60.94</c:v>
                </c:pt>
                <c:pt idx="16">
                  <c:v>60.94</c:v>
                </c:pt>
                <c:pt idx="17">
                  <c:v>57.63</c:v>
                </c:pt>
                <c:pt idx="18">
                  <c:v>52.58</c:v>
                </c:pt>
                <c:pt idx="19">
                  <c:v>52.58</c:v>
                </c:pt>
                <c:pt idx="20">
                  <c:v>34.24</c:v>
                </c:pt>
                <c:pt idx="21">
                  <c:v>34.24</c:v>
                </c:pt>
                <c:pt idx="22">
                  <c:v>26.25</c:v>
                </c:pt>
                <c:pt idx="23">
                  <c:v>26.19</c:v>
                </c:pt>
                <c:pt idx="24">
                  <c:v>27.04</c:v>
                </c:pt>
                <c:pt idx="25">
                  <c:v>29.15</c:v>
                </c:pt>
                <c:pt idx="26">
                  <c:v>43.18</c:v>
                </c:pt>
                <c:pt idx="27">
                  <c:v>41.61</c:v>
                </c:pt>
                <c:pt idx="28">
                  <c:v>41.61</c:v>
                </c:pt>
                <c:pt idx="29">
                  <c:v>42.72</c:v>
                </c:pt>
                <c:pt idx="30">
                  <c:v>42.72</c:v>
                </c:pt>
                <c:pt idx="31">
                  <c:v>41.78</c:v>
                </c:pt>
                <c:pt idx="32">
                  <c:v>66.22</c:v>
                </c:pt>
                <c:pt idx="33">
                  <c:v>66.22</c:v>
                </c:pt>
                <c:pt idx="34">
                  <c:v>38.99</c:v>
                </c:pt>
                <c:pt idx="35">
                  <c:v>40.71</c:v>
                </c:pt>
                <c:pt idx="36">
                  <c:v>40.71</c:v>
                </c:pt>
                <c:pt idx="37">
                  <c:v>40.71</c:v>
                </c:pt>
                <c:pt idx="38">
                  <c:v>40.71</c:v>
                </c:pt>
                <c:pt idx="39">
                  <c:v>53.84</c:v>
                </c:pt>
                <c:pt idx="40">
                  <c:v>53.84</c:v>
                </c:pt>
                <c:pt idx="41">
                  <c:v>53.84</c:v>
                </c:pt>
                <c:pt idx="42">
                  <c:v>59.82</c:v>
                </c:pt>
                <c:pt idx="43">
                  <c:v>59.82</c:v>
                </c:pt>
                <c:pt idx="44">
                  <c:v>61.46</c:v>
                </c:pt>
                <c:pt idx="45">
                  <c:v>61.46</c:v>
                </c:pt>
                <c:pt idx="46">
                  <c:v>65.12</c:v>
                </c:pt>
                <c:pt idx="47">
                  <c:v>62.33</c:v>
                </c:pt>
                <c:pt idx="48">
                  <c:v>62.33</c:v>
                </c:pt>
                <c:pt idx="49">
                  <c:v>61.35</c:v>
                </c:pt>
                <c:pt idx="50">
                  <c:v>61.35</c:v>
                </c:pt>
                <c:pt idx="51">
                  <c:v>50</c:v>
                </c:pt>
                <c:pt idx="52">
                  <c:v>44.35</c:v>
                </c:pt>
                <c:pt idx="53">
                  <c:v>44.35</c:v>
                </c:pt>
                <c:pt idx="54">
                  <c:v>44.35</c:v>
                </c:pt>
                <c:pt idx="55">
                  <c:v>53.37</c:v>
                </c:pt>
                <c:pt idx="56">
                  <c:v>53.37</c:v>
                </c:pt>
                <c:pt idx="57">
                  <c:v>47.76</c:v>
                </c:pt>
                <c:pt idx="58">
                  <c:v>54.76</c:v>
                </c:pt>
                <c:pt idx="59">
                  <c:v>54.76</c:v>
                </c:pt>
                <c:pt idx="60">
                  <c:v>51.99</c:v>
                </c:pt>
                <c:pt idx="61">
                  <c:v>50.59</c:v>
                </c:pt>
                <c:pt idx="62">
                  <c:v>60.45</c:v>
                </c:pt>
                <c:pt idx="63">
                  <c:v>62.31</c:v>
                </c:pt>
                <c:pt idx="64">
                  <c:v>60.83</c:v>
                </c:pt>
                <c:pt idx="65">
                  <c:v>60.83</c:v>
                </c:pt>
                <c:pt idx="66">
                  <c:v>60.83</c:v>
                </c:pt>
                <c:pt idx="67">
                  <c:v>67.03</c:v>
                </c:pt>
                <c:pt idx="68">
                  <c:v>71.39</c:v>
                </c:pt>
                <c:pt idx="69">
                  <c:v>71.39</c:v>
                </c:pt>
                <c:pt idx="70">
                  <c:v>71.39</c:v>
                </c:pt>
                <c:pt idx="71">
                  <c:v>71</c:v>
                </c:pt>
                <c:pt idx="72">
                  <c:v>67.819999999999993</c:v>
                </c:pt>
                <c:pt idx="73">
                  <c:v>67.62</c:v>
                </c:pt>
                <c:pt idx="74">
                  <c:v>63.09</c:v>
                </c:pt>
                <c:pt idx="75">
                  <c:v>68.459999999999994</c:v>
                </c:pt>
                <c:pt idx="76">
                  <c:v>68.459999999999994</c:v>
                </c:pt>
                <c:pt idx="77">
                  <c:v>68.459999999999994</c:v>
                </c:pt>
                <c:pt idx="78">
                  <c:v>68.55</c:v>
                </c:pt>
                <c:pt idx="79">
                  <c:v>69.22</c:v>
                </c:pt>
                <c:pt idx="80">
                  <c:v>69.22</c:v>
                </c:pt>
                <c:pt idx="81">
                  <c:v>68.849999999999994</c:v>
                </c:pt>
                <c:pt idx="82">
                  <c:v>70.03</c:v>
                </c:pt>
                <c:pt idx="83">
                  <c:v>70.03</c:v>
                </c:pt>
                <c:pt idx="84">
                  <c:v>69.89</c:v>
                </c:pt>
                <c:pt idx="85">
                  <c:v>69.89</c:v>
                </c:pt>
                <c:pt idx="86">
                  <c:v>69.89</c:v>
                </c:pt>
                <c:pt idx="87">
                  <c:v>70.02</c:v>
                </c:pt>
                <c:pt idx="88">
                  <c:v>69.87</c:v>
                </c:pt>
                <c:pt idx="89">
                  <c:v>69.87</c:v>
                </c:pt>
                <c:pt idx="90">
                  <c:v>69.37</c:v>
                </c:pt>
                <c:pt idx="91">
                  <c:v>69.37</c:v>
                </c:pt>
                <c:pt idx="92">
                  <c:v>70.37</c:v>
                </c:pt>
                <c:pt idx="93">
                  <c:v>70</c:v>
                </c:pt>
                <c:pt idx="94">
                  <c:v>70</c:v>
                </c:pt>
                <c:pt idx="95">
                  <c:v>69.92</c:v>
                </c:pt>
                <c:pt idx="96">
                  <c:v>69.92</c:v>
                </c:pt>
                <c:pt idx="97">
                  <c:v>69.86</c:v>
                </c:pt>
                <c:pt idx="98">
                  <c:v>69.86</c:v>
                </c:pt>
                <c:pt idx="99">
                  <c:v>70.36</c:v>
                </c:pt>
                <c:pt idx="100">
                  <c:v>70.36</c:v>
                </c:pt>
                <c:pt idx="101">
                  <c:v>68.27</c:v>
                </c:pt>
                <c:pt idx="102">
                  <c:v>69.819999999999993</c:v>
                </c:pt>
                <c:pt idx="103">
                  <c:v>69.819999999999993</c:v>
                </c:pt>
                <c:pt idx="104">
                  <c:v>69.819999999999993</c:v>
                </c:pt>
                <c:pt idx="105">
                  <c:v>69.92</c:v>
                </c:pt>
                <c:pt idx="106">
                  <c:v>69.92</c:v>
                </c:pt>
                <c:pt idx="107">
                  <c:v>70.88</c:v>
                </c:pt>
                <c:pt idx="108">
                  <c:v>70.88</c:v>
                </c:pt>
                <c:pt idx="109">
                  <c:v>71.44</c:v>
                </c:pt>
                <c:pt idx="110">
                  <c:v>71.44</c:v>
                </c:pt>
                <c:pt idx="111">
                  <c:v>71.44</c:v>
                </c:pt>
                <c:pt idx="112">
                  <c:v>71.45</c:v>
                </c:pt>
                <c:pt idx="113">
                  <c:v>72.38</c:v>
                </c:pt>
                <c:pt idx="114">
                  <c:v>71.2</c:v>
                </c:pt>
                <c:pt idx="115">
                  <c:v>71.2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F7F-454E-8709-6EA39F08254C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'I-5 NB'!$D$2:$D$118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14</c:v>
                </c:pt>
                <c:pt idx="10">
                  <c:v>15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29</c:v>
                </c:pt>
                <c:pt idx="22">
                  <c:v>31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37</c:v>
                </c:pt>
                <c:pt idx="27">
                  <c:v>38</c:v>
                </c:pt>
                <c:pt idx="28">
                  <c:v>39</c:v>
                </c:pt>
                <c:pt idx="29">
                  <c:v>41</c:v>
                </c:pt>
                <c:pt idx="30">
                  <c:v>42</c:v>
                </c:pt>
                <c:pt idx="31">
                  <c:v>44</c:v>
                </c:pt>
                <c:pt idx="32">
                  <c:v>45</c:v>
                </c:pt>
                <c:pt idx="33">
                  <c:v>46</c:v>
                </c:pt>
                <c:pt idx="34">
                  <c:v>47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58</c:v>
                </c:pt>
                <c:pt idx="40">
                  <c:v>59</c:v>
                </c:pt>
                <c:pt idx="41">
                  <c:v>60</c:v>
                </c:pt>
                <c:pt idx="42">
                  <c:v>61</c:v>
                </c:pt>
                <c:pt idx="43">
                  <c:v>62</c:v>
                </c:pt>
                <c:pt idx="44">
                  <c:v>63</c:v>
                </c:pt>
                <c:pt idx="45">
                  <c:v>64</c:v>
                </c:pt>
                <c:pt idx="46">
                  <c:v>66</c:v>
                </c:pt>
                <c:pt idx="47">
                  <c:v>68</c:v>
                </c:pt>
                <c:pt idx="48">
                  <c:v>69</c:v>
                </c:pt>
                <c:pt idx="49">
                  <c:v>71</c:v>
                </c:pt>
                <c:pt idx="50">
                  <c:v>73</c:v>
                </c:pt>
                <c:pt idx="51">
                  <c:v>75</c:v>
                </c:pt>
                <c:pt idx="52">
                  <c:v>80</c:v>
                </c:pt>
                <c:pt idx="53">
                  <c:v>81</c:v>
                </c:pt>
                <c:pt idx="54">
                  <c:v>82</c:v>
                </c:pt>
                <c:pt idx="55">
                  <c:v>85</c:v>
                </c:pt>
                <c:pt idx="56">
                  <c:v>86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92</c:v>
                </c:pt>
                <c:pt idx="61">
                  <c:v>93</c:v>
                </c:pt>
                <c:pt idx="62">
                  <c:v>95</c:v>
                </c:pt>
                <c:pt idx="63">
                  <c:v>97</c:v>
                </c:pt>
                <c:pt idx="64">
                  <c:v>98</c:v>
                </c:pt>
                <c:pt idx="65">
                  <c:v>99</c:v>
                </c:pt>
                <c:pt idx="66">
                  <c:v>100</c:v>
                </c:pt>
                <c:pt idx="67">
                  <c:v>102</c:v>
                </c:pt>
                <c:pt idx="68">
                  <c:v>103</c:v>
                </c:pt>
                <c:pt idx="69">
                  <c:v>104</c:v>
                </c:pt>
                <c:pt idx="70">
                  <c:v>105</c:v>
                </c:pt>
                <c:pt idx="71">
                  <c:v>106</c:v>
                </c:pt>
                <c:pt idx="72">
                  <c:v>109</c:v>
                </c:pt>
                <c:pt idx="73">
                  <c:v>111</c:v>
                </c:pt>
                <c:pt idx="74">
                  <c:v>113</c:v>
                </c:pt>
                <c:pt idx="75">
                  <c:v>119</c:v>
                </c:pt>
                <c:pt idx="76">
                  <c:v>120</c:v>
                </c:pt>
                <c:pt idx="77">
                  <c:v>121</c:v>
                </c:pt>
                <c:pt idx="78">
                  <c:v>123</c:v>
                </c:pt>
                <c:pt idx="79">
                  <c:v>127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133</c:v>
                </c:pt>
                <c:pt idx="84">
                  <c:v>135</c:v>
                </c:pt>
                <c:pt idx="85">
                  <c:v>136</c:v>
                </c:pt>
                <c:pt idx="86">
                  <c:v>139</c:v>
                </c:pt>
                <c:pt idx="87">
                  <c:v>141</c:v>
                </c:pt>
                <c:pt idx="88">
                  <c:v>143</c:v>
                </c:pt>
                <c:pt idx="89">
                  <c:v>144</c:v>
                </c:pt>
                <c:pt idx="90">
                  <c:v>145</c:v>
                </c:pt>
                <c:pt idx="91">
                  <c:v>146</c:v>
                </c:pt>
                <c:pt idx="92">
                  <c:v>148</c:v>
                </c:pt>
                <c:pt idx="93">
                  <c:v>150</c:v>
                </c:pt>
                <c:pt idx="94">
                  <c:v>151</c:v>
                </c:pt>
                <c:pt idx="95">
                  <c:v>152</c:v>
                </c:pt>
                <c:pt idx="96">
                  <c:v>153</c:v>
                </c:pt>
                <c:pt idx="97">
                  <c:v>154</c:v>
                </c:pt>
                <c:pt idx="98">
                  <c:v>155</c:v>
                </c:pt>
                <c:pt idx="99">
                  <c:v>158</c:v>
                </c:pt>
                <c:pt idx="100">
                  <c:v>159</c:v>
                </c:pt>
                <c:pt idx="101">
                  <c:v>160</c:v>
                </c:pt>
                <c:pt idx="102">
                  <c:v>161</c:v>
                </c:pt>
                <c:pt idx="103">
                  <c:v>162</c:v>
                </c:pt>
                <c:pt idx="104">
                  <c:v>163</c:v>
                </c:pt>
                <c:pt idx="105">
                  <c:v>164</c:v>
                </c:pt>
                <c:pt idx="106">
                  <c:v>165</c:v>
                </c:pt>
                <c:pt idx="107">
                  <c:v>166</c:v>
                </c:pt>
                <c:pt idx="108">
                  <c:v>167</c:v>
                </c:pt>
                <c:pt idx="109">
                  <c:v>169</c:v>
                </c:pt>
                <c:pt idx="110">
                  <c:v>170</c:v>
                </c:pt>
                <c:pt idx="111">
                  <c:v>171</c:v>
                </c:pt>
                <c:pt idx="112">
                  <c:v>173</c:v>
                </c:pt>
                <c:pt idx="113">
                  <c:v>175</c:v>
                </c:pt>
                <c:pt idx="114">
                  <c:v>177</c:v>
                </c:pt>
                <c:pt idx="115">
                  <c:v>178</c:v>
                </c:pt>
              </c:numCache>
            </c:numRef>
          </c:cat>
          <c:val>
            <c:numRef>
              <c:f>'I-5 NB'!$H$2:$H$117</c:f>
              <c:numCache>
                <c:formatCode>General</c:formatCode>
                <c:ptCount val="116"/>
                <c:pt idx="0">
                  <c:v>51.64</c:v>
                </c:pt>
                <c:pt idx="1">
                  <c:v>64.03</c:v>
                </c:pt>
                <c:pt idx="2">
                  <c:v>60.21</c:v>
                </c:pt>
                <c:pt idx="3">
                  <c:v>63.25</c:v>
                </c:pt>
                <c:pt idx="4">
                  <c:v>63.25</c:v>
                </c:pt>
                <c:pt idx="5">
                  <c:v>67.08</c:v>
                </c:pt>
                <c:pt idx="6">
                  <c:v>67.400000000000006</c:v>
                </c:pt>
                <c:pt idx="7">
                  <c:v>65.8</c:v>
                </c:pt>
                <c:pt idx="8">
                  <c:v>65.8</c:v>
                </c:pt>
                <c:pt idx="9">
                  <c:v>67.290000000000006</c:v>
                </c:pt>
                <c:pt idx="10">
                  <c:v>66.42</c:v>
                </c:pt>
                <c:pt idx="11">
                  <c:v>67.28</c:v>
                </c:pt>
                <c:pt idx="12">
                  <c:v>67.28</c:v>
                </c:pt>
                <c:pt idx="13">
                  <c:v>67.209999999999994</c:v>
                </c:pt>
                <c:pt idx="14">
                  <c:v>67.209999999999994</c:v>
                </c:pt>
                <c:pt idx="15">
                  <c:v>67.09</c:v>
                </c:pt>
                <c:pt idx="16">
                  <c:v>67.09</c:v>
                </c:pt>
                <c:pt idx="17">
                  <c:v>67.66</c:v>
                </c:pt>
                <c:pt idx="18">
                  <c:v>67.989999999999995</c:v>
                </c:pt>
                <c:pt idx="19">
                  <c:v>67.989999999999995</c:v>
                </c:pt>
                <c:pt idx="20">
                  <c:v>68.39</c:v>
                </c:pt>
                <c:pt idx="21">
                  <c:v>68.39</c:v>
                </c:pt>
                <c:pt idx="22">
                  <c:v>67.959999999999994</c:v>
                </c:pt>
                <c:pt idx="23">
                  <c:v>66.739999999999995</c:v>
                </c:pt>
                <c:pt idx="24">
                  <c:v>66.239999999999995</c:v>
                </c:pt>
                <c:pt idx="25">
                  <c:v>65.430000000000007</c:v>
                </c:pt>
                <c:pt idx="26">
                  <c:v>65.19</c:v>
                </c:pt>
                <c:pt idx="27">
                  <c:v>67.87</c:v>
                </c:pt>
                <c:pt idx="28">
                  <c:v>67.87</c:v>
                </c:pt>
                <c:pt idx="29">
                  <c:v>66.569999999999993</c:v>
                </c:pt>
                <c:pt idx="30">
                  <c:v>66.569999999999993</c:v>
                </c:pt>
                <c:pt idx="31">
                  <c:v>66.69</c:v>
                </c:pt>
                <c:pt idx="32">
                  <c:v>41.25</c:v>
                </c:pt>
                <c:pt idx="33">
                  <c:v>41.25</c:v>
                </c:pt>
                <c:pt idx="34">
                  <c:v>64.03</c:v>
                </c:pt>
                <c:pt idx="35">
                  <c:v>63.27</c:v>
                </c:pt>
                <c:pt idx="36">
                  <c:v>63.27</c:v>
                </c:pt>
                <c:pt idx="37">
                  <c:v>63.27</c:v>
                </c:pt>
                <c:pt idx="38">
                  <c:v>63.27</c:v>
                </c:pt>
                <c:pt idx="39">
                  <c:v>61.86</c:v>
                </c:pt>
                <c:pt idx="40">
                  <c:v>61.86</c:v>
                </c:pt>
                <c:pt idx="41">
                  <c:v>61.86</c:v>
                </c:pt>
                <c:pt idx="42">
                  <c:v>64.569999999999993</c:v>
                </c:pt>
                <c:pt idx="43">
                  <c:v>64.569999999999993</c:v>
                </c:pt>
                <c:pt idx="44">
                  <c:v>62.21</c:v>
                </c:pt>
                <c:pt idx="45">
                  <c:v>62.21</c:v>
                </c:pt>
                <c:pt idx="46">
                  <c:v>65.290000000000006</c:v>
                </c:pt>
                <c:pt idx="47">
                  <c:v>62.29</c:v>
                </c:pt>
                <c:pt idx="48">
                  <c:v>62.29</c:v>
                </c:pt>
                <c:pt idx="49">
                  <c:v>63.72</c:v>
                </c:pt>
                <c:pt idx="50">
                  <c:v>63.72</c:v>
                </c:pt>
                <c:pt idx="51">
                  <c:v>64.02</c:v>
                </c:pt>
                <c:pt idx="52">
                  <c:v>67.37</c:v>
                </c:pt>
                <c:pt idx="53">
                  <c:v>67.37</c:v>
                </c:pt>
                <c:pt idx="54">
                  <c:v>67.37</c:v>
                </c:pt>
                <c:pt idx="55">
                  <c:v>66.06</c:v>
                </c:pt>
                <c:pt idx="56">
                  <c:v>66.06</c:v>
                </c:pt>
                <c:pt idx="57">
                  <c:v>47.64</c:v>
                </c:pt>
                <c:pt idx="58">
                  <c:v>67.67</c:v>
                </c:pt>
                <c:pt idx="59">
                  <c:v>67.67</c:v>
                </c:pt>
                <c:pt idx="60">
                  <c:v>68.569999999999993</c:v>
                </c:pt>
                <c:pt idx="61">
                  <c:v>68.97</c:v>
                </c:pt>
                <c:pt idx="62">
                  <c:v>68.09</c:v>
                </c:pt>
                <c:pt idx="63">
                  <c:v>69.790000000000006</c:v>
                </c:pt>
                <c:pt idx="64">
                  <c:v>69.84</c:v>
                </c:pt>
                <c:pt idx="65">
                  <c:v>69.84</c:v>
                </c:pt>
                <c:pt idx="66">
                  <c:v>69.84</c:v>
                </c:pt>
                <c:pt idx="67">
                  <c:v>68.83</c:v>
                </c:pt>
                <c:pt idx="68">
                  <c:v>71.23</c:v>
                </c:pt>
                <c:pt idx="69">
                  <c:v>71.23</c:v>
                </c:pt>
                <c:pt idx="70">
                  <c:v>71.23</c:v>
                </c:pt>
                <c:pt idx="71">
                  <c:v>68.849999999999994</c:v>
                </c:pt>
                <c:pt idx="72">
                  <c:v>54.45</c:v>
                </c:pt>
                <c:pt idx="73">
                  <c:v>33.64</c:v>
                </c:pt>
                <c:pt idx="74">
                  <c:v>25.63</c:v>
                </c:pt>
                <c:pt idx="75">
                  <c:v>32.770000000000003</c:v>
                </c:pt>
                <c:pt idx="76">
                  <c:v>32.770000000000003</c:v>
                </c:pt>
                <c:pt idx="77">
                  <c:v>32.770000000000003</c:v>
                </c:pt>
                <c:pt idx="78">
                  <c:v>33.93</c:v>
                </c:pt>
                <c:pt idx="79">
                  <c:v>47.61</c:v>
                </c:pt>
                <c:pt idx="80">
                  <c:v>47.61</c:v>
                </c:pt>
                <c:pt idx="81">
                  <c:v>50.6</c:v>
                </c:pt>
                <c:pt idx="82">
                  <c:v>52.36</c:v>
                </c:pt>
                <c:pt idx="83">
                  <c:v>52.36</c:v>
                </c:pt>
                <c:pt idx="84">
                  <c:v>52.04</c:v>
                </c:pt>
                <c:pt idx="85">
                  <c:v>52.04</c:v>
                </c:pt>
                <c:pt idx="86">
                  <c:v>51.15</c:v>
                </c:pt>
                <c:pt idx="87">
                  <c:v>53.85</c:v>
                </c:pt>
                <c:pt idx="88">
                  <c:v>43.94</c:v>
                </c:pt>
                <c:pt idx="89">
                  <c:v>43.94</c:v>
                </c:pt>
                <c:pt idx="90">
                  <c:v>38.67</c:v>
                </c:pt>
                <c:pt idx="91">
                  <c:v>38.67</c:v>
                </c:pt>
                <c:pt idx="92">
                  <c:v>34.51</c:v>
                </c:pt>
                <c:pt idx="93">
                  <c:v>57.57</c:v>
                </c:pt>
                <c:pt idx="94">
                  <c:v>57.57</c:v>
                </c:pt>
                <c:pt idx="95">
                  <c:v>61.38</c:v>
                </c:pt>
                <c:pt idx="96">
                  <c:v>61.38</c:v>
                </c:pt>
                <c:pt idx="97">
                  <c:v>62.69</c:v>
                </c:pt>
                <c:pt idx="98">
                  <c:v>62.69</c:v>
                </c:pt>
                <c:pt idx="99">
                  <c:v>65.739999999999995</c:v>
                </c:pt>
                <c:pt idx="100">
                  <c:v>65.739999999999995</c:v>
                </c:pt>
                <c:pt idx="101">
                  <c:v>62.55</c:v>
                </c:pt>
                <c:pt idx="102">
                  <c:v>66.38</c:v>
                </c:pt>
                <c:pt idx="103">
                  <c:v>66.38</c:v>
                </c:pt>
                <c:pt idx="104">
                  <c:v>66.38</c:v>
                </c:pt>
                <c:pt idx="105">
                  <c:v>67.28</c:v>
                </c:pt>
                <c:pt idx="106">
                  <c:v>67.28</c:v>
                </c:pt>
                <c:pt idx="107">
                  <c:v>70.430000000000007</c:v>
                </c:pt>
                <c:pt idx="108">
                  <c:v>70.430000000000007</c:v>
                </c:pt>
                <c:pt idx="109">
                  <c:v>70.67</c:v>
                </c:pt>
                <c:pt idx="110">
                  <c:v>70.67</c:v>
                </c:pt>
                <c:pt idx="111">
                  <c:v>70.67</c:v>
                </c:pt>
                <c:pt idx="112">
                  <c:v>69.930000000000007</c:v>
                </c:pt>
                <c:pt idx="113">
                  <c:v>71.47</c:v>
                </c:pt>
                <c:pt idx="114">
                  <c:v>69.150000000000006</c:v>
                </c:pt>
                <c:pt idx="115">
                  <c:v>69.150000000000006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F7F-454E-8709-6EA39F08254C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'I-5 NB'!$D$2:$D$118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14</c:v>
                </c:pt>
                <c:pt idx="10">
                  <c:v>15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29</c:v>
                </c:pt>
                <c:pt idx="22">
                  <c:v>31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37</c:v>
                </c:pt>
                <c:pt idx="27">
                  <c:v>38</c:v>
                </c:pt>
                <c:pt idx="28">
                  <c:v>39</c:v>
                </c:pt>
                <c:pt idx="29">
                  <c:v>41</c:v>
                </c:pt>
                <c:pt idx="30">
                  <c:v>42</c:v>
                </c:pt>
                <c:pt idx="31">
                  <c:v>44</c:v>
                </c:pt>
                <c:pt idx="32">
                  <c:v>45</c:v>
                </c:pt>
                <c:pt idx="33">
                  <c:v>46</c:v>
                </c:pt>
                <c:pt idx="34">
                  <c:v>47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58</c:v>
                </c:pt>
                <c:pt idx="40">
                  <c:v>59</c:v>
                </c:pt>
                <c:pt idx="41">
                  <c:v>60</c:v>
                </c:pt>
                <c:pt idx="42">
                  <c:v>61</c:v>
                </c:pt>
                <c:pt idx="43">
                  <c:v>62</c:v>
                </c:pt>
                <c:pt idx="44">
                  <c:v>63</c:v>
                </c:pt>
                <c:pt idx="45">
                  <c:v>64</c:v>
                </c:pt>
                <c:pt idx="46">
                  <c:v>66</c:v>
                </c:pt>
                <c:pt idx="47">
                  <c:v>68</c:v>
                </c:pt>
                <c:pt idx="48">
                  <c:v>69</c:v>
                </c:pt>
                <c:pt idx="49">
                  <c:v>71</c:v>
                </c:pt>
                <c:pt idx="50">
                  <c:v>73</c:v>
                </c:pt>
                <c:pt idx="51">
                  <c:v>75</c:v>
                </c:pt>
                <c:pt idx="52">
                  <c:v>80</c:v>
                </c:pt>
                <c:pt idx="53">
                  <c:v>81</c:v>
                </c:pt>
                <c:pt idx="54">
                  <c:v>82</c:v>
                </c:pt>
                <c:pt idx="55">
                  <c:v>85</c:v>
                </c:pt>
                <c:pt idx="56">
                  <c:v>86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92</c:v>
                </c:pt>
                <c:pt idx="61">
                  <c:v>93</c:v>
                </c:pt>
                <c:pt idx="62">
                  <c:v>95</c:v>
                </c:pt>
                <c:pt idx="63">
                  <c:v>97</c:v>
                </c:pt>
                <c:pt idx="64">
                  <c:v>98</c:v>
                </c:pt>
                <c:pt idx="65">
                  <c:v>99</c:v>
                </c:pt>
                <c:pt idx="66">
                  <c:v>100</c:v>
                </c:pt>
                <c:pt idx="67">
                  <c:v>102</c:v>
                </c:pt>
                <c:pt idx="68">
                  <c:v>103</c:v>
                </c:pt>
                <c:pt idx="69">
                  <c:v>104</c:v>
                </c:pt>
                <c:pt idx="70">
                  <c:v>105</c:v>
                </c:pt>
                <c:pt idx="71">
                  <c:v>106</c:v>
                </c:pt>
                <c:pt idx="72">
                  <c:v>109</c:v>
                </c:pt>
                <c:pt idx="73">
                  <c:v>111</c:v>
                </c:pt>
                <c:pt idx="74">
                  <c:v>113</c:v>
                </c:pt>
                <c:pt idx="75">
                  <c:v>119</c:v>
                </c:pt>
                <c:pt idx="76">
                  <c:v>120</c:v>
                </c:pt>
                <c:pt idx="77">
                  <c:v>121</c:v>
                </c:pt>
                <c:pt idx="78">
                  <c:v>123</c:v>
                </c:pt>
                <c:pt idx="79">
                  <c:v>127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133</c:v>
                </c:pt>
                <c:pt idx="84">
                  <c:v>135</c:v>
                </c:pt>
                <c:pt idx="85">
                  <c:v>136</c:v>
                </c:pt>
                <c:pt idx="86">
                  <c:v>139</c:v>
                </c:pt>
                <c:pt idx="87">
                  <c:v>141</c:v>
                </c:pt>
                <c:pt idx="88">
                  <c:v>143</c:v>
                </c:pt>
                <c:pt idx="89">
                  <c:v>144</c:v>
                </c:pt>
                <c:pt idx="90">
                  <c:v>145</c:v>
                </c:pt>
                <c:pt idx="91">
                  <c:v>146</c:v>
                </c:pt>
                <c:pt idx="92">
                  <c:v>148</c:v>
                </c:pt>
                <c:pt idx="93">
                  <c:v>150</c:v>
                </c:pt>
                <c:pt idx="94">
                  <c:v>151</c:v>
                </c:pt>
                <c:pt idx="95">
                  <c:v>152</c:v>
                </c:pt>
                <c:pt idx="96">
                  <c:v>153</c:v>
                </c:pt>
                <c:pt idx="97">
                  <c:v>154</c:v>
                </c:pt>
                <c:pt idx="98">
                  <c:v>155</c:v>
                </c:pt>
                <c:pt idx="99">
                  <c:v>158</c:v>
                </c:pt>
                <c:pt idx="100">
                  <c:v>159</c:v>
                </c:pt>
                <c:pt idx="101">
                  <c:v>160</c:v>
                </c:pt>
                <c:pt idx="102">
                  <c:v>161</c:v>
                </c:pt>
                <c:pt idx="103">
                  <c:v>162</c:v>
                </c:pt>
                <c:pt idx="104">
                  <c:v>163</c:v>
                </c:pt>
                <c:pt idx="105">
                  <c:v>164</c:v>
                </c:pt>
                <c:pt idx="106">
                  <c:v>165</c:v>
                </c:pt>
                <c:pt idx="107">
                  <c:v>166</c:v>
                </c:pt>
                <c:pt idx="108">
                  <c:v>167</c:v>
                </c:pt>
                <c:pt idx="109">
                  <c:v>169</c:v>
                </c:pt>
                <c:pt idx="110">
                  <c:v>170</c:v>
                </c:pt>
                <c:pt idx="111">
                  <c:v>171</c:v>
                </c:pt>
                <c:pt idx="112">
                  <c:v>173</c:v>
                </c:pt>
                <c:pt idx="113">
                  <c:v>175</c:v>
                </c:pt>
                <c:pt idx="114">
                  <c:v>177</c:v>
                </c:pt>
                <c:pt idx="115">
                  <c:v>178</c:v>
                </c:pt>
              </c:numCache>
            </c:numRef>
          </c:cat>
          <c:val>
            <c:numRef>
              <c:f>'I-5 NB'!$I$2:$I$117</c:f>
              <c:numCache>
                <c:formatCode>General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F7F-454E-8709-6EA39F08254C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'I-5 NB'!$D$2:$D$118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14</c:v>
                </c:pt>
                <c:pt idx="10">
                  <c:v>15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29</c:v>
                </c:pt>
                <c:pt idx="22">
                  <c:v>31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37</c:v>
                </c:pt>
                <c:pt idx="27">
                  <c:v>38</c:v>
                </c:pt>
                <c:pt idx="28">
                  <c:v>39</c:v>
                </c:pt>
                <c:pt idx="29">
                  <c:v>41</c:v>
                </c:pt>
                <c:pt idx="30">
                  <c:v>42</c:v>
                </c:pt>
                <c:pt idx="31">
                  <c:v>44</c:v>
                </c:pt>
                <c:pt idx="32">
                  <c:v>45</c:v>
                </c:pt>
                <c:pt idx="33">
                  <c:v>46</c:v>
                </c:pt>
                <c:pt idx="34">
                  <c:v>47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58</c:v>
                </c:pt>
                <c:pt idx="40">
                  <c:v>59</c:v>
                </c:pt>
                <c:pt idx="41">
                  <c:v>60</c:v>
                </c:pt>
                <c:pt idx="42">
                  <c:v>61</c:v>
                </c:pt>
                <c:pt idx="43">
                  <c:v>62</c:v>
                </c:pt>
                <c:pt idx="44">
                  <c:v>63</c:v>
                </c:pt>
                <c:pt idx="45">
                  <c:v>64</c:v>
                </c:pt>
                <c:pt idx="46">
                  <c:v>66</c:v>
                </c:pt>
                <c:pt idx="47">
                  <c:v>68</c:v>
                </c:pt>
                <c:pt idx="48">
                  <c:v>69</c:v>
                </c:pt>
                <c:pt idx="49">
                  <c:v>71</c:v>
                </c:pt>
                <c:pt idx="50">
                  <c:v>73</c:v>
                </c:pt>
                <c:pt idx="51">
                  <c:v>75</c:v>
                </c:pt>
                <c:pt idx="52">
                  <c:v>80</c:v>
                </c:pt>
                <c:pt idx="53">
                  <c:v>81</c:v>
                </c:pt>
                <c:pt idx="54">
                  <c:v>82</c:v>
                </c:pt>
                <c:pt idx="55">
                  <c:v>85</c:v>
                </c:pt>
                <c:pt idx="56">
                  <c:v>86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92</c:v>
                </c:pt>
                <c:pt idx="61">
                  <c:v>93</c:v>
                </c:pt>
                <c:pt idx="62">
                  <c:v>95</c:v>
                </c:pt>
                <c:pt idx="63">
                  <c:v>97</c:v>
                </c:pt>
                <c:pt idx="64">
                  <c:v>98</c:v>
                </c:pt>
                <c:pt idx="65">
                  <c:v>99</c:v>
                </c:pt>
                <c:pt idx="66">
                  <c:v>100</c:v>
                </c:pt>
                <c:pt idx="67">
                  <c:v>102</c:v>
                </c:pt>
                <c:pt idx="68">
                  <c:v>103</c:v>
                </c:pt>
                <c:pt idx="69">
                  <c:v>104</c:v>
                </c:pt>
                <c:pt idx="70">
                  <c:v>105</c:v>
                </c:pt>
                <c:pt idx="71">
                  <c:v>106</c:v>
                </c:pt>
                <c:pt idx="72">
                  <c:v>109</c:v>
                </c:pt>
                <c:pt idx="73">
                  <c:v>111</c:v>
                </c:pt>
                <c:pt idx="74">
                  <c:v>113</c:v>
                </c:pt>
                <c:pt idx="75">
                  <c:v>119</c:v>
                </c:pt>
                <c:pt idx="76">
                  <c:v>120</c:v>
                </c:pt>
                <c:pt idx="77">
                  <c:v>121</c:v>
                </c:pt>
                <c:pt idx="78">
                  <c:v>123</c:v>
                </c:pt>
                <c:pt idx="79">
                  <c:v>127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133</c:v>
                </c:pt>
                <c:pt idx="84">
                  <c:v>135</c:v>
                </c:pt>
                <c:pt idx="85">
                  <c:v>136</c:v>
                </c:pt>
                <c:pt idx="86">
                  <c:v>139</c:v>
                </c:pt>
                <c:pt idx="87">
                  <c:v>141</c:v>
                </c:pt>
                <c:pt idx="88">
                  <c:v>143</c:v>
                </c:pt>
                <c:pt idx="89">
                  <c:v>144</c:v>
                </c:pt>
                <c:pt idx="90">
                  <c:v>145</c:v>
                </c:pt>
                <c:pt idx="91">
                  <c:v>146</c:v>
                </c:pt>
                <c:pt idx="92">
                  <c:v>148</c:v>
                </c:pt>
                <c:pt idx="93">
                  <c:v>150</c:v>
                </c:pt>
                <c:pt idx="94">
                  <c:v>151</c:v>
                </c:pt>
                <c:pt idx="95">
                  <c:v>152</c:v>
                </c:pt>
                <c:pt idx="96">
                  <c:v>153</c:v>
                </c:pt>
                <c:pt idx="97">
                  <c:v>154</c:v>
                </c:pt>
                <c:pt idx="98">
                  <c:v>155</c:v>
                </c:pt>
                <c:pt idx="99">
                  <c:v>158</c:v>
                </c:pt>
                <c:pt idx="100">
                  <c:v>159</c:v>
                </c:pt>
                <c:pt idx="101">
                  <c:v>160</c:v>
                </c:pt>
                <c:pt idx="102">
                  <c:v>161</c:v>
                </c:pt>
                <c:pt idx="103">
                  <c:v>162</c:v>
                </c:pt>
                <c:pt idx="104">
                  <c:v>163</c:v>
                </c:pt>
                <c:pt idx="105">
                  <c:v>164</c:v>
                </c:pt>
                <c:pt idx="106">
                  <c:v>165</c:v>
                </c:pt>
                <c:pt idx="107">
                  <c:v>166</c:v>
                </c:pt>
                <c:pt idx="108">
                  <c:v>167</c:v>
                </c:pt>
                <c:pt idx="109">
                  <c:v>169</c:v>
                </c:pt>
                <c:pt idx="110">
                  <c:v>170</c:v>
                </c:pt>
                <c:pt idx="111">
                  <c:v>171</c:v>
                </c:pt>
                <c:pt idx="112">
                  <c:v>173</c:v>
                </c:pt>
                <c:pt idx="113">
                  <c:v>175</c:v>
                </c:pt>
                <c:pt idx="114">
                  <c:v>177</c:v>
                </c:pt>
                <c:pt idx="115">
                  <c:v>178</c:v>
                </c:pt>
              </c:numCache>
            </c:numRef>
          </c:cat>
          <c:val>
            <c:numRef>
              <c:f>'I-5 NB'!$J$2:$J$117</c:f>
              <c:numCache>
                <c:formatCode>General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F7F-454E-8709-6EA39F08254C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16953E8-26CD-464D-B700-346A4C4EBD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F7F-454E-8709-6EA39F08254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10EB351-F46B-4324-A26A-15A662A445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F7F-454E-8709-6EA39F08254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CBFA58C-AEEE-4ECC-8958-437F22259E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F7F-454E-8709-6EA39F08254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44DD2A-F530-4D93-B997-FF1E969286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F7F-454E-8709-6EA39F08254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E7213C9-DFF9-4104-AB84-C9317223AB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F7F-454E-8709-6EA39F08254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ECD5AD7-2EB6-4860-ABD1-00FDB3229F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F7F-454E-8709-6EA39F08254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249CAF4-79F5-4786-97C0-3999F5E828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F7F-454E-8709-6EA39F08254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E640415-FBD8-4AF5-86D3-E0FE6AE89B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F7F-454E-8709-6EA39F08254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ECAB9E5-7C21-4AE6-8388-19ED3D18C7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F7F-454E-8709-6EA39F08254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20B7FDB-06B4-4FB2-8910-AE50849D83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F7F-454E-8709-6EA39F08254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E97043F-8605-488D-B5AA-4CD34757F5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F7F-454E-8709-6EA39F08254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80308CC-F8D3-42B2-879A-B694E39050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F7F-454E-8709-6EA39F08254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91C098E-C973-4E7D-AD7B-45F1DD926F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F7F-454E-8709-6EA39F08254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E0FA72B-43A5-41FF-929C-62B6A19471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F7F-454E-8709-6EA39F08254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AF24B97-A698-43CD-BEE0-6ADBDB7BA5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F7F-454E-8709-6EA39F08254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78B9BC9-45CA-468C-95A7-9B06054BD1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F7F-454E-8709-6EA39F08254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DD36B94-5EC1-4951-ADEC-64AC92969D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F7F-454E-8709-6EA39F08254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95043BA-0431-4E46-8E83-95E158C951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F7F-454E-8709-6EA39F08254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7184606-4546-4F2C-A4E8-F94B5AED32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F7F-454E-8709-6EA39F08254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EFD7E8D-213E-4246-9CFF-082A4FF45C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F7F-454E-8709-6EA39F08254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40C7A93-99E9-4077-A9A2-EBA822E26A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F7F-454E-8709-6EA39F08254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99977E7-F2C3-4A1D-951E-F5A2843781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F7F-454E-8709-6EA39F08254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380CD81-EB19-414E-B916-4C2C2BC8D0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F7F-454E-8709-6EA39F08254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63BC604-A0BD-4A15-8A31-6A3EB96E06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F7F-454E-8709-6EA39F08254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BE09040-CFF7-40C0-9053-645DEF4C1D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F7F-454E-8709-6EA39F08254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EC86FF8-2053-4BAF-B501-D7B19E1D9C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F7F-454E-8709-6EA39F08254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26502EB-396B-4761-A3C2-3E360EC9A6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F7F-454E-8709-6EA39F08254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CB7ED03-D084-4AFF-9482-2F78EA9B20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F7F-454E-8709-6EA39F08254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BAE3FAE-88C9-484E-BC00-8BD92CF53B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F7F-454E-8709-6EA39F08254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1B9E913-CB15-4193-BB88-E7BA9D0B00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F7F-454E-8709-6EA39F08254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7EDC88A-5F70-4AFE-98E8-5CF9FEF707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F7F-454E-8709-6EA39F08254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65E4C42-9AD6-4543-8483-0BBF1A16AC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F7F-454E-8709-6EA39F08254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E1622EB-F1D8-40C9-91E9-B70374CA43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F7F-454E-8709-6EA39F08254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4B2D70F-A41C-43DD-BD55-FFA480837E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F7F-454E-8709-6EA39F08254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03A69A4-10B1-4318-A3E2-0B7A94F40D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F7F-454E-8709-6EA39F08254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0F940E1-38C1-49E1-8C8F-7810DA47E6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F7F-454E-8709-6EA39F08254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29AE142-2952-446A-83E5-8ABDEC6A0A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F7F-454E-8709-6EA39F08254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992F6AB-1C3B-46EE-AE5A-A1DD73C88E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F7F-454E-8709-6EA39F08254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1F2475D-6DED-4742-B6FC-A9C098B188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F7F-454E-8709-6EA39F08254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B327F67-7B04-4775-B956-5791575E78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F7F-454E-8709-6EA39F08254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AE2E347-A082-4E3E-8BD6-1121FE2E57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F7F-454E-8709-6EA39F08254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9FF390C-E012-43EC-99ED-2625360D6F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F7F-454E-8709-6EA39F08254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7B2C139-AB44-4339-B7CD-5FCF05BA26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F7F-454E-8709-6EA39F08254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EF7C1AB-FFC3-429A-8114-04C6BE572D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F7F-454E-8709-6EA39F08254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AFF14AB-D991-4E42-B842-BA7F16CAFD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F7F-454E-8709-6EA39F08254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6FE771B-7279-461C-9014-A767126481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F7F-454E-8709-6EA39F08254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B545997-9C78-46CC-990A-E12694B987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F7F-454E-8709-6EA39F08254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810DCD7-CCC3-4763-83A2-60A9FBD503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F7F-454E-8709-6EA39F08254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A526DD9-A4E1-48F1-94EC-3E46D992DA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F7F-454E-8709-6EA39F08254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E4168BC-28EF-4C3E-ACD0-B3FC8300BA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F7F-454E-8709-6EA39F08254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A34BA25-474C-4D39-AF6B-C52022B75D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F7F-454E-8709-6EA39F08254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7DE2885-0FD5-4398-91EC-79B013CF70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F7F-454E-8709-6EA39F08254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4C1AB67-55DE-444F-BB52-82D2B9A35D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F7F-454E-8709-6EA39F08254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FD30C61-4E7C-4FED-9E7E-CEE3D22A5A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F7F-454E-8709-6EA39F08254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191F6B9-7E28-43B8-BCF9-21D6F8DA47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F7F-454E-8709-6EA39F08254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8F287A6-0BB4-4F4E-B94E-078D78A2CD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F7F-454E-8709-6EA39F08254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76A8CFE-640C-458F-9C59-98CB559705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F7F-454E-8709-6EA39F08254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03B756F-54BA-453D-91AE-CAF9CC6E47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F7F-454E-8709-6EA39F08254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7DB4373-684D-47EB-9173-D09DBFD8D4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F7F-454E-8709-6EA39F08254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666073E-9FB7-4319-8AC8-12F5D3B0CB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F7F-454E-8709-6EA39F08254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80DC7A7-B0EC-4A2C-802E-B87B7E7C1A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F7F-454E-8709-6EA39F08254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FA34A14-A03F-47F1-AE49-E1DCEE6EA1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F7F-454E-8709-6EA39F08254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6E7FA93-B3E4-4AF3-B43A-8BE6D87F6A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F7F-454E-8709-6EA39F08254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F741D78-4C92-4FC0-9CB6-DA0A1F8ADB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F7F-454E-8709-6EA39F08254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7F29162-9730-4B5B-95A2-873E38B93B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F7F-454E-8709-6EA39F08254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61625EE-AA10-419C-881C-9C6C08F5DF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F7F-454E-8709-6EA39F08254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9AA5421-A5E5-4629-9BED-DD73C7662A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F7F-454E-8709-6EA39F08254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3BD8E59-964E-4392-8ED2-5D911E36BB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F7F-454E-8709-6EA39F08254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4E83EBA-E7B0-4E0D-9E7E-3D647A5BD3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F7F-454E-8709-6EA39F08254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B64E831-010F-40D6-97DB-A79C141BE9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F7F-454E-8709-6EA39F08254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3C9EBF8-C0F5-461C-87E9-8FDD183C3A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F7F-454E-8709-6EA39F08254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B9C48EB-C714-4B06-9232-6D5D1616C6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F7F-454E-8709-6EA39F08254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F1A3784-C42F-4977-BE62-069A8E890F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F7F-454E-8709-6EA39F08254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BF95922-E658-452F-AAE8-9BF59F0EC2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F7F-454E-8709-6EA39F08254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1A56CC8-A991-4FE6-9DA3-CE4DC8B9BD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F7F-454E-8709-6EA39F08254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B0FF622-1559-46CC-AEAF-91026969E5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F7F-454E-8709-6EA39F08254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8377B35-0951-4A74-B1F1-3E72782C1A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F7F-454E-8709-6EA39F08254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ADE4838-D411-44F0-B315-D2987EE658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F7F-454E-8709-6EA39F08254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C312783-3C6C-4E06-BFE0-E93135902B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F7F-454E-8709-6EA39F08254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2175189-78A8-462E-8316-8B3086B1A7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F7F-454E-8709-6EA39F08254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E50F006-5249-4877-870B-82E7E88E66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F7F-454E-8709-6EA39F08254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A86A4C8-AA01-434A-9DF5-E46F30E6A7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F7F-454E-8709-6EA39F08254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D8AC32E-F4C2-4CAF-A978-CF8D29CD88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F7F-454E-8709-6EA39F08254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A8100BF-6419-417B-B148-67F78F9808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F7F-454E-8709-6EA39F08254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F765D06-A341-4EFA-BBBE-9968E72870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F7F-454E-8709-6EA39F08254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E039828-4D06-49D6-9A2C-C6E37441C3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F7F-454E-8709-6EA39F08254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8FCA700-1C49-414A-BB99-E94C745A66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F7F-454E-8709-6EA39F08254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1FAB763-5730-4F50-8A83-3BC82DD4E9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F7F-454E-8709-6EA39F08254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807E5C6-42DC-47EE-B0D8-B0976DA642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F7F-454E-8709-6EA39F08254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60AF932-0A04-4571-BE7A-CE57105E42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F7F-454E-8709-6EA39F08254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594ABC7-B9AA-4F38-BA98-CFF651E293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F7F-454E-8709-6EA39F08254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0A46885-A5CA-47C0-B678-A3D770883E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F7F-454E-8709-6EA39F08254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59B8658-5AE5-4EF3-9DAB-34B509431C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F7F-454E-8709-6EA39F08254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B16C506-7CFD-4129-8978-A803998F70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F7F-454E-8709-6EA39F08254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AF664CD-6CAD-4A78-B162-32FC6643EB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F7F-454E-8709-6EA39F08254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861275A-EDD4-42C4-A1E8-B374C92CD7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F7F-454E-8709-6EA39F08254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CC5763C-7BA3-4025-8B08-44E0092460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F7F-454E-8709-6EA39F08254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2BC3387-111F-4628-9E15-6A3F80E9AC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F7F-454E-8709-6EA39F08254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5D76650-C8CB-4F8B-AC0E-2E2637AF46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F7F-454E-8709-6EA39F08254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A57D42A-98D4-4AE3-8413-417C149B96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F7F-454E-8709-6EA39F08254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6DB5993-7055-4AEB-9760-29CAE8011D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F7F-454E-8709-6EA39F08254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9E07E39-0B25-4BF6-B680-DFA3CE0CD4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F7F-454E-8709-6EA39F08254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5A85ED6-75AC-44FA-8F95-492B0B3883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F7F-454E-8709-6EA39F08254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24399BF-D895-4CD8-B89E-B0674E49A6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F7F-454E-8709-6EA39F08254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78EB100-F89A-4B9F-A8D1-017AB51832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F7F-454E-8709-6EA39F08254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78071F7-C0FC-485B-AC97-C66DE66DF6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F7F-454E-8709-6EA39F08254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54C807B-5215-4406-BB32-EF218332C5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F7F-454E-8709-6EA39F08254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441EB71-0598-44D3-9BA6-0F186057D7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F7F-454E-8709-6EA39F08254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26D3FC8-321E-4750-819B-E0AE693FC5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F7F-454E-8709-6EA39F08254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ACF4860-4140-4829-B23F-C1C564A8F3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F7F-454E-8709-6EA39F08254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06DF240-F4F9-40E0-8090-DB8B7A2164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F7F-454E-8709-6EA39F08254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C3508C6-CE6C-405C-9D56-9D90D2C20F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F7F-454E-8709-6EA39F08254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5B22E4C-3DA9-4DF3-9279-9BAEBB6FF3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F7F-454E-8709-6EA39F08254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86E7255-DDFE-4E06-83F6-519092BDA3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F7F-454E-8709-6EA39F08254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DF2F7BB-B9C4-46FC-9872-A7C013E5CA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F7F-454E-8709-6EA39F08254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C7355C1-9B63-43D9-91EA-322C42B578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F7F-454E-8709-6EA39F0825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'I-5 NB'!$D$2:$D$118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14</c:v>
                </c:pt>
                <c:pt idx="10">
                  <c:v>15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29</c:v>
                </c:pt>
                <c:pt idx="22">
                  <c:v>31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37</c:v>
                </c:pt>
                <c:pt idx="27">
                  <c:v>38</c:v>
                </c:pt>
                <c:pt idx="28">
                  <c:v>39</c:v>
                </c:pt>
                <c:pt idx="29">
                  <c:v>41</c:v>
                </c:pt>
                <c:pt idx="30">
                  <c:v>42</c:v>
                </c:pt>
                <c:pt idx="31">
                  <c:v>44</c:v>
                </c:pt>
                <c:pt idx="32">
                  <c:v>45</c:v>
                </c:pt>
                <c:pt idx="33">
                  <c:v>46</c:v>
                </c:pt>
                <c:pt idx="34">
                  <c:v>47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58</c:v>
                </c:pt>
                <c:pt idx="40">
                  <c:v>59</c:v>
                </c:pt>
                <c:pt idx="41">
                  <c:v>60</c:v>
                </c:pt>
                <c:pt idx="42">
                  <c:v>61</c:v>
                </c:pt>
                <c:pt idx="43">
                  <c:v>62</c:v>
                </c:pt>
                <c:pt idx="44">
                  <c:v>63</c:v>
                </c:pt>
                <c:pt idx="45">
                  <c:v>64</c:v>
                </c:pt>
                <c:pt idx="46">
                  <c:v>66</c:v>
                </c:pt>
                <c:pt idx="47">
                  <c:v>68</c:v>
                </c:pt>
                <c:pt idx="48">
                  <c:v>69</c:v>
                </c:pt>
                <c:pt idx="49">
                  <c:v>71</c:v>
                </c:pt>
                <c:pt idx="50">
                  <c:v>73</c:v>
                </c:pt>
                <c:pt idx="51">
                  <c:v>75</c:v>
                </c:pt>
                <c:pt idx="52">
                  <c:v>80</c:v>
                </c:pt>
                <c:pt idx="53">
                  <c:v>81</c:v>
                </c:pt>
                <c:pt idx="54">
                  <c:v>82</c:v>
                </c:pt>
                <c:pt idx="55">
                  <c:v>85</c:v>
                </c:pt>
                <c:pt idx="56">
                  <c:v>86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92</c:v>
                </c:pt>
                <c:pt idx="61">
                  <c:v>93</c:v>
                </c:pt>
                <c:pt idx="62">
                  <c:v>95</c:v>
                </c:pt>
                <c:pt idx="63">
                  <c:v>97</c:v>
                </c:pt>
                <c:pt idx="64">
                  <c:v>98</c:v>
                </c:pt>
                <c:pt idx="65">
                  <c:v>99</c:v>
                </c:pt>
                <c:pt idx="66">
                  <c:v>100</c:v>
                </c:pt>
                <c:pt idx="67">
                  <c:v>102</c:v>
                </c:pt>
                <c:pt idx="68">
                  <c:v>103</c:v>
                </c:pt>
                <c:pt idx="69">
                  <c:v>104</c:v>
                </c:pt>
                <c:pt idx="70">
                  <c:v>105</c:v>
                </c:pt>
                <c:pt idx="71">
                  <c:v>106</c:v>
                </c:pt>
                <c:pt idx="72">
                  <c:v>109</c:v>
                </c:pt>
                <c:pt idx="73">
                  <c:v>111</c:v>
                </c:pt>
                <c:pt idx="74">
                  <c:v>113</c:v>
                </c:pt>
                <c:pt idx="75">
                  <c:v>119</c:v>
                </c:pt>
                <c:pt idx="76">
                  <c:v>120</c:v>
                </c:pt>
                <c:pt idx="77">
                  <c:v>121</c:v>
                </c:pt>
                <c:pt idx="78">
                  <c:v>123</c:v>
                </c:pt>
                <c:pt idx="79">
                  <c:v>127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133</c:v>
                </c:pt>
                <c:pt idx="84">
                  <c:v>135</c:v>
                </c:pt>
                <c:pt idx="85">
                  <c:v>136</c:v>
                </c:pt>
                <c:pt idx="86">
                  <c:v>139</c:v>
                </c:pt>
                <c:pt idx="87">
                  <c:v>141</c:v>
                </c:pt>
                <c:pt idx="88">
                  <c:v>143</c:v>
                </c:pt>
                <c:pt idx="89">
                  <c:v>144</c:v>
                </c:pt>
                <c:pt idx="90">
                  <c:v>145</c:v>
                </c:pt>
                <c:pt idx="91">
                  <c:v>146</c:v>
                </c:pt>
                <c:pt idx="92">
                  <c:v>148</c:v>
                </c:pt>
                <c:pt idx="93">
                  <c:v>150</c:v>
                </c:pt>
                <c:pt idx="94">
                  <c:v>151</c:v>
                </c:pt>
                <c:pt idx="95">
                  <c:v>152</c:v>
                </c:pt>
                <c:pt idx="96">
                  <c:v>153</c:v>
                </c:pt>
                <c:pt idx="97">
                  <c:v>154</c:v>
                </c:pt>
                <c:pt idx="98">
                  <c:v>155</c:v>
                </c:pt>
                <c:pt idx="99">
                  <c:v>158</c:v>
                </c:pt>
                <c:pt idx="100">
                  <c:v>159</c:v>
                </c:pt>
                <c:pt idx="101">
                  <c:v>160</c:v>
                </c:pt>
                <c:pt idx="102">
                  <c:v>161</c:v>
                </c:pt>
                <c:pt idx="103">
                  <c:v>162</c:v>
                </c:pt>
                <c:pt idx="104">
                  <c:v>163</c:v>
                </c:pt>
                <c:pt idx="105">
                  <c:v>164</c:v>
                </c:pt>
                <c:pt idx="106">
                  <c:v>165</c:v>
                </c:pt>
                <c:pt idx="107">
                  <c:v>166</c:v>
                </c:pt>
                <c:pt idx="108">
                  <c:v>167</c:v>
                </c:pt>
                <c:pt idx="109">
                  <c:v>169</c:v>
                </c:pt>
                <c:pt idx="110">
                  <c:v>170</c:v>
                </c:pt>
                <c:pt idx="111">
                  <c:v>171</c:v>
                </c:pt>
                <c:pt idx="112">
                  <c:v>173</c:v>
                </c:pt>
                <c:pt idx="113">
                  <c:v>175</c:v>
                </c:pt>
                <c:pt idx="114">
                  <c:v>177</c:v>
                </c:pt>
                <c:pt idx="115">
                  <c:v>178</c:v>
                </c:pt>
              </c:numCache>
            </c:numRef>
          </c:cat>
          <c:val>
            <c:numRef>
              <c:f>'I-5 NB'!$F$2:$F$117</c:f>
              <c:numCache>
                <c:formatCode>General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'I-5 NB'!$F$2:$F$118</c15:f>
                <c15:dlblRangeCache>
                  <c:ptCount val="117"/>
                  <c:pt idx="0">
                    <c:v>EAST SAN YSIDRO</c:v>
                  </c:pt>
                  <c:pt idx="1">
                    <c:v>EAST SAN YSIDRO</c:v>
                  </c:pt>
                  <c:pt idx="2">
                    <c:v>I-805 NB</c:v>
                  </c:pt>
                  <c:pt idx="3">
                    <c:v>VIA DE SAN YSIDRO</c:v>
                  </c:pt>
                  <c:pt idx="4">
                    <c:v>VIA DE SAN YSIDRO</c:v>
                  </c:pt>
                  <c:pt idx="5">
                    <c:v>SAN YSIDRO</c:v>
                  </c:pt>
                  <c:pt idx="6">
                    <c:v>SR-905 EB</c:v>
                  </c:pt>
                  <c:pt idx="7">
                    <c:v>SR-905 WB</c:v>
                  </c:pt>
                  <c:pt idx="8">
                    <c:v>CORONADO</c:v>
                  </c:pt>
                  <c:pt idx="9">
                    <c:v>PALM</c:v>
                  </c:pt>
                  <c:pt idx="10">
                    <c:v>PALM</c:v>
                  </c:pt>
                  <c:pt idx="11">
                    <c:v>MAIN</c:v>
                  </c:pt>
                  <c:pt idx="12">
                    <c:v>PALOMAR</c:v>
                  </c:pt>
                  <c:pt idx="13">
                    <c:v>PALOMAR</c:v>
                  </c:pt>
                  <c:pt idx="14">
                    <c:v>INDUSTRIAL</c:v>
                  </c:pt>
                  <c:pt idx="15">
                    <c:v>INDUSTRIAL</c:v>
                  </c:pt>
                  <c:pt idx="16">
                    <c:v>J</c:v>
                  </c:pt>
                  <c:pt idx="17">
                    <c:v>H</c:v>
                  </c:pt>
                  <c:pt idx="18">
                    <c:v>H</c:v>
                  </c:pt>
                  <c:pt idx="19">
                    <c:v>E ST</c:v>
                  </c:pt>
                  <c:pt idx="20">
                    <c:v>E ST</c:v>
                  </c:pt>
                  <c:pt idx="21">
                    <c:v>SR-54 EB</c:v>
                  </c:pt>
                  <c:pt idx="22">
                    <c:v>24TH</c:v>
                  </c:pt>
                  <c:pt idx="23">
                    <c:v>HARBOR</c:v>
                  </c:pt>
                  <c:pt idx="24">
                    <c:v>CIVIC CENTER</c:v>
                  </c:pt>
                  <c:pt idx="25">
                    <c:v>CIVIC CENTER</c:v>
                  </c:pt>
                  <c:pt idx="26">
                    <c:v>MAIN</c:v>
                  </c:pt>
                  <c:pt idx="27">
                    <c:v>MAIN</c:v>
                  </c:pt>
                  <c:pt idx="28">
                    <c:v>SR-15 NB</c:v>
                  </c:pt>
                  <c:pt idx="29">
                    <c:v>NATIONAL</c:v>
                  </c:pt>
                  <c:pt idx="30">
                    <c:v>28TH</c:v>
                  </c:pt>
                  <c:pt idx="31">
                    <c:v>SR-75 SB</c:v>
                  </c:pt>
                  <c:pt idx="32">
                    <c:v>KEARNEY</c:v>
                  </c:pt>
                  <c:pt idx="33">
                    <c:v>KEARNEY</c:v>
                  </c:pt>
                  <c:pt idx="34">
                    <c:v>SR-75 NB</c:v>
                  </c:pt>
                  <c:pt idx="35">
                    <c:v>PERSHING</c:v>
                  </c:pt>
                  <c:pt idx="36">
                    <c:v>PERSHING</c:v>
                  </c:pt>
                  <c:pt idx="37">
                    <c:v>SR-94 WB</c:v>
                  </c:pt>
                  <c:pt idx="38">
                    <c:v>SR-94 WB</c:v>
                  </c:pt>
                  <c:pt idx="39">
                    <c:v>PARK</c:v>
                  </c:pt>
                  <c:pt idx="40">
                    <c:v>PARK</c:v>
                  </c:pt>
                  <c:pt idx="41">
                    <c:v>SR-163 SB</c:v>
                  </c:pt>
                  <c:pt idx="42">
                    <c:v>HAWTHORN</c:v>
                  </c:pt>
                  <c:pt idx="43">
                    <c:v>HAWTHORN</c:v>
                  </c:pt>
                  <c:pt idx="44">
                    <c:v>01ST</c:v>
                  </c:pt>
                  <c:pt idx="45">
                    <c:v>01ST</c:v>
                  </c:pt>
                  <c:pt idx="46">
                    <c:v>INDIA</c:v>
                  </c:pt>
                  <c:pt idx="47">
                    <c:v>INDIA</c:v>
                  </c:pt>
                  <c:pt idx="48">
                    <c:v>INDIA</c:v>
                  </c:pt>
                  <c:pt idx="49">
                    <c:v>OLD TOWN</c:v>
                  </c:pt>
                  <c:pt idx="50">
                    <c:v>OLD TOWN</c:v>
                  </c:pt>
                  <c:pt idx="51">
                    <c:v>I-8 EB</c:v>
                  </c:pt>
                  <c:pt idx="52">
                    <c:v>I-8 WB</c:v>
                  </c:pt>
                  <c:pt idx="53">
                    <c:v>TECOLOTE</c:v>
                  </c:pt>
                  <c:pt idx="54">
                    <c:v>TECOLOTE</c:v>
                  </c:pt>
                  <c:pt idx="55">
                    <c:v>TECOLOTE</c:v>
                  </c:pt>
                  <c:pt idx="56">
                    <c:v>CLAIREMONT</c:v>
                  </c:pt>
                  <c:pt idx="57">
                    <c:v>MISSION BAY</c:v>
                  </c:pt>
                  <c:pt idx="58">
                    <c:v>BALBOA</c:v>
                  </c:pt>
                  <c:pt idx="59">
                    <c:v>MISSION BAY</c:v>
                  </c:pt>
                  <c:pt idx="60">
                    <c:v>SR-52 WB</c:v>
                  </c:pt>
                  <c:pt idx="61">
                    <c:v>SR-52 EB</c:v>
                  </c:pt>
                  <c:pt idx="62">
                    <c:v>GILMAN</c:v>
                  </c:pt>
                  <c:pt idx="63">
                    <c:v>NOBEL</c:v>
                  </c:pt>
                  <c:pt idx="64">
                    <c:v>LA JOLLA VILLAGE</c:v>
                  </c:pt>
                  <c:pt idx="65">
                    <c:v>LA JOLLA VILLAGE</c:v>
                  </c:pt>
                  <c:pt idx="66">
                    <c:v>LA JOLLA VILLAGE</c:v>
                  </c:pt>
                  <c:pt idx="67">
                    <c:v>GENESEE</c:v>
                  </c:pt>
                  <c:pt idx="68">
                    <c:v>GENESEE</c:v>
                  </c:pt>
                  <c:pt idx="69">
                    <c:v>GENESEE</c:v>
                  </c:pt>
                  <c:pt idx="70">
                    <c:v>SORRENTO VALLEY</c:v>
                  </c:pt>
                  <c:pt idx="71">
                    <c:v>I-805 NB</c:v>
                  </c:pt>
                  <c:pt idx="72">
                    <c:v>I-805 NB</c:v>
                  </c:pt>
                  <c:pt idx="73">
                    <c:v>I-805 NB</c:v>
                  </c:pt>
                  <c:pt idx="74">
                    <c:v>CARMEL VALLEY</c:v>
                  </c:pt>
                  <c:pt idx="75">
                    <c:v>DEL MAR HEIGHTS</c:v>
                  </c:pt>
                  <c:pt idx="76">
                    <c:v>VIA DE LA VALLE</c:v>
                  </c:pt>
                  <c:pt idx="77">
                    <c:v>VIA DE LA VALLE</c:v>
                  </c:pt>
                  <c:pt idx="78">
                    <c:v>LOMAS SANTA FE</c:v>
                  </c:pt>
                  <c:pt idx="79">
                    <c:v>MANCHESTER</c:v>
                  </c:pt>
                  <c:pt idx="80">
                    <c:v>MANCHESTER</c:v>
                  </c:pt>
                  <c:pt idx="81">
                    <c:v>BIRMINGHAM</c:v>
                  </c:pt>
                  <c:pt idx="82">
                    <c:v>SANTA FE</c:v>
                  </c:pt>
                  <c:pt idx="83">
                    <c:v>SANTA FE</c:v>
                  </c:pt>
                  <c:pt idx="84">
                    <c:v>ENCINITAS</c:v>
                  </c:pt>
                  <c:pt idx="85">
                    <c:v>ENCINITAS</c:v>
                  </c:pt>
                  <c:pt idx="86">
                    <c:v>LEUCADIA</c:v>
                  </c:pt>
                  <c:pt idx="87">
                    <c:v>LA COSTA</c:v>
                  </c:pt>
                  <c:pt idx="88">
                    <c:v>POINSETTIA</c:v>
                  </c:pt>
                  <c:pt idx="89">
                    <c:v>POINSETTIA</c:v>
                  </c:pt>
                  <c:pt idx="90">
                    <c:v>POINSETTIA</c:v>
                  </c:pt>
                  <c:pt idx="91">
                    <c:v>PALOMAR AIRPORT</c:v>
                  </c:pt>
                  <c:pt idx="92">
                    <c:v>CANNON</c:v>
                  </c:pt>
                  <c:pt idx="93">
                    <c:v>TAMARACK</c:v>
                  </c:pt>
                  <c:pt idx="94">
                    <c:v>TAMARACK</c:v>
                  </c:pt>
                  <c:pt idx="95">
                    <c:v>TAMARACK</c:v>
                  </c:pt>
                  <c:pt idx="96">
                    <c:v>CARLSBAD VILLAGE</c:v>
                  </c:pt>
                  <c:pt idx="97">
                    <c:v>CARLSBAD VILLAGE</c:v>
                  </c:pt>
                  <c:pt idx="98">
                    <c:v>LAS FLORES</c:v>
                  </c:pt>
                  <c:pt idx="99">
                    <c:v>SR-78 EB</c:v>
                  </c:pt>
                  <c:pt idx="100">
                    <c:v>SR-78 WB</c:v>
                  </c:pt>
                  <c:pt idx="101">
                    <c:v>CASSIDY</c:v>
                  </c:pt>
                  <c:pt idx="102">
                    <c:v>CALIFORNIA</c:v>
                  </c:pt>
                  <c:pt idx="103">
                    <c:v>OCEANSIDE</c:v>
                  </c:pt>
                  <c:pt idx="104">
                    <c:v>OCEANSIDE</c:v>
                  </c:pt>
                  <c:pt idx="105">
                    <c:v>OCEANSIDE</c:v>
                  </c:pt>
                  <c:pt idx="106">
                    <c:v>MISSION</c:v>
                  </c:pt>
                  <c:pt idx="107">
                    <c:v>MISSION</c:v>
                  </c:pt>
                  <c:pt idx="108">
                    <c:v>SR-76</c:v>
                  </c:pt>
                  <c:pt idx="109">
                    <c:v>VANDEGRIFT</c:v>
                  </c:pt>
                  <c:pt idx="110">
                    <c:v>VANDEGRIFT</c:v>
                  </c:pt>
                  <c:pt idx="111">
                    <c:v>VANDEGRIFT</c:v>
                  </c:pt>
                  <c:pt idx="112">
                    <c:v>LAS PULGAS</c:v>
                  </c:pt>
                  <c:pt idx="113">
                    <c:v>BASILONE</c:v>
                  </c:pt>
                  <c:pt idx="114">
                    <c:v>BASILONE</c:v>
                  </c:pt>
                  <c:pt idx="115">
                    <c:v>CRISTIANITOS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79-7F7F-454E-8709-6EA39F082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7A-7F7F-454E-8709-6EA39F08254C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B-7F7F-454E-8709-6EA39F08254C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I-5 SB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'I-5 SB'!$D$2:$D$118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9</c:v>
                </c:pt>
                <c:pt idx="6">
                  <c:v>11</c:v>
                </c:pt>
                <c:pt idx="7">
                  <c:v>12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28</c:v>
                </c:pt>
                <c:pt idx="21">
                  <c:v>29</c:v>
                </c:pt>
                <c:pt idx="22">
                  <c:v>30</c:v>
                </c:pt>
                <c:pt idx="23">
                  <c:v>32</c:v>
                </c:pt>
                <c:pt idx="24">
                  <c:v>34</c:v>
                </c:pt>
                <c:pt idx="25">
                  <c:v>35</c:v>
                </c:pt>
                <c:pt idx="26">
                  <c:v>37</c:v>
                </c:pt>
                <c:pt idx="27">
                  <c:v>38</c:v>
                </c:pt>
                <c:pt idx="28">
                  <c:v>40</c:v>
                </c:pt>
                <c:pt idx="29">
                  <c:v>43</c:v>
                </c:pt>
                <c:pt idx="30">
                  <c:v>45</c:v>
                </c:pt>
                <c:pt idx="31">
                  <c:v>48</c:v>
                </c:pt>
                <c:pt idx="32">
                  <c:v>49</c:v>
                </c:pt>
                <c:pt idx="33">
                  <c:v>50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57</c:v>
                </c:pt>
                <c:pt idx="38">
                  <c:v>58</c:v>
                </c:pt>
                <c:pt idx="39">
                  <c:v>60</c:v>
                </c:pt>
                <c:pt idx="40">
                  <c:v>61</c:v>
                </c:pt>
                <c:pt idx="41">
                  <c:v>71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79</c:v>
                </c:pt>
                <c:pt idx="47">
                  <c:v>88</c:v>
                </c:pt>
                <c:pt idx="48">
                  <c:v>89</c:v>
                </c:pt>
                <c:pt idx="49">
                  <c:v>90</c:v>
                </c:pt>
                <c:pt idx="50">
                  <c:v>91</c:v>
                </c:pt>
                <c:pt idx="51">
                  <c:v>93</c:v>
                </c:pt>
                <c:pt idx="52">
                  <c:v>94</c:v>
                </c:pt>
                <c:pt idx="53">
                  <c:v>96</c:v>
                </c:pt>
                <c:pt idx="54">
                  <c:v>97</c:v>
                </c:pt>
                <c:pt idx="55">
                  <c:v>98</c:v>
                </c:pt>
                <c:pt idx="56">
                  <c:v>100</c:v>
                </c:pt>
                <c:pt idx="57">
                  <c:v>101</c:v>
                </c:pt>
                <c:pt idx="58">
                  <c:v>102</c:v>
                </c:pt>
                <c:pt idx="59">
                  <c:v>108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114</c:v>
                </c:pt>
                <c:pt idx="64">
                  <c:v>116</c:v>
                </c:pt>
                <c:pt idx="65">
                  <c:v>117</c:v>
                </c:pt>
                <c:pt idx="66">
                  <c:v>118</c:v>
                </c:pt>
                <c:pt idx="67">
                  <c:v>119</c:v>
                </c:pt>
                <c:pt idx="68">
                  <c:v>120</c:v>
                </c:pt>
                <c:pt idx="69">
                  <c:v>122</c:v>
                </c:pt>
                <c:pt idx="70">
                  <c:v>124</c:v>
                </c:pt>
                <c:pt idx="71">
                  <c:v>126</c:v>
                </c:pt>
                <c:pt idx="72">
                  <c:v>128</c:v>
                </c:pt>
                <c:pt idx="73">
                  <c:v>129</c:v>
                </c:pt>
                <c:pt idx="74">
                  <c:v>131</c:v>
                </c:pt>
                <c:pt idx="75">
                  <c:v>132</c:v>
                </c:pt>
                <c:pt idx="76">
                  <c:v>133</c:v>
                </c:pt>
                <c:pt idx="77">
                  <c:v>135</c:v>
                </c:pt>
                <c:pt idx="78">
                  <c:v>136</c:v>
                </c:pt>
                <c:pt idx="79">
                  <c:v>137</c:v>
                </c:pt>
                <c:pt idx="80">
                  <c:v>139</c:v>
                </c:pt>
                <c:pt idx="81">
                  <c:v>142</c:v>
                </c:pt>
                <c:pt idx="82">
                  <c:v>143</c:v>
                </c:pt>
                <c:pt idx="83">
                  <c:v>144</c:v>
                </c:pt>
                <c:pt idx="84">
                  <c:v>145</c:v>
                </c:pt>
                <c:pt idx="85">
                  <c:v>147</c:v>
                </c:pt>
                <c:pt idx="86">
                  <c:v>149</c:v>
                </c:pt>
                <c:pt idx="87">
                  <c:v>150</c:v>
                </c:pt>
                <c:pt idx="88">
                  <c:v>151</c:v>
                </c:pt>
                <c:pt idx="89">
                  <c:v>152</c:v>
                </c:pt>
                <c:pt idx="90">
                  <c:v>153</c:v>
                </c:pt>
                <c:pt idx="91">
                  <c:v>154</c:v>
                </c:pt>
                <c:pt idx="92">
                  <c:v>155</c:v>
                </c:pt>
                <c:pt idx="93">
                  <c:v>157</c:v>
                </c:pt>
                <c:pt idx="94">
                  <c:v>158</c:v>
                </c:pt>
                <c:pt idx="95">
                  <c:v>159</c:v>
                </c:pt>
                <c:pt idx="96">
                  <c:v>160</c:v>
                </c:pt>
                <c:pt idx="97">
                  <c:v>161</c:v>
                </c:pt>
                <c:pt idx="98">
                  <c:v>162</c:v>
                </c:pt>
                <c:pt idx="99">
                  <c:v>163</c:v>
                </c:pt>
                <c:pt idx="100">
                  <c:v>164</c:v>
                </c:pt>
                <c:pt idx="101">
                  <c:v>165</c:v>
                </c:pt>
                <c:pt idx="102">
                  <c:v>166</c:v>
                </c:pt>
                <c:pt idx="103">
                  <c:v>167</c:v>
                </c:pt>
                <c:pt idx="104">
                  <c:v>168</c:v>
                </c:pt>
                <c:pt idx="105">
                  <c:v>169</c:v>
                </c:pt>
              </c:numCache>
            </c:numRef>
          </c:cat>
          <c:val>
            <c:numRef>
              <c:f>'I-5 SB'!$G$2:$G$107</c:f>
              <c:numCache>
                <c:formatCode>General</c:formatCode>
                <c:ptCount val="106"/>
                <c:pt idx="0">
                  <c:v>71.2</c:v>
                </c:pt>
                <c:pt idx="1">
                  <c:v>70.48</c:v>
                </c:pt>
                <c:pt idx="2">
                  <c:v>70.05</c:v>
                </c:pt>
                <c:pt idx="3">
                  <c:v>70.05</c:v>
                </c:pt>
                <c:pt idx="4">
                  <c:v>70.08</c:v>
                </c:pt>
                <c:pt idx="5">
                  <c:v>69.75</c:v>
                </c:pt>
                <c:pt idx="6">
                  <c:v>68.37</c:v>
                </c:pt>
                <c:pt idx="7">
                  <c:v>68.37</c:v>
                </c:pt>
                <c:pt idx="8">
                  <c:v>65.959999999999994</c:v>
                </c:pt>
                <c:pt idx="9">
                  <c:v>65.959999999999994</c:v>
                </c:pt>
                <c:pt idx="10">
                  <c:v>65.959999999999994</c:v>
                </c:pt>
                <c:pt idx="11">
                  <c:v>66.84</c:v>
                </c:pt>
                <c:pt idx="12">
                  <c:v>66.84</c:v>
                </c:pt>
                <c:pt idx="13">
                  <c:v>63.37</c:v>
                </c:pt>
                <c:pt idx="14">
                  <c:v>61.44</c:v>
                </c:pt>
                <c:pt idx="15">
                  <c:v>61.45</c:v>
                </c:pt>
                <c:pt idx="16">
                  <c:v>56.51</c:v>
                </c:pt>
                <c:pt idx="17">
                  <c:v>56.51</c:v>
                </c:pt>
                <c:pt idx="18">
                  <c:v>57.41</c:v>
                </c:pt>
                <c:pt idx="19">
                  <c:v>57.41</c:v>
                </c:pt>
                <c:pt idx="20">
                  <c:v>57.41</c:v>
                </c:pt>
                <c:pt idx="21">
                  <c:v>57.51</c:v>
                </c:pt>
                <c:pt idx="22">
                  <c:v>57.51</c:v>
                </c:pt>
                <c:pt idx="23">
                  <c:v>56.52</c:v>
                </c:pt>
                <c:pt idx="24">
                  <c:v>53</c:v>
                </c:pt>
                <c:pt idx="25">
                  <c:v>53</c:v>
                </c:pt>
                <c:pt idx="26">
                  <c:v>40.82</c:v>
                </c:pt>
                <c:pt idx="27">
                  <c:v>40.82</c:v>
                </c:pt>
                <c:pt idx="28">
                  <c:v>35.01</c:v>
                </c:pt>
                <c:pt idx="29">
                  <c:v>37.01</c:v>
                </c:pt>
                <c:pt idx="30">
                  <c:v>39.770000000000003</c:v>
                </c:pt>
                <c:pt idx="31">
                  <c:v>42.29</c:v>
                </c:pt>
                <c:pt idx="32">
                  <c:v>42.29</c:v>
                </c:pt>
                <c:pt idx="33">
                  <c:v>42.29</c:v>
                </c:pt>
                <c:pt idx="34">
                  <c:v>45.83</c:v>
                </c:pt>
                <c:pt idx="35">
                  <c:v>45.83</c:v>
                </c:pt>
                <c:pt idx="36">
                  <c:v>50.14</c:v>
                </c:pt>
                <c:pt idx="37">
                  <c:v>60.62</c:v>
                </c:pt>
                <c:pt idx="38">
                  <c:v>60.62</c:v>
                </c:pt>
                <c:pt idx="39">
                  <c:v>65.94</c:v>
                </c:pt>
                <c:pt idx="40">
                  <c:v>65.94</c:v>
                </c:pt>
                <c:pt idx="41">
                  <c:v>70.78</c:v>
                </c:pt>
                <c:pt idx="42">
                  <c:v>66.98</c:v>
                </c:pt>
                <c:pt idx="43">
                  <c:v>65.62</c:v>
                </c:pt>
                <c:pt idx="44">
                  <c:v>64.92</c:v>
                </c:pt>
                <c:pt idx="45">
                  <c:v>64.92</c:v>
                </c:pt>
                <c:pt idx="46">
                  <c:v>66.12</c:v>
                </c:pt>
                <c:pt idx="47">
                  <c:v>69.7</c:v>
                </c:pt>
                <c:pt idx="48">
                  <c:v>69.709999999999994</c:v>
                </c:pt>
                <c:pt idx="49">
                  <c:v>54.76</c:v>
                </c:pt>
                <c:pt idx="50">
                  <c:v>55.83</c:v>
                </c:pt>
                <c:pt idx="51">
                  <c:v>68.930000000000007</c:v>
                </c:pt>
                <c:pt idx="52">
                  <c:v>68.930000000000007</c:v>
                </c:pt>
                <c:pt idx="53">
                  <c:v>69.75</c:v>
                </c:pt>
                <c:pt idx="54">
                  <c:v>69.75</c:v>
                </c:pt>
                <c:pt idx="55">
                  <c:v>69.75</c:v>
                </c:pt>
                <c:pt idx="56">
                  <c:v>50</c:v>
                </c:pt>
                <c:pt idx="57">
                  <c:v>50</c:v>
                </c:pt>
                <c:pt idx="58">
                  <c:v>61.35</c:v>
                </c:pt>
                <c:pt idx="59">
                  <c:v>66.069999999999993</c:v>
                </c:pt>
                <c:pt idx="60">
                  <c:v>64.34</c:v>
                </c:pt>
                <c:pt idx="61">
                  <c:v>66.510000000000005</c:v>
                </c:pt>
                <c:pt idx="62">
                  <c:v>59.82</c:v>
                </c:pt>
                <c:pt idx="63">
                  <c:v>63.06</c:v>
                </c:pt>
                <c:pt idx="64">
                  <c:v>66.040000000000006</c:v>
                </c:pt>
                <c:pt idx="65">
                  <c:v>66.040000000000006</c:v>
                </c:pt>
                <c:pt idx="66">
                  <c:v>66.040000000000006</c:v>
                </c:pt>
                <c:pt idx="67">
                  <c:v>40.71</c:v>
                </c:pt>
                <c:pt idx="68">
                  <c:v>66.040000000000006</c:v>
                </c:pt>
                <c:pt idx="69">
                  <c:v>38.99</c:v>
                </c:pt>
                <c:pt idx="70">
                  <c:v>66.22</c:v>
                </c:pt>
                <c:pt idx="71">
                  <c:v>66.22</c:v>
                </c:pt>
                <c:pt idx="72">
                  <c:v>67.44</c:v>
                </c:pt>
                <c:pt idx="73">
                  <c:v>67.44</c:v>
                </c:pt>
                <c:pt idx="74">
                  <c:v>66.83</c:v>
                </c:pt>
                <c:pt idx="75">
                  <c:v>66.83</c:v>
                </c:pt>
                <c:pt idx="76">
                  <c:v>67.86</c:v>
                </c:pt>
                <c:pt idx="77">
                  <c:v>66.14</c:v>
                </c:pt>
                <c:pt idx="78">
                  <c:v>66.099999999999994</c:v>
                </c:pt>
                <c:pt idx="79">
                  <c:v>66.209999999999994</c:v>
                </c:pt>
                <c:pt idx="80">
                  <c:v>67.209999999999994</c:v>
                </c:pt>
                <c:pt idx="81">
                  <c:v>66.790000000000006</c:v>
                </c:pt>
                <c:pt idx="82">
                  <c:v>66.790000000000006</c:v>
                </c:pt>
                <c:pt idx="83">
                  <c:v>67.27</c:v>
                </c:pt>
                <c:pt idx="84">
                  <c:v>67.27</c:v>
                </c:pt>
                <c:pt idx="85">
                  <c:v>57.63</c:v>
                </c:pt>
                <c:pt idx="86">
                  <c:v>67.099999999999994</c:v>
                </c:pt>
                <c:pt idx="87">
                  <c:v>66.98</c:v>
                </c:pt>
                <c:pt idx="88">
                  <c:v>66.98</c:v>
                </c:pt>
                <c:pt idx="89">
                  <c:v>66.400000000000006</c:v>
                </c:pt>
                <c:pt idx="90">
                  <c:v>66.400000000000006</c:v>
                </c:pt>
                <c:pt idx="91">
                  <c:v>66.09</c:v>
                </c:pt>
                <c:pt idx="92">
                  <c:v>66.09</c:v>
                </c:pt>
                <c:pt idx="93">
                  <c:v>67.77</c:v>
                </c:pt>
                <c:pt idx="94">
                  <c:v>64.98</c:v>
                </c:pt>
                <c:pt idx="95">
                  <c:v>67.77</c:v>
                </c:pt>
                <c:pt idx="96">
                  <c:v>64.97</c:v>
                </c:pt>
                <c:pt idx="97">
                  <c:v>66.37</c:v>
                </c:pt>
                <c:pt idx="98">
                  <c:v>66.59</c:v>
                </c:pt>
                <c:pt idx="99">
                  <c:v>66.59</c:v>
                </c:pt>
                <c:pt idx="100">
                  <c:v>66.760000000000005</c:v>
                </c:pt>
                <c:pt idx="101">
                  <c:v>66.760000000000005</c:v>
                </c:pt>
                <c:pt idx="102">
                  <c:v>66.760000000000005</c:v>
                </c:pt>
                <c:pt idx="103">
                  <c:v>65.459999999999994</c:v>
                </c:pt>
                <c:pt idx="104">
                  <c:v>61.4</c:v>
                </c:pt>
                <c:pt idx="105">
                  <c:v>61.4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163-4436-8F69-D97A8A6175B7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'I-5 SB'!$D$2:$D$118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9</c:v>
                </c:pt>
                <c:pt idx="6">
                  <c:v>11</c:v>
                </c:pt>
                <c:pt idx="7">
                  <c:v>12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28</c:v>
                </c:pt>
                <c:pt idx="21">
                  <c:v>29</c:v>
                </c:pt>
                <c:pt idx="22">
                  <c:v>30</c:v>
                </c:pt>
                <c:pt idx="23">
                  <c:v>32</c:v>
                </c:pt>
                <c:pt idx="24">
                  <c:v>34</c:v>
                </c:pt>
                <c:pt idx="25">
                  <c:v>35</c:v>
                </c:pt>
                <c:pt idx="26">
                  <c:v>37</c:v>
                </c:pt>
                <c:pt idx="27">
                  <c:v>38</c:v>
                </c:pt>
                <c:pt idx="28">
                  <c:v>40</c:v>
                </c:pt>
                <c:pt idx="29">
                  <c:v>43</c:v>
                </c:pt>
                <c:pt idx="30">
                  <c:v>45</c:v>
                </c:pt>
                <c:pt idx="31">
                  <c:v>48</c:v>
                </c:pt>
                <c:pt idx="32">
                  <c:v>49</c:v>
                </c:pt>
                <c:pt idx="33">
                  <c:v>50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57</c:v>
                </c:pt>
                <c:pt idx="38">
                  <c:v>58</c:v>
                </c:pt>
                <c:pt idx="39">
                  <c:v>60</c:v>
                </c:pt>
                <c:pt idx="40">
                  <c:v>61</c:v>
                </c:pt>
                <c:pt idx="41">
                  <c:v>71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79</c:v>
                </c:pt>
                <c:pt idx="47">
                  <c:v>88</c:v>
                </c:pt>
                <c:pt idx="48">
                  <c:v>89</c:v>
                </c:pt>
                <c:pt idx="49">
                  <c:v>90</c:v>
                </c:pt>
                <c:pt idx="50">
                  <c:v>91</c:v>
                </c:pt>
                <c:pt idx="51">
                  <c:v>93</c:v>
                </c:pt>
                <c:pt idx="52">
                  <c:v>94</c:v>
                </c:pt>
                <c:pt idx="53">
                  <c:v>96</c:v>
                </c:pt>
                <c:pt idx="54">
                  <c:v>97</c:v>
                </c:pt>
                <c:pt idx="55">
                  <c:v>98</c:v>
                </c:pt>
                <c:pt idx="56">
                  <c:v>100</c:v>
                </c:pt>
                <c:pt idx="57">
                  <c:v>101</c:v>
                </c:pt>
                <c:pt idx="58">
                  <c:v>102</c:v>
                </c:pt>
                <c:pt idx="59">
                  <c:v>108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114</c:v>
                </c:pt>
                <c:pt idx="64">
                  <c:v>116</c:v>
                </c:pt>
                <c:pt idx="65">
                  <c:v>117</c:v>
                </c:pt>
                <c:pt idx="66">
                  <c:v>118</c:v>
                </c:pt>
                <c:pt idx="67">
                  <c:v>119</c:v>
                </c:pt>
                <c:pt idx="68">
                  <c:v>120</c:v>
                </c:pt>
                <c:pt idx="69">
                  <c:v>122</c:v>
                </c:pt>
                <c:pt idx="70">
                  <c:v>124</c:v>
                </c:pt>
                <c:pt idx="71">
                  <c:v>126</c:v>
                </c:pt>
                <c:pt idx="72">
                  <c:v>128</c:v>
                </c:pt>
                <c:pt idx="73">
                  <c:v>129</c:v>
                </c:pt>
                <c:pt idx="74">
                  <c:v>131</c:v>
                </c:pt>
                <c:pt idx="75">
                  <c:v>132</c:v>
                </c:pt>
                <c:pt idx="76">
                  <c:v>133</c:v>
                </c:pt>
                <c:pt idx="77">
                  <c:v>135</c:v>
                </c:pt>
                <c:pt idx="78">
                  <c:v>136</c:v>
                </c:pt>
                <c:pt idx="79">
                  <c:v>137</c:v>
                </c:pt>
                <c:pt idx="80">
                  <c:v>139</c:v>
                </c:pt>
                <c:pt idx="81">
                  <c:v>142</c:v>
                </c:pt>
                <c:pt idx="82">
                  <c:v>143</c:v>
                </c:pt>
                <c:pt idx="83">
                  <c:v>144</c:v>
                </c:pt>
                <c:pt idx="84">
                  <c:v>145</c:v>
                </c:pt>
                <c:pt idx="85">
                  <c:v>147</c:v>
                </c:pt>
                <c:pt idx="86">
                  <c:v>149</c:v>
                </c:pt>
                <c:pt idx="87">
                  <c:v>150</c:v>
                </c:pt>
                <c:pt idx="88">
                  <c:v>151</c:v>
                </c:pt>
                <c:pt idx="89">
                  <c:v>152</c:v>
                </c:pt>
                <c:pt idx="90">
                  <c:v>153</c:v>
                </c:pt>
                <c:pt idx="91">
                  <c:v>154</c:v>
                </c:pt>
                <c:pt idx="92">
                  <c:v>155</c:v>
                </c:pt>
                <c:pt idx="93">
                  <c:v>157</c:v>
                </c:pt>
                <c:pt idx="94">
                  <c:v>158</c:v>
                </c:pt>
                <c:pt idx="95">
                  <c:v>159</c:v>
                </c:pt>
                <c:pt idx="96">
                  <c:v>160</c:v>
                </c:pt>
                <c:pt idx="97">
                  <c:v>161</c:v>
                </c:pt>
                <c:pt idx="98">
                  <c:v>162</c:v>
                </c:pt>
                <c:pt idx="99">
                  <c:v>163</c:v>
                </c:pt>
                <c:pt idx="100">
                  <c:v>164</c:v>
                </c:pt>
                <c:pt idx="101">
                  <c:v>165</c:v>
                </c:pt>
                <c:pt idx="102">
                  <c:v>166</c:v>
                </c:pt>
                <c:pt idx="103">
                  <c:v>167</c:v>
                </c:pt>
                <c:pt idx="104">
                  <c:v>168</c:v>
                </c:pt>
                <c:pt idx="105">
                  <c:v>169</c:v>
                </c:pt>
              </c:numCache>
            </c:numRef>
          </c:cat>
          <c:val>
            <c:numRef>
              <c:f>'I-5 SB'!$H$2:$H$107</c:f>
              <c:numCache>
                <c:formatCode>General</c:formatCode>
                <c:ptCount val="106"/>
                <c:pt idx="0">
                  <c:v>69.150000000000006</c:v>
                </c:pt>
                <c:pt idx="1">
                  <c:v>72.06</c:v>
                </c:pt>
                <c:pt idx="2">
                  <c:v>72.44</c:v>
                </c:pt>
                <c:pt idx="3">
                  <c:v>72.44</c:v>
                </c:pt>
                <c:pt idx="4">
                  <c:v>71.75</c:v>
                </c:pt>
                <c:pt idx="5">
                  <c:v>66.58</c:v>
                </c:pt>
                <c:pt idx="6">
                  <c:v>64.040000000000006</c:v>
                </c:pt>
                <c:pt idx="7">
                  <c:v>64.040000000000006</c:v>
                </c:pt>
                <c:pt idx="8">
                  <c:v>61.05</c:v>
                </c:pt>
                <c:pt idx="9">
                  <c:v>61.05</c:v>
                </c:pt>
                <c:pt idx="10">
                  <c:v>61.05</c:v>
                </c:pt>
                <c:pt idx="11">
                  <c:v>61.95</c:v>
                </c:pt>
                <c:pt idx="12">
                  <c:v>61.95</c:v>
                </c:pt>
                <c:pt idx="13">
                  <c:v>60.03</c:v>
                </c:pt>
                <c:pt idx="14">
                  <c:v>60.54</c:v>
                </c:pt>
                <c:pt idx="15">
                  <c:v>69.540000000000006</c:v>
                </c:pt>
                <c:pt idx="16">
                  <c:v>67.12</c:v>
                </c:pt>
                <c:pt idx="17">
                  <c:v>67.12</c:v>
                </c:pt>
                <c:pt idx="18">
                  <c:v>67.91</c:v>
                </c:pt>
                <c:pt idx="19">
                  <c:v>67.91</c:v>
                </c:pt>
                <c:pt idx="20">
                  <c:v>67.91</c:v>
                </c:pt>
                <c:pt idx="21">
                  <c:v>67.459999999999994</c:v>
                </c:pt>
                <c:pt idx="22">
                  <c:v>67.459999999999994</c:v>
                </c:pt>
                <c:pt idx="23">
                  <c:v>64.53</c:v>
                </c:pt>
                <c:pt idx="24">
                  <c:v>62.53</c:v>
                </c:pt>
                <c:pt idx="25">
                  <c:v>62.53</c:v>
                </c:pt>
                <c:pt idx="26">
                  <c:v>62.86</c:v>
                </c:pt>
                <c:pt idx="27">
                  <c:v>62.86</c:v>
                </c:pt>
                <c:pt idx="28">
                  <c:v>61.88</c:v>
                </c:pt>
                <c:pt idx="29">
                  <c:v>62.25</c:v>
                </c:pt>
                <c:pt idx="30">
                  <c:v>63.7</c:v>
                </c:pt>
                <c:pt idx="31">
                  <c:v>61.58</c:v>
                </c:pt>
                <c:pt idx="32">
                  <c:v>61.58</c:v>
                </c:pt>
                <c:pt idx="33">
                  <c:v>61.58</c:v>
                </c:pt>
                <c:pt idx="34">
                  <c:v>66.81</c:v>
                </c:pt>
                <c:pt idx="35">
                  <c:v>66.81</c:v>
                </c:pt>
                <c:pt idx="36">
                  <c:v>66.989999999999995</c:v>
                </c:pt>
                <c:pt idx="37">
                  <c:v>66.56</c:v>
                </c:pt>
                <c:pt idx="38">
                  <c:v>66.56</c:v>
                </c:pt>
                <c:pt idx="39">
                  <c:v>69.87</c:v>
                </c:pt>
                <c:pt idx="40">
                  <c:v>69.87</c:v>
                </c:pt>
                <c:pt idx="41">
                  <c:v>71.930000000000007</c:v>
                </c:pt>
                <c:pt idx="42">
                  <c:v>69.180000000000007</c:v>
                </c:pt>
                <c:pt idx="43">
                  <c:v>41.63</c:v>
                </c:pt>
                <c:pt idx="44">
                  <c:v>41.34</c:v>
                </c:pt>
                <c:pt idx="45">
                  <c:v>41.34</c:v>
                </c:pt>
                <c:pt idx="46">
                  <c:v>24.54</c:v>
                </c:pt>
                <c:pt idx="47">
                  <c:v>31.2</c:v>
                </c:pt>
                <c:pt idx="48">
                  <c:v>36.549999999999997</c:v>
                </c:pt>
                <c:pt idx="49">
                  <c:v>67.67</c:v>
                </c:pt>
                <c:pt idx="50">
                  <c:v>68.540000000000006</c:v>
                </c:pt>
                <c:pt idx="51">
                  <c:v>43.51</c:v>
                </c:pt>
                <c:pt idx="52">
                  <c:v>43.51</c:v>
                </c:pt>
                <c:pt idx="53">
                  <c:v>53.36</c:v>
                </c:pt>
                <c:pt idx="54">
                  <c:v>53.36</c:v>
                </c:pt>
                <c:pt idx="55">
                  <c:v>53.36</c:v>
                </c:pt>
                <c:pt idx="56">
                  <c:v>64.02</c:v>
                </c:pt>
                <c:pt idx="57">
                  <c:v>64.02</c:v>
                </c:pt>
                <c:pt idx="58">
                  <c:v>63.72</c:v>
                </c:pt>
                <c:pt idx="59">
                  <c:v>22.76</c:v>
                </c:pt>
                <c:pt idx="60">
                  <c:v>28.02</c:v>
                </c:pt>
                <c:pt idx="61">
                  <c:v>29.26</c:v>
                </c:pt>
                <c:pt idx="62">
                  <c:v>64.569999999999993</c:v>
                </c:pt>
                <c:pt idx="63">
                  <c:v>34.619999999999997</c:v>
                </c:pt>
                <c:pt idx="64">
                  <c:v>49.96</c:v>
                </c:pt>
                <c:pt idx="65">
                  <c:v>49.96</c:v>
                </c:pt>
                <c:pt idx="66">
                  <c:v>49.96</c:v>
                </c:pt>
                <c:pt idx="67">
                  <c:v>63.27</c:v>
                </c:pt>
                <c:pt idx="68">
                  <c:v>49.96</c:v>
                </c:pt>
                <c:pt idx="69">
                  <c:v>64.03</c:v>
                </c:pt>
                <c:pt idx="70">
                  <c:v>41.25</c:v>
                </c:pt>
                <c:pt idx="71">
                  <c:v>41.25</c:v>
                </c:pt>
                <c:pt idx="72">
                  <c:v>37.5</c:v>
                </c:pt>
                <c:pt idx="73">
                  <c:v>37.5</c:v>
                </c:pt>
                <c:pt idx="74">
                  <c:v>40.659999999999997</c:v>
                </c:pt>
                <c:pt idx="75">
                  <c:v>40.659999999999997</c:v>
                </c:pt>
                <c:pt idx="76">
                  <c:v>35.42</c:v>
                </c:pt>
                <c:pt idx="77">
                  <c:v>38.299999999999997</c:v>
                </c:pt>
                <c:pt idx="78">
                  <c:v>44.15</c:v>
                </c:pt>
                <c:pt idx="79">
                  <c:v>41.4</c:v>
                </c:pt>
                <c:pt idx="80">
                  <c:v>52.48</c:v>
                </c:pt>
                <c:pt idx="81">
                  <c:v>44.62</c:v>
                </c:pt>
                <c:pt idx="82">
                  <c:v>44.62</c:v>
                </c:pt>
                <c:pt idx="83">
                  <c:v>48.55</c:v>
                </c:pt>
                <c:pt idx="84">
                  <c:v>48.55</c:v>
                </c:pt>
                <c:pt idx="85">
                  <c:v>67.66</c:v>
                </c:pt>
                <c:pt idx="86">
                  <c:v>60.9</c:v>
                </c:pt>
                <c:pt idx="87">
                  <c:v>62.53</c:v>
                </c:pt>
                <c:pt idx="88">
                  <c:v>62.53</c:v>
                </c:pt>
                <c:pt idx="89">
                  <c:v>62.89</c:v>
                </c:pt>
                <c:pt idx="90">
                  <c:v>62.89</c:v>
                </c:pt>
                <c:pt idx="91">
                  <c:v>62.65</c:v>
                </c:pt>
                <c:pt idx="92">
                  <c:v>62.65</c:v>
                </c:pt>
                <c:pt idx="93">
                  <c:v>67.290000000000006</c:v>
                </c:pt>
                <c:pt idx="94">
                  <c:v>63.85</c:v>
                </c:pt>
                <c:pt idx="95">
                  <c:v>67.290000000000006</c:v>
                </c:pt>
                <c:pt idx="96">
                  <c:v>64.010000000000005</c:v>
                </c:pt>
                <c:pt idx="97">
                  <c:v>65.8</c:v>
                </c:pt>
                <c:pt idx="98">
                  <c:v>67.14</c:v>
                </c:pt>
                <c:pt idx="99">
                  <c:v>67.14</c:v>
                </c:pt>
                <c:pt idx="100">
                  <c:v>65.040000000000006</c:v>
                </c:pt>
                <c:pt idx="101">
                  <c:v>65.040000000000006</c:v>
                </c:pt>
                <c:pt idx="102">
                  <c:v>65.040000000000006</c:v>
                </c:pt>
                <c:pt idx="103">
                  <c:v>59.56</c:v>
                </c:pt>
                <c:pt idx="104">
                  <c:v>40.659999999999997</c:v>
                </c:pt>
                <c:pt idx="105">
                  <c:v>40.659999999999997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163-4436-8F69-D97A8A6175B7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'I-5 SB'!$D$2:$D$118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9</c:v>
                </c:pt>
                <c:pt idx="6">
                  <c:v>11</c:v>
                </c:pt>
                <c:pt idx="7">
                  <c:v>12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28</c:v>
                </c:pt>
                <c:pt idx="21">
                  <c:v>29</c:v>
                </c:pt>
                <c:pt idx="22">
                  <c:v>30</c:v>
                </c:pt>
                <c:pt idx="23">
                  <c:v>32</c:v>
                </c:pt>
                <c:pt idx="24">
                  <c:v>34</c:v>
                </c:pt>
                <c:pt idx="25">
                  <c:v>35</c:v>
                </c:pt>
                <c:pt idx="26">
                  <c:v>37</c:v>
                </c:pt>
                <c:pt idx="27">
                  <c:v>38</c:v>
                </c:pt>
                <c:pt idx="28">
                  <c:v>40</c:v>
                </c:pt>
                <c:pt idx="29">
                  <c:v>43</c:v>
                </c:pt>
                <c:pt idx="30">
                  <c:v>45</c:v>
                </c:pt>
                <c:pt idx="31">
                  <c:v>48</c:v>
                </c:pt>
                <c:pt idx="32">
                  <c:v>49</c:v>
                </c:pt>
                <c:pt idx="33">
                  <c:v>50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57</c:v>
                </c:pt>
                <c:pt idx="38">
                  <c:v>58</c:v>
                </c:pt>
                <c:pt idx="39">
                  <c:v>60</c:v>
                </c:pt>
                <c:pt idx="40">
                  <c:v>61</c:v>
                </c:pt>
                <c:pt idx="41">
                  <c:v>71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79</c:v>
                </c:pt>
                <c:pt idx="47">
                  <c:v>88</c:v>
                </c:pt>
                <c:pt idx="48">
                  <c:v>89</c:v>
                </c:pt>
                <c:pt idx="49">
                  <c:v>90</c:v>
                </c:pt>
                <c:pt idx="50">
                  <c:v>91</c:v>
                </c:pt>
                <c:pt idx="51">
                  <c:v>93</c:v>
                </c:pt>
                <c:pt idx="52">
                  <c:v>94</c:v>
                </c:pt>
                <c:pt idx="53">
                  <c:v>96</c:v>
                </c:pt>
                <c:pt idx="54">
                  <c:v>97</c:v>
                </c:pt>
                <c:pt idx="55">
                  <c:v>98</c:v>
                </c:pt>
                <c:pt idx="56">
                  <c:v>100</c:v>
                </c:pt>
                <c:pt idx="57">
                  <c:v>101</c:v>
                </c:pt>
                <c:pt idx="58">
                  <c:v>102</c:v>
                </c:pt>
                <c:pt idx="59">
                  <c:v>108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114</c:v>
                </c:pt>
                <c:pt idx="64">
                  <c:v>116</c:v>
                </c:pt>
                <c:pt idx="65">
                  <c:v>117</c:v>
                </c:pt>
                <c:pt idx="66">
                  <c:v>118</c:v>
                </c:pt>
                <c:pt idx="67">
                  <c:v>119</c:v>
                </c:pt>
                <c:pt idx="68">
                  <c:v>120</c:v>
                </c:pt>
                <c:pt idx="69">
                  <c:v>122</c:v>
                </c:pt>
                <c:pt idx="70">
                  <c:v>124</c:v>
                </c:pt>
                <c:pt idx="71">
                  <c:v>126</c:v>
                </c:pt>
                <c:pt idx="72">
                  <c:v>128</c:v>
                </c:pt>
                <c:pt idx="73">
                  <c:v>129</c:v>
                </c:pt>
                <c:pt idx="74">
                  <c:v>131</c:v>
                </c:pt>
                <c:pt idx="75">
                  <c:v>132</c:v>
                </c:pt>
                <c:pt idx="76">
                  <c:v>133</c:v>
                </c:pt>
                <c:pt idx="77">
                  <c:v>135</c:v>
                </c:pt>
                <c:pt idx="78">
                  <c:v>136</c:v>
                </c:pt>
                <c:pt idx="79">
                  <c:v>137</c:v>
                </c:pt>
                <c:pt idx="80">
                  <c:v>139</c:v>
                </c:pt>
                <c:pt idx="81">
                  <c:v>142</c:v>
                </c:pt>
                <c:pt idx="82">
                  <c:v>143</c:v>
                </c:pt>
                <c:pt idx="83">
                  <c:v>144</c:v>
                </c:pt>
                <c:pt idx="84">
                  <c:v>145</c:v>
                </c:pt>
                <c:pt idx="85">
                  <c:v>147</c:v>
                </c:pt>
                <c:pt idx="86">
                  <c:v>149</c:v>
                </c:pt>
                <c:pt idx="87">
                  <c:v>150</c:v>
                </c:pt>
                <c:pt idx="88">
                  <c:v>151</c:v>
                </c:pt>
                <c:pt idx="89">
                  <c:v>152</c:v>
                </c:pt>
                <c:pt idx="90">
                  <c:v>153</c:v>
                </c:pt>
                <c:pt idx="91">
                  <c:v>154</c:v>
                </c:pt>
                <c:pt idx="92">
                  <c:v>155</c:v>
                </c:pt>
                <c:pt idx="93">
                  <c:v>157</c:v>
                </c:pt>
                <c:pt idx="94">
                  <c:v>158</c:v>
                </c:pt>
                <c:pt idx="95">
                  <c:v>159</c:v>
                </c:pt>
                <c:pt idx="96">
                  <c:v>160</c:v>
                </c:pt>
                <c:pt idx="97">
                  <c:v>161</c:v>
                </c:pt>
                <c:pt idx="98">
                  <c:v>162</c:v>
                </c:pt>
                <c:pt idx="99">
                  <c:v>163</c:v>
                </c:pt>
                <c:pt idx="100">
                  <c:v>164</c:v>
                </c:pt>
                <c:pt idx="101">
                  <c:v>165</c:v>
                </c:pt>
                <c:pt idx="102">
                  <c:v>166</c:v>
                </c:pt>
                <c:pt idx="103">
                  <c:v>167</c:v>
                </c:pt>
                <c:pt idx="104">
                  <c:v>168</c:v>
                </c:pt>
                <c:pt idx="105">
                  <c:v>169</c:v>
                </c:pt>
              </c:numCache>
            </c:numRef>
          </c:cat>
          <c:val>
            <c:numRef>
              <c:f>'I-5 SB'!$I$2:$I$107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163-4436-8F69-D97A8A6175B7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'I-5 SB'!$D$2:$D$118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9</c:v>
                </c:pt>
                <c:pt idx="6">
                  <c:v>11</c:v>
                </c:pt>
                <c:pt idx="7">
                  <c:v>12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28</c:v>
                </c:pt>
                <c:pt idx="21">
                  <c:v>29</c:v>
                </c:pt>
                <c:pt idx="22">
                  <c:v>30</c:v>
                </c:pt>
                <c:pt idx="23">
                  <c:v>32</c:v>
                </c:pt>
                <c:pt idx="24">
                  <c:v>34</c:v>
                </c:pt>
                <c:pt idx="25">
                  <c:v>35</c:v>
                </c:pt>
                <c:pt idx="26">
                  <c:v>37</c:v>
                </c:pt>
                <c:pt idx="27">
                  <c:v>38</c:v>
                </c:pt>
                <c:pt idx="28">
                  <c:v>40</c:v>
                </c:pt>
                <c:pt idx="29">
                  <c:v>43</c:v>
                </c:pt>
                <c:pt idx="30">
                  <c:v>45</c:v>
                </c:pt>
                <c:pt idx="31">
                  <c:v>48</c:v>
                </c:pt>
                <c:pt idx="32">
                  <c:v>49</c:v>
                </c:pt>
                <c:pt idx="33">
                  <c:v>50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57</c:v>
                </c:pt>
                <c:pt idx="38">
                  <c:v>58</c:v>
                </c:pt>
                <c:pt idx="39">
                  <c:v>60</c:v>
                </c:pt>
                <c:pt idx="40">
                  <c:v>61</c:v>
                </c:pt>
                <c:pt idx="41">
                  <c:v>71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79</c:v>
                </c:pt>
                <c:pt idx="47">
                  <c:v>88</c:v>
                </c:pt>
                <c:pt idx="48">
                  <c:v>89</c:v>
                </c:pt>
                <c:pt idx="49">
                  <c:v>90</c:v>
                </c:pt>
                <c:pt idx="50">
                  <c:v>91</c:v>
                </c:pt>
                <c:pt idx="51">
                  <c:v>93</c:v>
                </c:pt>
                <c:pt idx="52">
                  <c:v>94</c:v>
                </c:pt>
                <c:pt idx="53">
                  <c:v>96</c:v>
                </c:pt>
                <c:pt idx="54">
                  <c:v>97</c:v>
                </c:pt>
                <c:pt idx="55">
                  <c:v>98</c:v>
                </c:pt>
                <c:pt idx="56">
                  <c:v>100</c:v>
                </c:pt>
                <c:pt idx="57">
                  <c:v>101</c:v>
                </c:pt>
                <c:pt idx="58">
                  <c:v>102</c:v>
                </c:pt>
                <c:pt idx="59">
                  <c:v>108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114</c:v>
                </c:pt>
                <c:pt idx="64">
                  <c:v>116</c:v>
                </c:pt>
                <c:pt idx="65">
                  <c:v>117</c:v>
                </c:pt>
                <c:pt idx="66">
                  <c:v>118</c:v>
                </c:pt>
                <c:pt idx="67">
                  <c:v>119</c:v>
                </c:pt>
                <c:pt idx="68">
                  <c:v>120</c:v>
                </c:pt>
                <c:pt idx="69">
                  <c:v>122</c:v>
                </c:pt>
                <c:pt idx="70">
                  <c:v>124</c:v>
                </c:pt>
                <c:pt idx="71">
                  <c:v>126</c:v>
                </c:pt>
                <c:pt idx="72">
                  <c:v>128</c:v>
                </c:pt>
                <c:pt idx="73">
                  <c:v>129</c:v>
                </c:pt>
                <c:pt idx="74">
                  <c:v>131</c:v>
                </c:pt>
                <c:pt idx="75">
                  <c:v>132</c:v>
                </c:pt>
                <c:pt idx="76">
                  <c:v>133</c:v>
                </c:pt>
                <c:pt idx="77">
                  <c:v>135</c:v>
                </c:pt>
                <c:pt idx="78">
                  <c:v>136</c:v>
                </c:pt>
                <c:pt idx="79">
                  <c:v>137</c:v>
                </c:pt>
                <c:pt idx="80">
                  <c:v>139</c:v>
                </c:pt>
                <c:pt idx="81">
                  <c:v>142</c:v>
                </c:pt>
                <c:pt idx="82">
                  <c:v>143</c:v>
                </c:pt>
                <c:pt idx="83">
                  <c:v>144</c:v>
                </c:pt>
                <c:pt idx="84">
                  <c:v>145</c:v>
                </c:pt>
                <c:pt idx="85">
                  <c:v>147</c:v>
                </c:pt>
                <c:pt idx="86">
                  <c:v>149</c:v>
                </c:pt>
                <c:pt idx="87">
                  <c:v>150</c:v>
                </c:pt>
                <c:pt idx="88">
                  <c:v>151</c:v>
                </c:pt>
                <c:pt idx="89">
                  <c:v>152</c:v>
                </c:pt>
                <c:pt idx="90">
                  <c:v>153</c:v>
                </c:pt>
                <c:pt idx="91">
                  <c:v>154</c:v>
                </c:pt>
                <c:pt idx="92">
                  <c:v>155</c:v>
                </c:pt>
                <c:pt idx="93">
                  <c:v>157</c:v>
                </c:pt>
                <c:pt idx="94">
                  <c:v>158</c:v>
                </c:pt>
                <c:pt idx="95">
                  <c:v>159</c:v>
                </c:pt>
                <c:pt idx="96">
                  <c:v>160</c:v>
                </c:pt>
                <c:pt idx="97">
                  <c:v>161</c:v>
                </c:pt>
                <c:pt idx="98">
                  <c:v>162</c:v>
                </c:pt>
                <c:pt idx="99">
                  <c:v>163</c:v>
                </c:pt>
                <c:pt idx="100">
                  <c:v>164</c:v>
                </c:pt>
                <c:pt idx="101">
                  <c:v>165</c:v>
                </c:pt>
                <c:pt idx="102">
                  <c:v>166</c:v>
                </c:pt>
                <c:pt idx="103">
                  <c:v>167</c:v>
                </c:pt>
                <c:pt idx="104">
                  <c:v>168</c:v>
                </c:pt>
                <c:pt idx="105">
                  <c:v>169</c:v>
                </c:pt>
              </c:numCache>
            </c:numRef>
          </c:cat>
          <c:val>
            <c:numRef>
              <c:f>'I-5 SB'!$J$2:$J$107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163-4436-8F69-D97A8A6175B7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5DF7607-2E88-41F4-A36E-342A70700E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163-4436-8F69-D97A8A6175B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9B704B3-04C1-46E8-B5E6-BE056EE12C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163-4436-8F69-D97A8A6175B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9382D40-EA0A-45D7-AF04-CC61314587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163-4436-8F69-D97A8A6175B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472FBA8-F169-4B03-A11D-46461AAADC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163-4436-8F69-D97A8A6175B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8E03E6D-E261-4980-A69B-CC8E66BB68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163-4436-8F69-D97A8A6175B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90C44BB-2757-45B9-9B1C-886896A222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163-4436-8F69-D97A8A6175B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757678F-11C1-486A-A1EC-D60A1FC947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163-4436-8F69-D97A8A6175B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4C1EC46-8AA3-4811-ABBA-48EF226350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163-4436-8F69-D97A8A6175B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1453B1F-BF8A-4445-8BBD-78F0FB965B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163-4436-8F69-D97A8A6175B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AA55997-1D7A-4B65-858E-524D8AC26D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163-4436-8F69-D97A8A6175B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43A74E4-003C-42CE-91D2-7815CD0643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163-4436-8F69-D97A8A6175B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A827DB8-DA21-41FD-8D55-D659503AED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163-4436-8F69-D97A8A6175B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044F05A-8344-478F-AE11-2FB7E8797D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163-4436-8F69-D97A8A6175B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5C921D5-4FAD-491C-BBD9-0F0ADA328D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163-4436-8F69-D97A8A6175B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95CE2D0-BCB6-489C-A466-FD4F4A6FF2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163-4436-8F69-D97A8A6175B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104C02F-4F3E-459F-82B2-925E4F7A80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163-4436-8F69-D97A8A6175B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600D02B-1C91-4157-B213-5D0F037B97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163-4436-8F69-D97A8A6175B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D6D0C40-E911-4C0E-ABCE-7A8BC6913F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163-4436-8F69-D97A8A6175B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EF65253-4B6E-437F-93CC-643DD397A0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163-4436-8F69-D97A8A6175B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5F57ADB-5CCB-4FAF-9FBF-F4C096A914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163-4436-8F69-D97A8A6175B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3DF91C4-4F96-4F93-B280-9EB166D428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163-4436-8F69-D97A8A6175B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28A8D82-46E2-49FF-9BD4-6E3BDB5CA9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163-4436-8F69-D97A8A6175B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9475E91-8637-4DED-8097-B4B321B516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163-4436-8F69-D97A8A6175B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0066E3B-4EF7-4869-AF96-6E7F7E83B4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163-4436-8F69-D97A8A6175B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65965A2-6CC9-4A8D-8895-5D38554957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163-4436-8F69-D97A8A6175B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B8F0272-6D00-4502-9C7D-37E5F36B33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163-4436-8F69-D97A8A6175B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9109D9D-2D01-4077-9A07-22DF56C5C6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163-4436-8F69-D97A8A6175B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C092887-EAFE-48F7-B6EB-C2E2F5EBEC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163-4436-8F69-D97A8A6175B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852CC9E-F81B-4FC8-9FAE-22396B754D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163-4436-8F69-D97A8A6175B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5208FEF-4CD0-4EE1-8F51-98B3A5CCFA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163-4436-8F69-D97A8A6175B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8F07A27-99C5-4F1C-9F88-BB45715BF9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163-4436-8F69-D97A8A6175B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72E040E-9B18-40C1-9F7E-D70C9AF9C8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163-4436-8F69-D97A8A6175B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A37A3C9-61CD-4170-B969-DA94BE2C85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163-4436-8F69-D97A8A6175B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4D65201-21AE-4C2C-8602-F5460F81BF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163-4436-8F69-D97A8A6175B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74AAFC3-C151-4F47-A12F-276BCC9DB0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163-4436-8F69-D97A8A6175B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FA4DCE3-B522-4838-9FF4-00A3A3AAF7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163-4436-8F69-D97A8A6175B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E33764D-E752-4B4E-95BC-08D786E38E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163-4436-8F69-D97A8A6175B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E980D88-A3CB-4ED5-B9CE-817FD83CF5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163-4436-8F69-D97A8A6175B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4747D45-1F5A-4D5E-ACDE-3E5504F098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163-4436-8F69-D97A8A6175B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C93D516-A032-4BF2-A125-3FE404D45E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163-4436-8F69-D97A8A6175B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8619773-91FC-49AE-AD8C-2EAAE5EE74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163-4436-8F69-D97A8A6175B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337A77E-0D5B-4C41-A438-AF7F1481A3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163-4436-8F69-D97A8A6175B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79BBBD9-18FF-442E-A020-70A6EA77BD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163-4436-8F69-D97A8A6175B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EDF39CE-6805-4E85-B7F4-4290CEBD04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163-4436-8F69-D97A8A6175B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F72B926-5746-4F5B-8E5B-111BE48B4C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163-4436-8F69-D97A8A6175B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39F1B8F-E5F2-4070-A075-28D6BFEA18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163-4436-8F69-D97A8A6175B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47EE92D-F32F-46BA-889B-FB08FFF657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163-4436-8F69-D97A8A6175B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D1967D3-8779-46D1-8509-CEFBE965DD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163-4436-8F69-D97A8A6175B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B315EA5-0063-42CB-ABB2-FEFA5BA9BE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163-4436-8F69-D97A8A6175B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2D07D7E-85F9-4FA7-BA10-30C13D5BFC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163-4436-8F69-D97A8A6175B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FCE477B-28F5-465E-A399-757C7814F4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163-4436-8F69-D97A8A6175B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C174E18-2D68-49AE-B5CB-4752802DC3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163-4436-8F69-D97A8A6175B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57B43D5-E4A9-4382-9850-CC1E8245DD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163-4436-8F69-D97A8A6175B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D13C19A-55E9-4F51-A57B-72BEA6386C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163-4436-8F69-D97A8A6175B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F4F9A4E-18CD-4041-9D9B-4ED92B030D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163-4436-8F69-D97A8A6175B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4FD9623-9FD4-45C5-91AA-AEB2B7A527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163-4436-8F69-D97A8A6175B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944B473-0174-44BE-9FDE-0B2524A4DE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163-4436-8F69-D97A8A6175B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A584BD8-8CB8-4585-96DB-7DF98ECF74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163-4436-8F69-D97A8A6175B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E03473A-F36F-49ED-826E-697C96A8B5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163-4436-8F69-D97A8A6175B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06748E7-9D97-427D-BB1F-B543462EBC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163-4436-8F69-D97A8A6175B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1D922D8-EB1C-4465-B033-737A330BD5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163-4436-8F69-D97A8A6175B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6F49D07-E981-47BD-A87B-62A130D844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163-4436-8F69-D97A8A6175B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604D905-EE6C-4591-9554-0E1E7A2DF4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163-4436-8F69-D97A8A6175B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A178A1B-9724-4A01-AAD5-AD230265E8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163-4436-8F69-D97A8A6175B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6ED8D85-4BD9-4239-8D05-86E104E578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163-4436-8F69-D97A8A6175B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1968103-AFCA-47EE-A535-BEFB97D442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163-4436-8F69-D97A8A6175B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0E0F385-0907-43DD-8D87-6C0FE8CA5E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163-4436-8F69-D97A8A6175B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CDAA6E0-BDE2-4CA9-89DC-165C94A251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163-4436-8F69-D97A8A6175B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60530B1-3F7E-41C7-882A-B12C7FA02F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163-4436-8F69-D97A8A6175B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5F4B154-804A-47F8-8E8E-26A08C10B1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163-4436-8F69-D97A8A6175B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F40B488-A3A4-41BB-8521-E5CDA7F771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163-4436-8F69-D97A8A6175B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9F20CF5-DF07-4685-9581-AC534CC9CB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163-4436-8F69-D97A8A6175B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F427516-FB89-4A4A-88AB-0657BC956F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163-4436-8F69-D97A8A6175B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1D1B82A-9BD9-43B1-82DA-50B9C22782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163-4436-8F69-D97A8A6175B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9DB111B-090A-4C23-9C67-2033319E5F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163-4436-8F69-D97A8A6175B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14A4B7C-2B15-46DB-9EA2-8C1E13A0ED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163-4436-8F69-D97A8A6175B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9DF000D-5C4F-4D6E-88AB-D2D4BB4328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163-4436-8F69-D97A8A6175B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4D17487-A625-4E67-9560-2E1946153A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163-4436-8F69-D97A8A6175B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AE70B9C-1671-4667-82F5-AD7949EABA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163-4436-8F69-D97A8A6175B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00C3632-683D-4DE9-9F2F-34F1F6B9FC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163-4436-8F69-D97A8A6175B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9CECE06-B0FA-4A8B-BFBE-722FDEF7A3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163-4436-8F69-D97A8A6175B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DB5F61B-63A6-4BC3-90C7-EFC750DFC1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163-4436-8F69-D97A8A6175B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5AA23CA-3E03-4122-8C19-42CDDB7420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163-4436-8F69-D97A8A6175B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D8279C0-B361-4C74-B2AC-6F90FB3619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163-4436-8F69-D97A8A6175B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AB82B46-4A06-49C9-829B-D7F2C09F2C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163-4436-8F69-D97A8A6175B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D349A30-63A4-46ED-A0D9-868788B45C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163-4436-8F69-D97A8A6175B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C5BB4DB-54CF-4D60-9F0B-FDE20817CD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163-4436-8F69-D97A8A6175B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C4719A1-1F7A-4888-BA23-79B8307A48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163-4436-8F69-D97A8A6175B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221EF87-7521-40B1-A30B-C734D166DA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163-4436-8F69-D97A8A6175B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4370CAB-5336-4176-A422-C62742254E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163-4436-8F69-D97A8A6175B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6294725-7E85-4680-AC76-DFADEE3A2B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163-4436-8F69-D97A8A6175B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FC814BF-AFE8-44C6-8707-62F5A282D2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163-4436-8F69-D97A8A6175B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15C300C-EF26-4B78-A36A-8E73CF40AA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163-4436-8F69-D97A8A6175B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18BE779-EC2C-4843-A324-8A721F5704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163-4436-8F69-D97A8A6175B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2AC5697-7838-46DC-B6EE-924EEED6C0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163-4436-8F69-D97A8A6175B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5C55EBE-70D0-4BCB-9B09-113CDD35AD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163-4436-8F69-D97A8A6175B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73D3CF2-3DD9-4622-9D7F-6AF8B7F78C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163-4436-8F69-D97A8A6175B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F3F91B0-02F9-4CD3-891C-D914C0FDF8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163-4436-8F69-D97A8A6175B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6C54B9F-2303-4C27-BC5A-5FDF015ABE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163-4436-8F69-D97A8A6175B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B710DB4-913B-4CCF-BB9F-34D13B639B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163-4436-8F69-D97A8A6175B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6521797-0A6B-4245-BC62-9DD399499D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163-4436-8F69-D97A8A6175B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D216594-BCA1-4AC0-B8F2-0D075E456F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163-4436-8F69-D97A8A6175B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A9A0383-93C2-4AB8-B8CE-F0687B7024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163-4436-8F69-D97A8A6175B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A01FA8D-E2A6-4327-9E11-37B0ABC750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163-4436-8F69-D97A8A6175B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00A1030-0C52-4B7C-998A-F238EC218C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163-4436-8F69-D97A8A6175B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318A802-BEA2-4D86-A550-E688435ED5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163-4436-8F69-D97A8A6175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'I-5 SB'!$D$2:$D$118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9</c:v>
                </c:pt>
                <c:pt idx="6">
                  <c:v>11</c:v>
                </c:pt>
                <c:pt idx="7">
                  <c:v>12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28</c:v>
                </c:pt>
                <c:pt idx="21">
                  <c:v>29</c:v>
                </c:pt>
                <c:pt idx="22">
                  <c:v>30</c:v>
                </c:pt>
                <c:pt idx="23">
                  <c:v>32</c:v>
                </c:pt>
                <c:pt idx="24">
                  <c:v>34</c:v>
                </c:pt>
                <c:pt idx="25">
                  <c:v>35</c:v>
                </c:pt>
                <c:pt idx="26">
                  <c:v>37</c:v>
                </c:pt>
                <c:pt idx="27">
                  <c:v>38</c:v>
                </c:pt>
                <c:pt idx="28">
                  <c:v>40</c:v>
                </c:pt>
                <c:pt idx="29">
                  <c:v>43</c:v>
                </c:pt>
                <c:pt idx="30">
                  <c:v>45</c:v>
                </c:pt>
                <c:pt idx="31">
                  <c:v>48</c:v>
                </c:pt>
                <c:pt idx="32">
                  <c:v>49</c:v>
                </c:pt>
                <c:pt idx="33">
                  <c:v>50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57</c:v>
                </c:pt>
                <c:pt idx="38">
                  <c:v>58</c:v>
                </c:pt>
                <c:pt idx="39">
                  <c:v>60</c:v>
                </c:pt>
                <c:pt idx="40">
                  <c:v>61</c:v>
                </c:pt>
                <c:pt idx="41">
                  <c:v>71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79</c:v>
                </c:pt>
                <c:pt idx="47">
                  <c:v>88</c:v>
                </c:pt>
                <c:pt idx="48">
                  <c:v>89</c:v>
                </c:pt>
                <c:pt idx="49">
                  <c:v>90</c:v>
                </c:pt>
                <c:pt idx="50">
                  <c:v>91</c:v>
                </c:pt>
                <c:pt idx="51">
                  <c:v>93</c:v>
                </c:pt>
                <c:pt idx="52">
                  <c:v>94</c:v>
                </c:pt>
                <c:pt idx="53">
                  <c:v>96</c:v>
                </c:pt>
                <c:pt idx="54">
                  <c:v>97</c:v>
                </c:pt>
                <c:pt idx="55">
                  <c:v>98</c:v>
                </c:pt>
                <c:pt idx="56">
                  <c:v>100</c:v>
                </c:pt>
                <c:pt idx="57">
                  <c:v>101</c:v>
                </c:pt>
                <c:pt idx="58">
                  <c:v>102</c:v>
                </c:pt>
                <c:pt idx="59">
                  <c:v>108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114</c:v>
                </c:pt>
                <c:pt idx="64">
                  <c:v>116</c:v>
                </c:pt>
                <c:pt idx="65">
                  <c:v>117</c:v>
                </c:pt>
                <c:pt idx="66">
                  <c:v>118</c:v>
                </c:pt>
                <c:pt idx="67">
                  <c:v>119</c:v>
                </c:pt>
                <c:pt idx="68">
                  <c:v>120</c:v>
                </c:pt>
                <c:pt idx="69">
                  <c:v>122</c:v>
                </c:pt>
                <c:pt idx="70">
                  <c:v>124</c:v>
                </c:pt>
                <c:pt idx="71">
                  <c:v>126</c:v>
                </c:pt>
                <c:pt idx="72">
                  <c:v>128</c:v>
                </c:pt>
                <c:pt idx="73">
                  <c:v>129</c:v>
                </c:pt>
                <c:pt idx="74">
                  <c:v>131</c:v>
                </c:pt>
                <c:pt idx="75">
                  <c:v>132</c:v>
                </c:pt>
                <c:pt idx="76">
                  <c:v>133</c:v>
                </c:pt>
                <c:pt idx="77">
                  <c:v>135</c:v>
                </c:pt>
                <c:pt idx="78">
                  <c:v>136</c:v>
                </c:pt>
                <c:pt idx="79">
                  <c:v>137</c:v>
                </c:pt>
                <c:pt idx="80">
                  <c:v>139</c:v>
                </c:pt>
                <c:pt idx="81">
                  <c:v>142</c:v>
                </c:pt>
                <c:pt idx="82">
                  <c:v>143</c:v>
                </c:pt>
                <c:pt idx="83">
                  <c:v>144</c:v>
                </c:pt>
                <c:pt idx="84">
                  <c:v>145</c:v>
                </c:pt>
                <c:pt idx="85">
                  <c:v>147</c:v>
                </c:pt>
                <c:pt idx="86">
                  <c:v>149</c:v>
                </c:pt>
                <c:pt idx="87">
                  <c:v>150</c:v>
                </c:pt>
                <c:pt idx="88">
                  <c:v>151</c:v>
                </c:pt>
                <c:pt idx="89">
                  <c:v>152</c:v>
                </c:pt>
                <c:pt idx="90">
                  <c:v>153</c:v>
                </c:pt>
                <c:pt idx="91">
                  <c:v>154</c:v>
                </c:pt>
                <c:pt idx="92">
                  <c:v>155</c:v>
                </c:pt>
                <c:pt idx="93">
                  <c:v>157</c:v>
                </c:pt>
                <c:pt idx="94">
                  <c:v>158</c:v>
                </c:pt>
                <c:pt idx="95">
                  <c:v>159</c:v>
                </c:pt>
                <c:pt idx="96">
                  <c:v>160</c:v>
                </c:pt>
                <c:pt idx="97">
                  <c:v>161</c:v>
                </c:pt>
                <c:pt idx="98">
                  <c:v>162</c:v>
                </c:pt>
                <c:pt idx="99">
                  <c:v>163</c:v>
                </c:pt>
                <c:pt idx="100">
                  <c:v>164</c:v>
                </c:pt>
                <c:pt idx="101">
                  <c:v>165</c:v>
                </c:pt>
                <c:pt idx="102">
                  <c:v>166</c:v>
                </c:pt>
                <c:pt idx="103">
                  <c:v>167</c:v>
                </c:pt>
                <c:pt idx="104">
                  <c:v>168</c:v>
                </c:pt>
                <c:pt idx="105">
                  <c:v>169</c:v>
                </c:pt>
              </c:numCache>
            </c:numRef>
          </c:cat>
          <c:val>
            <c:numRef>
              <c:f>'I-5 SB'!$F$2:$F$107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'I-5 SB'!$F$2:$F$118</c15:f>
                <c15:dlblRangeCache>
                  <c:ptCount val="117"/>
                  <c:pt idx="0">
                    <c:v>CRISTIANITOS</c:v>
                  </c:pt>
                  <c:pt idx="1">
                    <c:v>CRISTIANITOS</c:v>
                  </c:pt>
                  <c:pt idx="2">
                    <c:v>CRISTIANITOS</c:v>
                  </c:pt>
                  <c:pt idx="3">
                    <c:v>FOOTHILL TOLLWAY SB</c:v>
                  </c:pt>
                  <c:pt idx="4">
                    <c:v>LAS PULGAS</c:v>
                  </c:pt>
                  <c:pt idx="5">
                    <c:v>VANDEGRIFT</c:v>
                  </c:pt>
                  <c:pt idx="6">
                    <c:v>VANDEGRIFT</c:v>
                  </c:pt>
                  <c:pt idx="7">
                    <c:v>SR-76</c:v>
                  </c:pt>
                  <c:pt idx="8">
                    <c:v>MISSION</c:v>
                  </c:pt>
                  <c:pt idx="9">
                    <c:v>MISSION</c:v>
                  </c:pt>
                  <c:pt idx="10">
                    <c:v>MISSION</c:v>
                  </c:pt>
                  <c:pt idx="11">
                    <c:v>OCEANSIDE</c:v>
                  </c:pt>
                  <c:pt idx="12">
                    <c:v>OCEANSIDE</c:v>
                  </c:pt>
                  <c:pt idx="13">
                    <c:v>OCEANSIDE</c:v>
                  </c:pt>
                  <c:pt idx="14">
                    <c:v>RAMP</c:v>
                  </c:pt>
                  <c:pt idx="15">
                    <c:v>VISTA WY</c:v>
                  </c:pt>
                  <c:pt idx="16">
                    <c:v>LAS FLORES</c:v>
                  </c:pt>
                  <c:pt idx="17">
                    <c:v>LAS FLORES</c:v>
                  </c:pt>
                  <c:pt idx="18">
                    <c:v>LAS FLORES</c:v>
                  </c:pt>
                  <c:pt idx="19">
                    <c:v>CARLSBAD VILLAGE</c:v>
                  </c:pt>
                  <c:pt idx="20">
                    <c:v>CARLSBAD VILLAGE</c:v>
                  </c:pt>
                  <c:pt idx="21">
                    <c:v>TAMARACK</c:v>
                  </c:pt>
                  <c:pt idx="22">
                    <c:v>TAMARACK</c:v>
                  </c:pt>
                  <c:pt idx="23">
                    <c:v>CANNON</c:v>
                  </c:pt>
                  <c:pt idx="24">
                    <c:v>PALOMAR AIRPORT</c:v>
                  </c:pt>
                  <c:pt idx="25">
                    <c:v>PALOMAR AIRPORT</c:v>
                  </c:pt>
                  <c:pt idx="26">
                    <c:v>POINSETTIA</c:v>
                  </c:pt>
                  <c:pt idx="27">
                    <c:v>POINSETTIA</c:v>
                  </c:pt>
                  <c:pt idx="28">
                    <c:v>LA COSTA</c:v>
                  </c:pt>
                  <c:pt idx="29">
                    <c:v>LEUCADIA</c:v>
                  </c:pt>
                  <c:pt idx="30">
                    <c:v>ENCINITAS</c:v>
                  </c:pt>
                  <c:pt idx="31">
                    <c:v>SANTA FE</c:v>
                  </c:pt>
                  <c:pt idx="32">
                    <c:v>SANTA FE</c:v>
                  </c:pt>
                  <c:pt idx="33">
                    <c:v>SANTA FE</c:v>
                  </c:pt>
                  <c:pt idx="34">
                    <c:v>BIRMINGHAM</c:v>
                  </c:pt>
                  <c:pt idx="35">
                    <c:v>BIRMINGHAM</c:v>
                  </c:pt>
                  <c:pt idx="36">
                    <c:v>MANCHESTER</c:v>
                  </c:pt>
                  <c:pt idx="37">
                    <c:v>LOMAS SANTA FE</c:v>
                  </c:pt>
                  <c:pt idx="38">
                    <c:v>LOMAS SANTA FE</c:v>
                  </c:pt>
                  <c:pt idx="39">
                    <c:v>VIA DE LA VALLE</c:v>
                  </c:pt>
                  <c:pt idx="40">
                    <c:v>VIA DE LA VALLE</c:v>
                  </c:pt>
                  <c:pt idx="41">
                    <c:v>CARMEL VALLEY</c:v>
                  </c:pt>
                  <c:pt idx="42">
                    <c:v>CARMEL VALLEY</c:v>
                  </c:pt>
                  <c:pt idx="43">
                    <c:v>0</c:v>
                  </c:pt>
                  <c:pt idx="44">
                    <c:v>I-805 SB</c:v>
                  </c:pt>
                  <c:pt idx="45">
                    <c:v>SORRENTO VALLEY</c:v>
                  </c:pt>
                  <c:pt idx="46">
                    <c:v>GENESEE</c:v>
                  </c:pt>
                  <c:pt idx="47">
                    <c:v>SR-52 WB</c:v>
                  </c:pt>
                  <c:pt idx="48">
                    <c:v>SR-52 WB</c:v>
                  </c:pt>
                  <c:pt idx="49">
                    <c:v>MISSION BAY</c:v>
                  </c:pt>
                  <c:pt idx="50">
                    <c:v>GARNET</c:v>
                  </c:pt>
                  <c:pt idx="51">
                    <c:v>CLAIREMONT</c:v>
                  </c:pt>
                  <c:pt idx="52">
                    <c:v>CLAIREMONT</c:v>
                  </c:pt>
                  <c:pt idx="53">
                    <c:v>CLAIREMONT</c:v>
                  </c:pt>
                  <c:pt idx="54">
                    <c:v>SEA WORLD</c:v>
                  </c:pt>
                  <c:pt idx="55">
                    <c:v>SEA WORLD</c:v>
                  </c:pt>
                  <c:pt idx="56">
                    <c:v>I-8 EB</c:v>
                  </c:pt>
                  <c:pt idx="57">
                    <c:v>I-8 EB</c:v>
                  </c:pt>
                  <c:pt idx="58">
                    <c:v>OLD TOWN</c:v>
                  </c:pt>
                  <c:pt idx="59">
                    <c:v>HANCOCK</c:v>
                  </c:pt>
                  <c:pt idx="60">
                    <c:v>KETTNER</c:v>
                  </c:pt>
                  <c:pt idx="61">
                    <c:v>FRONT</c:v>
                  </c:pt>
                  <c:pt idx="62">
                    <c:v>STATE</c:v>
                  </c:pt>
                  <c:pt idx="63">
                    <c:v>0</c:v>
                  </c:pt>
                  <c:pt idx="64">
                    <c:v>SR-163 SB</c:v>
                  </c:pt>
                  <c:pt idx="65">
                    <c:v>PERSHING</c:v>
                  </c:pt>
                  <c:pt idx="66">
                    <c:v>SR-94 EB</c:v>
                  </c:pt>
                  <c:pt idx="67">
                    <c:v>PARK</c:v>
                  </c:pt>
                  <c:pt idx="68">
                    <c:v>PERSHING</c:v>
                  </c:pt>
                  <c:pt idx="69">
                    <c:v>IMPERIAL</c:v>
                  </c:pt>
                  <c:pt idx="70">
                    <c:v>BEARDSLEY</c:v>
                  </c:pt>
                  <c:pt idx="71">
                    <c:v>SR-75 SB</c:v>
                  </c:pt>
                  <c:pt idx="72">
                    <c:v>SR-75 NB</c:v>
                  </c:pt>
                  <c:pt idx="73">
                    <c:v>NATIONAL</c:v>
                  </c:pt>
                  <c:pt idx="74">
                    <c:v>SR-15 NB</c:v>
                  </c:pt>
                  <c:pt idx="75">
                    <c:v>MAIN</c:v>
                  </c:pt>
                  <c:pt idx="76">
                    <c:v>SR-15 SB</c:v>
                  </c:pt>
                  <c:pt idx="77">
                    <c:v>08TH</c:v>
                  </c:pt>
                  <c:pt idx="78">
                    <c:v>CIVIC CENTER</c:v>
                  </c:pt>
                  <c:pt idx="79">
                    <c:v>CIVIC CENTER</c:v>
                  </c:pt>
                  <c:pt idx="80">
                    <c:v>24TH</c:v>
                  </c:pt>
                  <c:pt idx="81">
                    <c:v>SR-54 WB</c:v>
                  </c:pt>
                  <c:pt idx="82">
                    <c:v>SR-54 WB</c:v>
                  </c:pt>
                  <c:pt idx="83">
                    <c:v>E ST</c:v>
                  </c:pt>
                  <c:pt idx="84">
                    <c:v>E ST</c:v>
                  </c:pt>
                  <c:pt idx="85">
                    <c:v>H</c:v>
                  </c:pt>
                  <c:pt idx="86">
                    <c:v>J</c:v>
                  </c:pt>
                  <c:pt idx="87">
                    <c:v>J</c:v>
                  </c:pt>
                  <c:pt idx="88">
                    <c:v>BAY</c:v>
                  </c:pt>
                  <c:pt idx="89">
                    <c:v>BAY</c:v>
                  </c:pt>
                  <c:pt idx="90">
                    <c:v>PALOMAR</c:v>
                  </c:pt>
                  <c:pt idx="91">
                    <c:v>PALOMAR</c:v>
                  </c:pt>
                  <c:pt idx="92">
                    <c:v>MAIN</c:v>
                  </c:pt>
                  <c:pt idx="93">
                    <c:v>0</c:v>
                  </c:pt>
                  <c:pt idx="94">
                    <c:v>PALM</c:v>
                  </c:pt>
                  <c:pt idx="95">
                    <c:v>PALM</c:v>
                  </c:pt>
                  <c:pt idx="96">
                    <c:v>CORONADO</c:v>
                  </c:pt>
                  <c:pt idx="97">
                    <c:v>CORONADO</c:v>
                  </c:pt>
                  <c:pt idx="98">
                    <c:v>SR-905</c:v>
                  </c:pt>
                  <c:pt idx="99">
                    <c:v>SR-905 WB</c:v>
                  </c:pt>
                  <c:pt idx="100">
                    <c:v>SR-905 EB</c:v>
                  </c:pt>
                  <c:pt idx="101">
                    <c:v>DAIRY MART</c:v>
                  </c:pt>
                  <c:pt idx="102">
                    <c:v>DAIRY MART</c:v>
                  </c:pt>
                  <c:pt idx="103">
                    <c:v>VIA DE SAN YSIDRO</c:v>
                  </c:pt>
                  <c:pt idx="104">
                    <c:v>CAM DE LA PLAZA</c:v>
                  </c:pt>
                  <c:pt idx="105">
                    <c:v>I-805 SB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79-F163-4436-8F69-D97A8A617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7A-F163-4436-8F69-D97A8A6175B7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B-F163-4436-8F69-D97A8A6175B7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I-15 NB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'I-15 NB'!$D$2:$D$118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22</c:v>
                </c:pt>
                <c:pt idx="16">
                  <c:v>23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28</c:v>
                </c:pt>
                <c:pt idx="21">
                  <c:v>29</c:v>
                </c:pt>
                <c:pt idx="22">
                  <c:v>30</c:v>
                </c:pt>
                <c:pt idx="23">
                  <c:v>31</c:v>
                </c:pt>
                <c:pt idx="24">
                  <c:v>32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40</c:v>
                </c:pt>
                <c:pt idx="30">
                  <c:v>41</c:v>
                </c:pt>
                <c:pt idx="31">
                  <c:v>43</c:v>
                </c:pt>
                <c:pt idx="32">
                  <c:v>44</c:v>
                </c:pt>
                <c:pt idx="33">
                  <c:v>48</c:v>
                </c:pt>
                <c:pt idx="34">
                  <c:v>49</c:v>
                </c:pt>
                <c:pt idx="35">
                  <c:v>52</c:v>
                </c:pt>
                <c:pt idx="36">
                  <c:v>53</c:v>
                </c:pt>
                <c:pt idx="37">
                  <c:v>55</c:v>
                </c:pt>
                <c:pt idx="38">
                  <c:v>56</c:v>
                </c:pt>
                <c:pt idx="39">
                  <c:v>58</c:v>
                </c:pt>
                <c:pt idx="40">
                  <c:v>60</c:v>
                </c:pt>
                <c:pt idx="41">
                  <c:v>62</c:v>
                </c:pt>
                <c:pt idx="42">
                  <c:v>63</c:v>
                </c:pt>
                <c:pt idx="43">
                  <c:v>64</c:v>
                </c:pt>
                <c:pt idx="44">
                  <c:v>68</c:v>
                </c:pt>
                <c:pt idx="45">
                  <c:v>71</c:v>
                </c:pt>
                <c:pt idx="46">
                  <c:v>72</c:v>
                </c:pt>
                <c:pt idx="47">
                  <c:v>73</c:v>
                </c:pt>
                <c:pt idx="48">
                  <c:v>74</c:v>
                </c:pt>
                <c:pt idx="49">
                  <c:v>75</c:v>
                </c:pt>
                <c:pt idx="50">
                  <c:v>76</c:v>
                </c:pt>
                <c:pt idx="51">
                  <c:v>79</c:v>
                </c:pt>
                <c:pt idx="52">
                  <c:v>80</c:v>
                </c:pt>
                <c:pt idx="53">
                  <c:v>84</c:v>
                </c:pt>
                <c:pt idx="54">
                  <c:v>86</c:v>
                </c:pt>
                <c:pt idx="55">
                  <c:v>88</c:v>
                </c:pt>
                <c:pt idx="56">
                  <c:v>89</c:v>
                </c:pt>
                <c:pt idx="57">
                  <c:v>91</c:v>
                </c:pt>
                <c:pt idx="58">
                  <c:v>92</c:v>
                </c:pt>
                <c:pt idx="59">
                  <c:v>95</c:v>
                </c:pt>
                <c:pt idx="60">
                  <c:v>98</c:v>
                </c:pt>
                <c:pt idx="61">
                  <c:v>2</c:v>
                </c:pt>
                <c:pt idx="62">
                  <c:v>3</c:v>
                </c:pt>
                <c:pt idx="63">
                  <c:v>4</c:v>
                </c:pt>
                <c:pt idx="64">
                  <c:v>5</c:v>
                </c:pt>
                <c:pt idx="65">
                  <c:v>6</c:v>
                </c:pt>
                <c:pt idx="66">
                  <c:v>7</c:v>
                </c:pt>
                <c:pt idx="67">
                  <c:v>10</c:v>
                </c:pt>
                <c:pt idx="68">
                  <c:v>11</c:v>
                </c:pt>
                <c:pt idx="69">
                  <c:v>13</c:v>
                </c:pt>
                <c:pt idx="70">
                  <c:v>14</c:v>
                </c:pt>
                <c:pt idx="71">
                  <c:v>15</c:v>
                </c:pt>
                <c:pt idx="72">
                  <c:v>16</c:v>
                </c:pt>
                <c:pt idx="73">
                  <c:v>17</c:v>
                </c:pt>
              </c:numCache>
            </c:numRef>
          </c:cat>
          <c:val>
            <c:numRef>
              <c:f>'I-15 NB'!$G$2:$G$75</c:f>
              <c:numCache>
                <c:formatCode>General</c:formatCode>
                <c:ptCount val="74"/>
                <c:pt idx="0">
                  <c:v>39.270000000000003</c:v>
                </c:pt>
                <c:pt idx="1">
                  <c:v>39.270000000000003</c:v>
                </c:pt>
                <c:pt idx="2">
                  <c:v>30.45</c:v>
                </c:pt>
                <c:pt idx="3">
                  <c:v>30.46</c:v>
                </c:pt>
                <c:pt idx="4">
                  <c:v>30.46</c:v>
                </c:pt>
                <c:pt idx="5">
                  <c:v>40.92</c:v>
                </c:pt>
                <c:pt idx="6">
                  <c:v>40.92</c:v>
                </c:pt>
                <c:pt idx="7">
                  <c:v>60.89</c:v>
                </c:pt>
                <c:pt idx="8">
                  <c:v>60.89</c:v>
                </c:pt>
                <c:pt idx="9">
                  <c:v>65.7</c:v>
                </c:pt>
                <c:pt idx="10">
                  <c:v>65.7</c:v>
                </c:pt>
                <c:pt idx="11">
                  <c:v>65.7</c:v>
                </c:pt>
                <c:pt idx="12">
                  <c:v>65.7</c:v>
                </c:pt>
                <c:pt idx="13">
                  <c:v>66.27</c:v>
                </c:pt>
                <c:pt idx="14">
                  <c:v>66</c:v>
                </c:pt>
                <c:pt idx="15">
                  <c:v>58.39</c:v>
                </c:pt>
                <c:pt idx="16">
                  <c:v>58.39</c:v>
                </c:pt>
                <c:pt idx="17">
                  <c:v>67.59</c:v>
                </c:pt>
                <c:pt idx="18">
                  <c:v>67.59</c:v>
                </c:pt>
                <c:pt idx="19">
                  <c:v>69.17</c:v>
                </c:pt>
                <c:pt idx="20">
                  <c:v>69.17</c:v>
                </c:pt>
                <c:pt idx="21">
                  <c:v>69.17</c:v>
                </c:pt>
                <c:pt idx="22">
                  <c:v>69.17</c:v>
                </c:pt>
                <c:pt idx="23">
                  <c:v>67.81</c:v>
                </c:pt>
                <c:pt idx="24">
                  <c:v>67.81</c:v>
                </c:pt>
                <c:pt idx="25">
                  <c:v>68.319999999999993</c:v>
                </c:pt>
                <c:pt idx="26">
                  <c:v>68.319999999999993</c:v>
                </c:pt>
                <c:pt idx="27">
                  <c:v>68.7</c:v>
                </c:pt>
                <c:pt idx="28">
                  <c:v>68.7</c:v>
                </c:pt>
                <c:pt idx="29">
                  <c:v>69.040000000000006</c:v>
                </c:pt>
                <c:pt idx="30">
                  <c:v>69.040000000000006</c:v>
                </c:pt>
                <c:pt idx="31">
                  <c:v>66.98</c:v>
                </c:pt>
                <c:pt idx="32">
                  <c:v>66.98</c:v>
                </c:pt>
                <c:pt idx="33">
                  <c:v>67.03</c:v>
                </c:pt>
                <c:pt idx="34">
                  <c:v>71.27</c:v>
                </c:pt>
                <c:pt idx="35">
                  <c:v>67.41</c:v>
                </c:pt>
                <c:pt idx="36">
                  <c:v>69.540000000000006</c:v>
                </c:pt>
                <c:pt idx="37">
                  <c:v>69.11</c:v>
                </c:pt>
                <c:pt idx="38">
                  <c:v>69.11</c:v>
                </c:pt>
                <c:pt idx="39">
                  <c:v>72.47</c:v>
                </c:pt>
                <c:pt idx="40">
                  <c:v>69.180000000000007</c:v>
                </c:pt>
                <c:pt idx="41">
                  <c:v>68.349999999999994</c:v>
                </c:pt>
                <c:pt idx="42">
                  <c:v>68.349999999999994</c:v>
                </c:pt>
                <c:pt idx="43">
                  <c:v>68.349999999999994</c:v>
                </c:pt>
                <c:pt idx="44">
                  <c:v>69.099999999999994</c:v>
                </c:pt>
                <c:pt idx="45">
                  <c:v>65.88</c:v>
                </c:pt>
                <c:pt idx="46">
                  <c:v>56.18</c:v>
                </c:pt>
                <c:pt idx="47">
                  <c:v>56.18</c:v>
                </c:pt>
                <c:pt idx="48">
                  <c:v>56.18</c:v>
                </c:pt>
                <c:pt idx="49">
                  <c:v>66.05</c:v>
                </c:pt>
                <c:pt idx="50">
                  <c:v>66.05</c:v>
                </c:pt>
                <c:pt idx="51">
                  <c:v>68.37</c:v>
                </c:pt>
                <c:pt idx="52">
                  <c:v>68.7</c:v>
                </c:pt>
                <c:pt idx="53">
                  <c:v>68.8</c:v>
                </c:pt>
                <c:pt idx="54">
                  <c:v>69.150000000000006</c:v>
                </c:pt>
                <c:pt idx="55">
                  <c:v>66.2</c:v>
                </c:pt>
                <c:pt idx="56">
                  <c:v>66.2</c:v>
                </c:pt>
                <c:pt idx="57">
                  <c:v>68.989999999999995</c:v>
                </c:pt>
                <c:pt idx="58">
                  <c:v>68.989999999999995</c:v>
                </c:pt>
                <c:pt idx="59">
                  <c:v>68.89</c:v>
                </c:pt>
                <c:pt idx="60">
                  <c:v>68.41</c:v>
                </c:pt>
                <c:pt idx="61">
                  <c:v>57.81</c:v>
                </c:pt>
                <c:pt idx="62">
                  <c:v>65.69</c:v>
                </c:pt>
                <c:pt idx="63">
                  <c:v>64.260000000000005</c:v>
                </c:pt>
                <c:pt idx="64">
                  <c:v>65.400000000000006</c:v>
                </c:pt>
                <c:pt idx="65">
                  <c:v>65.400000000000006</c:v>
                </c:pt>
                <c:pt idx="66">
                  <c:v>56.57</c:v>
                </c:pt>
                <c:pt idx="67">
                  <c:v>61.74</c:v>
                </c:pt>
                <c:pt idx="68">
                  <c:v>61.74</c:v>
                </c:pt>
                <c:pt idx="69">
                  <c:v>41.71</c:v>
                </c:pt>
                <c:pt idx="70">
                  <c:v>41.71</c:v>
                </c:pt>
                <c:pt idx="71">
                  <c:v>39.69</c:v>
                </c:pt>
                <c:pt idx="72">
                  <c:v>39.69</c:v>
                </c:pt>
                <c:pt idx="73">
                  <c:v>39.270000000000003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AD2-4B0B-B121-B3CD61246F27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'I-15 NB'!$D$2:$D$118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22</c:v>
                </c:pt>
                <c:pt idx="16">
                  <c:v>23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28</c:v>
                </c:pt>
                <c:pt idx="21">
                  <c:v>29</c:v>
                </c:pt>
                <c:pt idx="22">
                  <c:v>30</c:v>
                </c:pt>
                <c:pt idx="23">
                  <c:v>31</c:v>
                </c:pt>
                <c:pt idx="24">
                  <c:v>32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40</c:v>
                </c:pt>
                <c:pt idx="30">
                  <c:v>41</c:v>
                </c:pt>
                <c:pt idx="31">
                  <c:v>43</c:v>
                </c:pt>
                <c:pt idx="32">
                  <c:v>44</c:v>
                </c:pt>
                <c:pt idx="33">
                  <c:v>48</c:v>
                </c:pt>
                <c:pt idx="34">
                  <c:v>49</c:v>
                </c:pt>
                <c:pt idx="35">
                  <c:v>52</c:v>
                </c:pt>
                <c:pt idx="36">
                  <c:v>53</c:v>
                </c:pt>
                <c:pt idx="37">
                  <c:v>55</c:v>
                </c:pt>
                <c:pt idx="38">
                  <c:v>56</c:v>
                </c:pt>
                <c:pt idx="39">
                  <c:v>58</c:v>
                </c:pt>
                <c:pt idx="40">
                  <c:v>60</c:v>
                </c:pt>
                <c:pt idx="41">
                  <c:v>62</c:v>
                </c:pt>
                <c:pt idx="42">
                  <c:v>63</c:v>
                </c:pt>
                <c:pt idx="43">
                  <c:v>64</c:v>
                </c:pt>
                <c:pt idx="44">
                  <c:v>68</c:v>
                </c:pt>
                <c:pt idx="45">
                  <c:v>71</c:v>
                </c:pt>
                <c:pt idx="46">
                  <c:v>72</c:v>
                </c:pt>
                <c:pt idx="47">
                  <c:v>73</c:v>
                </c:pt>
                <c:pt idx="48">
                  <c:v>74</c:v>
                </c:pt>
                <c:pt idx="49">
                  <c:v>75</c:v>
                </c:pt>
                <c:pt idx="50">
                  <c:v>76</c:v>
                </c:pt>
                <c:pt idx="51">
                  <c:v>79</c:v>
                </c:pt>
                <c:pt idx="52">
                  <c:v>80</c:v>
                </c:pt>
                <c:pt idx="53">
                  <c:v>84</c:v>
                </c:pt>
                <c:pt idx="54">
                  <c:v>86</c:v>
                </c:pt>
                <c:pt idx="55">
                  <c:v>88</c:v>
                </c:pt>
                <c:pt idx="56">
                  <c:v>89</c:v>
                </c:pt>
                <c:pt idx="57">
                  <c:v>91</c:v>
                </c:pt>
                <c:pt idx="58">
                  <c:v>92</c:v>
                </c:pt>
                <c:pt idx="59">
                  <c:v>95</c:v>
                </c:pt>
                <c:pt idx="60">
                  <c:v>98</c:v>
                </c:pt>
                <c:pt idx="61">
                  <c:v>2</c:v>
                </c:pt>
                <c:pt idx="62">
                  <c:v>3</c:v>
                </c:pt>
                <c:pt idx="63">
                  <c:v>4</c:v>
                </c:pt>
                <c:pt idx="64">
                  <c:v>5</c:v>
                </c:pt>
                <c:pt idx="65">
                  <c:v>6</c:v>
                </c:pt>
                <c:pt idx="66">
                  <c:v>7</c:v>
                </c:pt>
                <c:pt idx="67">
                  <c:v>10</c:v>
                </c:pt>
                <c:pt idx="68">
                  <c:v>11</c:v>
                </c:pt>
                <c:pt idx="69">
                  <c:v>13</c:v>
                </c:pt>
                <c:pt idx="70">
                  <c:v>14</c:v>
                </c:pt>
                <c:pt idx="71">
                  <c:v>15</c:v>
                </c:pt>
                <c:pt idx="72">
                  <c:v>16</c:v>
                </c:pt>
                <c:pt idx="73">
                  <c:v>17</c:v>
                </c:pt>
              </c:numCache>
            </c:numRef>
          </c:cat>
          <c:val>
            <c:numRef>
              <c:f>'I-15 NB'!$H$2:$H$75</c:f>
              <c:numCache>
                <c:formatCode>General</c:formatCode>
                <c:ptCount val="74"/>
                <c:pt idx="0">
                  <c:v>66.23</c:v>
                </c:pt>
                <c:pt idx="1">
                  <c:v>66.23</c:v>
                </c:pt>
                <c:pt idx="2">
                  <c:v>66.64</c:v>
                </c:pt>
                <c:pt idx="3">
                  <c:v>66.64</c:v>
                </c:pt>
                <c:pt idx="4">
                  <c:v>66.64</c:v>
                </c:pt>
                <c:pt idx="5">
                  <c:v>67.260000000000005</c:v>
                </c:pt>
                <c:pt idx="6">
                  <c:v>67.260000000000005</c:v>
                </c:pt>
                <c:pt idx="7">
                  <c:v>67.680000000000007</c:v>
                </c:pt>
                <c:pt idx="8">
                  <c:v>67.680000000000007</c:v>
                </c:pt>
                <c:pt idx="9">
                  <c:v>67.099999999999994</c:v>
                </c:pt>
                <c:pt idx="10">
                  <c:v>67.099999999999994</c:v>
                </c:pt>
                <c:pt idx="11">
                  <c:v>67.099999999999994</c:v>
                </c:pt>
                <c:pt idx="12">
                  <c:v>67.099999999999994</c:v>
                </c:pt>
                <c:pt idx="13">
                  <c:v>66.44</c:v>
                </c:pt>
                <c:pt idx="14">
                  <c:v>63.85</c:v>
                </c:pt>
                <c:pt idx="15">
                  <c:v>56.4</c:v>
                </c:pt>
                <c:pt idx="16">
                  <c:v>56.4</c:v>
                </c:pt>
                <c:pt idx="17">
                  <c:v>54.77</c:v>
                </c:pt>
                <c:pt idx="18">
                  <c:v>54.77</c:v>
                </c:pt>
                <c:pt idx="19">
                  <c:v>50.03</c:v>
                </c:pt>
                <c:pt idx="20">
                  <c:v>50.03</c:v>
                </c:pt>
                <c:pt idx="21">
                  <c:v>50.03</c:v>
                </c:pt>
                <c:pt idx="22">
                  <c:v>50.03</c:v>
                </c:pt>
                <c:pt idx="23">
                  <c:v>48.16</c:v>
                </c:pt>
                <c:pt idx="24">
                  <c:v>48.16</c:v>
                </c:pt>
                <c:pt idx="25">
                  <c:v>55</c:v>
                </c:pt>
                <c:pt idx="26">
                  <c:v>55</c:v>
                </c:pt>
                <c:pt idx="27">
                  <c:v>59.1</c:v>
                </c:pt>
                <c:pt idx="28">
                  <c:v>59.1</c:v>
                </c:pt>
                <c:pt idx="29">
                  <c:v>61.43</c:v>
                </c:pt>
                <c:pt idx="30">
                  <c:v>61.43</c:v>
                </c:pt>
                <c:pt idx="31">
                  <c:v>57.63</c:v>
                </c:pt>
                <c:pt idx="32">
                  <c:v>57.63</c:v>
                </c:pt>
                <c:pt idx="33">
                  <c:v>55.88</c:v>
                </c:pt>
                <c:pt idx="34">
                  <c:v>66.92</c:v>
                </c:pt>
                <c:pt idx="35">
                  <c:v>47.23</c:v>
                </c:pt>
                <c:pt idx="36">
                  <c:v>44.21</c:v>
                </c:pt>
                <c:pt idx="37">
                  <c:v>49.82</c:v>
                </c:pt>
                <c:pt idx="38">
                  <c:v>49.82</c:v>
                </c:pt>
                <c:pt idx="39">
                  <c:v>63.25</c:v>
                </c:pt>
                <c:pt idx="40">
                  <c:v>52.33</c:v>
                </c:pt>
                <c:pt idx="41">
                  <c:v>59.55</c:v>
                </c:pt>
                <c:pt idx="42">
                  <c:v>59.55</c:v>
                </c:pt>
                <c:pt idx="43">
                  <c:v>59.55</c:v>
                </c:pt>
                <c:pt idx="44">
                  <c:v>62.2</c:v>
                </c:pt>
                <c:pt idx="45">
                  <c:v>53.94</c:v>
                </c:pt>
                <c:pt idx="46">
                  <c:v>46.76</c:v>
                </c:pt>
                <c:pt idx="47">
                  <c:v>46.76</c:v>
                </c:pt>
                <c:pt idx="48">
                  <c:v>46.76</c:v>
                </c:pt>
                <c:pt idx="49">
                  <c:v>60.93</c:v>
                </c:pt>
                <c:pt idx="50">
                  <c:v>60.93</c:v>
                </c:pt>
                <c:pt idx="51">
                  <c:v>68.28</c:v>
                </c:pt>
                <c:pt idx="52">
                  <c:v>68.489999999999995</c:v>
                </c:pt>
                <c:pt idx="53">
                  <c:v>68.489999999999995</c:v>
                </c:pt>
                <c:pt idx="54">
                  <c:v>70.47</c:v>
                </c:pt>
                <c:pt idx="55">
                  <c:v>66.06</c:v>
                </c:pt>
                <c:pt idx="56">
                  <c:v>66.06</c:v>
                </c:pt>
                <c:pt idx="57">
                  <c:v>57.78</c:v>
                </c:pt>
                <c:pt idx="58">
                  <c:v>57.78</c:v>
                </c:pt>
                <c:pt idx="59">
                  <c:v>42.41</c:v>
                </c:pt>
                <c:pt idx="60">
                  <c:v>40.98</c:v>
                </c:pt>
                <c:pt idx="61">
                  <c:v>55.46</c:v>
                </c:pt>
                <c:pt idx="62">
                  <c:v>54.03</c:v>
                </c:pt>
                <c:pt idx="63">
                  <c:v>55.61</c:v>
                </c:pt>
                <c:pt idx="64">
                  <c:v>56.62</c:v>
                </c:pt>
                <c:pt idx="65">
                  <c:v>56.62</c:v>
                </c:pt>
                <c:pt idx="66">
                  <c:v>62.5</c:v>
                </c:pt>
                <c:pt idx="67">
                  <c:v>66.97</c:v>
                </c:pt>
                <c:pt idx="68">
                  <c:v>66.97</c:v>
                </c:pt>
                <c:pt idx="69">
                  <c:v>65.91</c:v>
                </c:pt>
                <c:pt idx="70">
                  <c:v>65.91</c:v>
                </c:pt>
                <c:pt idx="71">
                  <c:v>65.58</c:v>
                </c:pt>
                <c:pt idx="72">
                  <c:v>65.58</c:v>
                </c:pt>
                <c:pt idx="73">
                  <c:v>66.23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AD2-4B0B-B121-B3CD61246F27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'I-15 NB'!$D$2:$D$118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22</c:v>
                </c:pt>
                <c:pt idx="16">
                  <c:v>23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28</c:v>
                </c:pt>
                <c:pt idx="21">
                  <c:v>29</c:v>
                </c:pt>
                <c:pt idx="22">
                  <c:v>30</c:v>
                </c:pt>
                <c:pt idx="23">
                  <c:v>31</c:v>
                </c:pt>
                <c:pt idx="24">
                  <c:v>32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40</c:v>
                </c:pt>
                <c:pt idx="30">
                  <c:v>41</c:v>
                </c:pt>
                <c:pt idx="31">
                  <c:v>43</c:v>
                </c:pt>
                <c:pt idx="32">
                  <c:v>44</c:v>
                </c:pt>
                <c:pt idx="33">
                  <c:v>48</c:v>
                </c:pt>
                <c:pt idx="34">
                  <c:v>49</c:v>
                </c:pt>
                <c:pt idx="35">
                  <c:v>52</c:v>
                </c:pt>
                <c:pt idx="36">
                  <c:v>53</c:v>
                </c:pt>
                <c:pt idx="37">
                  <c:v>55</c:v>
                </c:pt>
                <c:pt idx="38">
                  <c:v>56</c:v>
                </c:pt>
                <c:pt idx="39">
                  <c:v>58</c:v>
                </c:pt>
                <c:pt idx="40">
                  <c:v>60</c:v>
                </c:pt>
                <c:pt idx="41">
                  <c:v>62</c:v>
                </c:pt>
                <c:pt idx="42">
                  <c:v>63</c:v>
                </c:pt>
                <c:pt idx="43">
                  <c:v>64</c:v>
                </c:pt>
                <c:pt idx="44">
                  <c:v>68</c:v>
                </c:pt>
                <c:pt idx="45">
                  <c:v>71</c:v>
                </c:pt>
                <c:pt idx="46">
                  <c:v>72</c:v>
                </c:pt>
                <c:pt idx="47">
                  <c:v>73</c:v>
                </c:pt>
                <c:pt idx="48">
                  <c:v>74</c:v>
                </c:pt>
                <c:pt idx="49">
                  <c:v>75</c:v>
                </c:pt>
                <c:pt idx="50">
                  <c:v>76</c:v>
                </c:pt>
                <c:pt idx="51">
                  <c:v>79</c:v>
                </c:pt>
                <c:pt idx="52">
                  <c:v>80</c:v>
                </c:pt>
                <c:pt idx="53">
                  <c:v>84</c:v>
                </c:pt>
                <c:pt idx="54">
                  <c:v>86</c:v>
                </c:pt>
                <c:pt idx="55">
                  <c:v>88</c:v>
                </c:pt>
                <c:pt idx="56">
                  <c:v>89</c:v>
                </c:pt>
                <c:pt idx="57">
                  <c:v>91</c:v>
                </c:pt>
                <c:pt idx="58">
                  <c:v>92</c:v>
                </c:pt>
                <c:pt idx="59">
                  <c:v>95</c:v>
                </c:pt>
                <c:pt idx="60">
                  <c:v>98</c:v>
                </c:pt>
                <c:pt idx="61">
                  <c:v>2</c:v>
                </c:pt>
                <c:pt idx="62">
                  <c:v>3</c:v>
                </c:pt>
                <c:pt idx="63">
                  <c:v>4</c:v>
                </c:pt>
                <c:pt idx="64">
                  <c:v>5</c:v>
                </c:pt>
                <c:pt idx="65">
                  <c:v>6</c:v>
                </c:pt>
                <c:pt idx="66">
                  <c:v>7</c:v>
                </c:pt>
                <c:pt idx="67">
                  <c:v>10</c:v>
                </c:pt>
                <c:pt idx="68">
                  <c:v>11</c:v>
                </c:pt>
                <c:pt idx="69">
                  <c:v>13</c:v>
                </c:pt>
                <c:pt idx="70">
                  <c:v>14</c:v>
                </c:pt>
                <c:pt idx="71">
                  <c:v>15</c:v>
                </c:pt>
                <c:pt idx="72">
                  <c:v>16</c:v>
                </c:pt>
                <c:pt idx="73">
                  <c:v>17</c:v>
                </c:pt>
              </c:numCache>
            </c:numRef>
          </c:cat>
          <c:val>
            <c:numRef>
              <c:f>'I-15 NB'!$I$2:$I$75</c:f>
              <c:numCache>
                <c:formatCode>General</c:formatCode>
                <c:ptCount val="7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AD2-4B0B-B121-B3CD61246F27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'I-15 NB'!$D$2:$D$118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22</c:v>
                </c:pt>
                <c:pt idx="16">
                  <c:v>23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28</c:v>
                </c:pt>
                <c:pt idx="21">
                  <c:v>29</c:v>
                </c:pt>
                <c:pt idx="22">
                  <c:v>30</c:v>
                </c:pt>
                <c:pt idx="23">
                  <c:v>31</c:v>
                </c:pt>
                <c:pt idx="24">
                  <c:v>32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40</c:v>
                </c:pt>
                <c:pt idx="30">
                  <c:v>41</c:v>
                </c:pt>
                <c:pt idx="31">
                  <c:v>43</c:v>
                </c:pt>
                <c:pt idx="32">
                  <c:v>44</c:v>
                </c:pt>
                <c:pt idx="33">
                  <c:v>48</c:v>
                </c:pt>
                <c:pt idx="34">
                  <c:v>49</c:v>
                </c:pt>
                <c:pt idx="35">
                  <c:v>52</c:v>
                </c:pt>
                <c:pt idx="36">
                  <c:v>53</c:v>
                </c:pt>
                <c:pt idx="37">
                  <c:v>55</c:v>
                </c:pt>
                <c:pt idx="38">
                  <c:v>56</c:v>
                </c:pt>
                <c:pt idx="39">
                  <c:v>58</c:v>
                </c:pt>
                <c:pt idx="40">
                  <c:v>60</c:v>
                </c:pt>
                <c:pt idx="41">
                  <c:v>62</c:v>
                </c:pt>
                <c:pt idx="42">
                  <c:v>63</c:v>
                </c:pt>
                <c:pt idx="43">
                  <c:v>64</c:v>
                </c:pt>
                <c:pt idx="44">
                  <c:v>68</c:v>
                </c:pt>
                <c:pt idx="45">
                  <c:v>71</c:v>
                </c:pt>
                <c:pt idx="46">
                  <c:v>72</c:v>
                </c:pt>
                <c:pt idx="47">
                  <c:v>73</c:v>
                </c:pt>
                <c:pt idx="48">
                  <c:v>74</c:v>
                </c:pt>
                <c:pt idx="49">
                  <c:v>75</c:v>
                </c:pt>
                <c:pt idx="50">
                  <c:v>76</c:v>
                </c:pt>
                <c:pt idx="51">
                  <c:v>79</c:v>
                </c:pt>
                <c:pt idx="52">
                  <c:v>80</c:v>
                </c:pt>
                <c:pt idx="53">
                  <c:v>84</c:v>
                </c:pt>
                <c:pt idx="54">
                  <c:v>86</c:v>
                </c:pt>
                <c:pt idx="55">
                  <c:v>88</c:v>
                </c:pt>
                <c:pt idx="56">
                  <c:v>89</c:v>
                </c:pt>
                <c:pt idx="57">
                  <c:v>91</c:v>
                </c:pt>
                <c:pt idx="58">
                  <c:v>92</c:v>
                </c:pt>
                <c:pt idx="59">
                  <c:v>95</c:v>
                </c:pt>
                <c:pt idx="60">
                  <c:v>98</c:v>
                </c:pt>
                <c:pt idx="61">
                  <c:v>2</c:v>
                </c:pt>
                <c:pt idx="62">
                  <c:v>3</c:v>
                </c:pt>
                <c:pt idx="63">
                  <c:v>4</c:v>
                </c:pt>
                <c:pt idx="64">
                  <c:v>5</c:v>
                </c:pt>
                <c:pt idx="65">
                  <c:v>6</c:v>
                </c:pt>
                <c:pt idx="66">
                  <c:v>7</c:v>
                </c:pt>
                <c:pt idx="67">
                  <c:v>10</c:v>
                </c:pt>
                <c:pt idx="68">
                  <c:v>11</c:v>
                </c:pt>
                <c:pt idx="69">
                  <c:v>13</c:v>
                </c:pt>
                <c:pt idx="70">
                  <c:v>14</c:v>
                </c:pt>
                <c:pt idx="71">
                  <c:v>15</c:v>
                </c:pt>
                <c:pt idx="72">
                  <c:v>16</c:v>
                </c:pt>
                <c:pt idx="73">
                  <c:v>17</c:v>
                </c:pt>
              </c:numCache>
            </c:numRef>
          </c:cat>
          <c:val>
            <c:numRef>
              <c:f>'I-15 NB'!$J$2:$J$75</c:f>
              <c:numCache>
                <c:formatCode>General</c:formatCode>
                <c:ptCount val="7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AD2-4B0B-B121-B3CD61246F27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4650E6A-2B25-48B0-AAB2-29A9615A0F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AD2-4B0B-B121-B3CD61246F2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832F5AC-280F-47A7-932C-86E8A082C3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AD2-4B0B-B121-B3CD61246F2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6B88B9E-B985-4895-9C1D-88F5F716FE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AD2-4B0B-B121-B3CD61246F2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2FB0B5E-5548-4908-8ACE-F85E3FAFEF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AD2-4B0B-B121-B3CD61246F2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56B1DF-12ED-49F2-A503-8858F72958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AD2-4B0B-B121-B3CD61246F2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89788EC-30CB-4AC0-B8AB-2F30EB297F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AD2-4B0B-B121-B3CD61246F2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3B2F042-95B0-4CB1-A8D1-430C5A02D2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AD2-4B0B-B121-B3CD61246F2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5DDCF82-1C2E-4B5C-B6CD-B94D2C5FD5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AD2-4B0B-B121-B3CD61246F2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27385BC-D831-4005-94EC-9BB083CEA6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AD2-4B0B-B121-B3CD61246F2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CE23CA3-1E34-4883-A65B-6C3DFC2E96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AD2-4B0B-B121-B3CD61246F2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E1DC236-FF3F-4C07-BC09-8EF24F2F42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AD2-4B0B-B121-B3CD61246F2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6EF4A45-9F67-4120-A10C-7B19E564FC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AD2-4B0B-B121-B3CD61246F2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D055902-50BA-433E-A5D9-359A3A521F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AD2-4B0B-B121-B3CD61246F2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34A5E0D-E378-4D40-BE05-25A3235BE3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AD2-4B0B-B121-B3CD61246F2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6D488CE-AC2D-4774-BFB7-BE2D75FE2F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AD2-4B0B-B121-B3CD61246F2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EC018D0-D458-4366-8529-24D217176E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AD2-4B0B-B121-B3CD61246F2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BD23E50-3A51-4E54-94FD-6DCB7BF84E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AD2-4B0B-B121-B3CD61246F2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B6D79C9-6C73-4F82-861E-1CF16E82A4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AD2-4B0B-B121-B3CD61246F2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7550FD8-205E-4328-9058-E0107FDCA7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AD2-4B0B-B121-B3CD61246F2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703F9E2-834C-433E-8442-5C4839D7B0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AD2-4B0B-B121-B3CD61246F2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9EA7EE6-F14E-4239-BA28-F493C3B293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AD2-4B0B-B121-B3CD61246F2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9D774AE-FF6D-429A-87F0-BF9F51426F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AD2-4B0B-B121-B3CD61246F2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F4BBA26-D82E-40E2-A446-AD69D024F8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AD2-4B0B-B121-B3CD61246F2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53DBD3B-72B7-4D55-81E9-57F5621ECB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AD2-4B0B-B121-B3CD61246F2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17FD4C3-99AF-423B-B39A-8B287651BC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AD2-4B0B-B121-B3CD61246F2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741E6E2-9C8C-47E4-8534-9409A1D6EB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AD2-4B0B-B121-B3CD61246F2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99D7E19-3BBE-411E-958C-38CA4C8119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AD2-4B0B-B121-B3CD61246F2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E5CED57-7815-45F0-A11D-F2CAE9D13D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AD2-4B0B-B121-B3CD61246F2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FF76CFC-4952-47F7-B724-B764DAA924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AD2-4B0B-B121-B3CD61246F2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965467C-61CA-4BC6-BC41-98178E808F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AD2-4B0B-B121-B3CD61246F2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A270E29-A9FE-4D20-90E7-EC21338542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AD2-4B0B-B121-B3CD61246F2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58BE06C-368E-4E2B-B606-AE653E1069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AD2-4B0B-B121-B3CD61246F2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A745EA7-F5AA-4E24-84A0-3E2ADFFCC0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AD2-4B0B-B121-B3CD61246F2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AD115E4-4F1D-473E-8B66-6F02653636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AD2-4B0B-B121-B3CD61246F2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63B333F-0ACD-4EB3-8D1F-95975F8992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AD2-4B0B-B121-B3CD61246F2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6F20B7A-1205-40AF-AC6F-EB3DEFA741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AD2-4B0B-B121-B3CD61246F2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795E5E2-5C61-400F-AE5A-04D54B3163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AD2-4B0B-B121-B3CD61246F2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40CAC99-6D39-4F1C-B3A3-F2374A44C1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AD2-4B0B-B121-B3CD61246F2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8757AF9-059B-4856-AE71-3C36780973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AD2-4B0B-B121-B3CD61246F2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C4914A2-8818-40E8-8EA6-8906635470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AD2-4B0B-B121-B3CD61246F2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2A2C6BD-C34C-4EE0-83AF-9BD223F09D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AD2-4B0B-B121-B3CD61246F2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4E2B282-EC9A-4FE4-946D-84A31D33D6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AD2-4B0B-B121-B3CD61246F2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555B2DE-40AE-4FDF-BDB7-7F4AF90CB5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AD2-4B0B-B121-B3CD61246F2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4F3B1CD-3BA9-4759-BAD8-F77D92354A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AD2-4B0B-B121-B3CD61246F2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82633E2-9A40-46A8-B2E0-DC7527F6EF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AD2-4B0B-B121-B3CD61246F2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2D230FC-27F8-4B24-A3E4-58B599C08A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AD2-4B0B-B121-B3CD61246F2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13048C1-8A5C-437D-B82D-5E52690019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AD2-4B0B-B121-B3CD61246F2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8D097F2-8B8E-4AD5-B01E-26A8C02D1A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AD2-4B0B-B121-B3CD61246F2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5444602-1D5F-4B6C-8711-E89948548F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AD2-4B0B-B121-B3CD61246F2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67B6FF1-8402-4DFE-806B-B4D08C0B34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AD2-4B0B-B121-B3CD61246F2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A1A42BE-EE49-4588-B9B9-717DE86277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AD2-4B0B-B121-B3CD61246F2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BE18A2D-C37C-4DEA-A574-B993B61A44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AD2-4B0B-B121-B3CD61246F2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69C8760-82AB-48D8-ACD7-5B79FB3506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AD2-4B0B-B121-B3CD61246F2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FAF3D5D-ACDB-4F3A-B151-ACDFDB7935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AD2-4B0B-B121-B3CD61246F2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D84E33F-B26E-44EA-BD8F-601711826D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AD2-4B0B-B121-B3CD61246F2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916A731-3944-484A-A101-F6D14AB559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AD2-4B0B-B121-B3CD61246F2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BA19875-5F0F-4628-8444-EBCB3B2F03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AD2-4B0B-B121-B3CD61246F2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EF26DB7-CB78-42A6-9AF1-3DCBA83F98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AD2-4B0B-B121-B3CD61246F2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A9E0701-8FAF-43AA-B76D-7D1D401C8F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AD2-4B0B-B121-B3CD61246F2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54C50E7-1B15-48D8-AC77-F613D132BD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AD2-4B0B-B121-B3CD61246F2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002EAD1-97E6-4B6F-A745-E3D0E8549D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AD2-4B0B-B121-B3CD61246F2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9FF375B-6EA4-4AE9-B8C2-2B320500F6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AD2-4B0B-B121-B3CD61246F2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1398BD6-9D2D-4757-9BAC-60E68A8FBE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AD2-4B0B-B121-B3CD61246F2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BC7AA9E-9B78-4B36-A6BB-72EFB5F7F2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AD2-4B0B-B121-B3CD61246F2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AA4886E-B118-4076-8413-7700770B74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AD2-4B0B-B121-B3CD61246F2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A234370-6647-4787-AA2F-E515D3F649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AD2-4B0B-B121-B3CD61246F2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2B079F1-9DC0-452F-92C3-0453D75303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AD2-4B0B-B121-B3CD61246F2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8899DF6-6FBF-4619-89C8-3DBA4CF7D1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AD2-4B0B-B121-B3CD61246F2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92B36A6-77EA-4F83-9D40-6C383C250A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AD2-4B0B-B121-B3CD61246F2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E2D71E5-D120-4C8F-B648-7FA2487E89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AD2-4B0B-B121-B3CD61246F2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66ABC23-2E7A-4A77-B3ED-4F470E8EAD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AD2-4B0B-B121-B3CD61246F2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494E72A-F31A-42A7-BB40-1EA3F3567F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AD2-4B0B-B121-B3CD61246F2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E4C80FA-C5A6-4C18-8243-A8E1DDAB01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AD2-4B0B-B121-B3CD61246F2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F3D3A16-ABB2-4E98-ACC1-C9ECFAF1C5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AD2-4B0B-B121-B3CD61246F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'I-15 NB'!$D$2:$D$118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22</c:v>
                </c:pt>
                <c:pt idx="16">
                  <c:v>23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28</c:v>
                </c:pt>
                <c:pt idx="21">
                  <c:v>29</c:v>
                </c:pt>
                <c:pt idx="22">
                  <c:v>30</c:v>
                </c:pt>
                <c:pt idx="23">
                  <c:v>31</c:v>
                </c:pt>
                <c:pt idx="24">
                  <c:v>32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40</c:v>
                </c:pt>
                <c:pt idx="30">
                  <c:v>41</c:v>
                </c:pt>
                <c:pt idx="31">
                  <c:v>43</c:v>
                </c:pt>
                <c:pt idx="32">
                  <c:v>44</c:v>
                </c:pt>
                <c:pt idx="33">
                  <c:v>48</c:v>
                </c:pt>
                <c:pt idx="34">
                  <c:v>49</c:v>
                </c:pt>
                <c:pt idx="35">
                  <c:v>52</c:v>
                </c:pt>
                <c:pt idx="36">
                  <c:v>53</c:v>
                </c:pt>
                <c:pt idx="37">
                  <c:v>55</c:v>
                </c:pt>
                <c:pt idx="38">
                  <c:v>56</c:v>
                </c:pt>
                <c:pt idx="39">
                  <c:v>58</c:v>
                </c:pt>
                <c:pt idx="40">
                  <c:v>60</c:v>
                </c:pt>
                <c:pt idx="41">
                  <c:v>62</c:v>
                </c:pt>
                <c:pt idx="42">
                  <c:v>63</c:v>
                </c:pt>
                <c:pt idx="43">
                  <c:v>64</c:v>
                </c:pt>
                <c:pt idx="44">
                  <c:v>68</c:v>
                </c:pt>
                <c:pt idx="45">
                  <c:v>71</c:v>
                </c:pt>
                <c:pt idx="46">
                  <c:v>72</c:v>
                </c:pt>
                <c:pt idx="47">
                  <c:v>73</c:v>
                </c:pt>
                <c:pt idx="48">
                  <c:v>74</c:v>
                </c:pt>
                <c:pt idx="49">
                  <c:v>75</c:v>
                </c:pt>
                <c:pt idx="50">
                  <c:v>76</c:v>
                </c:pt>
                <c:pt idx="51">
                  <c:v>79</c:v>
                </c:pt>
                <c:pt idx="52">
                  <c:v>80</c:v>
                </c:pt>
                <c:pt idx="53">
                  <c:v>84</c:v>
                </c:pt>
                <c:pt idx="54">
                  <c:v>86</c:v>
                </c:pt>
                <c:pt idx="55">
                  <c:v>88</c:v>
                </c:pt>
                <c:pt idx="56">
                  <c:v>89</c:v>
                </c:pt>
                <c:pt idx="57">
                  <c:v>91</c:v>
                </c:pt>
                <c:pt idx="58">
                  <c:v>92</c:v>
                </c:pt>
                <c:pt idx="59">
                  <c:v>95</c:v>
                </c:pt>
                <c:pt idx="60">
                  <c:v>98</c:v>
                </c:pt>
                <c:pt idx="61">
                  <c:v>2</c:v>
                </c:pt>
                <c:pt idx="62">
                  <c:v>3</c:v>
                </c:pt>
                <c:pt idx="63">
                  <c:v>4</c:v>
                </c:pt>
                <c:pt idx="64">
                  <c:v>5</c:v>
                </c:pt>
                <c:pt idx="65">
                  <c:v>6</c:v>
                </c:pt>
                <c:pt idx="66">
                  <c:v>7</c:v>
                </c:pt>
                <c:pt idx="67">
                  <c:v>10</c:v>
                </c:pt>
                <c:pt idx="68">
                  <c:v>11</c:v>
                </c:pt>
                <c:pt idx="69">
                  <c:v>13</c:v>
                </c:pt>
                <c:pt idx="70">
                  <c:v>14</c:v>
                </c:pt>
                <c:pt idx="71">
                  <c:v>15</c:v>
                </c:pt>
                <c:pt idx="72">
                  <c:v>16</c:v>
                </c:pt>
                <c:pt idx="73">
                  <c:v>17</c:v>
                </c:pt>
              </c:numCache>
            </c:numRef>
          </c:cat>
          <c:val>
            <c:numRef>
              <c:f>'I-15 NB'!$F$2:$F$75</c:f>
              <c:numCache>
                <c:formatCode>General</c:formatCode>
                <c:ptCount val="7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'I-15 NB'!$F$2:$F$118</c15:f>
                <c15:dlblRangeCache>
                  <c:ptCount val="117"/>
                  <c:pt idx="0">
                    <c:v>ADAMS</c:v>
                  </c:pt>
                  <c:pt idx="1">
                    <c:v>ADAMS</c:v>
                  </c:pt>
                  <c:pt idx="2">
                    <c:v>ADAMS</c:v>
                  </c:pt>
                  <c:pt idx="3">
                    <c:v>I-8 EB</c:v>
                  </c:pt>
                  <c:pt idx="4">
                    <c:v>I-8 WB</c:v>
                  </c:pt>
                  <c:pt idx="5">
                    <c:v>I-8 WB</c:v>
                  </c:pt>
                  <c:pt idx="6">
                    <c:v>FRIARS</c:v>
                  </c:pt>
                  <c:pt idx="7">
                    <c:v>FRIARS</c:v>
                  </c:pt>
                  <c:pt idx="8">
                    <c:v>STONECREST</c:v>
                  </c:pt>
                  <c:pt idx="9">
                    <c:v>BALBOA</c:v>
                  </c:pt>
                  <c:pt idx="10">
                    <c:v>BALBOA</c:v>
                  </c:pt>
                  <c:pt idx="11">
                    <c:v>BALBOA</c:v>
                  </c:pt>
                  <c:pt idx="12">
                    <c:v>BALBOA</c:v>
                  </c:pt>
                  <c:pt idx="13">
                    <c:v>CLAIREMONT MESA</c:v>
                  </c:pt>
                  <c:pt idx="14">
                    <c:v>SR-52 EB</c:v>
                  </c:pt>
                  <c:pt idx="15">
                    <c:v>SR-52 WB</c:v>
                  </c:pt>
                  <c:pt idx="16">
                    <c:v>I-15 HOV NB</c:v>
                  </c:pt>
                  <c:pt idx="17">
                    <c:v>SR-163 NB</c:v>
                  </c:pt>
                  <c:pt idx="18">
                    <c:v>MIRAMAR WAY</c:v>
                  </c:pt>
                  <c:pt idx="19">
                    <c:v>MIRAMAR WAY</c:v>
                  </c:pt>
                  <c:pt idx="20">
                    <c:v>POMERADO</c:v>
                  </c:pt>
                  <c:pt idx="21">
                    <c:v>POMERADO</c:v>
                  </c:pt>
                  <c:pt idx="22">
                    <c:v>POMERADO</c:v>
                  </c:pt>
                  <c:pt idx="23">
                    <c:v>POMERADO</c:v>
                  </c:pt>
                  <c:pt idx="24">
                    <c:v>CARROLL CANYON</c:v>
                  </c:pt>
                  <c:pt idx="25">
                    <c:v>MIRA MESA</c:v>
                  </c:pt>
                  <c:pt idx="26">
                    <c:v>MIRA MESA</c:v>
                  </c:pt>
                  <c:pt idx="27">
                    <c:v>MIRA MESA</c:v>
                  </c:pt>
                  <c:pt idx="28">
                    <c:v>MERCY</c:v>
                  </c:pt>
                  <c:pt idx="29">
                    <c:v>POWAY</c:v>
                  </c:pt>
                  <c:pt idx="30">
                    <c:v>POWAY</c:v>
                  </c:pt>
                  <c:pt idx="31">
                    <c:v>I-15 HOV NB</c:v>
                  </c:pt>
                  <c:pt idx="32">
                    <c:v>SR-56 EB</c:v>
                  </c:pt>
                  <c:pt idx="33">
                    <c:v>CARMEL MTN</c:v>
                  </c:pt>
                  <c:pt idx="34">
                    <c:v>CARMEL MTN</c:v>
                  </c:pt>
                  <c:pt idx="35">
                    <c:v>CAM DEL NORTE</c:v>
                  </c:pt>
                  <c:pt idx="36">
                    <c:v>BERNARDO CENTER</c:v>
                  </c:pt>
                  <c:pt idx="37">
                    <c:v>RANCHO BERNARDO</c:v>
                  </c:pt>
                  <c:pt idx="38">
                    <c:v>RANCHO BERNARDO</c:v>
                  </c:pt>
                  <c:pt idx="39">
                    <c:v>RANCHO BERNARDO</c:v>
                  </c:pt>
                  <c:pt idx="40">
                    <c:v>POMERADO</c:v>
                  </c:pt>
                  <c:pt idx="41">
                    <c:v>VIA RANCHO</c:v>
                  </c:pt>
                  <c:pt idx="42">
                    <c:v>VIA RANCHO</c:v>
                  </c:pt>
                  <c:pt idx="43">
                    <c:v>VIA RANCHO</c:v>
                  </c:pt>
                  <c:pt idx="44">
                    <c:v>CITRACADO</c:v>
                  </c:pt>
                  <c:pt idx="45">
                    <c:v>09TH</c:v>
                  </c:pt>
                  <c:pt idx="46">
                    <c:v>09TH</c:v>
                  </c:pt>
                  <c:pt idx="47">
                    <c:v>VALLEY</c:v>
                  </c:pt>
                  <c:pt idx="48">
                    <c:v>VALLEY</c:v>
                  </c:pt>
                  <c:pt idx="49">
                    <c:v>SR-78 WB</c:v>
                  </c:pt>
                  <c:pt idx="50">
                    <c:v>SR-78 WB</c:v>
                  </c:pt>
                  <c:pt idx="51">
                    <c:v>EL NORTE</c:v>
                  </c:pt>
                  <c:pt idx="52">
                    <c:v>EL NORTE</c:v>
                  </c:pt>
                  <c:pt idx="53">
                    <c:v>DEER SPRINGS</c:v>
                  </c:pt>
                  <c:pt idx="54">
                    <c:v>GOPHER CANYON</c:v>
                  </c:pt>
                  <c:pt idx="55">
                    <c:v>OLD 395</c:v>
                  </c:pt>
                  <c:pt idx="56">
                    <c:v>OLD 395</c:v>
                  </c:pt>
                  <c:pt idx="57">
                    <c:v>PALA</c:v>
                  </c:pt>
                  <c:pt idx="58">
                    <c:v>PALA</c:v>
                  </c:pt>
                  <c:pt idx="59">
                    <c:v>STEWART CANYON</c:v>
                  </c:pt>
                  <c:pt idx="60">
                    <c:v>RAINBOW VALLEY WEST</c:v>
                  </c:pt>
                  <c:pt idx="61">
                    <c:v>OCEAN VIEW</c:v>
                  </c:pt>
                  <c:pt idx="62">
                    <c:v>OCEAN VIEW</c:v>
                  </c:pt>
                  <c:pt idx="63">
                    <c:v>MARKET</c:v>
                  </c:pt>
                  <c:pt idx="64">
                    <c:v>0</c:v>
                  </c:pt>
                  <c:pt idx="65">
                    <c:v>SR-94 EB</c:v>
                  </c:pt>
                  <c:pt idx="66">
                    <c:v>SR-94 WB</c:v>
                  </c:pt>
                  <c:pt idx="67">
                    <c:v>SR-94 EB</c:v>
                  </c:pt>
                  <c:pt idx="68">
                    <c:v>I-805 NB</c:v>
                  </c:pt>
                  <c:pt idx="69">
                    <c:v>40TH</c:v>
                  </c:pt>
                  <c:pt idx="70">
                    <c:v>UNIVERSITY</c:v>
                  </c:pt>
                  <c:pt idx="71">
                    <c:v>UNIVERSITY</c:v>
                  </c:pt>
                  <c:pt idx="72">
                    <c:v>EL CAJON</c:v>
                  </c:pt>
                  <c:pt idx="73">
                    <c:v>EL CAJON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79-5AD2-4B0B-B121-B3CD61246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7A-5AD2-4B0B-B121-B3CD61246F27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B-5AD2-4B0B-B121-B3CD61246F27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I-15 SB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'I-15 SB'!$D$2:$D$118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9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15</c:v>
                </c:pt>
                <c:pt idx="8">
                  <c:v>16</c:v>
                </c:pt>
                <c:pt idx="9">
                  <c:v>20</c:v>
                </c:pt>
                <c:pt idx="10">
                  <c:v>22</c:v>
                </c:pt>
                <c:pt idx="11">
                  <c:v>23</c:v>
                </c:pt>
                <c:pt idx="12">
                  <c:v>26</c:v>
                </c:pt>
                <c:pt idx="13">
                  <c:v>27</c:v>
                </c:pt>
                <c:pt idx="14">
                  <c:v>28</c:v>
                </c:pt>
                <c:pt idx="15">
                  <c:v>30</c:v>
                </c:pt>
                <c:pt idx="16">
                  <c:v>31</c:v>
                </c:pt>
                <c:pt idx="17">
                  <c:v>34</c:v>
                </c:pt>
                <c:pt idx="18">
                  <c:v>35</c:v>
                </c:pt>
                <c:pt idx="19">
                  <c:v>36</c:v>
                </c:pt>
                <c:pt idx="20">
                  <c:v>38</c:v>
                </c:pt>
                <c:pt idx="21">
                  <c:v>39</c:v>
                </c:pt>
                <c:pt idx="22">
                  <c:v>41</c:v>
                </c:pt>
                <c:pt idx="23">
                  <c:v>42</c:v>
                </c:pt>
                <c:pt idx="24">
                  <c:v>43</c:v>
                </c:pt>
                <c:pt idx="25">
                  <c:v>44</c:v>
                </c:pt>
                <c:pt idx="26">
                  <c:v>45</c:v>
                </c:pt>
                <c:pt idx="27">
                  <c:v>46</c:v>
                </c:pt>
                <c:pt idx="28">
                  <c:v>47</c:v>
                </c:pt>
                <c:pt idx="29">
                  <c:v>48</c:v>
                </c:pt>
                <c:pt idx="30">
                  <c:v>49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60</c:v>
                </c:pt>
                <c:pt idx="38">
                  <c:v>63</c:v>
                </c:pt>
                <c:pt idx="39">
                  <c:v>64</c:v>
                </c:pt>
                <c:pt idx="40">
                  <c:v>65</c:v>
                </c:pt>
                <c:pt idx="41">
                  <c:v>66</c:v>
                </c:pt>
                <c:pt idx="42">
                  <c:v>67</c:v>
                </c:pt>
                <c:pt idx="43">
                  <c:v>68</c:v>
                </c:pt>
                <c:pt idx="44">
                  <c:v>69</c:v>
                </c:pt>
                <c:pt idx="45">
                  <c:v>70</c:v>
                </c:pt>
                <c:pt idx="46">
                  <c:v>71</c:v>
                </c:pt>
                <c:pt idx="47">
                  <c:v>73</c:v>
                </c:pt>
                <c:pt idx="48">
                  <c:v>74</c:v>
                </c:pt>
                <c:pt idx="49">
                  <c:v>76</c:v>
                </c:pt>
                <c:pt idx="50">
                  <c:v>77</c:v>
                </c:pt>
                <c:pt idx="51">
                  <c:v>81</c:v>
                </c:pt>
                <c:pt idx="52">
                  <c:v>82</c:v>
                </c:pt>
                <c:pt idx="53">
                  <c:v>85</c:v>
                </c:pt>
                <c:pt idx="54">
                  <c:v>86</c:v>
                </c:pt>
                <c:pt idx="55">
                  <c:v>87</c:v>
                </c:pt>
                <c:pt idx="56">
                  <c:v>88</c:v>
                </c:pt>
                <c:pt idx="57">
                  <c:v>89</c:v>
                </c:pt>
                <c:pt idx="58">
                  <c:v>91</c:v>
                </c:pt>
                <c:pt idx="59">
                  <c:v>92</c:v>
                </c:pt>
                <c:pt idx="60">
                  <c:v>93</c:v>
                </c:pt>
                <c:pt idx="61">
                  <c:v>94</c:v>
                </c:pt>
                <c:pt idx="62">
                  <c:v>95</c:v>
                </c:pt>
                <c:pt idx="63">
                  <c:v>1</c:v>
                </c:pt>
                <c:pt idx="64">
                  <c:v>2</c:v>
                </c:pt>
                <c:pt idx="65">
                  <c:v>3</c:v>
                </c:pt>
                <c:pt idx="66">
                  <c:v>4</c:v>
                </c:pt>
                <c:pt idx="67">
                  <c:v>5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17</c:v>
                </c:pt>
                <c:pt idx="73">
                  <c:v>18</c:v>
                </c:pt>
              </c:numCache>
            </c:numRef>
          </c:cat>
          <c:val>
            <c:numRef>
              <c:f>'I-15 SB'!$G$2:$G$75</c:f>
              <c:numCache>
                <c:formatCode>General</c:formatCode>
                <c:ptCount val="74"/>
                <c:pt idx="0">
                  <c:v>65.430000000000007</c:v>
                </c:pt>
                <c:pt idx="1">
                  <c:v>67.930000000000007</c:v>
                </c:pt>
                <c:pt idx="2">
                  <c:v>66.099999999999994</c:v>
                </c:pt>
                <c:pt idx="3">
                  <c:v>66.099999999999994</c:v>
                </c:pt>
                <c:pt idx="4">
                  <c:v>63.13</c:v>
                </c:pt>
                <c:pt idx="5">
                  <c:v>55.41</c:v>
                </c:pt>
                <c:pt idx="6">
                  <c:v>55.41</c:v>
                </c:pt>
                <c:pt idx="7">
                  <c:v>65.2</c:v>
                </c:pt>
                <c:pt idx="8">
                  <c:v>65.2</c:v>
                </c:pt>
                <c:pt idx="9">
                  <c:v>51.78</c:v>
                </c:pt>
                <c:pt idx="10">
                  <c:v>51.93</c:v>
                </c:pt>
                <c:pt idx="11">
                  <c:v>51.93</c:v>
                </c:pt>
                <c:pt idx="12">
                  <c:v>51.57</c:v>
                </c:pt>
                <c:pt idx="13">
                  <c:v>46.91</c:v>
                </c:pt>
                <c:pt idx="14">
                  <c:v>46.91</c:v>
                </c:pt>
                <c:pt idx="15">
                  <c:v>49.59</c:v>
                </c:pt>
                <c:pt idx="16">
                  <c:v>49.59</c:v>
                </c:pt>
                <c:pt idx="17">
                  <c:v>55.78</c:v>
                </c:pt>
                <c:pt idx="18">
                  <c:v>55.78</c:v>
                </c:pt>
                <c:pt idx="19">
                  <c:v>55.78</c:v>
                </c:pt>
                <c:pt idx="20">
                  <c:v>63.33</c:v>
                </c:pt>
                <c:pt idx="21">
                  <c:v>69.989999999999995</c:v>
                </c:pt>
                <c:pt idx="22">
                  <c:v>57.36</c:v>
                </c:pt>
                <c:pt idx="23">
                  <c:v>57.36</c:v>
                </c:pt>
                <c:pt idx="24">
                  <c:v>58.85</c:v>
                </c:pt>
                <c:pt idx="25">
                  <c:v>70.290000000000006</c:v>
                </c:pt>
                <c:pt idx="26">
                  <c:v>62.27</c:v>
                </c:pt>
                <c:pt idx="27">
                  <c:v>62.27</c:v>
                </c:pt>
                <c:pt idx="28">
                  <c:v>62.27</c:v>
                </c:pt>
                <c:pt idx="29">
                  <c:v>60.53</c:v>
                </c:pt>
                <c:pt idx="30">
                  <c:v>71.86</c:v>
                </c:pt>
                <c:pt idx="31">
                  <c:v>70.72</c:v>
                </c:pt>
                <c:pt idx="32">
                  <c:v>70.53</c:v>
                </c:pt>
                <c:pt idx="33">
                  <c:v>52.77</c:v>
                </c:pt>
                <c:pt idx="34">
                  <c:v>71.91</c:v>
                </c:pt>
                <c:pt idx="35">
                  <c:v>71.959999999999994</c:v>
                </c:pt>
                <c:pt idx="36">
                  <c:v>66.959999999999994</c:v>
                </c:pt>
                <c:pt idx="37">
                  <c:v>66.959999999999994</c:v>
                </c:pt>
                <c:pt idx="38">
                  <c:v>73.11</c:v>
                </c:pt>
                <c:pt idx="39">
                  <c:v>65.680000000000007</c:v>
                </c:pt>
                <c:pt idx="40">
                  <c:v>65.680000000000007</c:v>
                </c:pt>
                <c:pt idx="41">
                  <c:v>67.349999999999994</c:v>
                </c:pt>
                <c:pt idx="42">
                  <c:v>67.349999999999994</c:v>
                </c:pt>
                <c:pt idx="43">
                  <c:v>72.19</c:v>
                </c:pt>
                <c:pt idx="44">
                  <c:v>67.959999999999994</c:v>
                </c:pt>
                <c:pt idx="45">
                  <c:v>68.040000000000006</c:v>
                </c:pt>
                <c:pt idx="46">
                  <c:v>67.959999999999994</c:v>
                </c:pt>
                <c:pt idx="47">
                  <c:v>69.69</c:v>
                </c:pt>
                <c:pt idx="48">
                  <c:v>69.69</c:v>
                </c:pt>
                <c:pt idx="49">
                  <c:v>69.069999999999993</c:v>
                </c:pt>
                <c:pt idx="50">
                  <c:v>68.98</c:v>
                </c:pt>
                <c:pt idx="51">
                  <c:v>68.58</c:v>
                </c:pt>
                <c:pt idx="52">
                  <c:v>68.58</c:v>
                </c:pt>
                <c:pt idx="53">
                  <c:v>68.14</c:v>
                </c:pt>
                <c:pt idx="54">
                  <c:v>67.53</c:v>
                </c:pt>
                <c:pt idx="55">
                  <c:v>67.53</c:v>
                </c:pt>
                <c:pt idx="56">
                  <c:v>67.53</c:v>
                </c:pt>
                <c:pt idx="57">
                  <c:v>67.53</c:v>
                </c:pt>
                <c:pt idx="58">
                  <c:v>67.58</c:v>
                </c:pt>
                <c:pt idx="59">
                  <c:v>67.58</c:v>
                </c:pt>
                <c:pt idx="60">
                  <c:v>64.56</c:v>
                </c:pt>
                <c:pt idx="61">
                  <c:v>67.56</c:v>
                </c:pt>
                <c:pt idx="62">
                  <c:v>67.56</c:v>
                </c:pt>
                <c:pt idx="63">
                  <c:v>67.760000000000005</c:v>
                </c:pt>
                <c:pt idx="64">
                  <c:v>67.760000000000005</c:v>
                </c:pt>
                <c:pt idx="65">
                  <c:v>67.760000000000005</c:v>
                </c:pt>
                <c:pt idx="66">
                  <c:v>66.56</c:v>
                </c:pt>
                <c:pt idx="67">
                  <c:v>66.56</c:v>
                </c:pt>
                <c:pt idx="68">
                  <c:v>69.069999999999993</c:v>
                </c:pt>
                <c:pt idx="69">
                  <c:v>69.069999999999993</c:v>
                </c:pt>
                <c:pt idx="70">
                  <c:v>69.069999999999993</c:v>
                </c:pt>
                <c:pt idx="71">
                  <c:v>65.400000000000006</c:v>
                </c:pt>
                <c:pt idx="72">
                  <c:v>65.69</c:v>
                </c:pt>
                <c:pt idx="73">
                  <c:v>46.9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E07-40A8-A23E-F5BE319A7298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'I-15 SB'!$D$2:$D$118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9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15</c:v>
                </c:pt>
                <c:pt idx="8">
                  <c:v>16</c:v>
                </c:pt>
                <c:pt idx="9">
                  <c:v>20</c:v>
                </c:pt>
                <c:pt idx="10">
                  <c:v>22</c:v>
                </c:pt>
                <c:pt idx="11">
                  <c:v>23</c:v>
                </c:pt>
                <c:pt idx="12">
                  <c:v>26</c:v>
                </c:pt>
                <c:pt idx="13">
                  <c:v>27</c:v>
                </c:pt>
                <c:pt idx="14">
                  <c:v>28</c:v>
                </c:pt>
                <c:pt idx="15">
                  <c:v>30</c:v>
                </c:pt>
                <c:pt idx="16">
                  <c:v>31</c:v>
                </c:pt>
                <c:pt idx="17">
                  <c:v>34</c:v>
                </c:pt>
                <c:pt idx="18">
                  <c:v>35</c:v>
                </c:pt>
                <c:pt idx="19">
                  <c:v>36</c:v>
                </c:pt>
                <c:pt idx="20">
                  <c:v>38</c:v>
                </c:pt>
                <c:pt idx="21">
                  <c:v>39</c:v>
                </c:pt>
                <c:pt idx="22">
                  <c:v>41</c:v>
                </c:pt>
                <c:pt idx="23">
                  <c:v>42</c:v>
                </c:pt>
                <c:pt idx="24">
                  <c:v>43</c:v>
                </c:pt>
                <c:pt idx="25">
                  <c:v>44</c:v>
                </c:pt>
                <c:pt idx="26">
                  <c:v>45</c:v>
                </c:pt>
                <c:pt idx="27">
                  <c:v>46</c:v>
                </c:pt>
                <c:pt idx="28">
                  <c:v>47</c:v>
                </c:pt>
                <c:pt idx="29">
                  <c:v>48</c:v>
                </c:pt>
                <c:pt idx="30">
                  <c:v>49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60</c:v>
                </c:pt>
                <c:pt idx="38">
                  <c:v>63</c:v>
                </c:pt>
                <c:pt idx="39">
                  <c:v>64</c:v>
                </c:pt>
                <c:pt idx="40">
                  <c:v>65</c:v>
                </c:pt>
                <c:pt idx="41">
                  <c:v>66</c:v>
                </c:pt>
                <c:pt idx="42">
                  <c:v>67</c:v>
                </c:pt>
                <c:pt idx="43">
                  <c:v>68</c:v>
                </c:pt>
                <c:pt idx="44">
                  <c:v>69</c:v>
                </c:pt>
                <c:pt idx="45">
                  <c:v>70</c:v>
                </c:pt>
                <c:pt idx="46">
                  <c:v>71</c:v>
                </c:pt>
                <c:pt idx="47">
                  <c:v>73</c:v>
                </c:pt>
                <c:pt idx="48">
                  <c:v>74</c:v>
                </c:pt>
                <c:pt idx="49">
                  <c:v>76</c:v>
                </c:pt>
                <c:pt idx="50">
                  <c:v>77</c:v>
                </c:pt>
                <c:pt idx="51">
                  <c:v>81</c:v>
                </c:pt>
                <c:pt idx="52">
                  <c:v>82</c:v>
                </c:pt>
                <c:pt idx="53">
                  <c:v>85</c:v>
                </c:pt>
                <c:pt idx="54">
                  <c:v>86</c:v>
                </c:pt>
                <c:pt idx="55">
                  <c:v>87</c:v>
                </c:pt>
                <c:pt idx="56">
                  <c:v>88</c:v>
                </c:pt>
                <c:pt idx="57">
                  <c:v>89</c:v>
                </c:pt>
                <c:pt idx="58">
                  <c:v>91</c:v>
                </c:pt>
                <c:pt idx="59">
                  <c:v>92</c:v>
                </c:pt>
                <c:pt idx="60">
                  <c:v>93</c:v>
                </c:pt>
                <c:pt idx="61">
                  <c:v>94</c:v>
                </c:pt>
                <c:pt idx="62">
                  <c:v>95</c:v>
                </c:pt>
                <c:pt idx="63">
                  <c:v>1</c:v>
                </c:pt>
                <c:pt idx="64">
                  <c:v>2</c:v>
                </c:pt>
                <c:pt idx="65">
                  <c:v>3</c:v>
                </c:pt>
                <c:pt idx="66">
                  <c:v>4</c:v>
                </c:pt>
                <c:pt idx="67">
                  <c:v>5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17</c:v>
                </c:pt>
                <c:pt idx="73">
                  <c:v>18</c:v>
                </c:pt>
              </c:numCache>
            </c:numRef>
          </c:cat>
          <c:val>
            <c:numRef>
              <c:f>'I-15 SB'!$H$2:$H$75</c:f>
              <c:numCache>
                <c:formatCode>General</c:formatCode>
                <c:ptCount val="74"/>
                <c:pt idx="0">
                  <c:v>72.37</c:v>
                </c:pt>
                <c:pt idx="1">
                  <c:v>71.38</c:v>
                </c:pt>
                <c:pt idx="2">
                  <c:v>69.89</c:v>
                </c:pt>
                <c:pt idx="3">
                  <c:v>69.89</c:v>
                </c:pt>
                <c:pt idx="4">
                  <c:v>69.81</c:v>
                </c:pt>
                <c:pt idx="5">
                  <c:v>68.52</c:v>
                </c:pt>
                <c:pt idx="6">
                  <c:v>68.52</c:v>
                </c:pt>
                <c:pt idx="7">
                  <c:v>70.13</c:v>
                </c:pt>
                <c:pt idx="8">
                  <c:v>70.13</c:v>
                </c:pt>
                <c:pt idx="9">
                  <c:v>70.53</c:v>
                </c:pt>
                <c:pt idx="10">
                  <c:v>69.53</c:v>
                </c:pt>
                <c:pt idx="11">
                  <c:v>69.53</c:v>
                </c:pt>
                <c:pt idx="12">
                  <c:v>68.5</c:v>
                </c:pt>
                <c:pt idx="13">
                  <c:v>69.56</c:v>
                </c:pt>
                <c:pt idx="14">
                  <c:v>69.56</c:v>
                </c:pt>
                <c:pt idx="15">
                  <c:v>69.3</c:v>
                </c:pt>
                <c:pt idx="16">
                  <c:v>69.3</c:v>
                </c:pt>
                <c:pt idx="17">
                  <c:v>70.08</c:v>
                </c:pt>
                <c:pt idx="18">
                  <c:v>70.08</c:v>
                </c:pt>
                <c:pt idx="19">
                  <c:v>70.08</c:v>
                </c:pt>
                <c:pt idx="20">
                  <c:v>70.38</c:v>
                </c:pt>
                <c:pt idx="21">
                  <c:v>71.23</c:v>
                </c:pt>
                <c:pt idx="22">
                  <c:v>68.53</c:v>
                </c:pt>
                <c:pt idx="23">
                  <c:v>68.53</c:v>
                </c:pt>
                <c:pt idx="24">
                  <c:v>65.94</c:v>
                </c:pt>
                <c:pt idx="25">
                  <c:v>70.05</c:v>
                </c:pt>
                <c:pt idx="26">
                  <c:v>67.56</c:v>
                </c:pt>
                <c:pt idx="27">
                  <c:v>67.56</c:v>
                </c:pt>
                <c:pt idx="28">
                  <c:v>67.56</c:v>
                </c:pt>
                <c:pt idx="29">
                  <c:v>69.069999999999993</c:v>
                </c:pt>
                <c:pt idx="30">
                  <c:v>72.02</c:v>
                </c:pt>
                <c:pt idx="31">
                  <c:v>71.12</c:v>
                </c:pt>
                <c:pt idx="32">
                  <c:v>68.44</c:v>
                </c:pt>
                <c:pt idx="33">
                  <c:v>67.069999999999993</c:v>
                </c:pt>
                <c:pt idx="34">
                  <c:v>69.86</c:v>
                </c:pt>
                <c:pt idx="35">
                  <c:v>70.42</c:v>
                </c:pt>
                <c:pt idx="36">
                  <c:v>68.44</c:v>
                </c:pt>
                <c:pt idx="37">
                  <c:v>68.44</c:v>
                </c:pt>
                <c:pt idx="38">
                  <c:v>69.64</c:v>
                </c:pt>
                <c:pt idx="39">
                  <c:v>64.47</c:v>
                </c:pt>
                <c:pt idx="40">
                  <c:v>64.47</c:v>
                </c:pt>
                <c:pt idx="41">
                  <c:v>61.36</c:v>
                </c:pt>
                <c:pt idx="42">
                  <c:v>61.36</c:v>
                </c:pt>
                <c:pt idx="43">
                  <c:v>69.42</c:v>
                </c:pt>
                <c:pt idx="44">
                  <c:v>57.7</c:v>
                </c:pt>
                <c:pt idx="45">
                  <c:v>57.88</c:v>
                </c:pt>
                <c:pt idx="46">
                  <c:v>57.7</c:v>
                </c:pt>
                <c:pt idx="47">
                  <c:v>36</c:v>
                </c:pt>
                <c:pt idx="48">
                  <c:v>36</c:v>
                </c:pt>
                <c:pt idx="49">
                  <c:v>16.55</c:v>
                </c:pt>
                <c:pt idx="50">
                  <c:v>19.510000000000002</c:v>
                </c:pt>
                <c:pt idx="51">
                  <c:v>45.66</c:v>
                </c:pt>
                <c:pt idx="52">
                  <c:v>45.66</c:v>
                </c:pt>
                <c:pt idx="53">
                  <c:v>58.51</c:v>
                </c:pt>
                <c:pt idx="54">
                  <c:v>61.52</c:v>
                </c:pt>
                <c:pt idx="55">
                  <c:v>61.52</c:v>
                </c:pt>
                <c:pt idx="56">
                  <c:v>61.52</c:v>
                </c:pt>
                <c:pt idx="57">
                  <c:v>61.52</c:v>
                </c:pt>
                <c:pt idx="58">
                  <c:v>62</c:v>
                </c:pt>
                <c:pt idx="59">
                  <c:v>62</c:v>
                </c:pt>
                <c:pt idx="60">
                  <c:v>58.81</c:v>
                </c:pt>
                <c:pt idx="61">
                  <c:v>59.57</c:v>
                </c:pt>
                <c:pt idx="62">
                  <c:v>59.57</c:v>
                </c:pt>
                <c:pt idx="63">
                  <c:v>53.22</c:v>
                </c:pt>
                <c:pt idx="64">
                  <c:v>53.22</c:v>
                </c:pt>
                <c:pt idx="65">
                  <c:v>53.22</c:v>
                </c:pt>
                <c:pt idx="66">
                  <c:v>47.2</c:v>
                </c:pt>
                <c:pt idx="67">
                  <c:v>47.2</c:v>
                </c:pt>
                <c:pt idx="68">
                  <c:v>51.51</c:v>
                </c:pt>
                <c:pt idx="69">
                  <c:v>51.51</c:v>
                </c:pt>
                <c:pt idx="70">
                  <c:v>51.51</c:v>
                </c:pt>
                <c:pt idx="71">
                  <c:v>56.62</c:v>
                </c:pt>
                <c:pt idx="72">
                  <c:v>54.03</c:v>
                </c:pt>
                <c:pt idx="73">
                  <c:v>45.79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E07-40A8-A23E-F5BE319A7298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'I-15 SB'!$D$2:$D$118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9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15</c:v>
                </c:pt>
                <c:pt idx="8">
                  <c:v>16</c:v>
                </c:pt>
                <c:pt idx="9">
                  <c:v>20</c:v>
                </c:pt>
                <c:pt idx="10">
                  <c:v>22</c:v>
                </c:pt>
                <c:pt idx="11">
                  <c:v>23</c:v>
                </c:pt>
                <c:pt idx="12">
                  <c:v>26</c:v>
                </c:pt>
                <c:pt idx="13">
                  <c:v>27</c:v>
                </c:pt>
                <c:pt idx="14">
                  <c:v>28</c:v>
                </c:pt>
                <c:pt idx="15">
                  <c:v>30</c:v>
                </c:pt>
                <c:pt idx="16">
                  <c:v>31</c:v>
                </c:pt>
                <c:pt idx="17">
                  <c:v>34</c:v>
                </c:pt>
                <c:pt idx="18">
                  <c:v>35</c:v>
                </c:pt>
                <c:pt idx="19">
                  <c:v>36</c:v>
                </c:pt>
                <c:pt idx="20">
                  <c:v>38</c:v>
                </c:pt>
                <c:pt idx="21">
                  <c:v>39</c:v>
                </c:pt>
                <c:pt idx="22">
                  <c:v>41</c:v>
                </c:pt>
                <c:pt idx="23">
                  <c:v>42</c:v>
                </c:pt>
                <c:pt idx="24">
                  <c:v>43</c:v>
                </c:pt>
                <c:pt idx="25">
                  <c:v>44</c:v>
                </c:pt>
                <c:pt idx="26">
                  <c:v>45</c:v>
                </c:pt>
                <c:pt idx="27">
                  <c:v>46</c:v>
                </c:pt>
                <c:pt idx="28">
                  <c:v>47</c:v>
                </c:pt>
                <c:pt idx="29">
                  <c:v>48</c:v>
                </c:pt>
                <c:pt idx="30">
                  <c:v>49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60</c:v>
                </c:pt>
                <c:pt idx="38">
                  <c:v>63</c:v>
                </c:pt>
                <c:pt idx="39">
                  <c:v>64</c:v>
                </c:pt>
                <c:pt idx="40">
                  <c:v>65</c:v>
                </c:pt>
                <c:pt idx="41">
                  <c:v>66</c:v>
                </c:pt>
                <c:pt idx="42">
                  <c:v>67</c:v>
                </c:pt>
                <c:pt idx="43">
                  <c:v>68</c:v>
                </c:pt>
                <c:pt idx="44">
                  <c:v>69</c:v>
                </c:pt>
                <c:pt idx="45">
                  <c:v>70</c:v>
                </c:pt>
                <c:pt idx="46">
                  <c:v>71</c:v>
                </c:pt>
                <c:pt idx="47">
                  <c:v>73</c:v>
                </c:pt>
                <c:pt idx="48">
                  <c:v>74</c:v>
                </c:pt>
                <c:pt idx="49">
                  <c:v>76</c:v>
                </c:pt>
                <c:pt idx="50">
                  <c:v>77</c:v>
                </c:pt>
                <c:pt idx="51">
                  <c:v>81</c:v>
                </c:pt>
                <c:pt idx="52">
                  <c:v>82</c:v>
                </c:pt>
                <c:pt idx="53">
                  <c:v>85</c:v>
                </c:pt>
                <c:pt idx="54">
                  <c:v>86</c:v>
                </c:pt>
                <c:pt idx="55">
                  <c:v>87</c:v>
                </c:pt>
                <c:pt idx="56">
                  <c:v>88</c:v>
                </c:pt>
                <c:pt idx="57">
                  <c:v>89</c:v>
                </c:pt>
                <c:pt idx="58">
                  <c:v>91</c:v>
                </c:pt>
                <c:pt idx="59">
                  <c:v>92</c:v>
                </c:pt>
                <c:pt idx="60">
                  <c:v>93</c:v>
                </c:pt>
                <c:pt idx="61">
                  <c:v>94</c:v>
                </c:pt>
                <c:pt idx="62">
                  <c:v>95</c:v>
                </c:pt>
                <c:pt idx="63">
                  <c:v>1</c:v>
                </c:pt>
                <c:pt idx="64">
                  <c:v>2</c:v>
                </c:pt>
                <c:pt idx="65">
                  <c:v>3</c:v>
                </c:pt>
                <c:pt idx="66">
                  <c:v>4</c:v>
                </c:pt>
                <c:pt idx="67">
                  <c:v>5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17</c:v>
                </c:pt>
                <c:pt idx="73">
                  <c:v>18</c:v>
                </c:pt>
              </c:numCache>
            </c:numRef>
          </c:cat>
          <c:val>
            <c:numRef>
              <c:f>'I-15 SB'!$I$2:$I$75</c:f>
              <c:numCache>
                <c:formatCode>General</c:formatCode>
                <c:ptCount val="7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E07-40A8-A23E-F5BE319A7298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'I-15 SB'!$D$2:$D$118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9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15</c:v>
                </c:pt>
                <c:pt idx="8">
                  <c:v>16</c:v>
                </c:pt>
                <c:pt idx="9">
                  <c:v>20</c:v>
                </c:pt>
                <c:pt idx="10">
                  <c:v>22</c:v>
                </c:pt>
                <c:pt idx="11">
                  <c:v>23</c:v>
                </c:pt>
                <c:pt idx="12">
                  <c:v>26</c:v>
                </c:pt>
                <c:pt idx="13">
                  <c:v>27</c:v>
                </c:pt>
                <c:pt idx="14">
                  <c:v>28</c:v>
                </c:pt>
                <c:pt idx="15">
                  <c:v>30</c:v>
                </c:pt>
                <c:pt idx="16">
                  <c:v>31</c:v>
                </c:pt>
                <c:pt idx="17">
                  <c:v>34</c:v>
                </c:pt>
                <c:pt idx="18">
                  <c:v>35</c:v>
                </c:pt>
                <c:pt idx="19">
                  <c:v>36</c:v>
                </c:pt>
                <c:pt idx="20">
                  <c:v>38</c:v>
                </c:pt>
                <c:pt idx="21">
                  <c:v>39</c:v>
                </c:pt>
                <c:pt idx="22">
                  <c:v>41</c:v>
                </c:pt>
                <c:pt idx="23">
                  <c:v>42</c:v>
                </c:pt>
                <c:pt idx="24">
                  <c:v>43</c:v>
                </c:pt>
                <c:pt idx="25">
                  <c:v>44</c:v>
                </c:pt>
                <c:pt idx="26">
                  <c:v>45</c:v>
                </c:pt>
                <c:pt idx="27">
                  <c:v>46</c:v>
                </c:pt>
                <c:pt idx="28">
                  <c:v>47</c:v>
                </c:pt>
                <c:pt idx="29">
                  <c:v>48</c:v>
                </c:pt>
                <c:pt idx="30">
                  <c:v>49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60</c:v>
                </c:pt>
                <c:pt idx="38">
                  <c:v>63</c:v>
                </c:pt>
                <c:pt idx="39">
                  <c:v>64</c:v>
                </c:pt>
                <c:pt idx="40">
                  <c:v>65</c:v>
                </c:pt>
                <c:pt idx="41">
                  <c:v>66</c:v>
                </c:pt>
                <c:pt idx="42">
                  <c:v>67</c:v>
                </c:pt>
                <c:pt idx="43">
                  <c:v>68</c:v>
                </c:pt>
                <c:pt idx="44">
                  <c:v>69</c:v>
                </c:pt>
                <c:pt idx="45">
                  <c:v>70</c:v>
                </c:pt>
                <c:pt idx="46">
                  <c:v>71</c:v>
                </c:pt>
                <c:pt idx="47">
                  <c:v>73</c:v>
                </c:pt>
                <c:pt idx="48">
                  <c:v>74</c:v>
                </c:pt>
                <c:pt idx="49">
                  <c:v>76</c:v>
                </c:pt>
                <c:pt idx="50">
                  <c:v>77</c:v>
                </c:pt>
                <c:pt idx="51">
                  <c:v>81</c:v>
                </c:pt>
                <c:pt idx="52">
                  <c:v>82</c:v>
                </c:pt>
                <c:pt idx="53">
                  <c:v>85</c:v>
                </c:pt>
                <c:pt idx="54">
                  <c:v>86</c:v>
                </c:pt>
                <c:pt idx="55">
                  <c:v>87</c:v>
                </c:pt>
                <c:pt idx="56">
                  <c:v>88</c:v>
                </c:pt>
                <c:pt idx="57">
                  <c:v>89</c:v>
                </c:pt>
                <c:pt idx="58">
                  <c:v>91</c:v>
                </c:pt>
                <c:pt idx="59">
                  <c:v>92</c:v>
                </c:pt>
                <c:pt idx="60">
                  <c:v>93</c:v>
                </c:pt>
                <c:pt idx="61">
                  <c:v>94</c:v>
                </c:pt>
                <c:pt idx="62">
                  <c:v>95</c:v>
                </c:pt>
                <c:pt idx="63">
                  <c:v>1</c:v>
                </c:pt>
                <c:pt idx="64">
                  <c:v>2</c:v>
                </c:pt>
                <c:pt idx="65">
                  <c:v>3</c:v>
                </c:pt>
                <c:pt idx="66">
                  <c:v>4</c:v>
                </c:pt>
                <c:pt idx="67">
                  <c:v>5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17</c:v>
                </c:pt>
                <c:pt idx="73">
                  <c:v>18</c:v>
                </c:pt>
              </c:numCache>
            </c:numRef>
          </c:cat>
          <c:val>
            <c:numRef>
              <c:f>'I-15 SB'!$J$2:$J$75</c:f>
              <c:numCache>
                <c:formatCode>General</c:formatCode>
                <c:ptCount val="7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E07-40A8-A23E-F5BE319A7298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8CEA034-C91B-4465-B549-A5BF63A86B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07-40A8-A23E-F5BE319A72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FFBDCE2-6654-4ACA-9298-0E3D9795BB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07-40A8-A23E-F5BE319A72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98A9D85-2C58-442D-BD5F-C222D9B035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07-40A8-A23E-F5BE319A729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94C4B2B-0EC9-42FF-B4A8-E5DF3DE56C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07-40A8-A23E-F5BE319A729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7F2DEF9-2CC4-4C90-BA26-9BD49C7174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07-40A8-A23E-F5BE319A729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0C6E993-40C5-4775-8A82-386D400870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07-40A8-A23E-F5BE319A729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7E2590B-3993-415F-B571-E3762E953F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07-40A8-A23E-F5BE319A729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1E9CE8E-BE79-4160-B2AD-25359CE2B5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07-40A8-A23E-F5BE319A729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871D41D-ECF8-446E-8AF7-E1B55C61D5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07-40A8-A23E-F5BE319A729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C43E703-113F-42AC-B50F-2C0D1154D7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07-40A8-A23E-F5BE319A729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59D30A8-B57E-4563-837E-6BAB7E1785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07-40A8-A23E-F5BE319A729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C55AB66-3722-4D32-9CFF-EC35854790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07-40A8-A23E-F5BE319A729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93E476D-CE51-4D6E-BAE9-92C1A1B63A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07-40A8-A23E-F5BE319A729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7E1E070-84F8-4038-9ECF-609A07E5CF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E07-40A8-A23E-F5BE319A729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F7E98CD-EC4B-4A33-96E9-9A3B60C007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E07-40A8-A23E-F5BE319A729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49071AD-BB56-4D61-AAA1-A854BF4BBE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E07-40A8-A23E-F5BE319A729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A002D8F-ED51-4A18-8B3F-38D78C11A9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E07-40A8-A23E-F5BE319A729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81660B0-1887-4FE7-BA2A-C6A3E6BCFC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E07-40A8-A23E-F5BE319A729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7F74E71-2029-4C0C-BEA9-EEDC108E06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E07-40A8-A23E-F5BE319A729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80A7FC2-3B40-4FF7-A2BB-D5A9FBABC7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E07-40A8-A23E-F5BE319A729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15BB5C1-2081-450E-ABB2-4E55183A8D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E07-40A8-A23E-F5BE319A729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3062BC2-F57D-49E4-A507-DEB6299696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E07-40A8-A23E-F5BE319A729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DC7B25A-80EA-45F2-B9CA-31FCC9E0E1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E07-40A8-A23E-F5BE319A729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4CDA311-F0EE-45D9-A74F-08A55F4F84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E07-40A8-A23E-F5BE319A729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4D72BB1-1848-4186-B858-3FC8FFC2E9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E07-40A8-A23E-F5BE319A729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ECB5164-B635-4AF4-9F54-CDDD86DA6C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E07-40A8-A23E-F5BE319A729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358A9FF-C6E4-4BF2-B108-C983648E9C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E07-40A8-A23E-F5BE319A729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500ABF7-28FC-44F7-93AD-AFC2C74D95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E07-40A8-A23E-F5BE319A729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54E2A2B-DA23-40DD-BAF2-C450EC9FC0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E07-40A8-A23E-F5BE319A729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C38F71F-BF3C-44FF-B05A-0CD70DA75C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E07-40A8-A23E-F5BE319A729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D22A72C-103C-467A-A39B-909F295AD5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E07-40A8-A23E-F5BE319A729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3B0B7D9-1FD3-4C08-80A8-0C52ED7A40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E07-40A8-A23E-F5BE319A729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28AF2A3-51DA-4F29-8F2D-CA99D2F31D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E07-40A8-A23E-F5BE319A729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43B1AD6-6D10-4D4C-A251-50B9B5E118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E07-40A8-A23E-F5BE319A729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33E583D-5D4F-4BFB-AE28-B4532858D1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E07-40A8-A23E-F5BE319A729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9CBBFA1-1290-447F-A841-31149744EB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E07-40A8-A23E-F5BE319A729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2D37D27-26D5-4673-9C45-471AD452C5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E07-40A8-A23E-F5BE319A729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28EAC74-E6CD-4680-AB56-4215599D53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E07-40A8-A23E-F5BE319A729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F425E23-263B-4311-8019-E3B6A4D0F2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E07-40A8-A23E-F5BE319A729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58DC42F-75D8-411A-A15D-9F3F08E4F3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E07-40A8-A23E-F5BE319A729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0803833-492B-465C-8D87-E6F5BA0818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E07-40A8-A23E-F5BE319A729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87D518C-4B99-4E1B-BB6E-85187400B1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E07-40A8-A23E-F5BE319A729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F0647C1-349D-431E-AF16-2927A7FA95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E07-40A8-A23E-F5BE319A729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00F2148-DEEB-4175-A8AB-36AA3F291D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E07-40A8-A23E-F5BE319A729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2486364-E90A-4BB4-A624-BB4857DD84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E07-40A8-A23E-F5BE319A729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C2613D0-8056-4519-ABA1-BD115D92EA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E07-40A8-A23E-F5BE319A729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32B2077-1C14-4CCA-B3FD-A897449685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E07-40A8-A23E-F5BE319A729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9DBCF58-4665-4BE6-9BBD-0B5F450E2C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E07-40A8-A23E-F5BE319A729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211972C-CF93-4A5A-A4E1-EEAA0ACED3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E07-40A8-A23E-F5BE319A729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D934C87-A9AA-4EC8-983F-5748A31666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E07-40A8-A23E-F5BE319A729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A908710-321A-44EE-8995-DC984E3D67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E07-40A8-A23E-F5BE319A729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9B3E4DB-B609-402C-8C20-C200EE549C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E07-40A8-A23E-F5BE319A729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B4CC711-4216-46A7-B370-B6F89D24C5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E07-40A8-A23E-F5BE319A729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B68FE74-1EFF-4CC8-81E1-559C9AD5A4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E07-40A8-A23E-F5BE319A729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79A872D-DC5B-4D0D-883C-B699F847F6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E07-40A8-A23E-F5BE319A729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4D92E73-E506-4EB8-9E30-9780C5CC0B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E07-40A8-A23E-F5BE319A729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4716E33-4AB6-4839-BD45-855C532D9E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E07-40A8-A23E-F5BE319A729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EA4EE7B-B430-4C79-95FC-AC8349F34F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E07-40A8-A23E-F5BE319A729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7BD1639-B6D3-4764-AEAE-7617D10938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E07-40A8-A23E-F5BE319A729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E9E8315-F01F-4607-BB3C-23CC8C39B7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E07-40A8-A23E-F5BE319A729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7AD5CB4-3282-4354-9B44-CD8C5EAFDC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E07-40A8-A23E-F5BE319A729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92D9D70-B562-4B4C-9876-F47BDEBF7D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E07-40A8-A23E-F5BE319A729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30016A6-8407-442A-A4E9-E09F3F7C06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E07-40A8-A23E-F5BE319A729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132B936-0545-46C8-AFA7-6E26B2A8E4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E07-40A8-A23E-F5BE319A729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46D2512-8285-492E-8EB4-E3A1DC4711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E07-40A8-A23E-F5BE319A729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F4E3CEC-8F7A-4C5D-8D66-A83478A645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E07-40A8-A23E-F5BE319A729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402FE4E-0A88-40FF-8EF5-BA720F04E7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E07-40A8-A23E-F5BE319A729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EEF6A85-DC55-4DB7-8FA1-5C4D1CA4F3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E07-40A8-A23E-F5BE319A729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880FD94-A4B3-4C20-A285-A8858FBC28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E07-40A8-A23E-F5BE319A729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69BF7E6-D48D-4EFB-9C1F-5C32B20040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E07-40A8-A23E-F5BE319A729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C4108C3-100F-4248-92EA-E06B7ACC1E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E07-40A8-A23E-F5BE319A729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BB0D72D-69A9-4879-BD69-063BF4ACC8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E07-40A8-A23E-F5BE319A729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41A6056-DCAF-4330-BD6B-804BD8D1AE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E07-40A8-A23E-F5BE319A729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0348FDB-BE08-46BB-AF8C-7174DA55AD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E07-40A8-A23E-F5BE319A72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'I-15 SB'!$D$2:$D$118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9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15</c:v>
                </c:pt>
                <c:pt idx="8">
                  <c:v>16</c:v>
                </c:pt>
                <c:pt idx="9">
                  <c:v>20</c:v>
                </c:pt>
                <c:pt idx="10">
                  <c:v>22</c:v>
                </c:pt>
                <c:pt idx="11">
                  <c:v>23</c:v>
                </c:pt>
                <c:pt idx="12">
                  <c:v>26</c:v>
                </c:pt>
                <c:pt idx="13">
                  <c:v>27</c:v>
                </c:pt>
                <c:pt idx="14">
                  <c:v>28</c:v>
                </c:pt>
                <c:pt idx="15">
                  <c:v>30</c:v>
                </c:pt>
                <c:pt idx="16">
                  <c:v>31</c:v>
                </c:pt>
                <c:pt idx="17">
                  <c:v>34</c:v>
                </c:pt>
                <c:pt idx="18">
                  <c:v>35</c:v>
                </c:pt>
                <c:pt idx="19">
                  <c:v>36</c:v>
                </c:pt>
                <c:pt idx="20">
                  <c:v>38</c:v>
                </c:pt>
                <c:pt idx="21">
                  <c:v>39</c:v>
                </c:pt>
                <c:pt idx="22">
                  <c:v>41</c:v>
                </c:pt>
                <c:pt idx="23">
                  <c:v>42</c:v>
                </c:pt>
                <c:pt idx="24">
                  <c:v>43</c:v>
                </c:pt>
                <c:pt idx="25">
                  <c:v>44</c:v>
                </c:pt>
                <c:pt idx="26">
                  <c:v>45</c:v>
                </c:pt>
                <c:pt idx="27">
                  <c:v>46</c:v>
                </c:pt>
                <c:pt idx="28">
                  <c:v>47</c:v>
                </c:pt>
                <c:pt idx="29">
                  <c:v>48</c:v>
                </c:pt>
                <c:pt idx="30">
                  <c:v>49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60</c:v>
                </c:pt>
                <c:pt idx="38">
                  <c:v>63</c:v>
                </c:pt>
                <c:pt idx="39">
                  <c:v>64</c:v>
                </c:pt>
                <c:pt idx="40">
                  <c:v>65</c:v>
                </c:pt>
                <c:pt idx="41">
                  <c:v>66</c:v>
                </c:pt>
                <c:pt idx="42">
                  <c:v>67</c:v>
                </c:pt>
                <c:pt idx="43">
                  <c:v>68</c:v>
                </c:pt>
                <c:pt idx="44">
                  <c:v>69</c:v>
                </c:pt>
                <c:pt idx="45">
                  <c:v>70</c:v>
                </c:pt>
                <c:pt idx="46">
                  <c:v>71</c:v>
                </c:pt>
                <c:pt idx="47">
                  <c:v>73</c:v>
                </c:pt>
                <c:pt idx="48">
                  <c:v>74</c:v>
                </c:pt>
                <c:pt idx="49">
                  <c:v>76</c:v>
                </c:pt>
                <c:pt idx="50">
                  <c:v>77</c:v>
                </c:pt>
                <c:pt idx="51">
                  <c:v>81</c:v>
                </c:pt>
                <c:pt idx="52">
                  <c:v>82</c:v>
                </c:pt>
                <c:pt idx="53">
                  <c:v>85</c:v>
                </c:pt>
                <c:pt idx="54">
                  <c:v>86</c:v>
                </c:pt>
                <c:pt idx="55">
                  <c:v>87</c:v>
                </c:pt>
                <c:pt idx="56">
                  <c:v>88</c:v>
                </c:pt>
                <c:pt idx="57">
                  <c:v>89</c:v>
                </c:pt>
                <c:pt idx="58">
                  <c:v>91</c:v>
                </c:pt>
                <c:pt idx="59">
                  <c:v>92</c:v>
                </c:pt>
                <c:pt idx="60">
                  <c:v>93</c:v>
                </c:pt>
                <c:pt idx="61">
                  <c:v>94</c:v>
                </c:pt>
                <c:pt idx="62">
                  <c:v>95</c:v>
                </c:pt>
                <c:pt idx="63">
                  <c:v>1</c:v>
                </c:pt>
                <c:pt idx="64">
                  <c:v>2</c:v>
                </c:pt>
                <c:pt idx="65">
                  <c:v>3</c:v>
                </c:pt>
                <c:pt idx="66">
                  <c:v>4</c:v>
                </c:pt>
                <c:pt idx="67">
                  <c:v>5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17</c:v>
                </c:pt>
                <c:pt idx="73">
                  <c:v>18</c:v>
                </c:pt>
              </c:numCache>
            </c:numRef>
          </c:cat>
          <c:val>
            <c:numRef>
              <c:f>'I-15 SB'!$F$2:$F$75</c:f>
              <c:numCache>
                <c:formatCode>General</c:formatCode>
                <c:ptCount val="7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'I-15 SB'!$F$2:$F$118</c15:f>
                <c15:dlblRangeCache>
                  <c:ptCount val="117"/>
                  <c:pt idx="0">
                    <c:v>RAINBOW VALLEY WEST</c:v>
                  </c:pt>
                  <c:pt idx="1">
                    <c:v>MISSION</c:v>
                  </c:pt>
                  <c:pt idx="2">
                    <c:v>PALA</c:v>
                  </c:pt>
                  <c:pt idx="3">
                    <c:v>PALA</c:v>
                  </c:pt>
                  <c:pt idx="4">
                    <c:v>OLD 395</c:v>
                  </c:pt>
                  <c:pt idx="5">
                    <c:v>OLD 395</c:v>
                  </c:pt>
                  <c:pt idx="6">
                    <c:v>GOPHER CANYON</c:v>
                  </c:pt>
                  <c:pt idx="7">
                    <c:v>DEER SPRINGS</c:v>
                  </c:pt>
                  <c:pt idx="8">
                    <c:v>DEER SPRINGS</c:v>
                  </c:pt>
                  <c:pt idx="9">
                    <c:v>EL NORTE</c:v>
                  </c:pt>
                  <c:pt idx="10">
                    <c:v>SR-78 WB</c:v>
                  </c:pt>
                  <c:pt idx="11">
                    <c:v>SR-78 WB</c:v>
                  </c:pt>
                  <c:pt idx="12">
                    <c:v>VALLEY</c:v>
                  </c:pt>
                  <c:pt idx="13">
                    <c:v>VALLEY</c:v>
                  </c:pt>
                  <c:pt idx="14">
                    <c:v>09TH</c:v>
                  </c:pt>
                  <c:pt idx="15">
                    <c:v>CITRACADO</c:v>
                  </c:pt>
                  <c:pt idx="16">
                    <c:v>CITRACADO</c:v>
                  </c:pt>
                  <c:pt idx="17">
                    <c:v>CENTRE CITY</c:v>
                  </c:pt>
                  <c:pt idx="18">
                    <c:v>VIA RANCHO</c:v>
                  </c:pt>
                  <c:pt idx="19">
                    <c:v>VIA RANCHO</c:v>
                  </c:pt>
                  <c:pt idx="20">
                    <c:v>WEST BERNARDO</c:v>
                  </c:pt>
                  <c:pt idx="21">
                    <c:v>WEST BERNARDO</c:v>
                  </c:pt>
                  <c:pt idx="22">
                    <c:v>RANCHO BERNARDO</c:v>
                  </c:pt>
                  <c:pt idx="23">
                    <c:v>RANCHO BERNARDO</c:v>
                  </c:pt>
                  <c:pt idx="24">
                    <c:v>BERNARDO CENTER</c:v>
                  </c:pt>
                  <c:pt idx="25">
                    <c:v>BERNARDO CENTER</c:v>
                  </c:pt>
                  <c:pt idx="26">
                    <c:v>CAM DEL NORTE</c:v>
                  </c:pt>
                  <c:pt idx="27">
                    <c:v>CAM DEL NORTE</c:v>
                  </c:pt>
                  <c:pt idx="28">
                    <c:v>CAM DEL NORTE</c:v>
                  </c:pt>
                  <c:pt idx="29">
                    <c:v>CARMEL MTN</c:v>
                  </c:pt>
                  <c:pt idx="30">
                    <c:v>CARMEL MTN</c:v>
                  </c:pt>
                  <c:pt idx="31">
                    <c:v>I-15 HOV SB</c:v>
                  </c:pt>
                  <c:pt idx="32">
                    <c:v>SR-56 EB</c:v>
                  </c:pt>
                  <c:pt idx="33">
                    <c:v>RANCHO PENASQUITOS</c:v>
                  </c:pt>
                  <c:pt idx="34">
                    <c:v>RANCHO PENASQUITOS</c:v>
                  </c:pt>
                  <c:pt idx="35">
                    <c:v>RANCHO PENASQUITOS</c:v>
                  </c:pt>
                  <c:pt idx="36">
                    <c:v>MERCY</c:v>
                  </c:pt>
                  <c:pt idx="37">
                    <c:v>MERCY</c:v>
                  </c:pt>
                  <c:pt idx="38">
                    <c:v>MIRA MESA</c:v>
                  </c:pt>
                  <c:pt idx="39">
                    <c:v>MIRA MESA</c:v>
                  </c:pt>
                  <c:pt idx="40">
                    <c:v>CARROLL CANYON</c:v>
                  </c:pt>
                  <c:pt idx="41">
                    <c:v>CARROLL CANYON</c:v>
                  </c:pt>
                  <c:pt idx="42">
                    <c:v>MIRAMAR</c:v>
                  </c:pt>
                  <c:pt idx="43">
                    <c:v>MIRAMAR</c:v>
                  </c:pt>
                  <c:pt idx="44">
                    <c:v>MIRAMAR</c:v>
                  </c:pt>
                  <c:pt idx="45">
                    <c:v>MIRAMAR WAY</c:v>
                  </c:pt>
                  <c:pt idx="46">
                    <c:v>MIRAMAR WAY</c:v>
                  </c:pt>
                  <c:pt idx="47">
                    <c:v>SR-163 SB</c:v>
                  </c:pt>
                  <c:pt idx="48">
                    <c:v>I-15 HOV SB</c:v>
                  </c:pt>
                  <c:pt idx="49">
                    <c:v>CLAIREMONT MESA</c:v>
                  </c:pt>
                  <c:pt idx="50">
                    <c:v>CLAIREMONT MESA</c:v>
                  </c:pt>
                  <c:pt idx="51">
                    <c:v>BALBOA</c:v>
                  </c:pt>
                  <c:pt idx="52">
                    <c:v>AERO</c:v>
                  </c:pt>
                  <c:pt idx="53">
                    <c:v>FRIARS</c:v>
                  </c:pt>
                  <c:pt idx="54">
                    <c:v>FRIARS</c:v>
                  </c:pt>
                  <c:pt idx="55">
                    <c:v>I-8 WB</c:v>
                  </c:pt>
                  <c:pt idx="56">
                    <c:v>I-8 WB</c:v>
                  </c:pt>
                  <c:pt idx="57">
                    <c:v>I-8 WB</c:v>
                  </c:pt>
                  <c:pt idx="58">
                    <c:v>I-8 WB</c:v>
                  </c:pt>
                  <c:pt idx="59">
                    <c:v>I-8 EB</c:v>
                  </c:pt>
                  <c:pt idx="60">
                    <c:v>I-8 EB</c:v>
                  </c:pt>
                  <c:pt idx="61">
                    <c:v>I-8 EB</c:v>
                  </c:pt>
                  <c:pt idx="62">
                    <c:v>ADAMS</c:v>
                  </c:pt>
                  <c:pt idx="63">
                    <c:v>ADAMS</c:v>
                  </c:pt>
                  <c:pt idx="64">
                    <c:v>EL CAJON</c:v>
                  </c:pt>
                  <c:pt idx="65">
                    <c:v>EL CAJON</c:v>
                  </c:pt>
                  <c:pt idx="66">
                    <c:v>0</c:v>
                  </c:pt>
                  <c:pt idx="67">
                    <c:v>UNIVERSITY</c:v>
                  </c:pt>
                  <c:pt idx="68">
                    <c:v>I-805 SB</c:v>
                  </c:pt>
                  <c:pt idx="69">
                    <c:v>I-805 SB</c:v>
                  </c:pt>
                  <c:pt idx="70">
                    <c:v>I-805 SB</c:v>
                  </c:pt>
                  <c:pt idx="71">
                    <c:v>SR-94 WB</c:v>
                  </c:pt>
                  <c:pt idx="72">
                    <c:v>OCEAN VIEW</c:v>
                  </c:pt>
                  <c:pt idx="73">
                    <c:v>OCEAN VIEW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52-5E07-40A8-A23E-F5BE319A7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53-5E07-40A8-A23E-F5BE319A7298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5E07-40A8-A23E-F5BE319A7298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I-805 NB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'I-805 NB'!$D$2:$D$118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9</c:v>
                </c:pt>
                <c:pt idx="7">
                  <c:v>11</c:v>
                </c:pt>
                <c:pt idx="8">
                  <c:v>12</c:v>
                </c:pt>
                <c:pt idx="9">
                  <c:v>14</c:v>
                </c:pt>
                <c:pt idx="10">
                  <c:v>17</c:v>
                </c:pt>
                <c:pt idx="11">
                  <c:v>18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27</c:v>
                </c:pt>
                <c:pt idx="19">
                  <c:v>28</c:v>
                </c:pt>
                <c:pt idx="20">
                  <c:v>29</c:v>
                </c:pt>
                <c:pt idx="21">
                  <c:v>30</c:v>
                </c:pt>
                <c:pt idx="22">
                  <c:v>31</c:v>
                </c:pt>
                <c:pt idx="23">
                  <c:v>32</c:v>
                </c:pt>
                <c:pt idx="24">
                  <c:v>33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42</c:v>
                </c:pt>
                <c:pt idx="32">
                  <c:v>43</c:v>
                </c:pt>
                <c:pt idx="33">
                  <c:v>44</c:v>
                </c:pt>
                <c:pt idx="34">
                  <c:v>45</c:v>
                </c:pt>
                <c:pt idx="35">
                  <c:v>46</c:v>
                </c:pt>
                <c:pt idx="36">
                  <c:v>47</c:v>
                </c:pt>
                <c:pt idx="37">
                  <c:v>48</c:v>
                </c:pt>
                <c:pt idx="38">
                  <c:v>49</c:v>
                </c:pt>
                <c:pt idx="39">
                  <c:v>50</c:v>
                </c:pt>
                <c:pt idx="40">
                  <c:v>51</c:v>
                </c:pt>
                <c:pt idx="41">
                  <c:v>52</c:v>
                </c:pt>
                <c:pt idx="42">
                  <c:v>53</c:v>
                </c:pt>
                <c:pt idx="43">
                  <c:v>56</c:v>
                </c:pt>
                <c:pt idx="44">
                  <c:v>57</c:v>
                </c:pt>
                <c:pt idx="45">
                  <c:v>58</c:v>
                </c:pt>
                <c:pt idx="46">
                  <c:v>59</c:v>
                </c:pt>
                <c:pt idx="47">
                  <c:v>60</c:v>
                </c:pt>
                <c:pt idx="48">
                  <c:v>61</c:v>
                </c:pt>
                <c:pt idx="49">
                  <c:v>63</c:v>
                </c:pt>
                <c:pt idx="50">
                  <c:v>64</c:v>
                </c:pt>
                <c:pt idx="51">
                  <c:v>65</c:v>
                </c:pt>
                <c:pt idx="52">
                  <c:v>66</c:v>
                </c:pt>
                <c:pt idx="53">
                  <c:v>67</c:v>
                </c:pt>
                <c:pt idx="54">
                  <c:v>68</c:v>
                </c:pt>
                <c:pt idx="55">
                  <c:v>69</c:v>
                </c:pt>
                <c:pt idx="56">
                  <c:v>71</c:v>
                </c:pt>
                <c:pt idx="57">
                  <c:v>72</c:v>
                </c:pt>
                <c:pt idx="58">
                  <c:v>74</c:v>
                </c:pt>
                <c:pt idx="59">
                  <c:v>75</c:v>
                </c:pt>
                <c:pt idx="60">
                  <c:v>76</c:v>
                </c:pt>
                <c:pt idx="61">
                  <c:v>77</c:v>
                </c:pt>
                <c:pt idx="62">
                  <c:v>79</c:v>
                </c:pt>
                <c:pt idx="63">
                  <c:v>80</c:v>
                </c:pt>
                <c:pt idx="64">
                  <c:v>81</c:v>
                </c:pt>
                <c:pt idx="65">
                  <c:v>82</c:v>
                </c:pt>
                <c:pt idx="66">
                  <c:v>83</c:v>
                </c:pt>
                <c:pt idx="67">
                  <c:v>84</c:v>
                </c:pt>
                <c:pt idx="68">
                  <c:v>85</c:v>
                </c:pt>
              </c:numCache>
            </c:numRef>
          </c:cat>
          <c:val>
            <c:numRef>
              <c:f>'I-805 NB'!$G$2:$G$70</c:f>
              <c:numCache>
                <c:formatCode>General</c:formatCode>
                <c:ptCount val="69"/>
                <c:pt idx="0">
                  <c:v>62.5</c:v>
                </c:pt>
                <c:pt idx="1">
                  <c:v>66.650000000000006</c:v>
                </c:pt>
                <c:pt idx="2">
                  <c:v>65.459999999999994</c:v>
                </c:pt>
                <c:pt idx="3">
                  <c:v>65.459999999999994</c:v>
                </c:pt>
                <c:pt idx="4">
                  <c:v>65.459999999999994</c:v>
                </c:pt>
                <c:pt idx="5">
                  <c:v>64.13</c:v>
                </c:pt>
                <c:pt idx="6">
                  <c:v>64.13</c:v>
                </c:pt>
                <c:pt idx="7">
                  <c:v>65.459999999999994</c:v>
                </c:pt>
                <c:pt idx="8">
                  <c:v>65.459999999999994</c:v>
                </c:pt>
                <c:pt idx="9">
                  <c:v>64.319999999999993</c:v>
                </c:pt>
                <c:pt idx="10">
                  <c:v>67.510000000000005</c:v>
                </c:pt>
                <c:pt idx="11">
                  <c:v>67.510000000000005</c:v>
                </c:pt>
                <c:pt idx="12">
                  <c:v>65.58</c:v>
                </c:pt>
                <c:pt idx="13">
                  <c:v>65.58</c:v>
                </c:pt>
                <c:pt idx="14">
                  <c:v>65.58</c:v>
                </c:pt>
                <c:pt idx="15">
                  <c:v>65.58</c:v>
                </c:pt>
                <c:pt idx="16">
                  <c:v>59.93</c:v>
                </c:pt>
                <c:pt idx="17">
                  <c:v>59.93</c:v>
                </c:pt>
                <c:pt idx="18">
                  <c:v>60.87</c:v>
                </c:pt>
                <c:pt idx="19">
                  <c:v>60.87</c:v>
                </c:pt>
                <c:pt idx="20">
                  <c:v>60.87</c:v>
                </c:pt>
                <c:pt idx="21">
                  <c:v>60.87</c:v>
                </c:pt>
                <c:pt idx="22">
                  <c:v>60.87</c:v>
                </c:pt>
                <c:pt idx="23">
                  <c:v>45.43</c:v>
                </c:pt>
                <c:pt idx="24">
                  <c:v>45.43</c:v>
                </c:pt>
                <c:pt idx="25">
                  <c:v>36.31</c:v>
                </c:pt>
                <c:pt idx="26">
                  <c:v>36.31</c:v>
                </c:pt>
                <c:pt idx="27">
                  <c:v>36.31</c:v>
                </c:pt>
                <c:pt idx="28">
                  <c:v>36.31</c:v>
                </c:pt>
                <c:pt idx="29">
                  <c:v>31.41</c:v>
                </c:pt>
                <c:pt idx="30">
                  <c:v>31.41</c:v>
                </c:pt>
                <c:pt idx="31">
                  <c:v>29.04</c:v>
                </c:pt>
                <c:pt idx="32">
                  <c:v>32.94</c:v>
                </c:pt>
                <c:pt idx="33">
                  <c:v>32.94</c:v>
                </c:pt>
                <c:pt idx="34">
                  <c:v>32.94</c:v>
                </c:pt>
                <c:pt idx="35">
                  <c:v>33.380000000000003</c:v>
                </c:pt>
                <c:pt idx="36">
                  <c:v>31.08</c:v>
                </c:pt>
                <c:pt idx="37">
                  <c:v>31.08</c:v>
                </c:pt>
                <c:pt idx="38">
                  <c:v>31.08</c:v>
                </c:pt>
                <c:pt idx="39">
                  <c:v>31.08</c:v>
                </c:pt>
                <c:pt idx="40">
                  <c:v>27.76</c:v>
                </c:pt>
                <c:pt idx="41">
                  <c:v>27.76</c:v>
                </c:pt>
                <c:pt idx="42">
                  <c:v>36.979999999999997</c:v>
                </c:pt>
                <c:pt idx="43">
                  <c:v>46.08</c:v>
                </c:pt>
                <c:pt idx="44">
                  <c:v>46.08</c:v>
                </c:pt>
                <c:pt idx="45">
                  <c:v>57.82</c:v>
                </c:pt>
                <c:pt idx="46">
                  <c:v>60.56</c:v>
                </c:pt>
                <c:pt idx="47">
                  <c:v>59.44</c:v>
                </c:pt>
                <c:pt idx="48">
                  <c:v>51.13</c:v>
                </c:pt>
                <c:pt idx="49">
                  <c:v>37.659999999999997</c:v>
                </c:pt>
                <c:pt idx="50">
                  <c:v>37.659999999999997</c:v>
                </c:pt>
                <c:pt idx="51">
                  <c:v>30.33</c:v>
                </c:pt>
                <c:pt idx="52">
                  <c:v>30.33</c:v>
                </c:pt>
                <c:pt idx="53">
                  <c:v>30.33</c:v>
                </c:pt>
                <c:pt idx="54">
                  <c:v>28.86</c:v>
                </c:pt>
                <c:pt idx="55">
                  <c:v>28.86</c:v>
                </c:pt>
                <c:pt idx="56">
                  <c:v>50.52</c:v>
                </c:pt>
                <c:pt idx="57">
                  <c:v>50.52</c:v>
                </c:pt>
                <c:pt idx="58">
                  <c:v>67.5</c:v>
                </c:pt>
                <c:pt idx="59">
                  <c:v>67.5</c:v>
                </c:pt>
                <c:pt idx="60">
                  <c:v>67.5</c:v>
                </c:pt>
                <c:pt idx="61">
                  <c:v>67.5</c:v>
                </c:pt>
                <c:pt idx="62">
                  <c:v>67.510000000000005</c:v>
                </c:pt>
                <c:pt idx="63">
                  <c:v>67.510000000000005</c:v>
                </c:pt>
                <c:pt idx="64">
                  <c:v>67.510000000000005</c:v>
                </c:pt>
                <c:pt idx="65">
                  <c:v>67.510000000000005</c:v>
                </c:pt>
                <c:pt idx="66">
                  <c:v>69.599999999999994</c:v>
                </c:pt>
                <c:pt idx="67">
                  <c:v>69.599999999999994</c:v>
                </c:pt>
                <c:pt idx="68">
                  <c:v>69.599999999999994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885-4A6A-971D-F4CDBC9F21A9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'I-805 NB'!$D$2:$D$118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9</c:v>
                </c:pt>
                <c:pt idx="7">
                  <c:v>11</c:v>
                </c:pt>
                <c:pt idx="8">
                  <c:v>12</c:v>
                </c:pt>
                <c:pt idx="9">
                  <c:v>14</c:v>
                </c:pt>
                <c:pt idx="10">
                  <c:v>17</c:v>
                </c:pt>
                <c:pt idx="11">
                  <c:v>18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27</c:v>
                </c:pt>
                <c:pt idx="19">
                  <c:v>28</c:v>
                </c:pt>
                <c:pt idx="20">
                  <c:v>29</c:v>
                </c:pt>
                <c:pt idx="21">
                  <c:v>30</c:v>
                </c:pt>
                <c:pt idx="22">
                  <c:v>31</c:v>
                </c:pt>
                <c:pt idx="23">
                  <c:v>32</c:v>
                </c:pt>
                <c:pt idx="24">
                  <c:v>33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42</c:v>
                </c:pt>
                <c:pt idx="32">
                  <c:v>43</c:v>
                </c:pt>
                <c:pt idx="33">
                  <c:v>44</c:v>
                </c:pt>
                <c:pt idx="34">
                  <c:v>45</c:v>
                </c:pt>
                <c:pt idx="35">
                  <c:v>46</c:v>
                </c:pt>
                <c:pt idx="36">
                  <c:v>47</c:v>
                </c:pt>
                <c:pt idx="37">
                  <c:v>48</c:v>
                </c:pt>
                <c:pt idx="38">
                  <c:v>49</c:v>
                </c:pt>
                <c:pt idx="39">
                  <c:v>50</c:v>
                </c:pt>
                <c:pt idx="40">
                  <c:v>51</c:v>
                </c:pt>
                <c:pt idx="41">
                  <c:v>52</c:v>
                </c:pt>
                <c:pt idx="42">
                  <c:v>53</c:v>
                </c:pt>
                <c:pt idx="43">
                  <c:v>56</c:v>
                </c:pt>
                <c:pt idx="44">
                  <c:v>57</c:v>
                </c:pt>
                <c:pt idx="45">
                  <c:v>58</c:v>
                </c:pt>
                <c:pt idx="46">
                  <c:v>59</c:v>
                </c:pt>
                <c:pt idx="47">
                  <c:v>60</c:v>
                </c:pt>
                <c:pt idx="48">
                  <c:v>61</c:v>
                </c:pt>
                <c:pt idx="49">
                  <c:v>63</c:v>
                </c:pt>
                <c:pt idx="50">
                  <c:v>64</c:v>
                </c:pt>
                <c:pt idx="51">
                  <c:v>65</c:v>
                </c:pt>
                <c:pt idx="52">
                  <c:v>66</c:v>
                </c:pt>
                <c:pt idx="53">
                  <c:v>67</c:v>
                </c:pt>
                <c:pt idx="54">
                  <c:v>68</c:v>
                </c:pt>
                <c:pt idx="55">
                  <c:v>69</c:v>
                </c:pt>
                <c:pt idx="56">
                  <c:v>71</c:v>
                </c:pt>
                <c:pt idx="57">
                  <c:v>72</c:v>
                </c:pt>
                <c:pt idx="58">
                  <c:v>74</c:v>
                </c:pt>
                <c:pt idx="59">
                  <c:v>75</c:v>
                </c:pt>
                <c:pt idx="60">
                  <c:v>76</c:v>
                </c:pt>
                <c:pt idx="61">
                  <c:v>77</c:v>
                </c:pt>
                <c:pt idx="62">
                  <c:v>79</c:v>
                </c:pt>
                <c:pt idx="63">
                  <c:v>80</c:v>
                </c:pt>
                <c:pt idx="64">
                  <c:v>81</c:v>
                </c:pt>
                <c:pt idx="65">
                  <c:v>82</c:v>
                </c:pt>
                <c:pt idx="66">
                  <c:v>83</c:v>
                </c:pt>
                <c:pt idx="67">
                  <c:v>84</c:v>
                </c:pt>
                <c:pt idx="68">
                  <c:v>85</c:v>
                </c:pt>
              </c:numCache>
            </c:numRef>
          </c:cat>
          <c:val>
            <c:numRef>
              <c:f>'I-805 NB'!$H$2:$H$70</c:f>
              <c:numCache>
                <c:formatCode>General</c:formatCode>
                <c:ptCount val="69"/>
                <c:pt idx="0">
                  <c:v>60.21</c:v>
                </c:pt>
                <c:pt idx="1">
                  <c:v>65.95</c:v>
                </c:pt>
                <c:pt idx="2">
                  <c:v>64.92</c:v>
                </c:pt>
                <c:pt idx="3">
                  <c:v>64.92</c:v>
                </c:pt>
                <c:pt idx="4">
                  <c:v>64.92</c:v>
                </c:pt>
                <c:pt idx="5">
                  <c:v>65.040000000000006</c:v>
                </c:pt>
                <c:pt idx="6">
                  <c:v>65.040000000000006</c:v>
                </c:pt>
                <c:pt idx="7">
                  <c:v>63.86</c:v>
                </c:pt>
                <c:pt idx="8">
                  <c:v>63.86</c:v>
                </c:pt>
                <c:pt idx="9">
                  <c:v>63.85</c:v>
                </c:pt>
                <c:pt idx="10">
                  <c:v>66.31</c:v>
                </c:pt>
                <c:pt idx="11">
                  <c:v>66.31</c:v>
                </c:pt>
                <c:pt idx="12">
                  <c:v>65.77</c:v>
                </c:pt>
                <c:pt idx="13">
                  <c:v>65.77</c:v>
                </c:pt>
                <c:pt idx="14">
                  <c:v>65.77</c:v>
                </c:pt>
                <c:pt idx="15">
                  <c:v>65.77</c:v>
                </c:pt>
                <c:pt idx="16">
                  <c:v>62.05</c:v>
                </c:pt>
                <c:pt idx="17">
                  <c:v>62.05</c:v>
                </c:pt>
                <c:pt idx="18">
                  <c:v>65.709999999999994</c:v>
                </c:pt>
                <c:pt idx="19">
                  <c:v>65.709999999999994</c:v>
                </c:pt>
                <c:pt idx="20">
                  <c:v>65.709999999999994</c:v>
                </c:pt>
                <c:pt idx="21">
                  <c:v>65.709999999999994</c:v>
                </c:pt>
                <c:pt idx="22">
                  <c:v>65.709999999999994</c:v>
                </c:pt>
                <c:pt idx="23">
                  <c:v>67.56</c:v>
                </c:pt>
                <c:pt idx="24">
                  <c:v>67.56</c:v>
                </c:pt>
                <c:pt idx="25">
                  <c:v>65.98</c:v>
                </c:pt>
                <c:pt idx="26">
                  <c:v>65.98</c:v>
                </c:pt>
                <c:pt idx="27">
                  <c:v>65.98</c:v>
                </c:pt>
                <c:pt idx="28">
                  <c:v>65.98</c:v>
                </c:pt>
                <c:pt idx="29">
                  <c:v>67.17</c:v>
                </c:pt>
                <c:pt idx="30">
                  <c:v>67.17</c:v>
                </c:pt>
                <c:pt idx="31">
                  <c:v>65.22</c:v>
                </c:pt>
                <c:pt idx="32">
                  <c:v>65.260000000000005</c:v>
                </c:pt>
                <c:pt idx="33">
                  <c:v>65.260000000000005</c:v>
                </c:pt>
                <c:pt idx="34">
                  <c:v>65.260000000000005</c:v>
                </c:pt>
                <c:pt idx="35">
                  <c:v>63.96</c:v>
                </c:pt>
                <c:pt idx="36">
                  <c:v>66.88</c:v>
                </c:pt>
                <c:pt idx="37">
                  <c:v>66.88</c:v>
                </c:pt>
                <c:pt idx="38">
                  <c:v>66.88</c:v>
                </c:pt>
                <c:pt idx="39">
                  <c:v>66.88</c:v>
                </c:pt>
                <c:pt idx="40">
                  <c:v>66.72</c:v>
                </c:pt>
                <c:pt idx="41">
                  <c:v>66.72</c:v>
                </c:pt>
                <c:pt idx="42">
                  <c:v>65.58</c:v>
                </c:pt>
                <c:pt idx="43">
                  <c:v>69.900000000000006</c:v>
                </c:pt>
                <c:pt idx="44">
                  <c:v>69.900000000000006</c:v>
                </c:pt>
                <c:pt idx="45">
                  <c:v>68.12</c:v>
                </c:pt>
                <c:pt idx="46">
                  <c:v>69.099999999999994</c:v>
                </c:pt>
                <c:pt idx="47">
                  <c:v>69.849999999999994</c:v>
                </c:pt>
                <c:pt idx="48">
                  <c:v>68.97</c:v>
                </c:pt>
                <c:pt idx="49">
                  <c:v>69.069999999999993</c:v>
                </c:pt>
                <c:pt idx="50">
                  <c:v>69.069999999999993</c:v>
                </c:pt>
                <c:pt idx="51">
                  <c:v>69.599999999999994</c:v>
                </c:pt>
                <c:pt idx="52">
                  <c:v>69.599999999999994</c:v>
                </c:pt>
                <c:pt idx="53">
                  <c:v>69.599999999999994</c:v>
                </c:pt>
                <c:pt idx="54">
                  <c:v>69.73</c:v>
                </c:pt>
                <c:pt idx="55">
                  <c:v>69.73</c:v>
                </c:pt>
                <c:pt idx="56">
                  <c:v>67.739999999999995</c:v>
                </c:pt>
                <c:pt idx="57">
                  <c:v>67.739999999999995</c:v>
                </c:pt>
                <c:pt idx="58">
                  <c:v>69.989999999999995</c:v>
                </c:pt>
                <c:pt idx="59">
                  <c:v>69.989999999999995</c:v>
                </c:pt>
                <c:pt idx="60">
                  <c:v>69.989999999999995</c:v>
                </c:pt>
                <c:pt idx="61">
                  <c:v>69.989999999999995</c:v>
                </c:pt>
                <c:pt idx="62">
                  <c:v>69.11</c:v>
                </c:pt>
                <c:pt idx="63">
                  <c:v>69.11</c:v>
                </c:pt>
                <c:pt idx="64">
                  <c:v>69.11</c:v>
                </c:pt>
                <c:pt idx="65">
                  <c:v>69.11</c:v>
                </c:pt>
                <c:pt idx="66">
                  <c:v>68.81</c:v>
                </c:pt>
                <c:pt idx="67">
                  <c:v>68.81</c:v>
                </c:pt>
                <c:pt idx="68">
                  <c:v>68.81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885-4A6A-971D-F4CDBC9F21A9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'I-805 NB'!$D$2:$D$118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9</c:v>
                </c:pt>
                <c:pt idx="7">
                  <c:v>11</c:v>
                </c:pt>
                <c:pt idx="8">
                  <c:v>12</c:v>
                </c:pt>
                <c:pt idx="9">
                  <c:v>14</c:v>
                </c:pt>
                <c:pt idx="10">
                  <c:v>17</c:v>
                </c:pt>
                <c:pt idx="11">
                  <c:v>18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27</c:v>
                </c:pt>
                <c:pt idx="19">
                  <c:v>28</c:v>
                </c:pt>
                <c:pt idx="20">
                  <c:v>29</c:v>
                </c:pt>
                <c:pt idx="21">
                  <c:v>30</c:v>
                </c:pt>
                <c:pt idx="22">
                  <c:v>31</c:v>
                </c:pt>
                <c:pt idx="23">
                  <c:v>32</c:v>
                </c:pt>
                <c:pt idx="24">
                  <c:v>33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42</c:v>
                </c:pt>
                <c:pt idx="32">
                  <c:v>43</c:v>
                </c:pt>
                <c:pt idx="33">
                  <c:v>44</c:v>
                </c:pt>
                <c:pt idx="34">
                  <c:v>45</c:v>
                </c:pt>
                <c:pt idx="35">
                  <c:v>46</c:v>
                </c:pt>
                <c:pt idx="36">
                  <c:v>47</c:v>
                </c:pt>
                <c:pt idx="37">
                  <c:v>48</c:v>
                </c:pt>
                <c:pt idx="38">
                  <c:v>49</c:v>
                </c:pt>
                <c:pt idx="39">
                  <c:v>50</c:v>
                </c:pt>
                <c:pt idx="40">
                  <c:v>51</c:v>
                </c:pt>
                <c:pt idx="41">
                  <c:v>52</c:v>
                </c:pt>
                <c:pt idx="42">
                  <c:v>53</c:v>
                </c:pt>
                <c:pt idx="43">
                  <c:v>56</c:v>
                </c:pt>
                <c:pt idx="44">
                  <c:v>57</c:v>
                </c:pt>
                <c:pt idx="45">
                  <c:v>58</c:v>
                </c:pt>
                <c:pt idx="46">
                  <c:v>59</c:v>
                </c:pt>
                <c:pt idx="47">
                  <c:v>60</c:v>
                </c:pt>
                <c:pt idx="48">
                  <c:v>61</c:v>
                </c:pt>
                <c:pt idx="49">
                  <c:v>63</c:v>
                </c:pt>
                <c:pt idx="50">
                  <c:v>64</c:v>
                </c:pt>
                <c:pt idx="51">
                  <c:v>65</c:v>
                </c:pt>
                <c:pt idx="52">
                  <c:v>66</c:v>
                </c:pt>
                <c:pt idx="53">
                  <c:v>67</c:v>
                </c:pt>
                <c:pt idx="54">
                  <c:v>68</c:v>
                </c:pt>
                <c:pt idx="55">
                  <c:v>69</c:v>
                </c:pt>
                <c:pt idx="56">
                  <c:v>71</c:v>
                </c:pt>
                <c:pt idx="57">
                  <c:v>72</c:v>
                </c:pt>
                <c:pt idx="58">
                  <c:v>74</c:v>
                </c:pt>
                <c:pt idx="59">
                  <c:v>75</c:v>
                </c:pt>
                <c:pt idx="60">
                  <c:v>76</c:v>
                </c:pt>
                <c:pt idx="61">
                  <c:v>77</c:v>
                </c:pt>
                <c:pt idx="62">
                  <c:v>79</c:v>
                </c:pt>
                <c:pt idx="63">
                  <c:v>80</c:v>
                </c:pt>
                <c:pt idx="64">
                  <c:v>81</c:v>
                </c:pt>
                <c:pt idx="65">
                  <c:v>82</c:v>
                </c:pt>
                <c:pt idx="66">
                  <c:v>83</c:v>
                </c:pt>
                <c:pt idx="67">
                  <c:v>84</c:v>
                </c:pt>
                <c:pt idx="68">
                  <c:v>85</c:v>
                </c:pt>
              </c:numCache>
            </c:numRef>
          </c:cat>
          <c:val>
            <c:numRef>
              <c:f>'I-805 NB'!$I$2:$I$70</c:f>
              <c:numCache>
                <c:formatCode>General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885-4A6A-971D-F4CDBC9F21A9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'I-805 NB'!$D$2:$D$118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9</c:v>
                </c:pt>
                <c:pt idx="7">
                  <c:v>11</c:v>
                </c:pt>
                <c:pt idx="8">
                  <c:v>12</c:v>
                </c:pt>
                <c:pt idx="9">
                  <c:v>14</c:v>
                </c:pt>
                <c:pt idx="10">
                  <c:v>17</c:v>
                </c:pt>
                <c:pt idx="11">
                  <c:v>18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27</c:v>
                </c:pt>
                <c:pt idx="19">
                  <c:v>28</c:v>
                </c:pt>
                <c:pt idx="20">
                  <c:v>29</c:v>
                </c:pt>
                <c:pt idx="21">
                  <c:v>30</c:v>
                </c:pt>
                <c:pt idx="22">
                  <c:v>31</c:v>
                </c:pt>
                <c:pt idx="23">
                  <c:v>32</c:v>
                </c:pt>
                <c:pt idx="24">
                  <c:v>33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42</c:v>
                </c:pt>
                <c:pt idx="32">
                  <c:v>43</c:v>
                </c:pt>
                <c:pt idx="33">
                  <c:v>44</c:v>
                </c:pt>
                <c:pt idx="34">
                  <c:v>45</c:v>
                </c:pt>
                <c:pt idx="35">
                  <c:v>46</c:v>
                </c:pt>
                <c:pt idx="36">
                  <c:v>47</c:v>
                </c:pt>
                <c:pt idx="37">
                  <c:v>48</c:v>
                </c:pt>
                <c:pt idx="38">
                  <c:v>49</c:v>
                </c:pt>
                <c:pt idx="39">
                  <c:v>50</c:v>
                </c:pt>
                <c:pt idx="40">
                  <c:v>51</c:v>
                </c:pt>
                <c:pt idx="41">
                  <c:v>52</c:v>
                </c:pt>
                <c:pt idx="42">
                  <c:v>53</c:v>
                </c:pt>
                <c:pt idx="43">
                  <c:v>56</c:v>
                </c:pt>
                <c:pt idx="44">
                  <c:v>57</c:v>
                </c:pt>
                <c:pt idx="45">
                  <c:v>58</c:v>
                </c:pt>
                <c:pt idx="46">
                  <c:v>59</c:v>
                </c:pt>
                <c:pt idx="47">
                  <c:v>60</c:v>
                </c:pt>
                <c:pt idx="48">
                  <c:v>61</c:v>
                </c:pt>
                <c:pt idx="49">
                  <c:v>63</c:v>
                </c:pt>
                <c:pt idx="50">
                  <c:v>64</c:v>
                </c:pt>
                <c:pt idx="51">
                  <c:v>65</c:v>
                </c:pt>
                <c:pt idx="52">
                  <c:v>66</c:v>
                </c:pt>
                <c:pt idx="53">
                  <c:v>67</c:v>
                </c:pt>
                <c:pt idx="54">
                  <c:v>68</c:v>
                </c:pt>
                <c:pt idx="55">
                  <c:v>69</c:v>
                </c:pt>
                <c:pt idx="56">
                  <c:v>71</c:v>
                </c:pt>
                <c:pt idx="57">
                  <c:v>72</c:v>
                </c:pt>
                <c:pt idx="58">
                  <c:v>74</c:v>
                </c:pt>
                <c:pt idx="59">
                  <c:v>75</c:v>
                </c:pt>
                <c:pt idx="60">
                  <c:v>76</c:v>
                </c:pt>
                <c:pt idx="61">
                  <c:v>77</c:v>
                </c:pt>
                <c:pt idx="62">
                  <c:v>79</c:v>
                </c:pt>
                <c:pt idx="63">
                  <c:v>80</c:v>
                </c:pt>
                <c:pt idx="64">
                  <c:v>81</c:v>
                </c:pt>
                <c:pt idx="65">
                  <c:v>82</c:v>
                </c:pt>
                <c:pt idx="66">
                  <c:v>83</c:v>
                </c:pt>
                <c:pt idx="67">
                  <c:v>84</c:v>
                </c:pt>
                <c:pt idx="68">
                  <c:v>85</c:v>
                </c:pt>
              </c:numCache>
            </c:numRef>
          </c:cat>
          <c:val>
            <c:numRef>
              <c:f>'I-805 NB'!$J$2:$J$70</c:f>
              <c:numCache>
                <c:formatCode>General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885-4A6A-971D-F4CDBC9F21A9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AA36422-250D-4C70-ABD8-ADAE582626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885-4A6A-971D-F4CDBC9F21A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3AFF751-E7AE-4601-A4BF-FD7C89728E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885-4A6A-971D-F4CDBC9F21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85D267-E211-46C5-9540-2A976072A2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885-4A6A-971D-F4CDBC9F21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885EB25-9F68-4A7F-9FE1-BDAA5116D3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885-4A6A-971D-F4CDBC9F21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896AAAC-F732-451E-8CD6-FE6FE91123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885-4A6A-971D-F4CDBC9F21A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E79C4CA-B1EA-4815-9874-D692E4628A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885-4A6A-971D-F4CDBC9F21A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226B6B4-1110-4C7E-8D41-D322EFDFD9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885-4A6A-971D-F4CDBC9F21A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1BEFE9A-928F-4447-95AD-DF491DFC3D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885-4A6A-971D-F4CDBC9F21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3A11A93-1498-46CA-87D5-6DBADFC51E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885-4A6A-971D-F4CDBC9F21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A09BB90-9E70-49E2-A331-359E9192E2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885-4A6A-971D-F4CDBC9F21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42C12D1-4E30-4C95-96AF-98FC1C061E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885-4A6A-971D-F4CDBC9F21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54AFDD1-F432-403E-96EA-70141D8C34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885-4A6A-971D-F4CDBC9F21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0E6CA31-C9C0-4C4F-A59E-C153C3AF15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885-4A6A-971D-F4CDBC9F21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2FCA235-E513-4747-9D10-D0DCA265C6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885-4A6A-971D-F4CDBC9F21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DC69015-93CF-4E6C-AA5A-73889AA88D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885-4A6A-971D-F4CDBC9F21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760039C-93C7-45B5-91C3-6E5E46773B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885-4A6A-971D-F4CDBC9F21A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24AB6D1-8B93-43BF-8770-0B42ED7966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885-4A6A-971D-F4CDBC9F21A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34B7206-75BA-43BA-BF86-102A0227A8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885-4A6A-971D-F4CDBC9F21A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849CBDA-A214-4025-B5E7-F7D654520B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885-4A6A-971D-F4CDBC9F21A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BFBE5CC-04AF-40B5-B646-0D0F00508B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885-4A6A-971D-F4CDBC9F21A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325D880-B29E-42BA-8F9B-DB3A5D8EB2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885-4A6A-971D-F4CDBC9F21A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8811FC4-4E0D-4EC4-ACE0-4187C13D22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885-4A6A-971D-F4CDBC9F21A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827C3AA-C30A-4404-9D3D-9E2F230403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885-4A6A-971D-F4CDBC9F21A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E9872B7-1DCF-4A90-B3AA-041B6003E7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885-4A6A-971D-F4CDBC9F21A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63A1BCF-37A3-4BED-AA3C-E53C468774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885-4A6A-971D-F4CDBC9F21A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6C2B37C-0239-4731-AD48-0C973507A3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885-4A6A-971D-F4CDBC9F21A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72FF9F7-8EE2-4888-9198-4FCCFE5170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885-4A6A-971D-F4CDBC9F21A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90E6456-85D2-4F09-85B7-A6DAE05AAE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885-4A6A-971D-F4CDBC9F21A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967F58D-E99B-4DDF-9B21-9EE714347E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885-4A6A-971D-F4CDBC9F21A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925600C-434B-4D5A-B48B-C376E27B41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885-4A6A-971D-F4CDBC9F21A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DF0F94E-834A-4F6B-8ABA-375B25AEDD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885-4A6A-971D-F4CDBC9F21A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042847B-645F-4FE1-A5BE-8F7190A7CE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885-4A6A-971D-F4CDBC9F21A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11302C7-9599-4A24-9665-5D458D1A64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885-4A6A-971D-F4CDBC9F21A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46247C7-D0F4-4D9A-8E89-43DCE957EF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885-4A6A-971D-F4CDBC9F21A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52FBF8F-EE5A-453F-9960-BE87FB57EF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885-4A6A-971D-F4CDBC9F21A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04B5A25-FDA0-4072-99C9-EE91205FD4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885-4A6A-971D-F4CDBC9F21A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A828D4E-58D7-4862-967D-F153EB5097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885-4A6A-971D-F4CDBC9F21A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BB6DCA3-792C-4E03-B8AE-ED562D3C97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885-4A6A-971D-F4CDBC9F21A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ABEA82C-382F-4839-93BC-E857938148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885-4A6A-971D-F4CDBC9F21A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44C8BE2-1ED0-45D9-9B89-13DDAB7B07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885-4A6A-971D-F4CDBC9F21A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1E54379-E2B8-477F-9BBF-40DE2083DC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885-4A6A-971D-F4CDBC9F21A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165734A-3A15-4693-8DF3-DF5167527A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885-4A6A-971D-F4CDBC9F21A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3B9B3D0-4D30-4FDF-BAB7-01E6EBA099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885-4A6A-971D-F4CDBC9F21A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4AE9DD0-2835-4145-A492-CFB55980A3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885-4A6A-971D-F4CDBC9F21A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5086F59-63DB-4445-97FF-1F66A5C114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885-4A6A-971D-F4CDBC9F21A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319D415-5A7B-4CF9-8A32-D0AE993CF3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885-4A6A-971D-F4CDBC9F21A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8E16A17-F586-4380-A959-17605FA9C7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885-4A6A-971D-F4CDBC9F21A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62DC9BE-2EC1-40D0-AD89-D369B0F9CD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885-4A6A-971D-F4CDBC9F21A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072E5FB-2891-47C4-B600-E57442700C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885-4A6A-971D-F4CDBC9F21A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3309B80-B2AB-446D-AC2B-E2DA44E8C9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885-4A6A-971D-F4CDBC9F21A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1F7A1B2-C045-433F-84E0-E7EAAAF143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885-4A6A-971D-F4CDBC9F21A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323FFEB-9087-464A-BE01-5670720F5F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885-4A6A-971D-F4CDBC9F21A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A9B2A4D-C5E4-4470-A1C6-845198C139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885-4A6A-971D-F4CDBC9F21A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26D411B-90B5-4A7C-B20D-A19D7B48F0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885-4A6A-971D-F4CDBC9F21A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705E081-D243-482A-B95E-3586D5EBFC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885-4A6A-971D-F4CDBC9F21A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B8A04F9-B6B1-46B8-B97F-721803C537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885-4A6A-971D-F4CDBC9F21A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5967F33-B3A8-40E2-A0E7-F820ADF608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885-4A6A-971D-F4CDBC9F21A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F32C9F3-CA8B-42E3-B1E0-BD4A0A5CCB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885-4A6A-971D-F4CDBC9F21A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EF297FF-21A1-46CF-9812-9EF814AFCF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885-4A6A-971D-F4CDBC9F21A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27A14B2-335F-40FA-BB37-77E23F5D53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885-4A6A-971D-F4CDBC9F21A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B3EC05E-BAEE-42E4-A147-EF9BA3A858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885-4A6A-971D-F4CDBC9F21A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CA5A786-C6A9-4FF8-91DE-17C6C66FEC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885-4A6A-971D-F4CDBC9F21A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CDF85A6-18F2-4146-8522-9E19913E62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885-4A6A-971D-F4CDBC9F21A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DDAD268-B723-4189-9565-AD32098C77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885-4A6A-971D-F4CDBC9F21A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D304167-999B-4D49-BF14-75804587EF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885-4A6A-971D-F4CDBC9F21A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A4834FE-4432-457B-84BE-656E088584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885-4A6A-971D-F4CDBC9F21A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DAB23EA-1F6A-4DE2-A8DD-8FBC610FE6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885-4A6A-971D-F4CDBC9F21A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BF31A66-9C4A-4D8C-B9BE-9A0111F79C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885-4A6A-971D-F4CDBC9F21A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BEB4035-F412-40DB-903F-B3B7D892BB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885-4A6A-971D-F4CDBC9F21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'I-805 NB'!$D$2:$D$118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9</c:v>
                </c:pt>
                <c:pt idx="7">
                  <c:v>11</c:v>
                </c:pt>
                <c:pt idx="8">
                  <c:v>12</c:v>
                </c:pt>
                <c:pt idx="9">
                  <c:v>14</c:v>
                </c:pt>
                <c:pt idx="10">
                  <c:v>17</c:v>
                </c:pt>
                <c:pt idx="11">
                  <c:v>18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27</c:v>
                </c:pt>
                <c:pt idx="19">
                  <c:v>28</c:v>
                </c:pt>
                <c:pt idx="20">
                  <c:v>29</c:v>
                </c:pt>
                <c:pt idx="21">
                  <c:v>30</c:v>
                </c:pt>
                <c:pt idx="22">
                  <c:v>31</c:v>
                </c:pt>
                <c:pt idx="23">
                  <c:v>32</c:v>
                </c:pt>
                <c:pt idx="24">
                  <c:v>33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42</c:v>
                </c:pt>
                <c:pt idx="32">
                  <c:v>43</c:v>
                </c:pt>
                <c:pt idx="33">
                  <c:v>44</c:v>
                </c:pt>
                <c:pt idx="34">
                  <c:v>45</c:v>
                </c:pt>
                <c:pt idx="35">
                  <c:v>46</c:v>
                </c:pt>
                <c:pt idx="36">
                  <c:v>47</c:v>
                </c:pt>
                <c:pt idx="37">
                  <c:v>48</c:v>
                </c:pt>
                <c:pt idx="38">
                  <c:v>49</c:v>
                </c:pt>
                <c:pt idx="39">
                  <c:v>50</c:v>
                </c:pt>
                <c:pt idx="40">
                  <c:v>51</c:v>
                </c:pt>
                <c:pt idx="41">
                  <c:v>52</c:v>
                </c:pt>
                <c:pt idx="42">
                  <c:v>53</c:v>
                </c:pt>
                <c:pt idx="43">
                  <c:v>56</c:v>
                </c:pt>
                <c:pt idx="44">
                  <c:v>57</c:v>
                </c:pt>
                <c:pt idx="45">
                  <c:v>58</c:v>
                </c:pt>
                <c:pt idx="46">
                  <c:v>59</c:v>
                </c:pt>
                <c:pt idx="47">
                  <c:v>60</c:v>
                </c:pt>
                <c:pt idx="48">
                  <c:v>61</c:v>
                </c:pt>
                <c:pt idx="49">
                  <c:v>63</c:v>
                </c:pt>
                <c:pt idx="50">
                  <c:v>64</c:v>
                </c:pt>
                <c:pt idx="51">
                  <c:v>65</c:v>
                </c:pt>
                <c:pt idx="52">
                  <c:v>66</c:v>
                </c:pt>
                <c:pt idx="53">
                  <c:v>67</c:v>
                </c:pt>
                <c:pt idx="54">
                  <c:v>68</c:v>
                </c:pt>
                <c:pt idx="55">
                  <c:v>69</c:v>
                </c:pt>
                <c:pt idx="56">
                  <c:v>71</c:v>
                </c:pt>
                <c:pt idx="57">
                  <c:v>72</c:v>
                </c:pt>
                <c:pt idx="58">
                  <c:v>74</c:v>
                </c:pt>
                <c:pt idx="59">
                  <c:v>75</c:v>
                </c:pt>
                <c:pt idx="60">
                  <c:v>76</c:v>
                </c:pt>
                <c:pt idx="61">
                  <c:v>77</c:v>
                </c:pt>
                <c:pt idx="62">
                  <c:v>79</c:v>
                </c:pt>
                <c:pt idx="63">
                  <c:v>80</c:v>
                </c:pt>
                <c:pt idx="64">
                  <c:v>81</c:v>
                </c:pt>
                <c:pt idx="65">
                  <c:v>82</c:v>
                </c:pt>
                <c:pt idx="66">
                  <c:v>83</c:v>
                </c:pt>
                <c:pt idx="67">
                  <c:v>84</c:v>
                </c:pt>
                <c:pt idx="68">
                  <c:v>85</c:v>
                </c:pt>
              </c:numCache>
            </c:numRef>
          </c:cat>
          <c:val>
            <c:numRef>
              <c:f>'I-805 NB'!$F$2:$F$70</c:f>
              <c:numCache>
                <c:formatCode>General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'I-805 NB'!$F$2:$F$118</c15:f>
                <c15:dlblRangeCache>
                  <c:ptCount val="117"/>
                  <c:pt idx="0">
                    <c:v>I-5 NB</c:v>
                  </c:pt>
                  <c:pt idx="1">
                    <c:v>EAST SAN YSIDRO</c:v>
                  </c:pt>
                  <c:pt idx="2">
                    <c:v>EAST SAN YSIDRO</c:v>
                  </c:pt>
                  <c:pt idx="3">
                    <c:v>SR-905 EB</c:v>
                  </c:pt>
                  <c:pt idx="4">
                    <c:v>SR-905 EB</c:v>
                  </c:pt>
                  <c:pt idx="5">
                    <c:v>0</c:v>
                  </c:pt>
                  <c:pt idx="6">
                    <c:v>PALM</c:v>
                  </c:pt>
                  <c:pt idx="7">
                    <c:v>OTAY VALLEY</c:v>
                  </c:pt>
                  <c:pt idx="8">
                    <c:v>OTAY VALLEY</c:v>
                  </c:pt>
                  <c:pt idx="9">
                    <c:v>ORANGE</c:v>
                  </c:pt>
                  <c:pt idx="10">
                    <c:v>PALOMAR</c:v>
                  </c:pt>
                  <c:pt idx="11">
                    <c:v>TELEGRAPH CANYON</c:v>
                  </c:pt>
                  <c:pt idx="12">
                    <c:v>TELEGRAPH CANYON</c:v>
                  </c:pt>
                  <c:pt idx="13">
                    <c:v>H</c:v>
                  </c:pt>
                  <c:pt idx="14">
                    <c:v>H</c:v>
                  </c:pt>
                  <c:pt idx="15">
                    <c:v>H</c:v>
                  </c:pt>
                  <c:pt idx="16">
                    <c:v>H</c:v>
                  </c:pt>
                  <c:pt idx="17">
                    <c:v>H</c:v>
                  </c:pt>
                  <c:pt idx="18">
                    <c:v>BONITA</c:v>
                  </c:pt>
                  <c:pt idx="19">
                    <c:v>SR-54 EB</c:v>
                  </c:pt>
                  <c:pt idx="20">
                    <c:v>SWEETWATER</c:v>
                  </c:pt>
                  <c:pt idx="21">
                    <c:v>SWEETWATER</c:v>
                  </c:pt>
                  <c:pt idx="22">
                    <c:v>SWEETWATER</c:v>
                  </c:pt>
                  <c:pt idx="23">
                    <c:v>SR-54 WB</c:v>
                  </c:pt>
                  <c:pt idx="24">
                    <c:v>PLAZA</c:v>
                  </c:pt>
                  <c:pt idx="25">
                    <c:v>43RD</c:v>
                  </c:pt>
                  <c:pt idx="26">
                    <c:v>47TH</c:v>
                  </c:pt>
                  <c:pt idx="27">
                    <c:v>47TH</c:v>
                  </c:pt>
                  <c:pt idx="28">
                    <c:v>47TH</c:v>
                  </c:pt>
                  <c:pt idx="29">
                    <c:v>43RD</c:v>
                  </c:pt>
                  <c:pt idx="30">
                    <c:v>IMPERIAL</c:v>
                  </c:pt>
                  <c:pt idx="31">
                    <c:v>MARKET</c:v>
                  </c:pt>
                  <c:pt idx="32">
                    <c:v>SR-94 WB</c:v>
                  </c:pt>
                  <c:pt idx="33">
                    <c:v>SR-94 WB</c:v>
                  </c:pt>
                  <c:pt idx="34">
                    <c:v>MARKET</c:v>
                  </c:pt>
                  <c:pt idx="35">
                    <c:v>SR-94 WB</c:v>
                  </c:pt>
                  <c:pt idx="36">
                    <c:v>HOME</c:v>
                  </c:pt>
                  <c:pt idx="37">
                    <c:v>SR-15 NB</c:v>
                  </c:pt>
                  <c:pt idx="38">
                    <c:v>SR-15 NB</c:v>
                  </c:pt>
                  <c:pt idx="39">
                    <c:v>SR-15 NB</c:v>
                  </c:pt>
                  <c:pt idx="40">
                    <c:v>UNIVERSITY</c:v>
                  </c:pt>
                  <c:pt idx="41">
                    <c:v>UNIVERSITY</c:v>
                  </c:pt>
                  <c:pt idx="42">
                    <c:v>EL CAJON</c:v>
                  </c:pt>
                  <c:pt idx="43">
                    <c:v>I-8 EB</c:v>
                  </c:pt>
                  <c:pt idx="44">
                    <c:v>I-8 WB</c:v>
                  </c:pt>
                  <c:pt idx="45">
                    <c:v>MURRAY RIDGE</c:v>
                  </c:pt>
                  <c:pt idx="46">
                    <c:v>MURRAY RIDGE</c:v>
                  </c:pt>
                  <c:pt idx="47">
                    <c:v>KEARNY VILLA</c:v>
                  </c:pt>
                  <c:pt idx="48">
                    <c:v>SR-163 NB</c:v>
                  </c:pt>
                  <c:pt idx="49">
                    <c:v>SR-163 NB</c:v>
                  </c:pt>
                  <c:pt idx="50">
                    <c:v>BALBOA</c:v>
                  </c:pt>
                  <c:pt idx="51">
                    <c:v>BALBOA</c:v>
                  </c:pt>
                  <c:pt idx="52">
                    <c:v>0</c:v>
                  </c:pt>
                  <c:pt idx="53">
                    <c:v>CLAIREMONT MESA</c:v>
                  </c:pt>
                  <c:pt idx="54">
                    <c:v>SR-52 EB</c:v>
                  </c:pt>
                  <c:pt idx="55">
                    <c:v>SR-52 EB</c:v>
                  </c:pt>
                  <c:pt idx="56">
                    <c:v>SR-52 WB</c:v>
                  </c:pt>
                  <c:pt idx="57">
                    <c:v>GOVERNOR</c:v>
                  </c:pt>
                  <c:pt idx="58">
                    <c:v>NOBEL</c:v>
                  </c:pt>
                  <c:pt idx="59">
                    <c:v>MIRAMAR</c:v>
                  </c:pt>
                  <c:pt idx="60">
                    <c:v>MIRAMAR</c:v>
                  </c:pt>
                  <c:pt idx="61">
                    <c:v>MIRAMAR</c:v>
                  </c:pt>
                  <c:pt idx="62">
                    <c:v>MIRA MESA</c:v>
                  </c:pt>
                  <c:pt idx="63">
                    <c:v>VISTA SORRENTO</c:v>
                  </c:pt>
                  <c:pt idx="64">
                    <c:v>VISTA SORRENTO</c:v>
                  </c:pt>
                  <c:pt idx="65">
                    <c:v>MIRA MESA</c:v>
                  </c:pt>
                  <c:pt idx="66">
                    <c:v>MIRA MESA</c:v>
                  </c:pt>
                  <c:pt idx="67">
                    <c:v>I-5 NB</c:v>
                  </c:pt>
                  <c:pt idx="68">
                    <c:v>I-5 NB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52-7885-4A6A-971D-F4CDBC9F2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53-7885-4A6A-971D-F4CDBC9F21A9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7885-4A6A-971D-F4CDBC9F21A9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I-805 SB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'I-805 SB'!$D$2:$D$118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17</c:v>
                </c:pt>
                <c:pt idx="12">
                  <c:v>18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58</c:v>
                </c:pt>
                <c:pt idx="42">
                  <c:v>59</c:v>
                </c:pt>
                <c:pt idx="43">
                  <c:v>60</c:v>
                </c:pt>
                <c:pt idx="44">
                  <c:v>61</c:v>
                </c:pt>
                <c:pt idx="45">
                  <c:v>62</c:v>
                </c:pt>
                <c:pt idx="46">
                  <c:v>63</c:v>
                </c:pt>
                <c:pt idx="47">
                  <c:v>64</c:v>
                </c:pt>
                <c:pt idx="48">
                  <c:v>65</c:v>
                </c:pt>
                <c:pt idx="49">
                  <c:v>66</c:v>
                </c:pt>
                <c:pt idx="50">
                  <c:v>67</c:v>
                </c:pt>
                <c:pt idx="51">
                  <c:v>68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83</c:v>
                </c:pt>
                <c:pt idx="63">
                  <c:v>84</c:v>
                </c:pt>
                <c:pt idx="64">
                  <c:v>86</c:v>
                </c:pt>
                <c:pt idx="65">
                  <c:v>87</c:v>
                </c:pt>
                <c:pt idx="66">
                  <c:v>88</c:v>
                </c:pt>
              </c:numCache>
            </c:numRef>
          </c:cat>
          <c:val>
            <c:numRef>
              <c:f>'I-805 SB'!$G$2:$G$68</c:f>
              <c:numCache>
                <c:formatCode>General</c:formatCode>
                <c:ptCount val="67"/>
                <c:pt idx="0">
                  <c:v>65.62</c:v>
                </c:pt>
                <c:pt idx="1">
                  <c:v>70.14</c:v>
                </c:pt>
                <c:pt idx="2">
                  <c:v>67.459999999999994</c:v>
                </c:pt>
                <c:pt idx="3">
                  <c:v>67.459999999999994</c:v>
                </c:pt>
                <c:pt idx="4">
                  <c:v>67.459999999999994</c:v>
                </c:pt>
                <c:pt idx="5">
                  <c:v>67.5</c:v>
                </c:pt>
                <c:pt idx="6">
                  <c:v>68.16</c:v>
                </c:pt>
                <c:pt idx="7">
                  <c:v>67.39</c:v>
                </c:pt>
                <c:pt idx="8">
                  <c:v>67.39</c:v>
                </c:pt>
                <c:pt idx="9">
                  <c:v>67.39</c:v>
                </c:pt>
                <c:pt idx="10">
                  <c:v>67.39</c:v>
                </c:pt>
                <c:pt idx="11">
                  <c:v>69.790000000000006</c:v>
                </c:pt>
                <c:pt idx="12">
                  <c:v>69.790000000000006</c:v>
                </c:pt>
                <c:pt idx="13">
                  <c:v>67.849999999999994</c:v>
                </c:pt>
                <c:pt idx="14">
                  <c:v>67.86</c:v>
                </c:pt>
                <c:pt idx="15">
                  <c:v>66.87</c:v>
                </c:pt>
                <c:pt idx="16">
                  <c:v>66.87</c:v>
                </c:pt>
                <c:pt idx="17">
                  <c:v>62.97</c:v>
                </c:pt>
                <c:pt idx="18">
                  <c:v>67.12</c:v>
                </c:pt>
                <c:pt idx="19">
                  <c:v>67.12</c:v>
                </c:pt>
                <c:pt idx="20">
                  <c:v>68.010000000000005</c:v>
                </c:pt>
                <c:pt idx="21">
                  <c:v>67.62</c:v>
                </c:pt>
                <c:pt idx="22">
                  <c:v>67.62</c:v>
                </c:pt>
                <c:pt idx="23">
                  <c:v>67.62</c:v>
                </c:pt>
                <c:pt idx="24">
                  <c:v>67.62</c:v>
                </c:pt>
                <c:pt idx="25">
                  <c:v>67.17</c:v>
                </c:pt>
                <c:pt idx="26">
                  <c:v>67.17</c:v>
                </c:pt>
                <c:pt idx="27">
                  <c:v>67.489999999999995</c:v>
                </c:pt>
                <c:pt idx="28">
                  <c:v>67.489999999999995</c:v>
                </c:pt>
                <c:pt idx="29">
                  <c:v>67.489999999999995</c:v>
                </c:pt>
                <c:pt idx="30">
                  <c:v>67.37</c:v>
                </c:pt>
                <c:pt idx="31">
                  <c:v>66.53</c:v>
                </c:pt>
                <c:pt idx="32">
                  <c:v>66.53</c:v>
                </c:pt>
                <c:pt idx="33">
                  <c:v>66.53</c:v>
                </c:pt>
                <c:pt idx="34">
                  <c:v>65.81</c:v>
                </c:pt>
                <c:pt idx="35">
                  <c:v>65.81</c:v>
                </c:pt>
                <c:pt idx="36">
                  <c:v>65.81</c:v>
                </c:pt>
                <c:pt idx="37">
                  <c:v>65.81</c:v>
                </c:pt>
                <c:pt idx="38">
                  <c:v>65.650000000000006</c:v>
                </c:pt>
                <c:pt idx="39">
                  <c:v>65.650000000000006</c:v>
                </c:pt>
                <c:pt idx="40">
                  <c:v>65.650000000000006</c:v>
                </c:pt>
                <c:pt idx="41">
                  <c:v>66.150000000000006</c:v>
                </c:pt>
                <c:pt idx="42">
                  <c:v>66.150000000000006</c:v>
                </c:pt>
                <c:pt idx="43">
                  <c:v>66.150000000000006</c:v>
                </c:pt>
                <c:pt idx="44">
                  <c:v>66.150000000000006</c:v>
                </c:pt>
                <c:pt idx="45">
                  <c:v>66.150000000000006</c:v>
                </c:pt>
                <c:pt idx="46">
                  <c:v>63.91</c:v>
                </c:pt>
                <c:pt idx="47">
                  <c:v>62.9</c:v>
                </c:pt>
                <c:pt idx="48">
                  <c:v>62.9</c:v>
                </c:pt>
                <c:pt idx="49">
                  <c:v>62.9</c:v>
                </c:pt>
                <c:pt idx="50">
                  <c:v>62.9</c:v>
                </c:pt>
                <c:pt idx="51">
                  <c:v>62.9</c:v>
                </c:pt>
                <c:pt idx="52">
                  <c:v>63.99</c:v>
                </c:pt>
                <c:pt idx="53">
                  <c:v>63.99</c:v>
                </c:pt>
                <c:pt idx="54">
                  <c:v>63.99</c:v>
                </c:pt>
                <c:pt idx="55">
                  <c:v>64.069999999999993</c:v>
                </c:pt>
                <c:pt idx="56">
                  <c:v>64.069999999999993</c:v>
                </c:pt>
                <c:pt idx="57">
                  <c:v>65.87</c:v>
                </c:pt>
                <c:pt idx="58">
                  <c:v>63.93</c:v>
                </c:pt>
                <c:pt idx="59">
                  <c:v>63.93</c:v>
                </c:pt>
                <c:pt idx="60">
                  <c:v>67.84</c:v>
                </c:pt>
                <c:pt idx="61">
                  <c:v>67.84</c:v>
                </c:pt>
                <c:pt idx="62">
                  <c:v>67.84</c:v>
                </c:pt>
                <c:pt idx="63">
                  <c:v>67.84</c:v>
                </c:pt>
                <c:pt idx="64">
                  <c:v>67.150000000000006</c:v>
                </c:pt>
                <c:pt idx="65">
                  <c:v>61.4</c:v>
                </c:pt>
                <c:pt idx="66">
                  <c:v>61.4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2F1-422D-875E-4794AF74B88C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'I-805 SB'!$D$2:$D$118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17</c:v>
                </c:pt>
                <c:pt idx="12">
                  <c:v>18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58</c:v>
                </c:pt>
                <c:pt idx="42">
                  <c:v>59</c:v>
                </c:pt>
                <c:pt idx="43">
                  <c:v>60</c:v>
                </c:pt>
                <c:pt idx="44">
                  <c:v>61</c:v>
                </c:pt>
                <c:pt idx="45">
                  <c:v>62</c:v>
                </c:pt>
                <c:pt idx="46">
                  <c:v>63</c:v>
                </c:pt>
                <c:pt idx="47">
                  <c:v>64</c:v>
                </c:pt>
                <c:pt idx="48">
                  <c:v>65</c:v>
                </c:pt>
                <c:pt idx="49">
                  <c:v>66</c:v>
                </c:pt>
                <c:pt idx="50">
                  <c:v>67</c:v>
                </c:pt>
                <c:pt idx="51">
                  <c:v>68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83</c:v>
                </c:pt>
                <c:pt idx="63">
                  <c:v>84</c:v>
                </c:pt>
                <c:pt idx="64">
                  <c:v>86</c:v>
                </c:pt>
                <c:pt idx="65">
                  <c:v>87</c:v>
                </c:pt>
                <c:pt idx="66">
                  <c:v>88</c:v>
                </c:pt>
              </c:numCache>
            </c:numRef>
          </c:cat>
          <c:val>
            <c:numRef>
              <c:f>'I-805 SB'!$H$2:$H$68</c:f>
              <c:numCache>
                <c:formatCode>General</c:formatCode>
                <c:ptCount val="67"/>
                <c:pt idx="0">
                  <c:v>41.63</c:v>
                </c:pt>
                <c:pt idx="1">
                  <c:v>54.36</c:v>
                </c:pt>
                <c:pt idx="2">
                  <c:v>32.76</c:v>
                </c:pt>
                <c:pt idx="3">
                  <c:v>32.76</c:v>
                </c:pt>
                <c:pt idx="4">
                  <c:v>32.76</c:v>
                </c:pt>
                <c:pt idx="5">
                  <c:v>69.989999999999995</c:v>
                </c:pt>
                <c:pt idx="6">
                  <c:v>30.12</c:v>
                </c:pt>
                <c:pt idx="7">
                  <c:v>33.03</c:v>
                </c:pt>
                <c:pt idx="8">
                  <c:v>33.03</c:v>
                </c:pt>
                <c:pt idx="9">
                  <c:v>33.03</c:v>
                </c:pt>
                <c:pt idx="10">
                  <c:v>33.03</c:v>
                </c:pt>
                <c:pt idx="11">
                  <c:v>27</c:v>
                </c:pt>
                <c:pt idx="12">
                  <c:v>27</c:v>
                </c:pt>
                <c:pt idx="13">
                  <c:v>23.01</c:v>
                </c:pt>
                <c:pt idx="14">
                  <c:v>29.19</c:v>
                </c:pt>
                <c:pt idx="15">
                  <c:v>31.83</c:v>
                </c:pt>
                <c:pt idx="16">
                  <c:v>31.83</c:v>
                </c:pt>
                <c:pt idx="17">
                  <c:v>33.9</c:v>
                </c:pt>
                <c:pt idx="18">
                  <c:v>32.28</c:v>
                </c:pt>
                <c:pt idx="19">
                  <c:v>32.28</c:v>
                </c:pt>
                <c:pt idx="20">
                  <c:v>30.62</c:v>
                </c:pt>
                <c:pt idx="21">
                  <c:v>34.39</c:v>
                </c:pt>
                <c:pt idx="22">
                  <c:v>34.39</c:v>
                </c:pt>
                <c:pt idx="23">
                  <c:v>34.39</c:v>
                </c:pt>
                <c:pt idx="24">
                  <c:v>34.39</c:v>
                </c:pt>
                <c:pt idx="25">
                  <c:v>57.11</c:v>
                </c:pt>
                <c:pt idx="26">
                  <c:v>57.11</c:v>
                </c:pt>
                <c:pt idx="27">
                  <c:v>59.51</c:v>
                </c:pt>
                <c:pt idx="28">
                  <c:v>59.51</c:v>
                </c:pt>
                <c:pt idx="29">
                  <c:v>59.51</c:v>
                </c:pt>
                <c:pt idx="30">
                  <c:v>53.66</c:v>
                </c:pt>
                <c:pt idx="31">
                  <c:v>52.12</c:v>
                </c:pt>
                <c:pt idx="32">
                  <c:v>52.12</c:v>
                </c:pt>
                <c:pt idx="33">
                  <c:v>52.12</c:v>
                </c:pt>
                <c:pt idx="34">
                  <c:v>58.65</c:v>
                </c:pt>
                <c:pt idx="35">
                  <c:v>58.65</c:v>
                </c:pt>
                <c:pt idx="36">
                  <c:v>58.65</c:v>
                </c:pt>
                <c:pt idx="37">
                  <c:v>58.65</c:v>
                </c:pt>
                <c:pt idx="38">
                  <c:v>59.7</c:v>
                </c:pt>
                <c:pt idx="39">
                  <c:v>59.7</c:v>
                </c:pt>
                <c:pt idx="40">
                  <c:v>59.7</c:v>
                </c:pt>
                <c:pt idx="41">
                  <c:v>60.61</c:v>
                </c:pt>
                <c:pt idx="42">
                  <c:v>60.61</c:v>
                </c:pt>
                <c:pt idx="43">
                  <c:v>60.61</c:v>
                </c:pt>
                <c:pt idx="44">
                  <c:v>60.61</c:v>
                </c:pt>
                <c:pt idx="45">
                  <c:v>60.61</c:v>
                </c:pt>
                <c:pt idx="46">
                  <c:v>57.4</c:v>
                </c:pt>
                <c:pt idx="47">
                  <c:v>55.08</c:v>
                </c:pt>
                <c:pt idx="48">
                  <c:v>55.08</c:v>
                </c:pt>
                <c:pt idx="49">
                  <c:v>55.08</c:v>
                </c:pt>
                <c:pt idx="50">
                  <c:v>55.08</c:v>
                </c:pt>
                <c:pt idx="51">
                  <c:v>55.08</c:v>
                </c:pt>
                <c:pt idx="52">
                  <c:v>58.06</c:v>
                </c:pt>
                <c:pt idx="53">
                  <c:v>58.06</c:v>
                </c:pt>
                <c:pt idx="54">
                  <c:v>58.06</c:v>
                </c:pt>
                <c:pt idx="55">
                  <c:v>62.71</c:v>
                </c:pt>
                <c:pt idx="56">
                  <c:v>62.71</c:v>
                </c:pt>
                <c:pt idx="57">
                  <c:v>63.66</c:v>
                </c:pt>
                <c:pt idx="58">
                  <c:v>62.7</c:v>
                </c:pt>
                <c:pt idx="59">
                  <c:v>62.7</c:v>
                </c:pt>
                <c:pt idx="60">
                  <c:v>65.569999999999993</c:v>
                </c:pt>
                <c:pt idx="61">
                  <c:v>65.569999999999993</c:v>
                </c:pt>
                <c:pt idx="62">
                  <c:v>65.569999999999993</c:v>
                </c:pt>
                <c:pt idx="63">
                  <c:v>65.569999999999993</c:v>
                </c:pt>
                <c:pt idx="64">
                  <c:v>54.83</c:v>
                </c:pt>
                <c:pt idx="65">
                  <c:v>40.659999999999997</c:v>
                </c:pt>
                <c:pt idx="66">
                  <c:v>40.659999999999997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2F1-422D-875E-4794AF74B88C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'I-805 SB'!$D$2:$D$118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17</c:v>
                </c:pt>
                <c:pt idx="12">
                  <c:v>18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58</c:v>
                </c:pt>
                <c:pt idx="42">
                  <c:v>59</c:v>
                </c:pt>
                <c:pt idx="43">
                  <c:v>60</c:v>
                </c:pt>
                <c:pt idx="44">
                  <c:v>61</c:v>
                </c:pt>
                <c:pt idx="45">
                  <c:v>62</c:v>
                </c:pt>
                <c:pt idx="46">
                  <c:v>63</c:v>
                </c:pt>
                <c:pt idx="47">
                  <c:v>64</c:v>
                </c:pt>
                <c:pt idx="48">
                  <c:v>65</c:v>
                </c:pt>
                <c:pt idx="49">
                  <c:v>66</c:v>
                </c:pt>
                <c:pt idx="50">
                  <c:v>67</c:v>
                </c:pt>
                <c:pt idx="51">
                  <c:v>68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83</c:v>
                </c:pt>
                <c:pt idx="63">
                  <c:v>84</c:v>
                </c:pt>
                <c:pt idx="64">
                  <c:v>86</c:v>
                </c:pt>
                <c:pt idx="65">
                  <c:v>87</c:v>
                </c:pt>
                <c:pt idx="66">
                  <c:v>88</c:v>
                </c:pt>
              </c:numCache>
            </c:numRef>
          </c:cat>
          <c:val>
            <c:numRef>
              <c:f>'I-805 SB'!$I$2:$I$68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2F1-422D-875E-4794AF74B88C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'I-805 SB'!$D$2:$D$118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17</c:v>
                </c:pt>
                <c:pt idx="12">
                  <c:v>18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58</c:v>
                </c:pt>
                <c:pt idx="42">
                  <c:v>59</c:v>
                </c:pt>
                <c:pt idx="43">
                  <c:v>60</c:v>
                </c:pt>
                <c:pt idx="44">
                  <c:v>61</c:v>
                </c:pt>
                <c:pt idx="45">
                  <c:v>62</c:v>
                </c:pt>
                <c:pt idx="46">
                  <c:v>63</c:v>
                </c:pt>
                <c:pt idx="47">
                  <c:v>64</c:v>
                </c:pt>
                <c:pt idx="48">
                  <c:v>65</c:v>
                </c:pt>
                <c:pt idx="49">
                  <c:v>66</c:v>
                </c:pt>
                <c:pt idx="50">
                  <c:v>67</c:v>
                </c:pt>
                <c:pt idx="51">
                  <c:v>68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83</c:v>
                </c:pt>
                <c:pt idx="63">
                  <c:v>84</c:v>
                </c:pt>
                <c:pt idx="64">
                  <c:v>86</c:v>
                </c:pt>
                <c:pt idx="65">
                  <c:v>87</c:v>
                </c:pt>
                <c:pt idx="66">
                  <c:v>88</c:v>
                </c:pt>
              </c:numCache>
            </c:numRef>
          </c:cat>
          <c:val>
            <c:numRef>
              <c:f>'I-805 SB'!$J$2:$J$68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2F1-422D-875E-4794AF74B88C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B1B20C5-3F74-4425-922F-418566A93F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2F1-422D-875E-4794AF74B88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F9E5037-1369-4CE2-BAAB-A9D9A417E0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2F1-422D-875E-4794AF74B88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E3A5A1C-1E58-45E7-849F-DB2F3F7249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2F1-422D-875E-4794AF74B88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CB75A5-D450-4FEC-A995-C4E3F6BF14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2F1-422D-875E-4794AF74B88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63AAD7B-8A8A-43A3-B6A6-A84F19D239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2F1-422D-875E-4794AF74B88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B424590-CC7B-4568-898C-05EC1EAD67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2F1-422D-875E-4794AF74B88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8B4AD64-EA45-4D18-9ED9-D8322E4F84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2F1-422D-875E-4794AF74B88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4D036D9-F65C-4D7F-95E9-6613638132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2F1-422D-875E-4794AF74B88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744CBC0-0840-4309-A84F-9480F9C10E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2F1-422D-875E-4794AF74B88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13E7DA6-66F4-4B11-B7EE-4E4E3932CC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2F1-422D-875E-4794AF74B88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2240EC2-8FFA-438D-B8EE-BAD6D5C3A4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2F1-422D-875E-4794AF74B88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AFBD172-4AE9-4937-A5F3-663BD2C1B2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2F1-422D-875E-4794AF74B88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C666431-521E-4F77-9B44-31FDD0581C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2F1-422D-875E-4794AF74B88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A11A514-DE16-42E2-9D20-ECF0717023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2F1-422D-875E-4794AF74B88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417D601-9A19-4828-B606-E858163C2C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2F1-422D-875E-4794AF74B88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5697DB2-381D-4A9C-BCDF-4865BDC723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2F1-422D-875E-4794AF74B88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47F2020-E3FE-4A91-A0C9-D7A879EF55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2F1-422D-875E-4794AF74B88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EBEFF1E-6781-466E-839A-6EB9D0BD35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2F1-422D-875E-4794AF74B88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F810F76-F0A1-4B92-A616-DE8467C98C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2F1-422D-875E-4794AF74B88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FFAACD5-EBEA-4025-A1A4-0AC1FD5176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2F1-422D-875E-4794AF74B88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D755A04-5080-435D-A74C-8DF122AAE0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2F1-422D-875E-4794AF74B88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4F33EC9-087E-4DB3-ABC7-217C0EF694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2F1-422D-875E-4794AF74B88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B5B093A-EE86-4E57-B647-15D3782AD0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2F1-422D-875E-4794AF74B88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006AF07-F39E-4D60-9E6E-293854584A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2F1-422D-875E-4794AF74B88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D279244-303B-457E-8ABA-8F05FD5E36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2F1-422D-875E-4794AF74B88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1290D05-F2FB-40B5-82B5-021366DF18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2F1-422D-875E-4794AF74B88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15364FD-3DAB-4055-9BBF-F5C8FF8D53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2F1-422D-875E-4794AF74B88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8AA0DF0-BD8B-4058-8161-978E68D479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2F1-422D-875E-4794AF74B88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107CC17-5206-4BCD-BBDF-DA8A32E974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2F1-422D-875E-4794AF74B88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BA4474A-9761-4DAE-B847-25273EBDB8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2F1-422D-875E-4794AF74B88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15E6163-B489-487F-8668-391205592C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2F1-422D-875E-4794AF74B88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6CECAA3-CD55-467D-A59F-23AA6ED411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2F1-422D-875E-4794AF74B88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D7BF5AE-54F4-420C-8189-EA3FFF528F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2F1-422D-875E-4794AF74B88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E2B6376-DB72-4A75-BA93-12117D282E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2F1-422D-875E-4794AF74B88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D674C2A-6D2C-40E1-AAED-F5CA6BF3BF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2F1-422D-875E-4794AF74B88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EAE2370-458E-4FD5-841A-7CDAC66C24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2F1-422D-875E-4794AF74B88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9DEE19B-A133-4CB7-ADE1-19B2BD0C52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2F1-422D-875E-4794AF74B88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35ACD19-71B2-4D5D-B290-959C7E8BBD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2F1-422D-875E-4794AF74B88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7679182-8490-4A22-AA65-481B8413F4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2F1-422D-875E-4794AF74B88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389F286-D332-4D00-BC58-2DCB753A5B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2F1-422D-875E-4794AF74B88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EDA5465-E24B-451A-9F4C-A9945D3085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2F1-422D-875E-4794AF74B88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FE67FF3-C509-43AF-A042-3E3D2079E8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2F1-422D-875E-4794AF74B88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6C146CB-2B62-44AC-894B-D7A05BD756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2F1-422D-875E-4794AF74B88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26F7119-6E34-4A39-8843-E01A247A67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2F1-422D-875E-4794AF74B88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A247024-D92C-41C0-9B67-0326FF1D4D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2F1-422D-875E-4794AF74B88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7738184-BE11-4A7C-BC7D-B75FE6CA50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2F1-422D-875E-4794AF74B88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D0F2BC7-3143-4DA1-B25A-15A47F2A82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2F1-422D-875E-4794AF74B88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8A04436-5582-4405-85A9-8DD5A21273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2F1-422D-875E-4794AF74B88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E7068A6-D84C-40EE-8032-98E3DBF3D8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2F1-422D-875E-4794AF74B88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54DEEFD-B9EC-4A32-84B9-D7FE17DFD7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2F1-422D-875E-4794AF74B88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20C82F9-B39A-49D9-B675-0E334A3196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2F1-422D-875E-4794AF74B88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77AF789-B493-4970-AF6B-D4D55D719C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2F1-422D-875E-4794AF74B88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166C62E-451C-4E82-BA38-5D305BC05A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2F1-422D-875E-4794AF74B88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4E572AC-1509-4622-98C9-ABBBC1DB22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2F1-422D-875E-4794AF74B88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85423D3-B7BF-412E-A2F7-965C544030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2F1-422D-875E-4794AF74B88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DBE372D-4B97-4FDE-8DC7-67DBCE2834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2F1-422D-875E-4794AF74B88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81DC347-9CCA-4C3B-8DE8-A46FCCA554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2F1-422D-875E-4794AF74B88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B14F3F4-74E1-4DB6-9DE5-B958C667C3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2F1-422D-875E-4794AF74B88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D7F8F85-22EE-4523-8C7D-654C408285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2F1-422D-875E-4794AF74B88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BEB0949-04AA-4AE2-B92E-38D4AD80EB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2F1-422D-875E-4794AF74B88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CB9AED4-BA78-4F1E-AEF2-C0C0B9B6DB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2F1-422D-875E-4794AF74B88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8D68964-C145-4DAA-8F6E-CC07CA69FD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2F1-422D-875E-4794AF74B88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E3FB600-CC91-4554-BFB8-D1A420B32E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2F1-422D-875E-4794AF74B88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C99FC1B-D445-4888-A885-E86C4CC5C8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2F1-422D-875E-4794AF74B88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5A65F36-5640-4D49-BEF7-1E61DB2448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2F1-422D-875E-4794AF74B88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956F5C0-A788-4BE9-98E4-A26AC760EB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2F1-422D-875E-4794AF74B88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FDF75A4-668F-461C-8180-A994E99419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2F1-422D-875E-4794AF74B88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'I-805 SB'!$D$2:$D$118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17</c:v>
                </c:pt>
                <c:pt idx="12">
                  <c:v>18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58</c:v>
                </c:pt>
                <c:pt idx="42">
                  <c:v>59</c:v>
                </c:pt>
                <c:pt idx="43">
                  <c:v>60</c:v>
                </c:pt>
                <c:pt idx="44">
                  <c:v>61</c:v>
                </c:pt>
                <c:pt idx="45">
                  <c:v>62</c:v>
                </c:pt>
                <c:pt idx="46">
                  <c:v>63</c:v>
                </c:pt>
                <c:pt idx="47">
                  <c:v>64</c:v>
                </c:pt>
                <c:pt idx="48">
                  <c:v>65</c:v>
                </c:pt>
                <c:pt idx="49">
                  <c:v>66</c:v>
                </c:pt>
                <c:pt idx="50">
                  <c:v>67</c:v>
                </c:pt>
                <c:pt idx="51">
                  <c:v>68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83</c:v>
                </c:pt>
                <c:pt idx="63">
                  <c:v>84</c:v>
                </c:pt>
                <c:pt idx="64">
                  <c:v>86</c:v>
                </c:pt>
                <c:pt idx="65">
                  <c:v>87</c:v>
                </c:pt>
                <c:pt idx="66">
                  <c:v>88</c:v>
                </c:pt>
              </c:numCache>
            </c:numRef>
          </c:cat>
          <c:val>
            <c:numRef>
              <c:f>'I-805 SB'!$F$2:$F$68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'I-805 SB'!$F$2:$F$118</c15:f>
                <c15:dlblRangeCache>
                  <c:ptCount val="117"/>
                  <c:pt idx="0">
                    <c:v>I-5 SB</c:v>
                  </c:pt>
                  <c:pt idx="1">
                    <c:v>I-5 SB</c:v>
                  </c:pt>
                  <c:pt idx="2">
                    <c:v>SORRENTO VALLEY</c:v>
                  </c:pt>
                  <c:pt idx="3">
                    <c:v>SORRENTO VALLEY</c:v>
                  </c:pt>
                  <c:pt idx="4">
                    <c:v>SORRENTO VALLEY</c:v>
                  </c:pt>
                  <c:pt idx="5">
                    <c:v>SORRENTO VALLEY</c:v>
                  </c:pt>
                  <c:pt idx="6">
                    <c:v>LA JOLLA VILLAGE</c:v>
                  </c:pt>
                  <c:pt idx="7">
                    <c:v>NOBEL</c:v>
                  </c:pt>
                  <c:pt idx="8">
                    <c:v>GOVERNOR</c:v>
                  </c:pt>
                  <c:pt idx="9">
                    <c:v>GOVERNOR</c:v>
                  </c:pt>
                  <c:pt idx="10">
                    <c:v>GOVERNOR</c:v>
                  </c:pt>
                  <c:pt idx="11">
                    <c:v>SR-52 WB</c:v>
                  </c:pt>
                  <c:pt idx="12">
                    <c:v>SR-52 WB</c:v>
                  </c:pt>
                  <c:pt idx="13">
                    <c:v>MESA COLLEGE</c:v>
                  </c:pt>
                  <c:pt idx="14">
                    <c:v>MURRAY RIDGE</c:v>
                  </c:pt>
                  <c:pt idx="15">
                    <c:v>MURRAY RIDGE</c:v>
                  </c:pt>
                  <c:pt idx="16">
                    <c:v>I-8 WB</c:v>
                  </c:pt>
                  <c:pt idx="17">
                    <c:v>I-8 EB</c:v>
                  </c:pt>
                  <c:pt idx="18">
                    <c:v>MADISON</c:v>
                  </c:pt>
                  <c:pt idx="19">
                    <c:v>EL CAJON</c:v>
                  </c:pt>
                  <c:pt idx="20">
                    <c:v>EL CAJON</c:v>
                  </c:pt>
                  <c:pt idx="21">
                    <c:v>UNIVERSITY</c:v>
                  </c:pt>
                  <c:pt idx="22">
                    <c:v>SR-15 SB</c:v>
                  </c:pt>
                  <c:pt idx="23">
                    <c:v>SR-15 SB</c:v>
                  </c:pt>
                  <c:pt idx="24">
                    <c:v>SR-15 SB</c:v>
                  </c:pt>
                  <c:pt idx="25">
                    <c:v>HOME</c:v>
                  </c:pt>
                  <c:pt idx="26">
                    <c:v>0</c:v>
                  </c:pt>
                  <c:pt idx="27">
                    <c:v>SR-94 EB</c:v>
                  </c:pt>
                  <c:pt idx="28">
                    <c:v>MARKET</c:v>
                  </c:pt>
                  <c:pt idx="29">
                    <c:v>MARKET</c:v>
                  </c:pt>
                  <c:pt idx="30">
                    <c:v>SR-94 EB</c:v>
                  </c:pt>
                  <c:pt idx="31">
                    <c:v>MARKET</c:v>
                  </c:pt>
                  <c:pt idx="32">
                    <c:v>IMPERIAL</c:v>
                  </c:pt>
                  <c:pt idx="33">
                    <c:v>IMPERIAL</c:v>
                  </c:pt>
                  <c:pt idx="34">
                    <c:v>43RD</c:v>
                  </c:pt>
                  <c:pt idx="35">
                    <c:v>47TH</c:v>
                  </c:pt>
                  <c:pt idx="36">
                    <c:v>47TH</c:v>
                  </c:pt>
                  <c:pt idx="37">
                    <c:v>47TH</c:v>
                  </c:pt>
                  <c:pt idx="38">
                    <c:v>43RD</c:v>
                  </c:pt>
                  <c:pt idx="39">
                    <c:v>PLAZA</c:v>
                  </c:pt>
                  <c:pt idx="40">
                    <c:v>PLAZA</c:v>
                  </c:pt>
                  <c:pt idx="41">
                    <c:v>SWEETWATER</c:v>
                  </c:pt>
                  <c:pt idx="42">
                    <c:v>SWEETWATER</c:v>
                  </c:pt>
                  <c:pt idx="43">
                    <c:v>EUCLID</c:v>
                  </c:pt>
                  <c:pt idx="44">
                    <c:v>EUCLID</c:v>
                  </c:pt>
                  <c:pt idx="45">
                    <c:v>SR-54 EB</c:v>
                  </c:pt>
                  <c:pt idx="46">
                    <c:v>BONITA</c:v>
                  </c:pt>
                  <c:pt idx="47">
                    <c:v>BONITA</c:v>
                  </c:pt>
                  <c:pt idx="48">
                    <c:v>H</c:v>
                  </c:pt>
                  <c:pt idx="49">
                    <c:v>H</c:v>
                  </c:pt>
                  <c:pt idx="50">
                    <c:v>H</c:v>
                  </c:pt>
                  <c:pt idx="51">
                    <c:v>H</c:v>
                  </c:pt>
                  <c:pt idx="52">
                    <c:v>TELEGRAPH CANYON</c:v>
                  </c:pt>
                  <c:pt idx="53">
                    <c:v>TELEGRAPH CANYON</c:v>
                  </c:pt>
                  <c:pt idx="54">
                    <c:v>TELEGRAPH CANYON</c:v>
                  </c:pt>
                  <c:pt idx="55">
                    <c:v>ORANGE</c:v>
                  </c:pt>
                  <c:pt idx="56">
                    <c:v>ORANGE</c:v>
                  </c:pt>
                  <c:pt idx="57">
                    <c:v>OTAY VALLEY</c:v>
                  </c:pt>
                  <c:pt idx="58">
                    <c:v>OTAY VALLEY</c:v>
                  </c:pt>
                  <c:pt idx="59">
                    <c:v>PALM</c:v>
                  </c:pt>
                  <c:pt idx="60">
                    <c:v>PALM</c:v>
                  </c:pt>
                  <c:pt idx="61">
                    <c:v>SR-905 WB</c:v>
                  </c:pt>
                  <c:pt idx="62">
                    <c:v>SR-905 WB</c:v>
                  </c:pt>
                  <c:pt idx="63">
                    <c:v>SR-905 WB</c:v>
                  </c:pt>
                  <c:pt idx="64">
                    <c:v>EAST SAN YSIDRO</c:v>
                  </c:pt>
                  <c:pt idx="65">
                    <c:v>EAST SAN YSIDRO</c:v>
                  </c:pt>
                  <c:pt idx="66">
                    <c:v>CAM DE LA PLAZA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A-A2F1-422D-875E-4794AF74B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4B-A2F1-422D-875E-4794AF74B88C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A2F1-422D-875E-4794AF74B88C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SR-163 NB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'SR-163 NB'!$D$2:$D$118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13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21</c:v>
                </c:pt>
                <c:pt idx="15">
                  <c:v>22</c:v>
                </c:pt>
                <c:pt idx="16">
                  <c:v>24</c:v>
                </c:pt>
                <c:pt idx="17">
                  <c:v>26</c:v>
                </c:pt>
                <c:pt idx="18">
                  <c:v>28</c:v>
                </c:pt>
                <c:pt idx="19">
                  <c:v>31</c:v>
                </c:pt>
                <c:pt idx="20">
                  <c:v>32</c:v>
                </c:pt>
                <c:pt idx="21">
                  <c:v>33</c:v>
                </c:pt>
                <c:pt idx="22">
                  <c:v>34</c:v>
                </c:pt>
                <c:pt idx="23">
                  <c:v>35</c:v>
                </c:pt>
              </c:numCache>
            </c:numRef>
          </c:cat>
          <c:val>
            <c:numRef>
              <c:f>'SR-163 NB'!$G$2:$G$25</c:f>
              <c:numCache>
                <c:formatCode>General</c:formatCode>
                <c:ptCount val="24"/>
                <c:pt idx="0">
                  <c:v>45.04</c:v>
                </c:pt>
                <c:pt idx="1">
                  <c:v>54.89</c:v>
                </c:pt>
                <c:pt idx="2">
                  <c:v>55.98</c:v>
                </c:pt>
                <c:pt idx="3">
                  <c:v>44.61</c:v>
                </c:pt>
                <c:pt idx="4">
                  <c:v>54.02</c:v>
                </c:pt>
                <c:pt idx="5">
                  <c:v>51.51</c:v>
                </c:pt>
                <c:pt idx="6">
                  <c:v>65.06</c:v>
                </c:pt>
                <c:pt idx="7">
                  <c:v>65.06</c:v>
                </c:pt>
                <c:pt idx="8">
                  <c:v>65.06</c:v>
                </c:pt>
                <c:pt idx="9">
                  <c:v>64.760000000000005</c:v>
                </c:pt>
                <c:pt idx="10">
                  <c:v>64.760000000000005</c:v>
                </c:pt>
                <c:pt idx="11">
                  <c:v>64.540000000000006</c:v>
                </c:pt>
                <c:pt idx="12">
                  <c:v>64.540000000000006</c:v>
                </c:pt>
                <c:pt idx="13">
                  <c:v>64.540000000000006</c:v>
                </c:pt>
                <c:pt idx="14">
                  <c:v>68.16</c:v>
                </c:pt>
                <c:pt idx="15">
                  <c:v>68.16</c:v>
                </c:pt>
                <c:pt idx="16">
                  <c:v>70.650000000000006</c:v>
                </c:pt>
                <c:pt idx="17">
                  <c:v>69.260000000000005</c:v>
                </c:pt>
                <c:pt idx="18">
                  <c:v>68.83</c:v>
                </c:pt>
                <c:pt idx="19">
                  <c:v>68.209999999999994</c:v>
                </c:pt>
                <c:pt idx="20">
                  <c:v>68.209999999999994</c:v>
                </c:pt>
                <c:pt idx="21">
                  <c:v>69.760000000000005</c:v>
                </c:pt>
                <c:pt idx="22">
                  <c:v>69.760000000000005</c:v>
                </c:pt>
                <c:pt idx="23">
                  <c:v>58.39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659-4205-B514-449AB4F8BD88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'SR-163 NB'!$D$2:$D$118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13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21</c:v>
                </c:pt>
                <c:pt idx="15">
                  <c:v>22</c:v>
                </c:pt>
                <c:pt idx="16">
                  <c:v>24</c:v>
                </c:pt>
                <c:pt idx="17">
                  <c:v>26</c:v>
                </c:pt>
                <c:pt idx="18">
                  <c:v>28</c:v>
                </c:pt>
                <c:pt idx="19">
                  <c:v>31</c:v>
                </c:pt>
                <c:pt idx="20">
                  <c:v>32</c:v>
                </c:pt>
                <c:pt idx="21">
                  <c:v>33</c:v>
                </c:pt>
                <c:pt idx="22">
                  <c:v>34</c:v>
                </c:pt>
                <c:pt idx="23">
                  <c:v>35</c:v>
                </c:pt>
              </c:numCache>
            </c:numRef>
          </c:cat>
          <c:val>
            <c:numRef>
              <c:f>'SR-163 NB'!$H$2:$H$25</c:f>
              <c:numCache>
                <c:formatCode>General</c:formatCode>
                <c:ptCount val="24"/>
                <c:pt idx="0">
                  <c:v>29.8</c:v>
                </c:pt>
                <c:pt idx="1">
                  <c:v>44.55</c:v>
                </c:pt>
                <c:pt idx="2">
                  <c:v>44.38</c:v>
                </c:pt>
                <c:pt idx="3">
                  <c:v>34.4</c:v>
                </c:pt>
                <c:pt idx="4">
                  <c:v>46.59</c:v>
                </c:pt>
                <c:pt idx="5">
                  <c:v>29.65</c:v>
                </c:pt>
                <c:pt idx="6">
                  <c:v>62.29</c:v>
                </c:pt>
                <c:pt idx="7">
                  <c:v>62.29</c:v>
                </c:pt>
                <c:pt idx="8">
                  <c:v>62.29</c:v>
                </c:pt>
                <c:pt idx="9">
                  <c:v>65.95</c:v>
                </c:pt>
                <c:pt idx="10">
                  <c:v>65.95</c:v>
                </c:pt>
                <c:pt idx="11">
                  <c:v>64.75</c:v>
                </c:pt>
                <c:pt idx="12">
                  <c:v>64.75</c:v>
                </c:pt>
                <c:pt idx="13">
                  <c:v>64.75</c:v>
                </c:pt>
                <c:pt idx="14">
                  <c:v>66.290000000000006</c:v>
                </c:pt>
                <c:pt idx="15">
                  <c:v>66.290000000000006</c:v>
                </c:pt>
                <c:pt idx="16">
                  <c:v>70.23</c:v>
                </c:pt>
                <c:pt idx="17">
                  <c:v>66.08</c:v>
                </c:pt>
                <c:pt idx="18">
                  <c:v>61.89</c:v>
                </c:pt>
                <c:pt idx="19">
                  <c:v>64.02</c:v>
                </c:pt>
                <c:pt idx="20">
                  <c:v>64.02</c:v>
                </c:pt>
                <c:pt idx="21">
                  <c:v>66.900000000000006</c:v>
                </c:pt>
                <c:pt idx="22">
                  <c:v>66.900000000000006</c:v>
                </c:pt>
                <c:pt idx="23">
                  <c:v>56.4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659-4205-B514-449AB4F8BD88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'SR-163 NB'!$D$2:$D$118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13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21</c:v>
                </c:pt>
                <c:pt idx="15">
                  <c:v>22</c:v>
                </c:pt>
                <c:pt idx="16">
                  <c:v>24</c:v>
                </c:pt>
                <c:pt idx="17">
                  <c:v>26</c:v>
                </c:pt>
                <c:pt idx="18">
                  <c:v>28</c:v>
                </c:pt>
                <c:pt idx="19">
                  <c:v>31</c:v>
                </c:pt>
                <c:pt idx="20">
                  <c:v>32</c:v>
                </c:pt>
                <c:pt idx="21">
                  <c:v>33</c:v>
                </c:pt>
                <c:pt idx="22">
                  <c:v>34</c:v>
                </c:pt>
                <c:pt idx="23">
                  <c:v>35</c:v>
                </c:pt>
              </c:numCache>
            </c:numRef>
          </c:cat>
          <c:val>
            <c:numRef>
              <c:f>'SR-163 NB'!$I$2:$I$25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659-4205-B514-449AB4F8BD88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'SR-163 NB'!$D$2:$D$118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13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21</c:v>
                </c:pt>
                <c:pt idx="15">
                  <c:v>22</c:v>
                </c:pt>
                <c:pt idx="16">
                  <c:v>24</c:v>
                </c:pt>
                <c:pt idx="17">
                  <c:v>26</c:v>
                </c:pt>
                <c:pt idx="18">
                  <c:v>28</c:v>
                </c:pt>
                <c:pt idx="19">
                  <c:v>31</c:v>
                </c:pt>
                <c:pt idx="20">
                  <c:v>32</c:v>
                </c:pt>
                <c:pt idx="21">
                  <c:v>33</c:v>
                </c:pt>
                <c:pt idx="22">
                  <c:v>34</c:v>
                </c:pt>
                <c:pt idx="23">
                  <c:v>35</c:v>
                </c:pt>
              </c:numCache>
            </c:numRef>
          </c:cat>
          <c:val>
            <c:numRef>
              <c:f>'SR-163 NB'!$J$2:$J$25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659-4205-B514-449AB4F8BD88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408D2E0-04B3-4190-808A-0479308CE1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659-4205-B514-449AB4F8BD8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5C621B0-8F94-4E65-B049-AF8DF1FABE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659-4205-B514-449AB4F8BD8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D45DAF0-F72A-4F09-A5F4-E1A3EF5CD6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659-4205-B514-449AB4F8BD8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FB0D000-A075-4161-BCB8-3AD658CBF3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659-4205-B514-449AB4F8BD8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A4C77BE-BAF0-463E-92AD-56858DF7FF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659-4205-B514-449AB4F8BD8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CB37FD3-18F5-4A2D-BB50-D1492BFA03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659-4205-B514-449AB4F8BD8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28EACBF-431B-4F95-A903-9F3D3EC425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659-4205-B514-449AB4F8BD8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B9EA64F-9F26-42F3-8404-F70DACB022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659-4205-B514-449AB4F8BD8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71A3B7D-6EC6-4F34-9BE5-9BBBE44518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659-4205-B514-449AB4F8BD8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28848F6-8BBC-4B81-95F3-F1664F03E5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659-4205-B514-449AB4F8BD8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8A80EE9-7BB8-48C6-AB19-72DD24C43E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659-4205-B514-449AB4F8BD8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4A7DB41-7FC8-4818-90CD-6DAEA209E5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659-4205-B514-449AB4F8BD8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4D15CEC-D5D4-4915-924B-820FC9BEF6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659-4205-B514-449AB4F8BD8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C8AB123-0148-49BF-B305-9D796F4070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659-4205-B514-449AB4F8BD8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3F9C526-A1B0-449B-8DC2-F9EF352DA3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659-4205-B514-449AB4F8BD8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DDC1D27-E121-43BF-ADF7-C2A5AB7B1F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659-4205-B514-449AB4F8BD8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4BC78B2-CEFA-4443-9C86-C04E4AF469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659-4205-B514-449AB4F8BD8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3889263-705B-48C3-BA28-D4F36BC916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659-4205-B514-449AB4F8BD8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FF13CAE-E091-4733-AC43-2C96785947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659-4205-B514-449AB4F8BD8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8FAED2A-9570-46AD-AA5C-65B1A0733B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659-4205-B514-449AB4F8BD8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1CA4CBD-624D-43BD-ADE7-9998D27EB3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659-4205-B514-449AB4F8BD8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A7052F5-67AA-4685-B125-D49B4EAECE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659-4205-B514-449AB4F8BD8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74888AF-924C-48DD-8E7A-00B1C2C8B3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659-4205-B514-449AB4F8BD8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225FF93-DE74-492B-B19D-95E44021AB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659-4205-B514-449AB4F8BD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'SR-163 NB'!$D$2:$D$118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13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21</c:v>
                </c:pt>
                <c:pt idx="15">
                  <c:v>22</c:v>
                </c:pt>
                <c:pt idx="16">
                  <c:v>24</c:v>
                </c:pt>
                <c:pt idx="17">
                  <c:v>26</c:v>
                </c:pt>
                <c:pt idx="18">
                  <c:v>28</c:v>
                </c:pt>
                <c:pt idx="19">
                  <c:v>31</c:v>
                </c:pt>
                <c:pt idx="20">
                  <c:v>32</c:v>
                </c:pt>
                <c:pt idx="21">
                  <c:v>33</c:v>
                </c:pt>
                <c:pt idx="22">
                  <c:v>34</c:v>
                </c:pt>
                <c:pt idx="23">
                  <c:v>35</c:v>
                </c:pt>
              </c:numCache>
            </c:numRef>
          </c:cat>
          <c:val>
            <c:numRef>
              <c:f>'SR-163 NB'!$F$2:$F$25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'SR-163 NB'!$F$2:$F$118</c15:f>
                <c15:dlblRangeCache>
                  <c:ptCount val="117"/>
                  <c:pt idx="0">
                    <c:v>I-5 NB</c:v>
                  </c:pt>
                  <c:pt idx="1">
                    <c:v>QUINCE</c:v>
                  </c:pt>
                  <c:pt idx="2">
                    <c:v>RICHMOND</c:v>
                  </c:pt>
                  <c:pt idx="3">
                    <c:v>ROBINSON</c:v>
                  </c:pt>
                  <c:pt idx="4">
                    <c:v>ROBINSON</c:v>
                  </c:pt>
                  <c:pt idx="5">
                    <c:v>06TH EX</c:v>
                  </c:pt>
                  <c:pt idx="6">
                    <c:v>I-8 EB</c:v>
                  </c:pt>
                  <c:pt idx="7">
                    <c:v>I-8 WB</c:v>
                  </c:pt>
                  <c:pt idx="8">
                    <c:v>I-8 WB</c:v>
                  </c:pt>
                  <c:pt idx="9">
                    <c:v>FRIARS</c:v>
                  </c:pt>
                  <c:pt idx="10">
                    <c:v>FRIARS</c:v>
                  </c:pt>
                  <c:pt idx="11">
                    <c:v>FRIARS</c:v>
                  </c:pt>
                  <c:pt idx="12">
                    <c:v>GENESEE</c:v>
                  </c:pt>
                  <c:pt idx="13">
                    <c:v>GENESEE</c:v>
                  </c:pt>
                  <c:pt idx="14">
                    <c:v>GENESEE</c:v>
                  </c:pt>
                  <c:pt idx="15">
                    <c:v>MESA COLLEGE</c:v>
                  </c:pt>
                  <c:pt idx="16">
                    <c:v>I-805 NB</c:v>
                  </c:pt>
                  <c:pt idx="17">
                    <c:v>BALBOA</c:v>
                  </c:pt>
                  <c:pt idx="18">
                    <c:v>CLAIREMONT MESA</c:v>
                  </c:pt>
                  <c:pt idx="19">
                    <c:v>SR-52 EB</c:v>
                  </c:pt>
                  <c:pt idx="20">
                    <c:v>KEARNY VILLA</c:v>
                  </c:pt>
                  <c:pt idx="21">
                    <c:v>KEARNY VILLA</c:v>
                  </c:pt>
                  <c:pt idx="22">
                    <c:v>KEARNY VILLA</c:v>
                  </c:pt>
                  <c:pt idx="23">
                    <c:v>I-15 HOV NB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F-B659-4205-B514-449AB4F8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50-B659-4205-B514-449AB4F8BD88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B659-4205-B514-449AB4F8BD88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SR-163 SB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'SR-163 SB'!$D$2:$D$118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20</c:v>
                </c:pt>
                <c:pt idx="10">
                  <c:v>21</c:v>
                </c:pt>
                <c:pt idx="11">
                  <c:v>22</c:v>
                </c:pt>
                <c:pt idx="12">
                  <c:v>29</c:v>
                </c:pt>
                <c:pt idx="13">
                  <c:v>30</c:v>
                </c:pt>
                <c:pt idx="14">
                  <c:v>33</c:v>
                </c:pt>
                <c:pt idx="15">
                  <c:v>34</c:v>
                </c:pt>
              </c:numCache>
            </c:numRef>
          </c:cat>
          <c:val>
            <c:numRef>
              <c:f>'SR-163 SB'!$G$2:$G$17</c:f>
              <c:numCache>
                <c:formatCode>General</c:formatCode>
                <c:ptCount val="16"/>
                <c:pt idx="0">
                  <c:v>69.69</c:v>
                </c:pt>
                <c:pt idx="1">
                  <c:v>69.19</c:v>
                </c:pt>
                <c:pt idx="2">
                  <c:v>69.19</c:v>
                </c:pt>
                <c:pt idx="3">
                  <c:v>65.77</c:v>
                </c:pt>
                <c:pt idx="4">
                  <c:v>68.83</c:v>
                </c:pt>
                <c:pt idx="5">
                  <c:v>68.38</c:v>
                </c:pt>
                <c:pt idx="6">
                  <c:v>66.62</c:v>
                </c:pt>
                <c:pt idx="7">
                  <c:v>68.180000000000007</c:v>
                </c:pt>
                <c:pt idx="8">
                  <c:v>68.180000000000007</c:v>
                </c:pt>
                <c:pt idx="9">
                  <c:v>64.760000000000005</c:v>
                </c:pt>
                <c:pt idx="10">
                  <c:v>63.72</c:v>
                </c:pt>
                <c:pt idx="11">
                  <c:v>63.72</c:v>
                </c:pt>
                <c:pt idx="12">
                  <c:v>46.32</c:v>
                </c:pt>
                <c:pt idx="13">
                  <c:v>55.45</c:v>
                </c:pt>
                <c:pt idx="14">
                  <c:v>46.13</c:v>
                </c:pt>
                <c:pt idx="15">
                  <c:v>49.76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89F-4D97-A709-28599E9D33C9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'SR-163 SB'!$D$2:$D$118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20</c:v>
                </c:pt>
                <c:pt idx="10">
                  <c:v>21</c:v>
                </c:pt>
                <c:pt idx="11">
                  <c:v>22</c:v>
                </c:pt>
                <c:pt idx="12">
                  <c:v>29</c:v>
                </c:pt>
                <c:pt idx="13">
                  <c:v>30</c:v>
                </c:pt>
                <c:pt idx="14">
                  <c:v>33</c:v>
                </c:pt>
                <c:pt idx="15">
                  <c:v>34</c:v>
                </c:pt>
              </c:numCache>
            </c:numRef>
          </c:cat>
          <c:val>
            <c:numRef>
              <c:f>'SR-163 SB'!$H$2:$H$17</c:f>
              <c:numCache>
                <c:formatCode>General</c:formatCode>
                <c:ptCount val="16"/>
                <c:pt idx="0">
                  <c:v>36</c:v>
                </c:pt>
                <c:pt idx="1">
                  <c:v>63.99</c:v>
                </c:pt>
                <c:pt idx="2">
                  <c:v>63.99</c:v>
                </c:pt>
                <c:pt idx="3">
                  <c:v>55.26</c:v>
                </c:pt>
                <c:pt idx="4">
                  <c:v>61.89</c:v>
                </c:pt>
                <c:pt idx="5">
                  <c:v>45.35</c:v>
                </c:pt>
                <c:pt idx="6">
                  <c:v>36.549999999999997</c:v>
                </c:pt>
                <c:pt idx="7">
                  <c:v>35.520000000000003</c:v>
                </c:pt>
                <c:pt idx="8">
                  <c:v>35.520000000000003</c:v>
                </c:pt>
                <c:pt idx="9">
                  <c:v>65.95</c:v>
                </c:pt>
                <c:pt idx="10">
                  <c:v>32.56</c:v>
                </c:pt>
                <c:pt idx="11">
                  <c:v>32.56</c:v>
                </c:pt>
                <c:pt idx="12">
                  <c:v>30.34</c:v>
                </c:pt>
                <c:pt idx="13">
                  <c:v>50.7</c:v>
                </c:pt>
                <c:pt idx="14">
                  <c:v>36.11</c:v>
                </c:pt>
                <c:pt idx="15">
                  <c:v>47.59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89F-4D97-A709-28599E9D33C9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'SR-163 SB'!$D$2:$D$118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20</c:v>
                </c:pt>
                <c:pt idx="10">
                  <c:v>21</c:v>
                </c:pt>
                <c:pt idx="11">
                  <c:v>22</c:v>
                </c:pt>
                <c:pt idx="12">
                  <c:v>29</c:v>
                </c:pt>
                <c:pt idx="13">
                  <c:v>30</c:v>
                </c:pt>
                <c:pt idx="14">
                  <c:v>33</c:v>
                </c:pt>
                <c:pt idx="15">
                  <c:v>34</c:v>
                </c:pt>
              </c:numCache>
            </c:numRef>
          </c:cat>
          <c:val>
            <c:numRef>
              <c:f>'SR-163 SB'!$I$2:$I$17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89F-4D97-A709-28599E9D33C9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'SR-163 SB'!$D$2:$D$118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20</c:v>
                </c:pt>
                <c:pt idx="10">
                  <c:v>21</c:v>
                </c:pt>
                <c:pt idx="11">
                  <c:v>22</c:v>
                </c:pt>
                <c:pt idx="12">
                  <c:v>29</c:v>
                </c:pt>
                <c:pt idx="13">
                  <c:v>30</c:v>
                </c:pt>
                <c:pt idx="14">
                  <c:v>33</c:v>
                </c:pt>
                <c:pt idx="15">
                  <c:v>34</c:v>
                </c:pt>
              </c:numCache>
            </c:numRef>
          </c:cat>
          <c:val>
            <c:numRef>
              <c:f>'SR-163 SB'!$J$2:$J$17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89F-4D97-A709-28599E9D33C9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72E1584-2282-4502-A1FC-0AA1A97DDD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89F-4D97-A709-28599E9D33C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74FE59E-CE9E-4B03-9F37-2D1C90ED1F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89F-4D97-A709-28599E9D33C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6C4BB7C-6CBC-4CFF-BF1F-E95DEDA9B4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89F-4D97-A709-28599E9D33C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823B1C-92CC-4B68-AC6B-9A5D916F7E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89F-4D97-A709-28599E9D33C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F04C94D-7B03-4060-94BA-B4E93A7B92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89F-4D97-A709-28599E9D33C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8FF4D18-E799-4B54-B6EE-D1C3D1DE93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89F-4D97-A709-28599E9D33C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9D225CF-6C42-4EF3-9A84-64B13CF10F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89F-4D97-A709-28599E9D33C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D631402-AEFF-4BD4-B98B-6B1DBC75F0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89F-4D97-A709-28599E9D33C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8863B2B-1481-4F0E-B1B2-0647563E5C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89F-4D97-A709-28599E9D33C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F04787D-489C-4159-980A-0C267BDEC2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89F-4D97-A709-28599E9D33C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39555DA-6AA4-43F1-A6E6-5E6B5815B6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89F-4D97-A709-28599E9D33C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11205C3-A2AD-444E-B819-C010727E03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89F-4D97-A709-28599E9D33C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FB62A77-5AA1-4E24-86FF-95FAD1BEFF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89F-4D97-A709-28599E9D33C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7892A80-2D32-406C-9B1A-18A5830B9D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89F-4D97-A709-28599E9D33C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970822B-4790-4F07-9911-CF75FF1ADA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89F-4D97-A709-28599E9D33C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2690BA1-FD31-43F6-BECC-48DD3ED3E1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89F-4D97-A709-28599E9D33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'SR-163 SB'!$D$2:$D$118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20</c:v>
                </c:pt>
                <c:pt idx="10">
                  <c:v>21</c:v>
                </c:pt>
                <c:pt idx="11">
                  <c:v>22</c:v>
                </c:pt>
                <c:pt idx="12">
                  <c:v>29</c:v>
                </c:pt>
                <c:pt idx="13">
                  <c:v>30</c:v>
                </c:pt>
                <c:pt idx="14">
                  <c:v>33</c:v>
                </c:pt>
                <c:pt idx="15">
                  <c:v>34</c:v>
                </c:pt>
              </c:numCache>
            </c:numRef>
          </c:cat>
          <c:val>
            <c:numRef>
              <c:f>'SR-163 SB'!$F$2:$F$17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'SR-163 SB'!$F$2:$F$118</c15:f>
                <c15:dlblRangeCache>
                  <c:ptCount val="117"/>
                  <c:pt idx="0">
                    <c:v>I-15 SB</c:v>
                  </c:pt>
                  <c:pt idx="1">
                    <c:v>I-15 HOV SB</c:v>
                  </c:pt>
                  <c:pt idx="2">
                    <c:v>KEARNY VILLA</c:v>
                  </c:pt>
                  <c:pt idx="3">
                    <c:v>SR-52 WB</c:v>
                  </c:pt>
                  <c:pt idx="4">
                    <c:v>CLAIREMONT MESA</c:v>
                  </c:pt>
                  <c:pt idx="5">
                    <c:v>I-805 SB</c:v>
                  </c:pt>
                  <c:pt idx="6">
                    <c:v>MESA COLLEGE</c:v>
                  </c:pt>
                  <c:pt idx="7">
                    <c:v>GENESEE</c:v>
                  </c:pt>
                  <c:pt idx="8">
                    <c:v>GENESEE</c:v>
                  </c:pt>
                  <c:pt idx="9">
                    <c:v>GENESEE</c:v>
                  </c:pt>
                  <c:pt idx="10">
                    <c:v>FRIARS</c:v>
                  </c:pt>
                  <c:pt idx="11">
                    <c:v>FRIARS</c:v>
                  </c:pt>
                  <c:pt idx="12">
                    <c:v>06TH EX</c:v>
                  </c:pt>
                  <c:pt idx="13">
                    <c:v>WASHINGTON</c:v>
                  </c:pt>
                  <c:pt idx="14">
                    <c:v>ROBINSON</c:v>
                  </c:pt>
                  <c:pt idx="15">
                    <c:v>I-5 NB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D-D89F-4D97-A709-28599E9D3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E-D89F-4D97-A709-28599E9D33C9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89F-4D97-A709-28599E9D33C9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SR-125 NB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'SR-125 NB'!$D$2:$D$118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17</c:v>
                </c:pt>
                <c:pt idx="13">
                  <c:v>20</c:v>
                </c:pt>
                <c:pt idx="14">
                  <c:v>22</c:v>
                </c:pt>
                <c:pt idx="15">
                  <c:v>1</c:v>
                </c:pt>
                <c:pt idx="16">
                  <c:v>2</c:v>
                </c:pt>
                <c:pt idx="17">
                  <c:v>3</c:v>
                </c:pt>
                <c:pt idx="18">
                  <c:v>4</c:v>
                </c:pt>
                <c:pt idx="19">
                  <c:v>5</c:v>
                </c:pt>
                <c:pt idx="20">
                  <c:v>7</c:v>
                </c:pt>
                <c:pt idx="21">
                  <c:v>13</c:v>
                </c:pt>
                <c:pt idx="22">
                  <c:v>14</c:v>
                </c:pt>
                <c:pt idx="23">
                  <c:v>15</c:v>
                </c:pt>
                <c:pt idx="24">
                  <c:v>16</c:v>
                </c:pt>
                <c:pt idx="25">
                  <c:v>17</c:v>
                </c:pt>
                <c:pt idx="26">
                  <c:v>18</c:v>
                </c:pt>
                <c:pt idx="27">
                  <c:v>19</c:v>
                </c:pt>
                <c:pt idx="28">
                  <c:v>20</c:v>
                </c:pt>
                <c:pt idx="29">
                  <c:v>21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</c:numCache>
            </c:numRef>
          </c:cat>
          <c:val>
            <c:numRef>
              <c:f>'SR-125 NB'!$G$2:$G$36</c:f>
              <c:numCache>
                <c:formatCode>General</c:formatCode>
                <c:ptCount val="35"/>
                <c:pt idx="0">
                  <c:v>42.32</c:v>
                </c:pt>
                <c:pt idx="1">
                  <c:v>62.07</c:v>
                </c:pt>
                <c:pt idx="2">
                  <c:v>38.44</c:v>
                </c:pt>
                <c:pt idx="3">
                  <c:v>62.46</c:v>
                </c:pt>
                <c:pt idx="4">
                  <c:v>63.91</c:v>
                </c:pt>
                <c:pt idx="5">
                  <c:v>67.86</c:v>
                </c:pt>
                <c:pt idx="6">
                  <c:v>67.86</c:v>
                </c:pt>
                <c:pt idx="7">
                  <c:v>67.86</c:v>
                </c:pt>
                <c:pt idx="8">
                  <c:v>40.549999999999997</c:v>
                </c:pt>
                <c:pt idx="9">
                  <c:v>68.989999999999995</c:v>
                </c:pt>
                <c:pt idx="10">
                  <c:v>67.87</c:v>
                </c:pt>
                <c:pt idx="11">
                  <c:v>67.87</c:v>
                </c:pt>
                <c:pt idx="12">
                  <c:v>68.02</c:v>
                </c:pt>
                <c:pt idx="13">
                  <c:v>68.02</c:v>
                </c:pt>
                <c:pt idx="14">
                  <c:v>55.3</c:v>
                </c:pt>
                <c:pt idx="15">
                  <c:v>62.39</c:v>
                </c:pt>
                <c:pt idx="16">
                  <c:v>62.3</c:v>
                </c:pt>
                <c:pt idx="17">
                  <c:v>52.08</c:v>
                </c:pt>
                <c:pt idx="18">
                  <c:v>52.08</c:v>
                </c:pt>
                <c:pt idx="19">
                  <c:v>52.08</c:v>
                </c:pt>
                <c:pt idx="20">
                  <c:v>42.32</c:v>
                </c:pt>
                <c:pt idx="21">
                  <c:v>60.6</c:v>
                </c:pt>
                <c:pt idx="22">
                  <c:v>60.6</c:v>
                </c:pt>
                <c:pt idx="23">
                  <c:v>64.58</c:v>
                </c:pt>
                <c:pt idx="24">
                  <c:v>64.58</c:v>
                </c:pt>
                <c:pt idx="25">
                  <c:v>64.58</c:v>
                </c:pt>
                <c:pt idx="26">
                  <c:v>64.58</c:v>
                </c:pt>
                <c:pt idx="27">
                  <c:v>67.59</c:v>
                </c:pt>
                <c:pt idx="28">
                  <c:v>67.59</c:v>
                </c:pt>
                <c:pt idx="29">
                  <c:v>67.59</c:v>
                </c:pt>
                <c:pt idx="30">
                  <c:v>69.540000000000006</c:v>
                </c:pt>
                <c:pt idx="31">
                  <c:v>69.540000000000006</c:v>
                </c:pt>
                <c:pt idx="32">
                  <c:v>69.540000000000006</c:v>
                </c:pt>
                <c:pt idx="33">
                  <c:v>69.650000000000006</c:v>
                </c:pt>
                <c:pt idx="34">
                  <c:v>69.650000000000006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DD9-4A79-93FE-190CF89C82AF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'SR-125 NB'!$D$2:$D$118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17</c:v>
                </c:pt>
                <c:pt idx="13">
                  <c:v>20</c:v>
                </c:pt>
                <c:pt idx="14">
                  <c:v>22</c:v>
                </c:pt>
                <c:pt idx="15">
                  <c:v>1</c:v>
                </c:pt>
                <c:pt idx="16">
                  <c:v>2</c:v>
                </c:pt>
                <c:pt idx="17">
                  <c:v>3</c:v>
                </c:pt>
                <c:pt idx="18">
                  <c:v>4</c:v>
                </c:pt>
                <c:pt idx="19">
                  <c:v>5</c:v>
                </c:pt>
                <c:pt idx="20">
                  <c:v>7</c:v>
                </c:pt>
                <c:pt idx="21">
                  <c:v>13</c:v>
                </c:pt>
                <c:pt idx="22">
                  <c:v>14</c:v>
                </c:pt>
                <c:pt idx="23">
                  <c:v>15</c:v>
                </c:pt>
                <c:pt idx="24">
                  <c:v>16</c:v>
                </c:pt>
                <c:pt idx="25">
                  <c:v>17</c:v>
                </c:pt>
                <c:pt idx="26">
                  <c:v>18</c:v>
                </c:pt>
                <c:pt idx="27">
                  <c:v>19</c:v>
                </c:pt>
                <c:pt idx="28">
                  <c:v>20</c:v>
                </c:pt>
                <c:pt idx="29">
                  <c:v>21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</c:numCache>
            </c:numRef>
          </c:cat>
          <c:val>
            <c:numRef>
              <c:f>'SR-125 NB'!$H$2:$H$36</c:f>
              <c:numCache>
                <c:formatCode>General</c:formatCode>
                <c:ptCount val="35"/>
                <c:pt idx="0">
                  <c:v>40.33</c:v>
                </c:pt>
                <c:pt idx="1">
                  <c:v>58.09</c:v>
                </c:pt>
                <c:pt idx="2">
                  <c:v>39.71</c:v>
                </c:pt>
                <c:pt idx="3">
                  <c:v>61.53</c:v>
                </c:pt>
                <c:pt idx="4">
                  <c:v>63.38</c:v>
                </c:pt>
                <c:pt idx="5">
                  <c:v>67.45</c:v>
                </c:pt>
                <c:pt idx="6">
                  <c:v>67.45</c:v>
                </c:pt>
                <c:pt idx="7">
                  <c:v>67.45</c:v>
                </c:pt>
                <c:pt idx="8">
                  <c:v>38.74</c:v>
                </c:pt>
                <c:pt idx="9">
                  <c:v>68.14</c:v>
                </c:pt>
                <c:pt idx="10">
                  <c:v>66.84</c:v>
                </c:pt>
                <c:pt idx="11">
                  <c:v>66.84</c:v>
                </c:pt>
                <c:pt idx="12">
                  <c:v>66.86</c:v>
                </c:pt>
                <c:pt idx="13">
                  <c:v>66.86</c:v>
                </c:pt>
                <c:pt idx="14">
                  <c:v>59.34</c:v>
                </c:pt>
                <c:pt idx="15">
                  <c:v>68.02</c:v>
                </c:pt>
                <c:pt idx="16">
                  <c:v>68.09</c:v>
                </c:pt>
                <c:pt idx="17">
                  <c:v>66.2</c:v>
                </c:pt>
                <c:pt idx="18">
                  <c:v>66.2</c:v>
                </c:pt>
                <c:pt idx="19">
                  <c:v>66.2</c:v>
                </c:pt>
                <c:pt idx="20">
                  <c:v>40.33</c:v>
                </c:pt>
                <c:pt idx="21">
                  <c:v>62.34</c:v>
                </c:pt>
                <c:pt idx="22">
                  <c:v>62.34</c:v>
                </c:pt>
                <c:pt idx="23">
                  <c:v>64.34</c:v>
                </c:pt>
                <c:pt idx="24">
                  <c:v>64.34</c:v>
                </c:pt>
                <c:pt idx="25">
                  <c:v>64.34</c:v>
                </c:pt>
                <c:pt idx="26">
                  <c:v>64.34</c:v>
                </c:pt>
                <c:pt idx="27">
                  <c:v>64.56</c:v>
                </c:pt>
                <c:pt idx="28">
                  <c:v>64.56</c:v>
                </c:pt>
                <c:pt idx="29">
                  <c:v>64.56</c:v>
                </c:pt>
                <c:pt idx="30">
                  <c:v>66.47</c:v>
                </c:pt>
                <c:pt idx="31">
                  <c:v>66.47</c:v>
                </c:pt>
                <c:pt idx="32">
                  <c:v>66.47</c:v>
                </c:pt>
                <c:pt idx="33">
                  <c:v>67.64</c:v>
                </c:pt>
                <c:pt idx="34">
                  <c:v>67.64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DD9-4A79-93FE-190CF89C82AF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'SR-125 NB'!$D$2:$D$118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17</c:v>
                </c:pt>
                <c:pt idx="13">
                  <c:v>20</c:v>
                </c:pt>
                <c:pt idx="14">
                  <c:v>22</c:v>
                </c:pt>
                <c:pt idx="15">
                  <c:v>1</c:v>
                </c:pt>
                <c:pt idx="16">
                  <c:v>2</c:v>
                </c:pt>
                <c:pt idx="17">
                  <c:v>3</c:v>
                </c:pt>
                <c:pt idx="18">
                  <c:v>4</c:v>
                </c:pt>
                <c:pt idx="19">
                  <c:v>5</c:v>
                </c:pt>
                <c:pt idx="20">
                  <c:v>7</c:v>
                </c:pt>
                <c:pt idx="21">
                  <c:v>13</c:v>
                </c:pt>
                <c:pt idx="22">
                  <c:v>14</c:v>
                </c:pt>
                <c:pt idx="23">
                  <c:v>15</c:v>
                </c:pt>
                <c:pt idx="24">
                  <c:v>16</c:v>
                </c:pt>
                <c:pt idx="25">
                  <c:v>17</c:v>
                </c:pt>
                <c:pt idx="26">
                  <c:v>18</c:v>
                </c:pt>
                <c:pt idx="27">
                  <c:v>19</c:v>
                </c:pt>
                <c:pt idx="28">
                  <c:v>20</c:v>
                </c:pt>
                <c:pt idx="29">
                  <c:v>21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</c:numCache>
            </c:numRef>
          </c:cat>
          <c:val>
            <c:numRef>
              <c:f>'SR-125 NB'!$I$2:$I$36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DD9-4A79-93FE-190CF89C82AF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'SR-125 NB'!$D$2:$D$118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17</c:v>
                </c:pt>
                <c:pt idx="13">
                  <c:v>20</c:v>
                </c:pt>
                <c:pt idx="14">
                  <c:v>22</c:v>
                </c:pt>
                <c:pt idx="15">
                  <c:v>1</c:v>
                </c:pt>
                <c:pt idx="16">
                  <c:v>2</c:v>
                </c:pt>
                <c:pt idx="17">
                  <c:v>3</c:v>
                </c:pt>
                <c:pt idx="18">
                  <c:v>4</c:v>
                </c:pt>
                <c:pt idx="19">
                  <c:v>5</c:v>
                </c:pt>
                <c:pt idx="20">
                  <c:v>7</c:v>
                </c:pt>
                <c:pt idx="21">
                  <c:v>13</c:v>
                </c:pt>
                <c:pt idx="22">
                  <c:v>14</c:v>
                </c:pt>
                <c:pt idx="23">
                  <c:v>15</c:v>
                </c:pt>
                <c:pt idx="24">
                  <c:v>16</c:v>
                </c:pt>
                <c:pt idx="25">
                  <c:v>17</c:v>
                </c:pt>
                <c:pt idx="26">
                  <c:v>18</c:v>
                </c:pt>
                <c:pt idx="27">
                  <c:v>19</c:v>
                </c:pt>
                <c:pt idx="28">
                  <c:v>20</c:v>
                </c:pt>
                <c:pt idx="29">
                  <c:v>21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</c:numCache>
            </c:numRef>
          </c:cat>
          <c:val>
            <c:numRef>
              <c:f>'SR-125 NB'!$J$2:$J$36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DD9-4A79-93FE-190CF89C82AF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CE5E809-6A8F-4F20-A688-B3B2FF7C7E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DD9-4A79-93FE-190CF89C82A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4D6B814-5ED9-477C-82EB-E73C5E56B5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DD9-4A79-93FE-190CF89C82A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99F69A-45DE-4C5A-8A3B-C9D62E062E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DD9-4A79-93FE-190CF89C82A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F9508F-FD5E-477E-84A3-1DBA57A41E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DD9-4A79-93FE-190CF89C82A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5897603-EBC6-4135-9D6B-EC47D23BFE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DD9-4A79-93FE-190CF89C82A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5C5B25F-2827-4D35-BD4E-C877B37206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DD9-4A79-93FE-190CF89C82A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D0B4A55-E060-4ACE-B0E3-54514A1B68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DD9-4A79-93FE-190CF89C82A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40F541F-B570-47D5-94EE-292BE3850A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DD9-4A79-93FE-190CF89C82A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B5A6991-84FD-45CA-9BD5-3E9A7925E4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DD9-4A79-93FE-190CF89C82A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D5126F7-37A6-4B05-8FDE-54DFC79417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DD9-4A79-93FE-190CF89C82A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F86C54C-50B6-48D3-899E-39EA4D80B5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DD9-4A79-93FE-190CF89C82A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50A4049-8D70-4F93-9E03-0179BBACFE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DD9-4A79-93FE-190CF89C82A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C29C368-C2C8-43B6-A455-91DC9D193E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DD9-4A79-93FE-190CF89C82A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328A07B-8DD6-4BB3-BC7F-E2F992905D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DD9-4A79-93FE-190CF89C82A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AEA6A8F-B84F-4EDC-A2B9-F0166928B2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DD9-4A79-93FE-190CF89C82A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4428801-50FC-4112-83FB-9823420502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DD9-4A79-93FE-190CF89C82A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A293126-09B9-4736-B17D-435A55646E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DD9-4A79-93FE-190CF89C82A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1FA08AA-4715-415C-8169-11752DC966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DD9-4A79-93FE-190CF89C82A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E5B6103-8B5A-4450-AC50-487BEFB90B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DD9-4A79-93FE-190CF89C82A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1D26B0C-2676-469B-B30D-91BCA5C9E1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DD9-4A79-93FE-190CF89C82A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AF7F7BE-D72B-408E-B264-0EBDD6575D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DD9-4A79-93FE-190CF89C82A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B49D3E6-2184-492B-B326-29D699984C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DD9-4A79-93FE-190CF89C82A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E5C2AD5-DB5A-4B75-A765-A077D5163C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DD9-4A79-93FE-190CF89C82A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8913F17-D755-4F8C-A988-B7FB4FC7C7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DD9-4A79-93FE-190CF89C82A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3CF9803-5666-4BCE-ACBD-A41D0CC45C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DD9-4A79-93FE-190CF89C82A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469401C-1FC3-465E-BC99-9F3EA599F0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DD9-4A79-93FE-190CF89C82A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79F16ED-296F-4287-A128-BF9B378E0E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DD9-4A79-93FE-190CF89C82A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6353175-F69B-454D-A29B-FD034F6D50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DD9-4A79-93FE-190CF89C82A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15A9869-08DB-43A7-979E-D3CA67D1E1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DD9-4A79-93FE-190CF89C82A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6F8A3E6-2671-4877-BC60-359D447CE5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DD9-4A79-93FE-190CF89C82A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DB865FE-8977-4E03-8CD0-C5CB07391C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DD9-4A79-93FE-190CF89C82A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B3D77AA-EB7C-478E-8DFF-365D2C3FD7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DD9-4A79-93FE-190CF89C82A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4EA95BF-A3CB-42AD-9942-177B71035C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DD9-4A79-93FE-190CF89C82A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A3EA187-B74A-498C-9E4E-E8A2F62AD2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DD9-4A79-93FE-190CF89C82A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40A3111-2A0C-484B-959B-DCDBD4EAC9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DD9-4A79-93FE-190CF89C82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'SR-125 NB'!$D$2:$D$118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17</c:v>
                </c:pt>
                <c:pt idx="13">
                  <c:v>20</c:v>
                </c:pt>
                <c:pt idx="14">
                  <c:v>22</c:v>
                </c:pt>
                <c:pt idx="15">
                  <c:v>1</c:v>
                </c:pt>
                <c:pt idx="16">
                  <c:v>2</c:v>
                </c:pt>
                <c:pt idx="17">
                  <c:v>3</c:v>
                </c:pt>
                <c:pt idx="18">
                  <c:v>4</c:v>
                </c:pt>
                <c:pt idx="19">
                  <c:v>5</c:v>
                </c:pt>
                <c:pt idx="20">
                  <c:v>7</c:v>
                </c:pt>
                <c:pt idx="21">
                  <c:v>13</c:v>
                </c:pt>
                <c:pt idx="22">
                  <c:v>14</c:v>
                </c:pt>
                <c:pt idx="23">
                  <c:v>15</c:v>
                </c:pt>
                <c:pt idx="24">
                  <c:v>16</c:v>
                </c:pt>
                <c:pt idx="25">
                  <c:v>17</c:v>
                </c:pt>
                <c:pt idx="26">
                  <c:v>18</c:v>
                </c:pt>
                <c:pt idx="27">
                  <c:v>19</c:v>
                </c:pt>
                <c:pt idx="28">
                  <c:v>20</c:v>
                </c:pt>
                <c:pt idx="29">
                  <c:v>21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</c:numCache>
            </c:numRef>
          </c:cat>
          <c:val>
            <c:numRef>
              <c:f>'SR-125 NB'!$F$2:$F$36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'SR-125 NB'!$F$2:$F$118</c15:f>
                <c15:dlblRangeCache>
                  <c:ptCount val="117"/>
                  <c:pt idx="0">
                    <c:v>SR-94 EB</c:v>
                  </c:pt>
                  <c:pt idx="1">
                    <c:v>CAMPO</c:v>
                  </c:pt>
                  <c:pt idx="2">
                    <c:v>CAMPO</c:v>
                  </c:pt>
                  <c:pt idx="3">
                    <c:v>LEMON</c:v>
                  </c:pt>
                  <c:pt idx="4">
                    <c:v>GROSSMONT</c:v>
                  </c:pt>
                  <c:pt idx="5">
                    <c:v>I-8 EB</c:v>
                  </c:pt>
                  <c:pt idx="6">
                    <c:v>GROSSMONT</c:v>
                  </c:pt>
                  <c:pt idx="7">
                    <c:v>I-8 WB</c:v>
                  </c:pt>
                  <c:pt idx="8">
                    <c:v>I-8 EB</c:v>
                  </c:pt>
                  <c:pt idx="9">
                    <c:v>AMAYA</c:v>
                  </c:pt>
                  <c:pt idx="10">
                    <c:v>AMAYA</c:v>
                  </c:pt>
                  <c:pt idx="11">
                    <c:v>NAVAJO</c:v>
                  </c:pt>
                  <c:pt idx="12">
                    <c:v>GROSSMONT COLLEGE DR</c:v>
                  </c:pt>
                  <c:pt idx="13">
                    <c:v>GROSSMONT COLLEGE DR</c:v>
                  </c:pt>
                  <c:pt idx="14">
                    <c:v>SR-52 EB</c:v>
                  </c:pt>
                  <c:pt idx="15">
                    <c:v>SR-54 EB</c:v>
                  </c:pt>
                  <c:pt idx="16">
                    <c:v>SWAP MEET</c:v>
                  </c:pt>
                  <c:pt idx="17">
                    <c:v>SR  54</c:v>
                  </c:pt>
                  <c:pt idx="18">
                    <c:v>JAMACHA ROAD</c:v>
                  </c:pt>
                  <c:pt idx="19">
                    <c:v>JAMACHA ROAD</c:v>
                  </c:pt>
                  <c:pt idx="20">
                    <c:v>TROY</c:v>
                  </c:pt>
                  <c:pt idx="21">
                    <c:v>EAST CENTER</c:v>
                  </c:pt>
                  <c:pt idx="22">
                    <c:v>EAST CENTER</c:v>
                  </c:pt>
                  <c:pt idx="23">
                    <c:v>EAST CENTER</c:v>
                  </c:pt>
                  <c:pt idx="24">
                    <c:v>ORANGE</c:v>
                  </c:pt>
                  <c:pt idx="25">
                    <c:v>ORANGE</c:v>
                  </c:pt>
                  <c:pt idx="26">
                    <c:v>ORANGE</c:v>
                  </c:pt>
                  <c:pt idx="27">
                    <c:v>TELEGRAPH CANYON</c:v>
                  </c:pt>
                  <c:pt idx="28">
                    <c:v>TELEGRAPH CANYON</c:v>
                  </c:pt>
                  <c:pt idx="29">
                    <c:v>TELEGRAPH CANYON</c:v>
                  </c:pt>
                  <c:pt idx="30">
                    <c:v>H</c:v>
                  </c:pt>
                  <c:pt idx="31">
                    <c:v>H</c:v>
                  </c:pt>
                  <c:pt idx="32">
                    <c:v>H</c:v>
                  </c:pt>
                  <c:pt idx="33">
                    <c:v>H</c:v>
                  </c:pt>
                  <c:pt idx="34">
                    <c:v>SAN MIGUEL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D-2DD9-4A79-93FE-190CF89C8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E-2DD9-4A79-93FE-190CF89C82AF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2DD9-4A79-93FE-190CF89C82AF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SR-125 SB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'SR-125 SB'!$D$2:$D$118</c:f>
              <c:numCache>
                <c:formatCode>General</c:formatCode>
                <c:ptCount val="117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12</c:v>
                </c:pt>
                <c:pt idx="8">
                  <c:v>14</c:v>
                </c:pt>
                <c:pt idx="9">
                  <c:v>17</c:v>
                </c:pt>
                <c:pt idx="10">
                  <c:v>21</c:v>
                </c:pt>
                <c:pt idx="11">
                  <c:v>1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2</c:v>
                </c:pt>
                <c:pt idx="18">
                  <c:v>4</c:v>
                </c:pt>
                <c:pt idx="19">
                  <c:v>5</c:v>
                </c:pt>
                <c:pt idx="20">
                  <c:v>6</c:v>
                </c:pt>
                <c:pt idx="21">
                  <c:v>7</c:v>
                </c:pt>
                <c:pt idx="22">
                  <c:v>8</c:v>
                </c:pt>
                <c:pt idx="23">
                  <c:v>9</c:v>
                </c:pt>
                <c:pt idx="24">
                  <c:v>10</c:v>
                </c:pt>
                <c:pt idx="25">
                  <c:v>11</c:v>
                </c:pt>
                <c:pt idx="26">
                  <c:v>12</c:v>
                </c:pt>
                <c:pt idx="27">
                  <c:v>13</c:v>
                </c:pt>
                <c:pt idx="28">
                  <c:v>14</c:v>
                </c:pt>
              </c:numCache>
            </c:numRef>
          </c:cat>
          <c:val>
            <c:numRef>
              <c:f>'SR-125 SB'!$G$2:$G$30</c:f>
              <c:numCache>
                <c:formatCode>General</c:formatCode>
                <c:ptCount val="29"/>
                <c:pt idx="0">
                  <c:v>61.31</c:v>
                </c:pt>
                <c:pt idx="1">
                  <c:v>61.31</c:v>
                </c:pt>
                <c:pt idx="2">
                  <c:v>66.94</c:v>
                </c:pt>
                <c:pt idx="3">
                  <c:v>66.94</c:v>
                </c:pt>
                <c:pt idx="4">
                  <c:v>67.64</c:v>
                </c:pt>
                <c:pt idx="5">
                  <c:v>67.64</c:v>
                </c:pt>
                <c:pt idx="6">
                  <c:v>67.12</c:v>
                </c:pt>
                <c:pt idx="7">
                  <c:v>63.09</c:v>
                </c:pt>
                <c:pt idx="8">
                  <c:v>67.86</c:v>
                </c:pt>
                <c:pt idx="9">
                  <c:v>63.91</c:v>
                </c:pt>
                <c:pt idx="10">
                  <c:v>62.07</c:v>
                </c:pt>
                <c:pt idx="11">
                  <c:v>62.07</c:v>
                </c:pt>
                <c:pt idx="12">
                  <c:v>65.900000000000006</c:v>
                </c:pt>
                <c:pt idx="13">
                  <c:v>65.900000000000006</c:v>
                </c:pt>
                <c:pt idx="14">
                  <c:v>65.900000000000006</c:v>
                </c:pt>
                <c:pt idx="15">
                  <c:v>65.430000000000007</c:v>
                </c:pt>
                <c:pt idx="16">
                  <c:v>66.790000000000006</c:v>
                </c:pt>
                <c:pt idx="17">
                  <c:v>62.58</c:v>
                </c:pt>
                <c:pt idx="18">
                  <c:v>61.62</c:v>
                </c:pt>
                <c:pt idx="19">
                  <c:v>61.62</c:v>
                </c:pt>
                <c:pt idx="20">
                  <c:v>62.88</c:v>
                </c:pt>
                <c:pt idx="21">
                  <c:v>62.88</c:v>
                </c:pt>
                <c:pt idx="22">
                  <c:v>62.88</c:v>
                </c:pt>
                <c:pt idx="23">
                  <c:v>62.88</c:v>
                </c:pt>
                <c:pt idx="24">
                  <c:v>62.53</c:v>
                </c:pt>
                <c:pt idx="25">
                  <c:v>62.53</c:v>
                </c:pt>
                <c:pt idx="26">
                  <c:v>62.53</c:v>
                </c:pt>
                <c:pt idx="27">
                  <c:v>61.7</c:v>
                </c:pt>
                <c:pt idx="28">
                  <c:v>61.7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AB9-4FF3-A62C-495251A8DCF8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'SR-125 SB'!$D$2:$D$118</c:f>
              <c:numCache>
                <c:formatCode>General</c:formatCode>
                <c:ptCount val="117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12</c:v>
                </c:pt>
                <c:pt idx="8">
                  <c:v>14</c:v>
                </c:pt>
                <c:pt idx="9">
                  <c:v>17</c:v>
                </c:pt>
                <c:pt idx="10">
                  <c:v>21</c:v>
                </c:pt>
                <c:pt idx="11">
                  <c:v>1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2</c:v>
                </c:pt>
                <c:pt idx="18">
                  <c:v>4</c:v>
                </c:pt>
                <c:pt idx="19">
                  <c:v>5</c:v>
                </c:pt>
                <c:pt idx="20">
                  <c:v>6</c:v>
                </c:pt>
                <c:pt idx="21">
                  <c:v>7</c:v>
                </c:pt>
                <c:pt idx="22">
                  <c:v>8</c:v>
                </c:pt>
                <c:pt idx="23">
                  <c:v>9</c:v>
                </c:pt>
                <c:pt idx="24">
                  <c:v>10</c:v>
                </c:pt>
                <c:pt idx="25">
                  <c:v>11</c:v>
                </c:pt>
                <c:pt idx="26">
                  <c:v>12</c:v>
                </c:pt>
                <c:pt idx="27">
                  <c:v>13</c:v>
                </c:pt>
                <c:pt idx="28">
                  <c:v>14</c:v>
                </c:pt>
              </c:numCache>
            </c:numRef>
          </c:cat>
          <c:val>
            <c:numRef>
              <c:f>'SR-125 SB'!$H$2:$H$30</c:f>
              <c:numCache>
                <c:formatCode>General</c:formatCode>
                <c:ptCount val="29"/>
                <c:pt idx="0">
                  <c:v>60.33</c:v>
                </c:pt>
                <c:pt idx="1">
                  <c:v>60.33</c:v>
                </c:pt>
                <c:pt idx="2">
                  <c:v>66.91</c:v>
                </c:pt>
                <c:pt idx="3">
                  <c:v>66.91</c:v>
                </c:pt>
                <c:pt idx="4">
                  <c:v>67.44</c:v>
                </c:pt>
                <c:pt idx="5">
                  <c:v>67.44</c:v>
                </c:pt>
                <c:pt idx="6">
                  <c:v>65.77</c:v>
                </c:pt>
                <c:pt idx="7">
                  <c:v>58.02</c:v>
                </c:pt>
                <c:pt idx="8">
                  <c:v>67.45</c:v>
                </c:pt>
                <c:pt idx="9">
                  <c:v>33.96</c:v>
                </c:pt>
                <c:pt idx="10">
                  <c:v>58.09</c:v>
                </c:pt>
                <c:pt idx="11">
                  <c:v>58.09</c:v>
                </c:pt>
                <c:pt idx="12">
                  <c:v>65.39</c:v>
                </c:pt>
                <c:pt idx="13">
                  <c:v>65.39</c:v>
                </c:pt>
                <c:pt idx="14">
                  <c:v>65.39</c:v>
                </c:pt>
                <c:pt idx="15">
                  <c:v>66.599999999999994</c:v>
                </c:pt>
                <c:pt idx="16">
                  <c:v>67.47</c:v>
                </c:pt>
                <c:pt idx="17">
                  <c:v>66.900000000000006</c:v>
                </c:pt>
                <c:pt idx="18">
                  <c:v>65.83</c:v>
                </c:pt>
                <c:pt idx="19">
                  <c:v>65.83</c:v>
                </c:pt>
                <c:pt idx="20">
                  <c:v>66.64</c:v>
                </c:pt>
                <c:pt idx="21">
                  <c:v>66.64</c:v>
                </c:pt>
                <c:pt idx="22">
                  <c:v>66.64</c:v>
                </c:pt>
                <c:pt idx="23">
                  <c:v>66.64</c:v>
                </c:pt>
                <c:pt idx="24">
                  <c:v>65.099999999999994</c:v>
                </c:pt>
                <c:pt idx="25">
                  <c:v>65.099999999999994</c:v>
                </c:pt>
                <c:pt idx="26">
                  <c:v>65.099999999999994</c:v>
                </c:pt>
                <c:pt idx="27">
                  <c:v>62.9</c:v>
                </c:pt>
                <c:pt idx="28">
                  <c:v>62.9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AB9-4FF3-A62C-495251A8DCF8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'SR-125 SB'!$D$2:$D$118</c:f>
              <c:numCache>
                <c:formatCode>General</c:formatCode>
                <c:ptCount val="117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12</c:v>
                </c:pt>
                <c:pt idx="8">
                  <c:v>14</c:v>
                </c:pt>
                <c:pt idx="9">
                  <c:v>17</c:v>
                </c:pt>
                <c:pt idx="10">
                  <c:v>21</c:v>
                </c:pt>
                <c:pt idx="11">
                  <c:v>1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2</c:v>
                </c:pt>
                <c:pt idx="18">
                  <c:v>4</c:v>
                </c:pt>
                <c:pt idx="19">
                  <c:v>5</c:v>
                </c:pt>
                <c:pt idx="20">
                  <c:v>6</c:v>
                </c:pt>
                <c:pt idx="21">
                  <c:v>7</c:v>
                </c:pt>
                <c:pt idx="22">
                  <c:v>8</c:v>
                </c:pt>
                <c:pt idx="23">
                  <c:v>9</c:v>
                </c:pt>
                <c:pt idx="24">
                  <c:v>10</c:v>
                </c:pt>
                <c:pt idx="25">
                  <c:v>11</c:v>
                </c:pt>
                <c:pt idx="26">
                  <c:v>12</c:v>
                </c:pt>
                <c:pt idx="27">
                  <c:v>13</c:v>
                </c:pt>
                <c:pt idx="28">
                  <c:v>14</c:v>
                </c:pt>
              </c:numCache>
            </c:numRef>
          </c:cat>
          <c:val>
            <c:numRef>
              <c:f>'SR-125 SB'!$I$2:$I$30</c:f>
              <c:numCache>
                <c:formatCode>General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AB9-4FF3-A62C-495251A8DCF8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'SR-125 SB'!$D$2:$D$118</c:f>
              <c:numCache>
                <c:formatCode>General</c:formatCode>
                <c:ptCount val="117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12</c:v>
                </c:pt>
                <c:pt idx="8">
                  <c:v>14</c:v>
                </c:pt>
                <c:pt idx="9">
                  <c:v>17</c:v>
                </c:pt>
                <c:pt idx="10">
                  <c:v>21</c:v>
                </c:pt>
                <c:pt idx="11">
                  <c:v>1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2</c:v>
                </c:pt>
                <c:pt idx="18">
                  <c:v>4</c:v>
                </c:pt>
                <c:pt idx="19">
                  <c:v>5</c:v>
                </c:pt>
                <c:pt idx="20">
                  <c:v>6</c:v>
                </c:pt>
                <c:pt idx="21">
                  <c:v>7</c:v>
                </c:pt>
                <c:pt idx="22">
                  <c:v>8</c:v>
                </c:pt>
                <c:pt idx="23">
                  <c:v>9</c:v>
                </c:pt>
                <c:pt idx="24">
                  <c:v>10</c:v>
                </c:pt>
                <c:pt idx="25">
                  <c:v>11</c:v>
                </c:pt>
                <c:pt idx="26">
                  <c:v>12</c:v>
                </c:pt>
                <c:pt idx="27">
                  <c:v>13</c:v>
                </c:pt>
                <c:pt idx="28">
                  <c:v>14</c:v>
                </c:pt>
              </c:numCache>
            </c:numRef>
          </c:cat>
          <c:val>
            <c:numRef>
              <c:f>'SR-125 SB'!$J$2:$J$30</c:f>
              <c:numCache>
                <c:formatCode>General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AB9-4FF3-A62C-495251A8DCF8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D8A6E3B-49AF-4AF2-A84F-9F5349F8C3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AB9-4FF3-A62C-495251A8DCF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56FC0A8-0609-4B8E-B421-25F8339EED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AB9-4FF3-A62C-495251A8DCF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898927F-A774-49AA-BFDE-8DC06ADBC6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AB9-4FF3-A62C-495251A8DCF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87D98F1-5499-49F6-9E1C-9D7E2E5449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AB9-4FF3-A62C-495251A8DCF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A6D15C-5F71-4357-A76D-CBB093B05B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AB9-4FF3-A62C-495251A8DCF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4443E89-C24E-4729-AB73-A83372C57C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AB9-4FF3-A62C-495251A8DCF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0D2FF45-C99D-40E4-B612-B981769475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AB9-4FF3-A62C-495251A8DCF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330B14D-8E44-45E1-9D71-ACA8E387D6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AB9-4FF3-A62C-495251A8DCF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0EB1AC4-81CB-420D-9683-48FA5159FE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B9-4FF3-A62C-495251A8DCF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8A16575-C9CE-40FC-992C-9F022DBF63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B9-4FF3-A62C-495251A8DCF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317EAA5-E0E1-4BC3-B368-93BF82F6F8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B9-4FF3-A62C-495251A8DCF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8B565E6-FB48-4C06-B1E1-6CC6803A6E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B9-4FF3-A62C-495251A8DCF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24D9B64-E85B-43A8-8974-BE9479DEA3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B9-4FF3-A62C-495251A8DCF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4C2053E-2287-4899-AB21-D411198C2E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B9-4FF3-A62C-495251A8DCF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D029B12-877A-4521-BECB-DADE93CEF7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B9-4FF3-A62C-495251A8DCF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08066E6-85B2-4121-934F-6C28535ECA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B9-4FF3-A62C-495251A8DCF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D049544-6288-4D58-BE9B-1F04710E9F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B9-4FF3-A62C-495251A8DCF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926B8C5-06BF-4DED-AE18-E4577AD68B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B9-4FF3-A62C-495251A8DCF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412940E-1002-4243-B712-3E1242ACCC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B9-4FF3-A62C-495251A8DCF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4421650-042A-43AC-A225-2453F03CE6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AB9-4FF3-A62C-495251A8DCF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40BC73E-E181-45AD-81D6-77D65AF18B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AB9-4FF3-A62C-495251A8DCF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161AF43-7E37-414F-B537-C72DF8880A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AB9-4FF3-A62C-495251A8DCF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4451A84-C4AF-4C2F-AFC3-199A84C193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AB9-4FF3-A62C-495251A8DCF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4643E12-A94D-45ED-A708-5DDC3C4B31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AB9-4FF3-A62C-495251A8DCF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0A7670B-2223-48C9-BB16-B4EFB7FFB1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AB9-4FF3-A62C-495251A8DCF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40B22D0-D8E8-4366-9549-1B45956E60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AB9-4FF3-A62C-495251A8DCF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862815A-AC2A-45EC-A5CD-6E43FE0680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AB9-4FF3-A62C-495251A8DCF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B3D6C54-ED2B-4DE5-84F6-E2D16CD9E8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AB9-4FF3-A62C-495251A8DCF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9233346-2EA0-46AA-9A45-16868F5E33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AB9-4FF3-A62C-495251A8DC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'SR-125 SB'!$D$2:$D$118</c:f>
              <c:numCache>
                <c:formatCode>General</c:formatCode>
                <c:ptCount val="117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12</c:v>
                </c:pt>
                <c:pt idx="8">
                  <c:v>14</c:v>
                </c:pt>
                <c:pt idx="9">
                  <c:v>17</c:v>
                </c:pt>
                <c:pt idx="10">
                  <c:v>21</c:v>
                </c:pt>
                <c:pt idx="11">
                  <c:v>1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2</c:v>
                </c:pt>
                <c:pt idx="18">
                  <c:v>4</c:v>
                </c:pt>
                <c:pt idx="19">
                  <c:v>5</c:v>
                </c:pt>
                <c:pt idx="20">
                  <c:v>6</c:v>
                </c:pt>
                <c:pt idx="21">
                  <c:v>7</c:v>
                </c:pt>
                <c:pt idx="22">
                  <c:v>8</c:v>
                </c:pt>
                <c:pt idx="23">
                  <c:v>9</c:v>
                </c:pt>
                <c:pt idx="24">
                  <c:v>10</c:v>
                </c:pt>
                <c:pt idx="25">
                  <c:v>11</c:v>
                </c:pt>
                <c:pt idx="26">
                  <c:v>12</c:v>
                </c:pt>
                <c:pt idx="27">
                  <c:v>13</c:v>
                </c:pt>
                <c:pt idx="28">
                  <c:v>14</c:v>
                </c:pt>
              </c:numCache>
            </c:numRef>
          </c:cat>
          <c:val>
            <c:numRef>
              <c:f>'SR-125 SB'!$F$2:$F$30</c:f>
              <c:numCache>
                <c:formatCode>General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'SR-125 SB'!$F$2:$F$118</c15:f>
                <c15:dlblRangeCache>
                  <c:ptCount val="117"/>
                  <c:pt idx="0">
                    <c:v>SR-52 WB</c:v>
                  </c:pt>
                  <c:pt idx="1">
                    <c:v>SR-52 EB</c:v>
                  </c:pt>
                  <c:pt idx="2">
                    <c:v>GROSSMONT COLLEGE DR</c:v>
                  </c:pt>
                  <c:pt idx="3">
                    <c:v>GROSSMONT COLLEGE DR</c:v>
                  </c:pt>
                  <c:pt idx="4">
                    <c:v>NAVAJO</c:v>
                  </c:pt>
                  <c:pt idx="5">
                    <c:v>NAVAJO</c:v>
                  </c:pt>
                  <c:pt idx="6">
                    <c:v>AMAYA</c:v>
                  </c:pt>
                  <c:pt idx="7">
                    <c:v>AMAYA</c:v>
                  </c:pt>
                  <c:pt idx="8">
                    <c:v>GROSSMONT</c:v>
                  </c:pt>
                  <c:pt idx="9">
                    <c:v>GROSSMONT</c:v>
                  </c:pt>
                  <c:pt idx="10">
                    <c:v>SPRING</c:v>
                  </c:pt>
                  <c:pt idx="11">
                    <c:v>SR-94 WB</c:v>
                  </c:pt>
                  <c:pt idx="12">
                    <c:v>TROY</c:v>
                  </c:pt>
                  <c:pt idx="13">
                    <c:v>JAMACHA ROAD</c:v>
                  </c:pt>
                  <c:pt idx="14">
                    <c:v>JAMACHA ROAD</c:v>
                  </c:pt>
                  <c:pt idx="15">
                    <c:v>SR  54</c:v>
                  </c:pt>
                  <c:pt idx="16">
                    <c:v>PARADISE VALLEY</c:v>
                  </c:pt>
                  <c:pt idx="17">
                    <c:v>SAN MIGUEL</c:v>
                  </c:pt>
                  <c:pt idx="18">
                    <c:v>H</c:v>
                  </c:pt>
                  <c:pt idx="19">
                    <c:v>H</c:v>
                  </c:pt>
                  <c:pt idx="20">
                    <c:v>H</c:v>
                  </c:pt>
                  <c:pt idx="21">
                    <c:v>TELEGRAPH CANYON</c:v>
                  </c:pt>
                  <c:pt idx="22">
                    <c:v>TELEGRAPH CANYON</c:v>
                  </c:pt>
                  <c:pt idx="23">
                    <c:v>TELEGRAPH CANYON</c:v>
                  </c:pt>
                  <c:pt idx="24">
                    <c:v>RAMP</c:v>
                  </c:pt>
                  <c:pt idx="25">
                    <c:v>OLYMPIC</c:v>
                  </c:pt>
                  <c:pt idx="26">
                    <c:v>RAMP</c:v>
                  </c:pt>
                  <c:pt idx="27">
                    <c:v>EAST CENTER</c:v>
                  </c:pt>
                  <c:pt idx="28">
                    <c:v>EAST CENTER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CAB9-4FF3-A62C-495251A8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28-CAB9-4FF3-A62C-495251A8DCF8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AB9-4FF3-A62C-495251A8DCF8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SR-67 NB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'SR-67 NB'!$D$2:$D$118</c:f>
              <c:numCache>
                <c:formatCode>General</c:formatCode>
                <c:ptCount val="117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</c:numCache>
            </c:numRef>
          </c:cat>
          <c:val>
            <c:numRef>
              <c:f>'SR-67 NB'!$G$2:$G$7</c:f>
              <c:numCache>
                <c:formatCode>General</c:formatCode>
                <c:ptCount val="6"/>
                <c:pt idx="0">
                  <c:v>64.34</c:v>
                </c:pt>
                <c:pt idx="1">
                  <c:v>65.87</c:v>
                </c:pt>
                <c:pt idx="2">
                  <c:v>66.75</c:v>
                </c:pt>
                <c:pt idx="3">
                  <c:v>66.75</c:v>
                </c:pt>
                <c:pt idx="4">
                  <c:v>65.069999999999993</c:v>
                </c:pt>
                <c:pt idx="5">
                  <c:v>60.07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C77-4B5E-AB8F-D212F6FF7C66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'SR-67 NB'!$D$2:$D$118</c:f>
              <c:numCache>
                <c:formatCode>General</c:formatCode>
                <c:ptCount val="117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</c:numCache>
            </c:numRef>
          </c:cat>
          <c:val>
            <c:numRef>
              <c:f>'SR-67 NB'!$H$2:$H$7</c:f>
              <c:numCache>
                <c:formatCode>General</c:formatCode>
                <c:ptCount val="6"/>
                <c:pt idx="0">
                  <c:v>64.09</c:v>
                </c:pt>
                <c:pt idx="1">
                  <c:v>66.040000000000006</c:v>
                </c:pt>
                <c:pt idx="2">
                  <c:v>63.96</c:v>
                </c:pt>
                <c:pt idx="3">
                  <c:v>63.96</c:v>
                </c:pt>
                <c:pt idx="4">
                  <c:v>62.92</c:v>
                </c:pt>
                <c:pt idx="5">
                  <c:v>60.01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C77-4B5E-AB8F-D212F6FF7C66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'SR-67 NB'!$D$2:$D$118</c:f>
              <c:numCache>
                <c:formatCode>General</c:formatCode>
                <c:ptCount val="117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</c:numCache>
            </c:numRef>
          </c:cat>
          <c:val>
            <c:numRef>
              <c:f>'SR-67 NB'!$I$2:$I$7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C77-4B5E-AB8F-D212F6FF7C66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'SR-67 NB'!$D$2:$D$118</c:f>
              <c:numCache>
                <c:formatCode>General</c:formatCode>
                <c:ptCount val="117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</c:numCache>
            </c:numRef>
          </c:cat>
          <c:val>
            <c:numRef>
              <c:f>'SR-67 NB'!$J$2:$J$7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C77-4B5E-AB8F-D212F6FF7C66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17FD27E-41FB-4BCC-BF67-BB99C3B20F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C77-4B5E-AB8F-D212F6FF7C6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3C2EEC3-93B5-4DED-AF98-5072A875AD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C77-4B5E-AB8F-D212F6FF7C6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4613830-56DD-44FF-9A7E-9C9F1F91C8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C77-4B5E-AB8F-D212F6FF7C6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4CCB45-9416-4B50-B639-726E2D4BD9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C77-4B5E-AB8F-D212F6FF7C6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F0F4790-3864-4A46-BE5A-6F5F44263E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C77-4B5E-AB8F-D212F6FF7C6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ABBBFEF-4D7E-448C-83B0-40F106150D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C77-4B5E-AB8F-D212F6FF7C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'SR-67 NB'!$D$2:$D$118</c:f>
              <c:numCache>
                <c:formatCode>General</c:formatCode>
                <c:ptCount val="117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</c:numCache>
            </c:numRef>
          </c:cat>
          <c:val>
            <c:numRef>
              <c:f>'SR-67 NB'!$F$2:$F$7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'SR-67 NB'!$F$2:$F$118</c15:f>
                <c15:dlblRangeCache>
                  <c:ptCount val="117"/>
                  <c:pt idx="0">
                    <c:v>GRAVES</c:v>
                  </c:pt>
                  <c:pt idx="1">
                    <c:v>BRADLEY</c:v>
                  </c:pt>
                  <c:pt idx="2">
                    <c:v>BRADLEY</c:v>
                  </c:pt>
                  <c:pt idx="3">
                    <c:v>SR-52 EB</c:v>
                  </c:pt>
                  <c:pt idx="4">
                    <c:v>RIVERFORD</c:v>
                  </c:pt>
                  <c:pt idx="5">
                    <c:v>WINTER GARDENS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4-5C77-4B5E-AB8F-D212F6FF7C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25-5C77-4B5E-AB8F-D212F6FF7C66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5C77-4B5E-AB8F-D212F6FF7C66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SR-67 SB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'SR-67 SB'!$D$2:$D$118</c:f>
              <c:numCache>
                <c:formatCode>General</c:formatCode>
                <c:ptCount val="117"/>
                <c:pt idx="0">
                  <c:v>3</c:v>
                </c:pt>
                <c:pt idx="1">
                  <c:v>5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14</c:v>
                </c:pt>
                <c:pt idx="7">
                  <c:v>2</c:v>
                </c:pt>
              </c:numCache>
            </c:numRef>
          </c:cat>
          <c:val>
            <c:numRef>
              <c:f>'SR-67 SB'!$G$2:$G$9</c:f>
              <c:numCache>
                <c:formatCode>General</c:formatCode>
                <c:ptCount val="8"/>
                <c:pt idx="0">
                  <c:v>57.39</c:v>
                </c:pt>
                <c:pt idx="1">
                  <c:v>62.54</c:v>
                </c:pt>
                <c:pt idx="2">
                  <c:v>66.75</c:v>
                </c:pt>
                <c:pt idx="3">
                  <c:v>66.75</c:v>
                </c:pt>
                <c:pt idx="4">
                  <c:v>63.84</c:v>
                </c:pt>
                <c:pt idx="5">
                  <c:v>63.6</c:v>
                </c:pt>
                <c:pt idx="6">
                  <c:v>60.96</c:v>
                </c:pt>
                <c:pt idx="7">
                  <c:v>36.369999999999997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08E-4F59-BB33-5E5719AA1CAF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'SR-67 SB'!$D$2:$D$118</c:f>
              <c:numCache>
                <c:formatCode>General</c:formatCode>
                <c:ptCount val="117"/>
                <c:pt idx="0">
                  <c:v>3</c:v>
                </c:pt>
                <c:pt idx="1">
                  <c:v>5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14</c:v>
                </c:pt>
                <c:pt idx="7">
                  <c:v>2</c:v>
                </c:pt>
              </c:numCache>
            </c:numRef>
          </c:cat>
          <c:val>
            <c:numRef>
              <c:f>'SR-67 SB'!$H$2:$H$9</c:f>
              <c:numCache>
                <c:formatCode>General</c:formatCode>
                <c:ptCount val="8"/>
                <c:pt idx="0">
                  <c:v>61.54</c:v>
                </c:pt>
                <c:pt idx="1">
                  <c:v>63.53</c:v>
                </c:pt>
                <c:pt idx="2">
                  <c:v>63.96</c:v>
                </c:pt>
                <c:pt idx="3">
                  <c:v>63.96</c:v>
                </c:pt>
                <c:pt idx="4">
                  <c:v>65.39</c:v>
                </c:pt>
                <c:pt idx="5">
                  <c:v>58.78</c:v>
                </c:pt>
                <c:pt idx="6">
                  <c:v>61.61</c:v>
                </c:pt>
                <c:pt idx="7">
                  <c:v>36.299999999999997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08E-4F59-BB33-5E5719AA1CAF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'SR-67 SB'!$D$2:$D$118</c:f>
              <c:numCache>
                <c:formatCode>General</c:formatCode>
                <c:ptCount val="117"/>
                <c:pt idx="0">
                  <c:v>3</c:v>
                </c:pt>
                <c:pt idx="1">
                  <c:v>5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14</c:v>
                </c:pt>
                <c:pt idx="7">
                  <c:v>2</c:v>
                </c:pt>
              </c:numCache>
            </c:numRef>
          </c:cat>
          <c:val>
            <c:numRef>
              <c:f>'SR-67 SB'!$I$2:$I$9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08E-4F59-BB33-5E5719AA1CAF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'SR-67 SB'!$D$2:$D$118</c:f>
              <c:numCache>
                <c:formatCode>General</c:formatCode>
                <c:ptCount val="117"/>
                <c:pt idx="0">
                  <c:v>3</c:v>
                </c:pt>
                <c:pt idx="1">
                  <c:v>5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14</c:v>
                </c:pt>
                <c:pt idx="7">
                  <c:v>2</c:v>
                </c:pt>
              </c:numCache>
            </c:numRef>
          </c:cat>
          <c:val>
            <c:numRef>
              <c:f>'SR-67 SB'!$J$2:$J$9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08E-4F59-BB33-5E5719AA1CAF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30268D6-4E52-41CF-8DD1-4BB61C9D68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08E-4F59-BB33-5E5719AA1CA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B30E308-102A-4B27-93E0-1F07218EC4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08E-4F59-BB33-5E5719AA1CA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DEF79C8-B475-4CA0-96C7-6BBEFE930B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08E-4F59-BB33-5E5719AA1CA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D20DEC3-3931-4818-8575-48EA661372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08E-4F59-BB33-5E5719AA1CA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32958D0-DA52-417D-8E91-77A524881F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08E-4F59-BB33-5E5719AA1CA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5858584-E413-426C-B11D-A8B1BAEBD2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08E-4F59-BB33-5E5719AA1CA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0AA3F74-E1F1-45F9-8F92-399AFF0674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08E-4F59-BB33-5E5719AA1CA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89DD2BD-9D46-4FBA-AE0E-559CF8258A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08E-4F59-BB33-5E5719AA1C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'SR-67 SB'!$D$2:$D$118</c:f>
              <c:numCache>
                <c:formatCode>General</c:formatCode>
                <c:ptCount val="117"/>
                <c:pt idx="0">
                  <c:v>3</c:v>
                </c:pt>
                <c:pt idx="1">
                  <c:v>5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14</c:v>
                </c:pt>
                <c:pt idx="7">
                  <c:v>2</c:v>
                </c:pt>
              </c:numCache>
            </c:numRef>
          </c:cat>
          <c:val>
            <c:numRef>
              <c:f>'SR-67 SB'!$F$2:$F$9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'SR-67 SB'!$F$2:$F$118</c15:f>
                <c15:dlblRangeCache>
                  <c:ptCount val="117"/>
                  <c:pt idx="0">
                    <c:v>WINTER GARDENS</c:v>
                  </c:pt>
                  <c:pt idx="1">
                    <c:v>RIVERFORD</c:v>
                  </c:pt>
                  <c:pt idx="2">
                    <c:v>SR-52 WB</c:v>
                  </c:pt>
                  <c:pt idx="3">
                    <c:v>MAGNOLIA</c:v>
                  </c:pt>
                  <c:pt idx="4">
                    <c:v>SR-52 EB</c:v>
                  </c:pt>
                  <c:pt idx="5">
                    <c:v>BRADLEY</c:v>
                  </c:pt>
                  <c:pt idx="6">
                    <c:v>0</c:v>
                  </c:pt>
                  <c:pt idx="7">
                    <c:v>FLETCHER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708E-4F59-BB33-5E5719AA1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B-708E-4F59-BB33-5E5719AA1CAF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08E-4F59-BB33-5E5719AA1CAF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I-15 HOV NB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'I-15 HOV NB'!$D$2:$D$118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12</c:v>
                </c:pt>
                <c:pt idx="6">
                  <c:v>13</c:v>
                </c:pt>
                <c:pt idx="7">
                  <c:v>19</c:v>
                </c:pt>
              </c:numCache>
            </c:numRef>
          </c:cat>
          <c:val>
            <c:numRef>
              <c:f>'I-15 HOV NB'!$G$2:$G$9</c:f>
              <c:numCache>
                <c:formatCode>General</c:formatCode>
                <c:ptCount val="8"/>
                <c:pt idx="0">
                  <c:v>69.510000000000005</c:v>
                </c:pt>
                <c:pt idx="1">
                  <c:v>73.11</c:v>
                </c:pt>
                <c:pt idx="2">
                  <c:v>67.81</c:v>
                </c:pt>
                <c:pt idx="3">
                  <c:v>68.319999999999993</c:v>
                </c:pt>
                <c:pt idx="4">
                  <c:v>68.319999999999993</c:v>
                </c:pt>
                <c:pt idx="5">
                  <c:v>67.41</c:v>
                </c:pt>
                <c:pt idx="6">
                  <c:v>67.41</c:v>
                </c:pt>
                <c:pt idx="7">
                  <c:v>69.099999999999994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5B6-4CC5-8D5C-6B94C5F6FEB7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'I-15 HOV NB'!$D$2:$D$118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12</c:v>
                </c:pt>
                <c:pt idx="6">
                  <c:v>13</c:v>
                </c:pt>
                <c:pt idx="7">
                  <c:v>19</c:v>
                </c:pt>
              </c:numCache>
            </c:numRef>
          </c:cat>
          <c:val>
            <c:numRef>
              <c:f>'I-15 HOV NB'!$H$2:$H$9</c:f>
              <c:numCache>
                <c:formatCode>General</c:formatCode>
                <c:ptCount val="8"/>
                <c:pt idx="0">
                  <c:v>68.209999999999994</c:v>
                </c:pt>
                <c:pt idx="1">
                  <c:v>71.89</c:v>
                </c:pt>
                <c:pt idx="2">
                  <c:v>48.16</c:v>
                </c:pt>
                <c:pt idx="3">
                  <c:v>55</c:v>
                </c:pt>
                <c:pt idx="4">
                  <c:v>55</c:v>
                </c:pt>
                <c:pt idx="5">
                  <c:v>47.23</c:v>
                </c:pt>
                <c:pt idx="6">
                  <c:v>47.23</c:v>
                </c:pt>
                <c:pt idx="7">
                  <c:v>62.2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5B6-4CC5-8D5C-6B94C5F6FEB7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'I-15 HOV NB'!$D$2:$D$118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12</c:v>
                </c:pt>
                <c:pt idx="6">
                  <c:v>13</c:v>
                </c:pt>
                <c:pt idx="7">
                  <c:v>19</c:v>
                </c:pt>
              </c:numCache>
            </c:numRef>
          </c:cat>
          <c:val>
            <c:numRef>
              <c:f>'I-15 HOV NB'!$I$2:$I$9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5B6-4CC5-8D5C-6B94C5F6FEB7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'I-15 HOV NB'!$D$2:$D$118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12</c:v>
                </c:pt>
                <c:pt idx="6">
                  <c:v>13</c:v>
                </c:pt>
                <c:pt idx="7">
                  <c:v>19</c:v>
                </c:pt>
              </c:numCache>
            </c:numRef>
          </c:cat>
          <c:val>
            <c:numRef>
              <c:f>'I-15 HOV NB'!$J$2:$J$9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5B6-4CC5-8D5C-6B94C5F6FEB7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FA6BCC5-3356-4493-9EE9-35C6170428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5B6-4CC5-8D5C-6B94C5F6FEB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CFF4271-797E-4C86-9492-7DFF019F9E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5B6-4CC5-8D5C-6B94C5F6FEB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C2367AC-CD4B-4763-8C64-118823121F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5B6-4CC5-8D5C-6B94C5F6FEB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3DE812E-4F3C-4D79-AAB1-84DA4A6E51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5B6-4CC5-8D5C-6B94C5F6FEB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F324826-3DFD-4487-B869-E4E67B0431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5B6-4CC5-8D5C-6B94C5F6FEB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7E2EFD0-FF77-4972-9045-1FD7BFEB0C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5B6-4CC5-8D5C-6B94C5F6FEB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FBCE50C-1388-464F-A54A-9D9AD1D972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5B6-4CC5-8D5C-6B94C5F6FEB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AE4961C-D00B-4353-BC62-CBAA3A8007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5B6-4CC5-8D5C-6B94C5F6FE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'I-15 HOV NB'!$D$2:$D$118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12</c:v>
                </c:pt>
                <c:pt idx="6">
                  <c:v>13</c:v>
                </c:pt>
                <c:pt idx="7">
                  <c:v>19</c:v>
                </c:pt>
              </c:numCache>
            </c:numRef>
          </c:cat>
          <c:val>
            <c:numRef>
              <c:f>'I-15 HOV NB'!$F$2:$F$9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'I-15 HOV NB'!$F$2:$F$118</c15:f>
                <c15:dlblRangeCache>
                  <c:ptCount val="117"/>
                  <c:pt idx="0">
                    <c:v>SR-163 NB</c:v>
                  </c:pt>
                  <c:pt idx="1">
                    <c:v>SR-163 NB</c:v>
                  </c:pt>
                  <c:pt idx="2">
                    <c:v>SR-163 NB</c:v>
                  </c:pt>
                  <c:pt idx="3">
                    <c:v>MIRA MESA</c:v>
                  </c:pt>
                  <c:pt idx="4">
                    <c:v>MIRA MESA</c:v>
                  </c:pt>
                  <c:pt idx="5">
                    <c:v>SR-56 EB</c:v>
                  </c:pt>
                  <c:pt idx="6">
                    <c:v>SR-56 EB</c:v>
                  </c:pt>
                  <c:pt idx="7">
                    <c:v>VIA RANCHO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55B6-4CC5-8D5C-6B94C5F6F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D-55B6-4CC5-8D5C-6B94C5F6FEB7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5B6-4CC5-8D5C-6B94C5F6FEB7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I-15 HOV SB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'I-15 HOV SB'!$D$2:$D$118</c:f>
              <c:numCache>
                <c:formatCode>General</c:formatCode>
                <c:ptCount val="117"/>
                <c:pt idx="0">
                  <c:v>5</c:v>
                </c:pt>
                <c:pt idx="1">
                  <c:v>10</c:v>
                </c:pt>
                <c:pt idx="2">
                  <c:v>11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</c:numCache>
            </c:numRef>
          </c:cat>
          <c:val>
            <c:numRef>
              <c:f>'I-15 HOV SB'!$G$2:$G$13</c:f>
              <c:numCache>
                <c:formatCode>General</c:formatCode>
                <c:ptCount val="12"/>
                <c:pt idx="0">
                  <c:v>55.78</c:v>
                </c:pt>
                <c:pt idx="1">
                  <c:v>71.27</c:v>
                </c:pt>
                <c:pt idx="2">
                  <c:v>55.87</c:v>
                </c:pt>
                <c:pt idx="3">
                  <c:v>70.53</c:v>
                </c:pt>
                <c:pt idx="4">
                  <c:v>70.72</c:v>
                </c:pt>
                <c:pt idx="5">
                  <c:v>70.72</c:v>
                </c:pt>
                <c:pt idx="6">
                  <c:v>72.33</c:v>
                </c:pt>
                <c:pt idx="7">
                  <c:v>65.010000000000005</c:v>
                </c:pt>
                <c:pt idx="8">
                  <c:v>71.97</c:v>
                </c:pt>
                <c:pt idx="9">
                  <c:v>72.19</c:v>
                </c:pt>
                <c:pt idx="10">
                  <c:v>72.12</c:v>
                </c:pt>
                <c:pt idx="11">
                  <c:v>73.209999999999994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892-4975-B4BC-5FF74B1B4700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'I-15 HOV SB'!$D$2:$D$118</c:f>
              <c:numCache>
                <c:formatCode>General</c:formatCode>
                <c:ptCount val="117"/>
                <c:pt idx="0">
                  <c:v>5</c:v>
                </c:pt>
                <c:pt idx="1">
                  <c:v>10</c:v>
                </c:pt>
                <c:pt idx="2">
                  <c:v>11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</c:numCache>
            </c:numRef>
          </c:cat>
          <c:val>
            <c:numRef>
              <c:f>'I-15 HOV SB'!$H$2:$H$13</c:f>
              <c:numCache>
                <c:formatCode>General</c:formatCode>
                <c:ptCount val="12"/>
                <c:pt idx="0">
                  <c:v>70.08</c:v>
                </c:pt>
                <c:pt idx="1">
                  <c:v>66.92</c:v>
                </c:pt>
                <c:pt idx="2">
                  <c:v>68.11</c:v>
                </c:pt>
                <c:pt idx="3">
                  <c:v>68.44</c:v>
                </c:pt>
                <c:pt idx="4">
                  <c:v>71.12</c:v>
                </c:pt>
                <c:pt idx="5">
                  <c:v>71.12</c:v>
                </c:pt>
                <c:pt idx="6">
                  <c:v>69.45</c:v>
                </c:pt>
                <c:pt idx="7">
                  <c:v>66.08</c:v>
                </c:pt>
                <c:pt idx="8">
                  <c:v>67.17</c:v>
                </c:pt>
                <c:pt idx="9">
                  <c:v>69.42</c:v>
                </c:pt>
                <c:pt idx="10">
                  <c:v>68.87</c:v>
                </c:pt>
                <c:pt idx="11">
                  <c:v>66.58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892-4975-B4BC-5FF74B1B4700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'I-15 HOV SB'!$D$2:$D$118</c:f>
              <c:numCache>
                <c:formatCode>General</c:formatCode>
                <c:ptCount val="117"/>
                <c:pt idx="0">
                  <c:v>5</c:v>
                </c:pt>
                <c:pt idx="1">
                  <c:v>10</c:v>
                </c:pt>
                <c:pt idx="2">
                  <c:v>11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</c:numCache>
            </c:numRef>
          </c:cat>
          <c:val>
            <c:numRef>
              <c:f>'I-15 HOV SB'!$I$2:$I$13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892-4975-B4BC-5FF74B1B4700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'I-15 HOV SB'!$D$2:$D$118</c:f>
              <c:numCache>
                <c:formatCode>General</c:formatCode>
                <c:ptCount val="117"/>
                <c:pt idx="0">
                  <c:v>5</c:v>
                </c:pt>
                <c:pt idx="1">
                  <c:v>10</c:v>
                </c:pt>
                <c:pt idx="2">
                  <c:v>11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</c:numCache>
            </c:numRef>
          </c:cat>
          <c:val>
            <c:numRef>
              <c:f>'I-15 HOV SB'!$J$2:$J$13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892-4975-B4BC-5FF74B1B4700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A95E633-9781-4C0B-AB82-F3B03DD654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892-4975-B4BC-5FF74B1B470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8ECBF6-0499-4408-A21C-722C3C0D1A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892-4975-B4BC-5FF74B1B470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5D4D60F-C30F-4468-937D-6A8223D187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892-4975-B4BC-5FF74B1B470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DE3D591-0670-4996-9648-0C3A487342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892-4975-B4BC-5FF74B1B470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B44887C-2F1C-455D-8CAA-97BBE08CC8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892-4975-B4BC-5FF74B1B470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37C5EF3-CD51-48A0-8E91-92ECD6871D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892-4975-B4BC-5FF74B1B470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E748375-E370-467A-B9A5-A84263C881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892-4975-B4BC-5FF74B1B470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07F594B-38CF-4248-B0AC-0CB52FFD32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892-4975-B4BC-5FF74B1B470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471E2D0-D9F1-4DC3-A929-E83F249748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892-4975-B4BC-5FF74B1B47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8A6470E-FD50-4623-9230-5709C57698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892-4975-B4BC-5FF74B1B470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DB8BC4B-5436-4F75-9CF1-DAB5E80CD1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892-4975-B4BC-5FF74B1B470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27219F1-D5CD-4C92-A7CF-2AD6054913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892-4975-B4BC-5FF74B1B47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'I-15 HOV SB'!$D$2:$D$118</c:f>
              <c:numCache>
                <c:formatCode>General</c:formatCode>
                <c:ptCount val="117"/>
                <c:pt idx="0">
                  <c:v>5</c:v>
                </c:pt>
                <c:pt idx="1">
                  <c:v>10</c:v>
                </c:pt>
                <c:pt idx="2">
                  <c:v>11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</c:numCache>
            </c:numRef>
          </c:cat>
          <c:val>
            <c:numRef>
              <c:f>'I-15 HOV SB'!$F$2:$F$13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'I-15 HOV SB'!$F$2:$F$118</c15:f>
                <c15:dlblRangeCache>
                  <c:ptCount val="117"/>
                  <c:pt idx="0">
                    <c:v>VIA RANCHO</c:v>
                  </c:pt>
                  <c:pt idx="1">
                    <c:v>RANCHO BERNARDO</c:v>
                  </c:pt>
                  <c:pt idx="2">
                    <c:v>CARMEL MTN</c:v>
                  </c:pt>
                  <c:pt idx="3">
                    <c:v>CARMEL MTN</c:v>
                  </c:pt>
                  <c:pt idx="4">
                    <c:v>CARMEL MTN</c:v>
                  </c:pt>
                  <c:pt idx="5">
                    <c:v>I-15 SB</c:v>
                  </c:pt>
                  <c:pt idx="6">
                    <c:v>I-15 SB</c:v>
                  </c:pt>
                  <c:pt idx="7">
                    <c:v>I-15 SB</c:v>
                  </c:pt>
                  <c:pt idx="8">
                    <c:v>RANCHO PENASQUITOS</c:v>
                  </c:pt>
                  <c:pt idx="9">
                    <c:v>MIRA MESA</c:v>
                  </c:pt>
                  <c:pt idx="10">
                    <c:v>MIRAMAR</c:v>
                  </c:pt>
                  <c:pt idx="11">
                    <c:v>ramp I-15 HOV SB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0892-4975-B4BC-5FF74B1B4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D-0892-4975-B4BC-5FF74B1B4700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892-4975-B4BC-5FF74B1B4700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I-5 HOV NB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'I-5 HOV NB'!$D$2:$D$118</c:f>
              <c:numCache>
                <c:formatCode>General</c:formatCode>
                <c:ptCount val="117"/>
                <c:pt idx="0">
                  <c:v>4</c:v>
                </c:pt>
                <c:pt idx="1">
                  <c:v>5</c:v>
                </c:pt>
                <c:pt idx="2">
                  <c:v>7</c:v>
                </c:pt>
              </c:numCache>
            </c:numRef>
          </c:cat>
          <c:val>
            <c:numRef>
              <c:f>'I-5 HOV NB'!$G$2:$G$4</c:f>
              <c:numCache>
                <c:formatCode>General</c:formatCode>
                <c:ptCount val="3"/>
                <c:pt idx="0">
                  <c:v>67.59</c:v>
                </c:pt>
                <c:pt idx="1">
                  <c:v>67.48</c:v>
                </c:pt>
                <c:pt idx="2">
                  <c:v>67.48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AC0-4A03-A9A2-B3DFF98C2D2F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'I-5 HOV NB'!$D$2:$D$118</c:f>
              <c:numCache>
                <c:formatCode>General</c:formatCode>
                <c:ptCount val="117"/>
                <c:pt idx="0">
                  <c:v>4</c:v>
                </c:pt>
                <c:pt idx="1">
                  <c:v>5</c:v>
                </c:pt>
                <c:pt idx="2">
                  <c:v>7</c:v>
                </c:pt>
              </c:numCache>
            </c:numRef>
          </c:cat>
          <c:val>
            <c:numRef>
              <c:f>'I-5 HOV NB'!$H$2:$H$4</c:f>
              <c:numCache>
                <c:formatCode>General</c:formatCode>
                <c:ptCount val="3"/>
                <c:pt idx="0">
                  <c:v>33.54</c:v>
                </c:pt>
                <c:pt idx="1">
                  <c:v>69.099999999999994</c:v>
                </c:pt>
                <c:pt idx="2">
                  <c:v>69.099999999999994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AC0-4A03-A9A2-B3DFF98C2D2F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'I-5 HOV NB'!$D$2:$D$118</c:f>
              <c:numCache>
                <c:formatCode>General</c:formatCode>
                <c:ptCount val="117"/>
                <c:pt idx="0">
                  <c:v>4</c:v>
                </c:pt>
                <c:pt idx="1">
                  <c:v>5</c:v>
                </c:pt>
                <c:pt idx="2">
                  <c:v>7</c:v>
                </c:pt>
              </c:numCache>
            </c:numRef>
          </c:cat>
          <c:val>
            <c:numRef>
              <c:f>'I-5 HOV NB'!$I$2:$I$4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AC0-4A03-A9A2-B3DFF98C2D2F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'I-5 HOV NB'!$D$2:$D$118</c:f>
              <c:numCache>
                <c:formatCode>General</c:formatCode>
                <c:ptCount val="117"/>
                <c:pt idx="0">
                  <c:v>4</c:v>
                </c:pt>
                <c:pt idx="1">
                  <c:v>5</c:v>
                </c:pt>
                <c:pt idx="2">
                  <c:v>7</c:v>
                </c:pt>
              </c:numCache>
            </c:numRef>
          </c:cat>
          <c:val>
            <c:numRef>
              <c:f>'I-5 HOV NB'!$J$2:$J$4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AC0-4A03-A9A2-B3DFF98C2D2F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A96F4D7-2A26-4566-86BE-9C31754587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AC0-4A03-A9A2-B3DFF98C2D2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3C8873-7C1A-408D-90F3-A3EFE2C610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AC0-4A03-A9A2-B3DFF98C2D2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DEF41BF-0D48-4021-824A-2473C59F18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AC0-4A03-A9A2-B3DFF98C2D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'I-5 HOV NB'!$D$2:$D$118</c:f>
              <c:numCache>
                <c:formatCode>General</c:formatCode>
                <c:ptCount val="117"/>
                <c:pt idx="0">
                  <c:v>4</c:v>
                </c:pt>
                <c:pt idx="1">
                  <c:v>5</c:v>
                </c:pt>
                <c:pt idx="2">
                  <c:v>7</c:v>
                </c:pt>
              </c:numCache>
            </c:numRef>
          </c:cat>
          <c:val>
            <c:numRef>
              <c:f>'I-5 HOV NB'!$F$2:$F$4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'I-5 HOV NB'!$F$2:$F$118</c15:f>
                <c15:dlblRangeCache>
                  <c:ptCount val="117"/>
                  <c:pt idx="0">
                    <c:v>CARMEL VALLEY</c:v>
                  </c:pt>
                  <c:pt idx="1">
                    <c:v>CARMEL VALLEY</c:v>
                  </c:pt>
                  <c:pt idx="2">
                    <c:v>DEL MAR HEIGHTS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9AC0-4A03-A9A2-B3DFF98C2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D-9AC0-4A03-A9A2-B3DFF98C2D2F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9AC0-4A03-A9A2-B3DFF98C2D2F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I-5 HOV SB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'I-5 HOV SB'!$D$2:$D$118</c:f>
              <c:numCache>
                <c:formatCode>General</c:formatCode>
                <c:ptCount val="117"/>
                <c:pt idx="0">
                  <c:v>23</c:v>
                </c:pt>
                <c:pt idx="1">
                  <c:v>24</c:v>
                </c:pt>
                <c:pt idx="2">
                  <c:v>26</c:v>
                </c:pt>
                <c:pt idx="3">
                  <c:v>28</c:v>
                </c:pt>
              </c:numCache>
            </c:numRef>
          </c:cat>
          <c:val>
            <c:numRef>
              <c:f>'I-5 HOV SB'!$G$2:$G$5</c:f>
              <c:numCache>
                <c:formatCode>General</c:formatCode>
                <c:ptCount val="4"/>
                <c:pt idx="0">
                  <c:v>67.48</c:v>
                </c:pt>
                <c:pt idx="1">
                  <c:v>67.48</c:v>
                </c:pt>
                <c:pt idx="2">
                  <c:v>70.790000000000006</c:v>
                </c:pt>
                <c:pt idx="3">
                  <c:v>70.14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D49-4045-A1C4-635D4D8FEF76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'I-5 HOV SB'!$D$2:$D$118</c:f>
              <c:numCache>
                <c:formatCode>General</c:formatCode>
                <c:ptCount val="117"/>
                <c:pt idx="0">
                  <c:v>23</c:v>
                </c:pt>
                <c:pt idx="1">
                  <c:v>24</c:v>
                </c:pt>
                <c:pt idx="2">
                  <c:v>26</c:v>
                </c:pt>
                <c:pt idx="3">
                  <c:v>28</c:v>
                </c:pt>
              </c:numCache>
            </c:numRef>
          </c:cat>
          <c:val>
            <c:numRef>
              <c:f>'I-5 HOV SB'!$H$2:$H$5</c:f>
              <c:numCache>
                <c:formatCode>General</c:formatCode>
                <c:ptCount val="4"/>
                <c:pt idx="0">
                  <c:v>69.099999999999994</c:v>
                </c:pt>
                <c:pt idx="1">
                  <c:v>69.099999999999994</c:v>
                </c:pt>
                <c:pt idx="2">
                  <c:v>71.989999999999995</c:v>
                </c:pt>
                <c:pt idx="3">
                  <c:v>54.36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D49-4045-A1C4-635D4D8FEF76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'I-5 HOV SB'!$D$2:$D$118</c:f>
              <c:numCache>
                <c:formatCode>General</c:formatCode>
                <c:ptCount val="117"/>
                <c:pt idx="0">
                  <c:v>23</c:v>
                </c:pt>
                <c:pt idx="1">
                  <c:v>24</c:v>
                </c:pt>
                <c:pt idx="2">
                  <c:v>26</c:v>
                </c:pt>
                <c:pt idx="3">
                  <c:v>28</c:v>
                </c:pt>
              </c:numCache>
            </c:numRef>
          </c:cat>
          <c:val>
            <c:numRef>
              <c:f>'I-5 HOV SB'!$I$2:$I$5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D49-4045-A1C4-635D4D8FEF76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'I-5 HOV SB'!$D$2:$D$118</c:f>
              <c:numCache>
                <c:formatCode>General</c:formatCode>
                <c:ptCount val="117"/>
                <c:pt idx="0">
                  <c:v>23</c:v>
                </c:pt>
                <c:pt idx="1">
                  <c:v>24</c:v>
                </c:pt>
                <c:pt idx="2">
                  <c:v>26</c:v>
                </c:pt>
                <c:pt idx="3">
                  <c:v>28</c:v>
                </c:pt>
              </c:numCache>
            </c:numRef>
          </c:cat>
          <c:val>
            <c:numRef>
              <c:f>'I-5 HOV SB'!$J$2:$J$5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D49-4045-A1C4-635D4D8FEF76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1CC71C1-924D-4893-99FA-1A65B89D94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D49-4045-A1C4-635D4D8FEF7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62C82F8-C0B7-4384-96F6-C6E9C62472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D49-4045-A1C4-635D4D8FEF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F916207-7A32-4994-B041-CF150FD3AD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D49-4045-A1C4-635D4D8FEF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2524BD-BA8B-42B7-9C65-7307A74780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D49-4045-A1C4-635D4D8FEF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'I-5 HOV SB'!$D$2:$D$118</c:f>
              <c:numCache>
                <c:formatCode>General</c:formatCode>
                <c:ptCount val="117"/>
                <c:pt idx="0">
                  <c:v>23</c:v>
                </c:pt>
                <c:pt idx="1">
                  <c:v>24</c:v>
                </c:pt>
                <c:pt idx="2">
                  <c:v>26</c:v>
                </c:pt>
                <c:pt idx="3">
                  <c:v>28</c:v>
                </c:pt>
              </c:numCache>
            </c:numRef>
          </c:cat>
          <c:val>
            <c:numRef>
              <c:f>'I-5 HOV SB'!$F$2:$F$5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'I-5 HOV SB'!$F$2:$F$118</c15:f>
                <c15:dlblRangeCache>
                  <c:ptCount val="117"/>
                  <c:pt idx="0">
                    <c:v>VIA DE LA VALLE</c:v>
                  </c:pt>
                  <c:pt idx="1">
                    <c:v>CARMEL VALLEY</c:v>
                  </c:pt>
                  <c:pt idx="2">
                    <c:v>CARMEL VALLEY</c:v>
                  </c:pt>
                  <c:pt idx="3">
                    <c:v>CARMEL VALLEY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4D49-4045-A1C4-635D4D8F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9-4D49-4045-A1C4-635D4D8FEF76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4D49-4045-A1C4-635D4D8FEF76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I-5 NB AUX LOCAL ACC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'I-5 NB AUX LOCAL ACC'!$D$2:$D$118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</c:numCache>
            </c:numRef>
          </c:cat>
          <c:val>
            <c:numRef>
              <c:f>'I-5 NB AUX LOCAL ACC'!$G$2:$G$4</c:f>
              <c:numCache>
                <c:formatCode>General</c:formatCode>
                <c:ptCount val="3"/>
                <c:pt idx="0">
                  <c:v>67.819999999999993</c:v>
                </c:pt>
                <c:pt idx="1">
                  <c:v>67.819999999999993</c:v>
                </c:pt>
                <c:pt idx="2">
                  <c:v>67.819999999999993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48E-4159-AAFA-D59D42FA2D95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'I-5 NB AUX LOCAL ACC'!$D$2:$D$118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</c:numCache>
            </c:numRef>
          </c:cat>
          <c:val>
            <c:numRef>
              <c:f>'I-5 NB AUX LOCAL ACC'!$H$2:$H$4</c:f>
              <c:numCache>
                <c:formatCode>General</c:formatCode>
                <c:ptCount val="3"/>
                <c:pt idx="0">
                  <c:v>54.45</c:v>
                </c:pt>
                <c:pt idx="1">
                  <c:v>54.45</c:v>
                </c:pt>
                <c:pt idx="2">
                  <c:v>54.45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48E-4159-AAFA-D59D42FA2D95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'I-5 NB AUX LOCAL ACC'!$D$2:$D$118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</c:numCache>
            </c:numRef>
          </c:cat>
          <c:val>
            <c:numRef>
              <c:f>'I-5 NB AUX LOCAL ACC'!$I$2:$I$4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48E-4159-AAFA-D59D42FA2D95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'I-5 NB AUX LOCAL ACC'!$D$2:$D$118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</c:numCache>
            </c:numRef>
          </c:cat>
          <c:val>
            <c:numRef>
              <c:f>'I-5 NB AUX LOCAL ACC'!$J$2:$J$4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48E-4159-AAFA-D59D42FA2D95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D82F3C8-2D19-4D52-94E1-F445514004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48E-4159-AAFA-D59D42FA2D9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832788-907E-49E7-B6D9-3027DF5321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48E-4159-AAFA-D59D42FA2D9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39F5F47-87D3-4DE1-B125-BFBA30A954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48E-4159-AAFA-D59D42FA2D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'I-5 NB AUX LOCAL ACC'!$D$2:$D$118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</c:numCache>
            </c:numRef>
          </c:cat>
          <c:val>
            <c:numRef>
              <c:f>'I-5 NB AUX LOCAL ACC'!$F$2:$F$4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'I-5 NB AUX LOCAL ACC'!$F$2:$F$118</c15:f>
                <c15:dlblRangeCache>
                  <c:ptCount val="117"/>
                  <c:pt idx="0">
                    <c:v>0</c:v>
                  </c:pt>
                  <c:pt idx="1">
                    <c:v>LRT-MIDCOAST</c:v>
                  </c:pt>
                  <c:pt idx="2">
                    <c:v>LRT-MIDCOAST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E48E-4159-AAFA-D59D42FA2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9-E48E-4159-AAFA-D59D42FA2D95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48E-4159-AAFA-D59D42FA2D95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I-5 SB AUX LOCAL ACC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'I-5 SB AUX LOCAL ACC'!$D$2:$D$118</c:f>
              <c:numCache>
                <c:formatCode>General</c:formatCode>
                <c:ptCount val="117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</c:numCache>
            </c:numRef>
          </c:cat>
          <c:val>
            <c:numRef>
              <c:f>'I-5 SB AUX LOCAL ACC'!$G$2:$G$5</c:f>
              <c:numCache>
                <c:formatCode>General</c:formatCode>
                <c:ptCount val="4"/>
                <c:pt idx="0">
                  <c:v>66.16</c:v>
                </c:pt>
                <c:pt idx="1">
                  <c:v>66.16</c:v>
                </c:pt>
                <c:pt idx="2">
                  <c:v>66.98</c:v>
                </c:pt>
                <c:pt idx="3">
                  <c:v>66.98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730-43BC-85BB-CC5D46CF69DF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'I-5 SB AUX LOCAL ACC'!$D$2:$D$118</c:f>
              <c:numCache>
                <c:formatCode>General</c:formatCode>
                <c:ptCount val="117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</c:numCache>
            </c:numRef>
          </c:cat>
          <c:val>
            <c:numRef>
              <c:f>'I-5 SB AUX LOCAL ACC'!$H$2:$H$5</c:f>
              <c:numCache>
                <c:formatCode>General</c:formatCode>
                <c:ptCount val="4"/>
                <c:pt idx="0">
                  <c:v>66.72</c:v>
                </c:pt>
                <c:pt idx="1">
                  <c:v>66.72</c:v>
                </c:pt>
                <c:pt idx="2">
                  <c:v>69.180000000000007</c:v>
                </c:pt>
                <c:pt idx="3">
                  <c:v>69.180000000000007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730-43BC-85BB-CC5D46CF69DF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'I-5 SB AUX LOCAL ACC'!$D$2:$D$118</c:f>
              <c:numCache>
                <c:formatCode>General</c:formatCode>
                <c:ptCount val="117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</c:numCache>
            </c:numRef>
          </c:cat>
          <c:val>
            <c:numRef>
              <c:f>'I-5 SB AUX LOCAL ACC'!$I$2:$I$5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730-43BC-85BB-CC5D46CF69DF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'I-5 SB AUX LOCAL ACC'!$D$2:$D$118</c:f>
              <c:numCache>
                <c:formatCode>General</c:formatCode>
                <c:ptCount val="117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</c:numCache>
            </c:numRef>
          </c:cat>
          <c:val>
            <c:numRef>
              <c:f>'I-5 SB AUX LOCAL ACC'!$J$2:$J$5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730-43BC-85BB-CC5D46CF69DF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0C51762-77D0-47E8-A212-7D27A82F37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30-43BC-85BB-CC5D46CF69D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AE9AF2E-13F2-4B66-A144-C422C66FB0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730-43BC-85BB-CC5D46CF69D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79F942-F9CA-49E8-8DA5-D02A91B1DE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730-43BC-85BB-CC5D46CF69D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5DAF423-C22A-430B-AD0D-0EAC58ABCE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30-43BC-85BB-CC5D46CF69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'I-5 SB AUX LOCAL ACC'!$D$2:$D$118</c:f>
              <c:numCache>
                <c:formatCode>General</c:formatCode>
                <c:ptCount val="117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</c:numCache>
            </c:numRef>
          </c:cat>
          <c:val>
            <c:numRef>
              <c:f>'I-5 SB AUX LOCAL ACC'!$F$2:$F$5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'I-5 SB AUX LOCAL ACC'!$F$2:$F$118</c15:f>
                <c15:dlblRangeCache>
                  <c:ptCount val="117"/>
                  <c:pt idx="0">
                    <c:v>0</c:v>
                  </c:pt>
                  <c:pt idx="1">
                    <c:v>0</c:v>
                  </c:pt>
                  <c:pt idx="2">
                    <c:v>CARMEL MOUNTAIN</c:v>
                  </c:pt>
                  <c:pt idx="3">
                    <c:v>CARMEL MOUNTAIN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3730-43BC-85BB-CC5D46CF6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9-3730-43BC-85BB-CC5D46CF69DF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730-43BC-85BB-CC5D46CF69DF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I-8 EB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'I-8 EB'!$D$2:$D$118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9</c:v>
                </c:pt>
                <c:pt idx="5">
                  <c:v>11</c:v>
                </c:pt>
                <c:pt idx="6">
                  <c:v>14</c:v>
                </c:pt>
                <c:pt idx="7">
                  <c:v>16</c:v>
                </c:pt>
                <c:pt idx="8">
                  <c:v>17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23</c:v>
                </c:pt>
                <c:pt idx="13">
                  <c:v>25</c:v>
                </c:pt>
                <c:pt idx="14">
                  <c:v>26</c:v>
                </c:pt>
                <c:pt idx="15">
                  <c:v>27</c:v>
                </c:pt>
                <c:pt idx="16">
                  <c:v>28</c:v>
                </c:pt>
                <c:pt idx="17">
                  <c:v>29</c:v>
                </c:pt>
                <c:pt idx="18">
                  <c:v>30</c:v>
                </c:pt>
                <c:pt idx="19">
                  <c:v>32</c:v>
                </c:pt>
                <c:pt idx="20">
                  <c:v>34</c:v>
                </c:pt>
                <c:pt idx="21">
                  <c:v>36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46</c:v>
                </c:pt>
                <c:pt idx="30">
                  <c:v>48</c:v>
                </c:pt>
                <c:pt idx="31">
                  <c:v>49</c:v>
                </c:pt>
                <c:pt idx="32">
                  <c:v>53</c:v>
                </c:pt>
                <c:pt idx="33">
                  <c:v>54</c:v>
                </c:pt>
                <c:pt idx="34">
                  <c:v>55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62</c:v>
                </c:pt>
                <c:pt idx="39">
                  <c:v>64</c:v>
                </c:pt>
                <c:pt idx="40">
                  <c:v>65</c:v>
                </c:pt>
                <c:pt idx="41">
                  <c:v>66</c:v>
                </c:pt>
                <c:pt idx="42">
                  <c:v>67</c:v>
                </c:pt>
                <c:pt idx="43">
                  <c:v>69</c:v>
                </c:pt>
                <c:pt idx="44">
                  <c:v>72</c:v>
                </c:pt>
                <c:pt idx="45">
                  <c:v>74</c:v>
                </c:pt>
                <c:pt idx="46">
                  <c:v>76</c:v>
                </c:pt>
                <c:pt idx="47">
                  <c:v>78</c:v>
                </c:pt>
                <c:pt idx="48">
                  <c:v>80</c:v>
                </c:pt>
                <c:pt idx="49">
                  <c:v>81</c:v>
                </c:pt>
                <c:pt idx="50">
                  <c:v>82</c:v>
                </c:pt>
                <c:pt idx="51">
                  <c:v>83</c:v>
                </c:pt>
                <c:pt idx="52">
                  <c:v>84</c:v>
                </c:pt>
                <c:pt idx="53">
                  <c:v>85</c:v>
                </c:pt>
                <c:pt idx="54">
                  <c:v>86</c:v>
                </c:pt>
                <c:pt idx="55">
                  <c:v>87</c:v>
                </c:pt>
                <c:pt idx="56">
                  <c:v>89</c:v>
                </c:pt>
                <c:pt idx="57">
                  <c:v>91</c:v>
                </c:pt>
                <c:pt idx="58">
                  <c:v>92</c:v>
                </c:pt>
                <c:pt idx="59">
                  <c:v>93</c:v>
                </c:pt>
                <c:pt idx="60">
                  <c:v>95</c:v>
                </c:pt>
              </c:numCache>
            </c:numRef>
          </c:cat>
          <c:val>
            <c:numRef>
              <c:f>'I-8 EB'!$G$2:$G$62</c:f>
              <c:numCache>
                <c:formatCode>General</c:formatCode>
                <c:ptCount val="61"/>
                <c:pt idx="0">
                  <c:v>36.049999999999997</c:v>
                </c:pt>
                <c:pt idx="1">
                  <c:v>59.46</c:v>
                </c:pt>
                <c:pt idx="2">
                  <c:v>59.46</c:v>
                </c:pt>
                <c:pt idx="3">
                  <c:v>61.81</c:v>
                </c:pt>
                <c:pt idx="4">
                  <c:v>62.44</c:v>
                </c:pt>
                <c:pt idx="5">
                  <c:v>60.85</c:v>
                </c:pt>
                <c:pt idx="6">
                  <c:v>63.78</c:v>
                </c:pt>
                <c:pt idx="7">
                  <c:v>66.8</c:v>
                </c:pt>
                <c:pt idx="8">
                  <c:v>54.61</c:v>
                </c:pt>
                <c:pt idx="9">
                  <c:v>54.61</c:v>
                </c:pt>
                <c:pt idx="10">
                  <c:v>67.67</c:v>
                </c:pt>
                <c:pt idx="11">
                  <c:v>67.8</c:v>
                </c:pt>
                <c:pt idx="12">
                  <c:v>67.8</c:v>
                </c:pt>
                <c:pt idx="13">
                  <c:v>67.59</c:v>
                </c:pt>
                <c:pt idx="14">
                  <c:v>66.56</c:v>
                </c:pt>
                <c:pt idx="15">
                  <c:v>66.56</c:v>
                </c:pt>
                <c:pt idx="16">
                  <c:v>67.180000000000007</c:v>
                </c:pt>
                <c:pt idx="17">
                  <c:v>67.180000000000007</c:v>
                </c:pt>
                <c:pt idx="18">
                  <c:v>67.180000000000007</c:v>
                </c:pt>
                <c:pt idx="19">
                  <c:v>66.760000000000005</c:v>
                </c:pt>
                <c:pt idx="20">
                  <c:v>49.12</c:v>
                </c:pt>
                <c:pt idx="21">
                  <c:v>39.96</c:v>
                </c:pt>
                <c:pt idx="22">
                  <c:v>41.84</c:v>
                </c:pt>
                <c:pt idx="23">
                  <c:v>65.59</c:v>
                </c:pt>
                <c:pt idx="24">
                  <c:v>65.64</c:v>
                </c:pt>
                <c:pt idx="25">
                  <c:v>67</c:v>
                </c:pt>
                <c:pt idx="26">
                  <c:v>66.239999999999995</c:v>
                </c:pt>
                <c:pt idx="27">
                  <c:v>66.239999999999995</c:v>
                </c:pt>
                <c:pt idx="28">
                  <c:v>66.239999999999995</c:v>
                </c:pt>
                <c:pt idx="29">
                  <c:v>66.239999999999995</c:v>
                </c:pt>
                <c:pt idx="30">
                  <c:v>66.64</c:v>
                </c:pt>
                <c:pt idx="31">
                  <c:v>67.56</c:v>
                </c:pt>
                <c:pt idx="32">
                  <c:v>66.13</c:v>
                </c:pt>
                <c:pt idx="33">
                  <c:v>66.13</c:v>
                </c:pt>
                <c:pt idx="34">
                  <c:v>64.42</c:v>
                </c:pt>
                <c:pt idx="35">
                  <c:v>65.28</c:v>
                </c:pt>
                <c:pt idx="36">
                  <c:v>66.63</c:v>
                </c:pt>
                <c:pt idx="37">
                  <c:v>66.63</c:v>
                </c:pt>
                <c:pt idx="38">
                  <c:v>65.8</c:v>
                </c:pt>
                <c:pt idx="39">
                  <c:v>66.459999999999994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65.45</c:v>
                </c:pt>
                <c:pt idx="44">
                  <c:v>61.75</c:v>
                </c:pt>
                <c:pt idx="45">
                  <c:v>65.709999999999994</c:v>
                </c:pt>
                <c:pt idx="46">
                  <c:v>64.7</c:v>
                </c:pt>
                <c:pt idx="47">
                  <c:v>61.69</c:v>
                </c:pt>
                <c:pt idx="48">
                  <c:v>61.69</c:v>
                </c:pt>
                <c:pt idx="49">
                  <c:v>65.739999999999995</c:v>
                </c:pt>
                <c:pt idx="50">
                  <c:v>65.739999999999995</c:v>
                </c:pt>
                <c:pt idx="51">
                  <c:v>65.849999999999994</c:v>
                </c:pt>
                <c:pt idx="52">
                  <c:v>65.849999999999994</c:v>
                </c:pt>
                <c:pt idx="53">
                  <c:v>67.3</c:v>
                </c:pt>
                <c:pt idx="54">
                  <c:v>66.31</c:v>
                </c:pt>
                <c:pt idx="55">
                  <c:v>66.31</c:v>
                </c:pt>
                <c:pt idx="56">
                  <c:v>65.91</c:v>
                </c:pt>
                <c:pt idx="57">
                  <c:v>65.64</c:v>
                </c:pt>
                <c:pt idx="58">
                  <c:v>65.64</c:v>
                </c:pt>
                <c:pt idx="59">
                  <c:v>62.47</c:v>
                </c:pt>
                <c:pt idx="60">
                  <c:v>60.46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885-4360-80A6-BA4E7C7A3DC0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'I-8 EB'!$D$2:$D$118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9</c:v>
                </c:pt>
                <c:pt idx="5">
                  <c:v>11</c:v>
                </c:pt>
                <c:pt idx="6">
                  <c:v>14</c:v>
                </c:pt>
                <c:pt idx="7">
                  <c:v>16</c:v>
                </c:pt>
                <c:pt idx="8">
                  <c:v>17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23</c:v>
                </c:pt>
                <c:pt idx="13">
                  <c:v>25</c:v>
                </c:pt>
                <c:pt idx="14">
                  <c:v>26</c:v>
                </c:pt>
                <c:pt idx="15">
                  <c:v>27</c:v>
                </c:pt>
                <c:pt idx="16">
                  <c:v>28</c:v>
                </c:pt>
                <c:pt idx="17">
                  <c:v>29</c:v>
                </c:pt>
                <c:pt idx="18">
                  <c:v>30</c:v>
                </c:pt>
                <c:pt idx="19">
                  <c:v>32</c:v>
                </c:pt>
                <c:pt idx="20">
                  <c:v>34</c:v>
                </c:pt>
                <c:pt idx="21">
                  <c:v>36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46</c:v>
                </c:pt>
                <c:pt idx="30">
                  <c:v>48</c:v>
                </c:pt>
                <c:pt idx="31">
                  <c:v>49</c:v>
                </c:pt>
                <c:pt idx="32">
                  <c:v>53</c:v>
                </c:pt>
                <c:pt idx="33">
                  <c:v>54</c:v>
                </c:pt>
                <c:pt idx="34">
                  <c:v>55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62</c:v>
                </c:pt>
                <c:pt idx="39">
                  <c:v>64</c:v>
                </c:pt>
                <c:pt idx="40">
                  <c:v>65</c:v>
                </c:pt>
                <c:pt idx="41">
                  <c:v>66</c:v>
                </c:pt>
                <c:pt idx="42">
                  <c:v>67</c:v>
                </c:pt>
                <c:pt idx="43">
                  <c:v>69</c:v>
                </c:pt>
                <c:pt idx="44">
                  <c:v>72</c:v>
                </c:pt>
                <c:pt idx="45">
                  <c:v>74</c:v>
                </c:pt>
                <c:pt idx="46">
                  <c:v>76</c:v>
                </c:pt>
                <c:pt idx="47">
                  <c:v>78</c:v>
                </c:pt>
                <c:pt idx="48">
                  <c:v>80</c:v>
                </c:pt>
                <c:pt idx="49">
                  <c:v>81</c:v>
                </c:pt>
                <c:pt idx="50">
                  <c:v>82</c:v>
                </c:pt>
                <c:pt idx="51">
                  <c:v>83</c:v>
                </c:pt>
                <c:pt idx="52">
                  <c:v>84</c:v>
                </c:pt>
                <c:pt idx="53">
                  <c:v>85</c:v>
                </c:pt>
                <c:pt idx="54">
                  <c:v>86</c:v>
                </c:pt>
                <c:pt idx="55">
                  <c:v>87</c:v>
                </c:pt>
                <c:pt idx="56">
                  <c:v>89</c:v>
                </c:pt>
                <c:pt idx="57">
                  <c:v>91</c:v>
                </c:pt>
                <c:pt idx="58">
                  <c:v>92</c:v>
                </c:pt>
                <c:pt idx="59">
                  <c:v>93</c:v>
                </c:pt>
                <c:pt idx="60">
                  <c:v>95</c:v>
                </c:pt>
              </c:numCache>
            </c:numRef>
          </c:cat>
          <c:val>
            <c:numRef>
              <c:f>'I-8 EB'!$H$2:$H$62</c:f>
              <c:numCache>
                <c:formatCode>General</c:formatCode>
                <c:ptCount val="61"/>
                <c:pt idx="0">
                  <c:v>31.12</c:v>
                </c:pt>
                <c:pt idx="1">
                  <c:v>51.89</c:v>
                </c:pt>
                <c:pt idx="2">
                  <c:v>51.89</c:v>
                </c:pt>
                <c:pt idx="3">
                  <c:v>22.4</c:v>
                </c:pt>
                <c:pt idx="4">
                  <c:v>64.77</c:v>
                </c:pt>
                <c:pt idx="5">
                  <c:v>65.87</c:v>
                </c:pt>
                <c:pt idx="6">
                  <c:v>54.76</c:v>
                </c:pt>
                <c:pt idx="7">
                  <c:v>49.67</c:v>
                </c:pt>
                <c:pt idx="8">
                  <c:v>62.66</c:v>
                </c:pt>
                <c:pt idx="9">
                  <c:v>62.66</c:v>
                </c:pt>
                <c:pt idx="10">
                  <c:v>48.37</c:v>
                </c:pt>
                <c:pt idx="11">
                  <c:v>48.14</c:v>
                </c:pt>
                <c:pt idx="12">
                  <c:v>48.14</c:v>
                </c:pt>
                <c:pt idx="13">
                  <c:v>35.24</c:v>
                </c:pt>
                <c:pt idx="14">
                  <c:v>32.6</c:v>
                </c:pt>
                <c:pt idx="15">
                  <c:v>32.6</c:v>
                </c:pt>
                <c:pt idx="16">
                  <c:v>46.19</c:v>
                </c:pt>
                <c:pt idx="17">
                  <c:v>46.19</c:v>
                </c:pt>
                <c:pt idx="18">
                  <c:v>46.19</c:v>
                </c:pt>
                <c:pt idx="19">
                  <c:v>57.98</c:v>
                </c:pt>
                <c:pt idx="20">
                  <c:v>66.900000000000006</c:v>
                </c:pt>
                <c:pt idx="21">
                  <c:v>67.31</c:v>
                </c:pt>
                <c:pt idx="22">
                  <c:v>68.819999999999993</c:v>
                </c:pt>
                <c:pt idx="23">
                  <c:v>62.03</c:v>
                </c:pt>
                <c:pt idx="24">
                  <c:v>63.17</c:v>
                </c:pt>
                <c:pt idx="25">
                  <c:v>65.81</c:v>
                </c:pt>
                <c:pt idx="26">
                  <c:v>65.61</c:v>
                </c:pt>
                <c:pt idx="27">
                  <c:v>65.61</c:v>
                </c:pt>
                <c:pt idx="28">
                  <c:v>65.61</c:v>
                </c:pt>
                <c:pt idx="29">
                  <c:v>65.61</c:v>
                </c:pt>
                <c:pt idx="30">
                  <c:v>64.55</c:v>
                </c:pt>
                <c:pt idx="31">
                  <c:v>65.569999999999993</c:v>
                </c:pt>
                <c:pt idx="32">
                  <c:v>61.09</c:v>
                </c:pt>
                <c:pt idx="33">
                  <c:v>61.09</c:v>
                </c:pt>
                <c:pt idx="34">
                  <c:v>53.47</c:v>
                </c:pt>
                <c:pt idx="35">
                  <c:v>59.18</c:v>
                </c:pt>
                <c:pt idx="36">
                  <c:v>61.11</c:v>
                </c:pt>
                <c:pt idx="37">
                  <c:v>61.11</c:v>
                </c:pt>
                <c:pt idx="38">
                  <c:v>59.37</c:v>
                </c:pt>
                <c:pt idx="39">
                  <c:v>62.89</c:v>
                </c:pt>
                <c:pt idx="40">
                  <c:v>65.56</c:v>
                </c:pt>
                <c:pt idx="41">
                  <c:v>65.56</c:v>
                </c:pt>
                <c:pt idx="42">
                  <c:v>65.56</c:v>
                </c:pt>
                <c:pt idx="43">
                  <c:v>64.39</c:v>
                </c:pt>
                <c:pt idx="44">
                  <c:v>58.37</c:v>
                </c:pt>
                <c:pt idx="45">
                  <c:v>64.540000000000006</c:v>
                </c:pt>
                <c:pt idx="46">
                  <c:v>62.84</c:v>
                </c:pt>
                <c:pt idx="47">
                  <c:v>57.52</c:v>
                </c:pt>
                <c:pt idx="48">
                  <c:v>57.52</c:v>
                </c:pt>
                <c:pt idx="49">
                  <c:v>63.38</c:v>
                </c:pt>
                <c:pt idx="50">
                  <c:v>63.38</c:v>
                </c:pt>
                <c:pt idx="51">
                  <c:v>63.8</c:v>
                </c:pt>
                <c:pt idx="52">
                  <c:v>63.8</c:v>
                </c:pt>
                <c:pt idx="53">
                  <c:v>64.760000000000005</c:v>
                </c:pt>
                <c:pt idx="54">
                  <c:v>63.87</c:v>
                </c:pt>
                <c:pt idx="55">
                  <c:v>63.87</c:v>
                </c:pt>
                <c:pt idx="56">
                  <c:v>63.66</c:v>
                </c:pt>
                <c:pt idx="57">
                  <c:v>64.069999999999993</c:v>
                </c:pt>
                <c:pt idx="58">
                  <c:v>64.069999999999993</c:v>
                </c:pt>
                <c:pt idx="59">
                  <c:v>59.7</c:v>
                </c:pt>
                <c:pt idx="60">
                  <c:v>56.02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885-4360-80A6-BA4E7C7A3DC0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'I-8 EB'!$D$2:$D$118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9</c:v>
                </c:pt>
                <c:pt idx="5">
                  <c:v>11</c:v>
                </c:pt>
                <c:pt idx="6">
                  <c:v>14</c:v>
                </c:pt>
                <c:pt idx="7">
                  <c:v>16</c:v>
                </c:pt>
                <c:pt idx="8">
                  <c:v>17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23</c:v>
                </c:pt>
                <c:pt idx="13">
                  <c:v>25</c:v>
                </c:pt>
                <c:pt idx="14">
                  <c:v>26</c:v>
                </c:pt>
                <c:pt idx="15">
                  <c:v>27</c:v>
                </c:pt>
                <c:pt idx="16">
                  <c:v>28</c:v>
                </c:pt>
                <c:pt idx="17">
                  <c:v>29</c:v>
                </c:pt>
                <c:pt idx="18">
                  <c:v>30</c:v>
                </c:pt>
                <c:pt idx="19">
                  <c:v>32</c:v>
                </c:pt>
                <c:pt idx="20">
                  <c:v>34</c:v>
                </c:pt>
                <c:pt idx="21">
                  <c:v>36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46</c:v>
                </c:pt>
                <c:pt idx="30">
                  <c:v>48</c:v>
                </c:pt>
                <c:pt idx="31">
                  <c:v>49</c:v>
                </c:pt>
                <c:pt idx="32">
                  <c:v>53</c:v>
                </c:pt>
                <c:pt idx="33">
                  <c:v>54</c:v>
                </c:pt>
                <c:pt idx="34">
                  <c:v>55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62</c:v>
                </c:pt>
                <c:pt idx="39">
                  <c:v>64</c:v>
                </c:pt>
                <c:pt idx="40">
                  <c:v>65</c:v>
                </c:pt>
                <c:pt idx="41">
                  <c:v>66</c:v>
                </c:pt>
                <c:pt idx="42">
                  <c:v>67</c:v>
                </c:pt>
                <c:pt idx="43">
                  <c:v>69</c:v>
                </c:pt>
                <c:pt idx="44">
                  <c:v>72</c:v>
                </c:pt>
                <c:pt idx="45">
                  <c:v>74</c:v>
                </c:pt>
                <c:pt idx="46">
                  <c:v>76</c:v>
                </c:pt>
                <c:pt idx="47">
                  <c:v>78</c:v>
                </c:pt>
                <c:pt idx="48">
                  <c:v>80</c:v>
                </c:pt>
                <c:pt idx="49">
                  <c:v>81</c:v>
                </c:pt>
                <c:pt idx="50">
                  <c:v>82</c:v>
                </c:pt>
                <c:pt idx="51">
                  <c:v>83</c:v>
                </c:pt>
                <c:pt idx="52">
                  <c:v>84</c:v>
                </c:pt>
                <c:pt idx="53">
                  <c:v>85</c:v>
                </c:pt>
                <c:pt idx="54">
                  <c:v>86</c:v>
                </c:pt>
                <c:pt idx="55">
                  <c:v>87</c:v>
                </c:pt>
                <c:pt idx="56">
                  <c:v>89</c:v>
                </c:pt>
                <c:pt idx="57">
                  <c:v>91</c:v>
                </c:pt>
                <c:pt idx="58">
                  <c:v>92</c:v>
                </c:pt>
                <c:pt idx="59">
                  <c:v>93</c:v>
                </c:pt>
                <c:pt idx="60">
                  <c:v>95</c:v>
                </c:pt>
              </c:numCache>
            </c:numRef>
          </c:cat>
          <c:val>
            <c:numRef>
              <c:f>'I-8 EB'!$I$2:$I$62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885-4360-80A6-BA4E7C7A3DC0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'I-8 EB'!$D$2:$D$118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9</c:v>
                </c:pt>
                <c:pt idx="5">
                  <c:v>11</c:v>
                </c:pt>
                <c:pt idx="6">
                  <c:v>14</c:v>
                </c:pt>
                <c:pt idx="7">
                  <c:v>16</c:v>
                </c:pt>
                <c:pt idx="8">
                  <c:v>17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23</c:v>
                </c:pt>
                <c:pt idx="13">
                  <c:v>25</c:v>
                </c:pt>
                <c:pt idx="14">
                  <c:v>26</c:v>
                </c:pt>
                <c:pt idx="15">
                  <c:v>27</c:v>
                </c:pt>
                <c:pt idx="16">
                  <c:v>28</c:v>
                </c:pt>
                <c:pt idx="17">
                  <c:v>29</c:v>
                </c:pt>
                <c:pt idx="18">
                  <c:v>30</c:v>
                </c:pt>
                <c:pt idx="19">
                  <c:v>32</c:v>
                </c:pt>
                <c:pt idx="20">
                  <c:v>34</c:v>
                </c:pt>
                <c:pt idx="21">
                  <c:v>36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46</c:v>
                </c:pt>
                <c:pt idx="30">
                  <c:v>48</c:v>
                </c:pt>
                <c:pt idx="31">
                  <c:v>49</c:v>
                </c:pt>
                <c:pt idx="32">
                  <c:v>53</c:v>
                </c:pt>
                <c:pt idx="33">
                  <c:v>54</c:v>
                </c:pt>
                <c:pt idx="34">
                  <c:v>55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62</c:v>
                </c:pt>
                <c:pt idx="39">
                  <c:v>64</c:v>
                </c:pt>
                <c:pt idx="40">
                  <c:v>65</c:v>
                </c:pt>
                <c:pt idx="41">
                  <c:v>66</c:v>
                </c:pt>
                <c:pt idx="42">
                  <c:v>67</c:v>
                </c:pt>
                <c:pt idx="43">
                  <c:v>69</c:v>
                </c:pt>
                <c:pt idx="44">
                  <c:v>72</c:v>
                </c:pt>
                <c:pt idx="45">
                  <c:v>74</c:v>
                </c:pt>
                <c:pt idx="46">
                  <c:v>76</c:v>
                </c:pt>
                <c:pt idx="47">
                  <c:v>78</c:v>
                </c:pt>
                <c:pt idx="48">
                  <c:v>80</c:v>
                </c:pt>
                <c:pt idx="49">
                  <c:v>81</c:v>
                </c:pt>
                <c:pt idx="50">
                  <c:v>82</c:v>
                </c:pt>
                <c:pt idx="51">
                  <c:v>83</c:v>
                </c:pt>
                <c:pt idx="52">
                  <c:v>84</c:v>
                </c:pt>
                <c:pt idx="53">
                  <c:v>85</c:v>
                </c:pt>
                <c:pt idx="54">
                  <c:v>86</c:v>
                </c:pt>
                <c:pt idx="55">
                  <c:v>87</c:v>
                </c:pt>
                <c:pt idx="56">
                  <c:v>89</c:v>
                </c:pt>
                <c:pt idx="57">
                  <c:v>91</c:v>
                </c:pt>
                <c:pt idx="58">
                  <c:v>92</c:v>
                </c:pt>
                <c:pt idx="59">
                  <c:v>93</c:v>
                </c:pt>
                <c:pt idx="60">
                  <c:v>95</c:v>
                </c:pt>
              </c:numCache>
            </c:numRef>
          </c:cat>
          <c:val>
            <c:numRef>
              <c:f>'I-8 EB'!$J$2:$J$62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885-4360-80A6-BA4E7C7A3DC0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7D9B7F3-5D27-459C-A295-09D01A9450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885-4360-80A6-BA4E7C7A3DC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6B44B16-4472-46C0-8E94-3D46F6AD01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885-4360-80A6-BA4E7C7A3D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71E5803-85C7-4FBC-95AC-7651761B9B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885-4360-80A6-BA4E7C7A3DC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2FB8DA6-8272-40DB-AC3D-8D9598B9FC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885-4360-80A6-BA4E7C7A3DC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54AB22A-35DE-43E1-A0DB-35905E2230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885-4360-80A6-BA4E7C7A3DC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C46CA94-00D3-40C0-A9A4-F5B5D5F409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885-4360-80A6-BA4E7C7A3DC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0A5283E-A02C-481A-9B08-ED15F9B8C9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885-4360-80A6-BA4E7C7A3DC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B78B32B-1DD8-46BD-AB9E-E3864E3F89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885-4360-80A6-BA4E7C7A3DC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B3B94E8-EC1B-46CA-87D4-707CA40CAC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885-4360-80A6-BA4E7C7A3DC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F728A90-F765-4EEF-8BE6-4A406A5F4F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885-4360-80A6-BA4E7C7A3DC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C714C9C-3242-40B7-884E-6798FBAE52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885-4360-80A6-BA4E7C7A3DC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C5EDAC5-A0B6-4901-9AF7-D32C7BA4AB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885-4360-80A6-BA4E7C7A3DC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AA51E43-3A17-4508-8795-6A66A38D95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885-4360-80A6-BA4E7C7A3DC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C44437E-E2F3-45D7-9991-087846F996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885-4360-80A6-BA4E7C7A3DC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39CB1DE-DAE8-4F55-874A-88FF6909F3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885-4360-80A6-BA4E7C7A3DC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556DEA9-AFCF-4EBB-ACAB-0D881074A5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885-4360-80A6-BA4E7C7A3DC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94F32DC-5FB4-4730-B4C8-573ACB2DE5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885-4360-80A6-BA4E7C7A3DC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F50540F-CCA6-42FF-A25B-A62D1EAC4C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885-4360-80A6-BA4E7C7A3DC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8CDAE36-DBBA-4C61-B22D-7D8721099D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885-4360-80A6-BA4E7C7A3DC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2D7238D-0FF8-4D3D-B7A7-A02BE7FBCC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885-4360-80A6-BA4E7C7A3DC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7C4103F-993B-4193-8D1B-70ECEBE183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885-4360-80A6-BA4E7C7A3DC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C9B7CC2-CEA9-459E-9D76-90D010AC0A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885-4360-80A6-BA4E7C7A3DC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F21734B-EFD6-4F9F-9214-A6A514E342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885-4360-80A6-BA4E7C7A3DC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07CB7CD-D9C8-48F5-B0E5-E55E63F468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885-4360-80A6-BA4E7C7A3DC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2AE446A-EDEB-4BD0-9C68-DDBB37062A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885-4360-80A6-BA4E7C7A3DC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B721C7D-4D16-4CE1-AB8D-447BAFA045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885-4360-80A6-BA4E7C7A3DC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A923B26-4C4B-4D66-848C-1006B63E15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885-4360-80A6-BA4E7C7A3DC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40C6772-74FC-495C-B74C-B44BB26070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885-4360-80A6-BA4E7C7A3DC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996BE78-671B-4D67-9C2C-7D44328B38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885-4360-80A6-BA4E7C7A3DC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A0F24F6-F8AA-40FC-BE9D-BC77A7F4B0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885-4360-80A6-BA4E7C7A3DC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4A8C939-C2EB-4B14-A3BC-6E81BD98E1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885-4360-80A6-BA4E7C7A3DC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26D59F2-8BE5-43C4-BA25-DFE086F794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885-4360-80A6-BA4E7C7A3DC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8680E0B-F4CC-4287-8599-497E0BDCD1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885-4360-80A6-BA4E7C7A3DC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0FE1ADB-01A0-473A-8573-BF86264220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885-4360-80A6-BA4E7C7A3DC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9DE1AD1-CE32-4B66-A7B5-FA17953A91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885-4360-80A6-BA4E7C7A3DC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542D92B-F546-4D98-AC71-3A57ADBD90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885-4360-80A6-BA4E7C7A3DC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6809D94-F879-4672-888B-498E4D8359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885-4360-80A6-BA4E7C7A3DC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D829CBE-ACC0-4553-8829-7AF91C70EE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885-4360-80A6-BA4E7C7A3DC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07F85D9-11BF-433A-AFE1-77A2EFAFDE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885-4360-80A6-BA4E7C7A3DC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070DC61-EAE5-477A-B7A6-871987B8E5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885-4360-80A6-BA4E7C7A3DC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FB2480B-2C67-487B-BE31-B112E67E0A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885-4360-80A6-BA4E7C7A3DC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08ECAED-86A2-4855-83C9-D9039CD042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885-4360-80A6-BA4E7C7A3DC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6852AB1-4DCD-4B8E-B2B6-66629F86C2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885-4360-80A6-BA4E7C7A3DC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C04A930-670F-4F7E-B258-28F25C4AD7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885-4360-80A6-BA4E7C7A3DC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F0FA917-7346-465D-8099-9AE21EAE64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885-4360-80A6-BA4E7C7A3DC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B192FC3-A8CC-4C54-A721-E7400280FD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885-4360-80A6-BA4E7C7A3DC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01A2FB4-DD64-4E66-BFFB-8C44130E63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885-4360-80A6-BA4E7C7A3DC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D93CF87-92B3-4300-AF8A-4C3A8D6263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885-4360-80A6-BA4E7C7A3DC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2E4DCBE-D42E-4745-9C8B-BCBCADF7B4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885-4360-80A6-BA4E7C7A3DC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44F76C0-D451-4BDA-ABF7-989D01913E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885-4360-80A6-BA4E7C7A3DC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0895988-2CAE-46F5-8E9B-9DC2A3592D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885-4360-80A6-BA4E7C7A3DC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4C6D4F9-C6ED-4241-A7E3-EA1AF1232F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885-4360-80A6-BA4E7C7A3DC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876471B-F9F7-4490-BFFB-9BC2BDB927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885-4360-80A6-BA4E7C7A3DC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615E0F9-2610-47A6-B734-403E83F381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885-4360-80A6-BA4E7C7A3DC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6A8BACD-7076-4F43-B41B-0C83546D20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885-4360-80A6-BA4E7C7A3DC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C766246-49A7-4BD8-86F0-D8E8A5E7A0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885-4360-80A6-BA4E7C7A3DC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C5A9972-C6F4-4AB6-9D0F-A52E9FF977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885-4360-80A6-BA4E7C7A3DC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57F1FAD-9BE2-4F70-B405-1C1E31B7AD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885-4360-80A6-BA4E7C7A3DC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89F8DFA-FC3B-4ED0-AEDC-16C7365242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885-4360-80A6-BA4E7C7A3DC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4F49610-442E-4FAB-9519-B01D6A2BA0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885-4360-80A6-BA4E7C7A3DC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2F6077D-FD5B-479B-8784-D45C613BE3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885-4360-80A6-BA4E7C7A3D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'I-8 EB'!$D$2:$D$118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9</c:v>
                </c:pt>
                <c:pt idx="5">
                  <c:v>11</c:v>
                </c:pt>
                <c:pt idx="6">
                  <c:v>14</c:v>
                </c:pt>
                <c:pt idx="7">
                  <c:v>16</c:v>
                </c:pt>
                <c:pt idx="8">
                  <c:v>17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23</c:v>
                </c:pt>
                <c:pt idx="13">
                  <c:v>25</c:v>
                </c:pt>
                <c:pt idx="14">
                  <c:v>26</c:v>
                </c:pt>
                <c:pt idx="15">
                  <c:v>27</c:v>
                </c:pt>
                <c:pt idx="16">
                  <c:v>28</c:v>
                </c:pt>
                <c:pt idx="17">
                  <c:v>29</c:v>
                </c:pt>
                <c:pt idx="18">
                  <c:v>30</c:v>
                </c:pt>
                <c:pt idx="19">
                  <c:v>32</c:v>
                </c:pt>
                <c:pt idx="20">
                  <c:v>34</c:v>
                </c:pt>
                <c:pt idx="21">
                  <c:v>36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46</c:v>
                </c:pt>
                <c:pt idx="30">
                  <c:v>48</c:v>
                </c:pt>
                <c:pt idx="31">
                  <c:v>49</c:v>
                </c:pt>
                <c:pt idx="32">
                  <c:v>53</c:v>
                </c:pt>
                <c:pt idx="33">
                  <c:v>54</c:v>
                </c:pt>
                <c:pt idx="34">
                  <c:v>55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62</c:v>
                </c:pt>
                <c:pt idx="39">
                  <c:v>64</c:v>
                </c:pt>
                <c:pt idx="40">
                  <c:v>65</c:v>
                </c:pt>
                <c:pt idx="41">
                  <c:v>66</c:v>
                </c:pt>
                <c:pt idx="42">
                  <c:v>67</c:v>
                </c:pt>
                <c:pt idx="43">
                  <c:v>69</c:v>
                </c:pt>
                <c:pt idx="44">
                  <c:v>72</c:v>
                </c:pt>
                <c:pt idx="45">
                  <c:v>74</c:v>
                </c:pt>
                <c:pt idx="46">
                  <c:v>76</c:v>
                </c:pt>
                <c:pt idx="47">
                  <c:v>78</c:v>
                </c:pt>
                <c:pt idx="48">
                  <c:v>80</c:v>
                </c:pt>
                <c:pt idx="49">
                  <c:v>81</c:v>
                </c:pt>
                <c:pt idx="50">
                  <c:v>82</c:v>
                </c:pt>
                <c:pt idx="51">
                  <c:v>83</c:v>
                </c:pt>
                <c:pt idx="52">
                  <c:v>84</c:v>
                </c:pt>
                <c:pt idx="53">
                  <c:v>85</c:v>
                </c:pt>
                <c:pt idx="54">
                  <c:v>86</c:v>
                </c:pt>
                <c:pt idx="55">
                  <c:v>87</c:v>
                </c:pt>
                <c:pt idx="56">
                  <c:v>89</c:v>
                </c:pt>
                <c:pt idx="57">
                  <c:v>91</c:v>
                </c:pt>
                <c:pt idx="58">
                  <c:v>92</c:v>
                </c:pt>
                <c:pt idx="59">
                  <c:v>93</c:v>
                </c:pt>
                <c:pt idx="60">
                  <c:v>95</c:v>
                </c:pt>
              </c:numCache>
            </c:numRef>
          </c:cat>
          <c:val>
            <c:numRef>
              <c:f>'I-8 EB'!$F$2:$F$62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'I-8 EB'!$F$2:$F$118</c15:f>
                <c15:dlblRangeCache>
                  <c:ptCount val="117"/>
                  <c:pt idx="0">
                    <c:v>I-8 EB</c:v>
                  </c:pt>
                  <c:pt idx="1">
                    <c:v>MIDWAY</c:v>
                  </c:pt>
                  <c:pt idx="2">
                    <c:v>MIDWAY</c:v>
                  </c:pt>
                  <c:pt idx="3">
                    <c:v>I-5 SB</c:v>
                  </c:pt>
                  <c:pt idx="4">
                    <c:v>MORENA</c:v>
                  </c:pt>
                  <c:pt idx="5">
                    <c:v>HOTEL CIRCLE NORTH</c:v>
                  </c:pt>
                  <c:pt idx="6">
                    <c:v>HOTEL CIRCLE SOUTH</c:v>
                  </c:pt>
                  <c:pt idx="7">
                    <c:v>SR-163 SB</c:v>
                  </c:pt>
                  <c:pt idx="8">
                    <c:v>MISSION CENTER</c:v>
                  </c:pt>
                  <c:pt idx="9">
                    <c:v>MISSION CENTER</c:v>
                  </c:pt>
                  <c:pt idx="10">
                    <c:v>TEXAS</c:v>
                  </c:pt>
                  <c:pt idx="11">
                    <c:v>I-805 SB</c:v>
                  </c:pt>
                  <c:pt idx="12">
                    <c:v>TEXAS</c:v>
                  </c:pt>
                  <c:pt idx="13">
                    <c:v>SR-15 SB</c:v>
                  </c:pt>
                  <c:pt idx="14">
                    <c:v>SR-15 NB</c:v>
                  </c:pt>
                  <c:pt idx="15">
                    <c:v>FAIRMOUNT</c:v>
                  </c:pt>
                  <c:pt idx="16">
                    <c:v>FAIRMOUNT</c:v>
                  </c:pt>
                  <c:pt idx="17">
                    <c:v>WARING</c:v>
                  </c:pt>
                  <c:pt idx="18">
                    <c:v>WARING</c:v>
                  </c:pt>
                  <c:pt idx="19">
                    <c:v>COLLEGE</c:v>
                  </c:pt>
                  <c:pt idx="20">
                    <c:v>LAKE MURRAY</c:v>
                  </c:pt>
                  <c:pt idx="21">
                    <c:v>FLETCHER</c:v>
                  </c:pt>
                  <c:pt idx="22">
                    <c:v>SPRING</c:v>
                  </c:pt>
                  <c:pt idx="23">
                    <c:v>EL CAJON</c:v>
                  </c:pt>
                  <c:pt idx="24">
                    <c:v>GROSSMONT</c:v>
                  </c:pt>
                  <c:pt idx="25">
                    <c:v>GROSSMONT</c:v>
                  </c:pt>
                  <c:pt idx="26">
                    <c:v>SR-125 SB</c:v>
                  </c:pt>
                  <c:pt idx="27">
                    <c:v>0</c:v>
                  </c:pt>
                  <c:pt idx="28">
                    <c:v>SR-125 SB</c:v>
                  </c:pt>
                  <c:pt idx="29">
                    <c:v>SR-125 NB</c:v>
                  </c:pt>
                  <c:pt idx="30">
                    <c:v>EL CAJON</c:v>
                  </c:pt>
                  <c:pt idx="31">
                    <c:v>MAIN</c:v>
                  </c:pt>
                  <c:pt idx="32">
                    <c:v>MAGNOLIA</c:v>
                  </c:pt>
                  <c:pt idx="33">
                    <c:v>MAGNOLIA</c:v>
                  </c:pt>
                  <c:pt idx="34">
                    <c:v>MOLLISON</c:v>
                  </c:pt>
                  <c:pt idx="35">
                    <c:v>02ND</c:v>
                  </c:pt>
                  <c:pt idx="36">
                    <c:v>SR  54</c:v>
                  </c:pt>
                  <c:pt idx="37">
                    <c:v>SR  54</c:v>
                  </c:pt>
                  <c:pt idx="38">
                    <c:v>GREENFIELD</c:v>
                  </c:pt>
                  <c:pt idx="39">
                    <c:v>CAM CANADA</c:v>
                  </c:pt>
                  <c:pt idx="40">
                    <c:v>CAM CANADA</c:v>
                  </c:pt>
                  <c:pt idx="41">
                    <c:v>LAKE JENNINGS PARK</c:v>
                  </c:pt>
                  <c:pt idx="42">
                    <c:v>LAKE JENNINGS PARK</c:v>
                  </c:pt>
                  <c:pt idx="43">
                    <c:v>0</c:v>
                  </c:pt>
                  <c:pt idx="44">
                    <c:v>TAVERN</c:v>
                  </c:pt>
                  <c:pt idx="45">
                    <c:v>WEST WILLOWS</c:v>
                  </c:pt>
                  <c:pt idx="46">
                    <c:v>EAST WILLOWS</c:v>
                  </c:pt>
                  <c:pt idx="47">
                    <c:v>JAPATUL VALLEY</c:v>
                  </c:pt>
                  <c:pt idx="48">
                    <c:v>JAPATUL VALLEY</c:v>
                  </c:pt>
                  <c:pt idx="49">
                    <c:v>PINE VALLEY</c:v>
                  </c:pt>
                  <c:pt idx="50">
                    <c:v>PINE VALLEY</c:v>
                  </c:pt>
                  <c:pt idx="51">
                    <c:v>SUNRISE</c:v>
                  </c:pt>
                  <c:pt idx="52">
                    <c:v>SUNRISE</c:v>
                  </c:pt>
                  <c:pt idx="53">
                    <c:v>BUCKMAN SPRINGS</c:v>
                  </c:pt>
                  <c:pt idx="54">
                    <c:v>BUCKMAN SPRINGS</c:v>
                  </c:pt>
                  <c:pt idx="55">
                    <c:v>CAMERON TRUCK</c:v>
                  </c:pt>
                  <c:pt idx="56">
                    <c:v>CRESTWOOD</c:v>
                  </c:pt>
                  <c:pt idx="57">
                    <c:v>SR-94</c:v>
                  </c:pt>
                  <c:pt idx="58">
                    <c:v>SR-94</c:v>
                  </c:pt>
                  <c:pt idx="59">
                    <c:v>CORRIZO GORGE</c:v>
                  </c:pt>
                  <c:pt idx="60">
                    <c:v>IN KO PAH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A885-4360-80A6-BA4E7C7A3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D-A885-4360-80A6-BA4E7C7A3DC0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885-4360-80A6-BA4E7C7A3DC0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I-8 WB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'I-8 WB'!$D$2:$D$118</c:f>
              <c:numCache>
                <c:formatCode>General</c:formatCode>
                <c:ptCount val="117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28</c:v>
                </c:pt>
                <c:pt idx="21">
                  <c:v>29</c:v>
                </c:pt>
                <c:pt idx="22">
                  <c:v>30</c:v>
                </c:pt>
                <c:pt idx="23">
                  <c:v>31</c:v>
                </c:pt>
                <c:pt idx="24">
                  <c:v>32</c:v>
                </c:pt>
                <c:pt idx="25">
                  <c:v>34</c:v>
                </c:pt>
                <c:pt idx="26">
                  <c:v>36</c:v>
                </c:pt>
                <c:pt idx="27">
                  <c:v>37</c:v>
                </c:pt>
                <c:pt idx="28">
                  <c:v>39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49</c:v>
                </c:pt>
                <c:pt idx="36">
                  <c:v>50</c:v>
                </c:pt>
                <c:pt idx="37">
                  <c:v>51</c:v>
                </c:pt>
                <c:pt idx="38">
                  <c:v>52</c:v>
                </c:pt>
                <c:pt idx="39">
                  <c:v>54</c:v>
                </c:pt>
                <c:pt idx="40">
                  <c:v>55</c:v>
                </c:pt>
                <c:pt idx="41">
                  <c:v>57</c:v>
                </c:pt>
                <c:pt idx="42">
                  <c:v>58</c:v>
                </c:pt>
                <c:pt idx="43">
                  <c:v>61</c:v>
                </c:pt>
                <c:pt idx="44">
                  <c:v>63</c:v>
                </c:pt>
                <c:pt idx="45">
                  <c:v>64</c:v>
                </c:pt>
                <c:pt idx="46">
                  <c:v>65</c:v>
                </c:pt>
                <c:pt idx="47">
                  <c:v>66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70</c:v>
                </c:pt>
                <c:pt idx="52">
                  <c:v>71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79</c:v>
                </c:pt>
                <c:pt idx="58">
                  <c:v>80</c:v>
                </c:pt>
                <c:pt idx="59">
                  <c:v>81</c:v>
                </c:pt>
                <c:pt idx="60">
                  <c:v>87</c:v>
                </c:pt>
                <c:pt idx="61">
                  <c:v>90</c:v>
                </c:pt>
                <c:pt idx="62">
                  <c:v>91</c:v>
                </c:pt>
                <c:pt idx="63">
                  <c:v>93</c:v>
                </c:pt>
              </c:numCache>
            </c:numRef>
          </c:cat>
          <c:val>
            <c:numRef>
              <c:f>'I-8 WB'!$G$2:$G$65</c:f>
              <c:numCache>
                <c:formatCode>General</c:formatCode>
                <c:ptCount val="64"/>
                <c:pt idx="0">
                  <c:v>60.92</c:v>
                </c:pt>
                <c:pt idx="1">
                  <c:v>56.13</c:v>
                </c:pt>
                <c:pt idx="2">
                  <c:v>56.13</c:v>
                </c:pt>
                <c:pt idx="3">
                  <c:v>62.99</c:v>
                </c:pt>
                <c:pt idx="4">
                  <c:v>61.43</c:v>
                </c:pt>
                <c:pt idx="5">
                  <c:v>61.43</c:v>
                </c:pt>
                <c:pt idx="6">
                  <c:v>58.28</c:v>
                </c:pt>
                <c:pt idx="7">
                  <c:v>58.28</c:v>
                </c:pt>
                <c:pt idx="8">
                  <c:v>52.7</c:v>
                </c:pt>
                <c:pt idx="9">
                  <c:v>52.7</c:v>
                </c:pt>
                <c:pt idx="10">
                  <c:v>62.83</c:v>
                </c:pt>
                <c:pt idx="11">
                  <c:v>62.83</c:v>
                </c:pt>
                <c:pt idx="12">
                  <c:v>62.64</c:v>
                </c:pt>
                <c:pt idx="13">
                  <c:v>62.64</c:v>
                </c:pt>
                <c:pt idx="14">
                  <c:v>65.489999999999995</c:v>
                </c:pt>
                <c:pt idx="15">
                  <c:v>64.45</c:v>
                </c:pt>
                <c:pt idx="16">
                  <c:v>64.45</c:v>
                </c:pt>
                <c:pt idx="17">
                  <c:v>65.27</c:v>
                </c:pt>
                <c:pt idx="18">
                  <c:v>65.27</c:v>
                </c:pt>
                <c:pt idx="19">
                  <c:v>66.790000000000006</c:v>
                </c:pt>
                <c:pt idx="20">
                  <c:v>66.17</c:v>
                </c:pt>
                <c:pt idx="21">
                  <c:v>66.17</c:v>
                </c:pt>
                <c:pt idx="22">
                  <c:v>63.12</c:v>
                </c:pt>
                <c:pt idx="23">
                  <c:v>63.12</c:v>
                </c:pt>
                <c:pt idx="24">
                  <c:v>62.02</c:v>
                </c:pt>
                <c:pt idx="25">
                  <c:v>62.02</c:v>
                </c:pt>
                <c:pt idx="26">
                  <c:v>62.73</c:v>
                </c:pt>
                <c:pt idx="27">
                  <c:v>62.73</c:v>
                </c:pt>
                <c:pt idx="28">
                  <c:v>62.7</c:v>
                </c:pt>
                <c:pt idx="29">
                  <c:v>63.54</c:v>
                </c:pt>
                <c:pt idx="30">
                  <c:v>66.95</c:v>
                </c:pt>
                <c:pt idx="31">
                  <c:v>66.13</c:v>
                </c:pt>
                <c:pt idx="32">
                  <c:v>63.95</c:v>
                </c:pt>
                <c:pt idx="33">
                  <c:v>64.28</c:v>
                </c:pt>
                <c:pt idx="34">
                  <c:v>64.28</c:v>
                </c:pt>
                <c:pt idx="35">
                  <c:v>57.98</c:v>
                </c:pt>
                <c:pt idx="36">
                  <c:v>57.98</c:v>
                </c:pt>
                <c:pt idx="37">
                  <c:v>57.98</c:v>
                </c:pt>
                <c:pt idx="38">
                  <c:v>57.98</c:v>
                </c:pt>
                <c:pt idx="39">
                  <c:v>49.49</c:v>
                </c:pt>
                <c:pt idx="40">
                  <c:v>49.49</c:v>
                </c:pt>
                <c:pt idx="41">
                  <c:v>39.96</c:v>
                </c:pt>
                <c:pt idx="42">
                  <c:v>39.96</c:v>
                </c:pt>
                <c:pt idx="43">
                  <c:v>49.12</c:v>
                </c:pt>
                <c:pt idx="44">
                  <c:v>47.06</c:v>
                </c:pt>
                <c:pt idx="45">
                  <c:v>49.85</c:v>
                </c:pt>
                <c:pt idx="46">
                  <c:v>49.85</c:v>
                </c:pt>
                <c:pt idx="47">
                  <c:v>47.17</c:v>
                </c:pt>
                <c:pt idx="48">
                  <c:v>47.17</c:v>
                </c:pt>
                <c:pt idx="49">
                  <c:v>47.86</c:v>
                </c:pt>
                <c:pt idx="50">
                  <c:v>47.86</c:v>
                </c:pt>
                <c:pt idx="51">
                  <c:v>47.86</c:v>
                </c:pt>
                <c:pt idx="52">
                  <c:v>53.51</c:v>
                </c:pt>
                <c:pt idx="53">
                  <c:v>67.8</c:v>
                </c:pt>
                <c:pt idx="54">
                  <c:v>51.81</c:v>
                </c:pt>
                <c:pt idx="55">
                  <c:v>51.81</c:v>
                </c:pt>
                <c:pt idx="56">
                  <c:v>54.61</c:v>
                </c:pt>
                <c:pt idx="57">
                  <c:v>66.8</c:v>
                </c:pt>
                <c:pt idx="58">
                  <c:v>66.8</c:v>
                </c:pt>
                <c:pt idx="59">
                  <c:v>62.43</c:v>
                </c:pt>
                <c:pt idx="60">
                  <c:v>62.44</c:v>
                </c:pt>
                <c:pt idx="61">
                  <c:v>59.84</c:v>
                </c:pt>
                <c:pt idx="62">
                  <c:v>59.84</c:v>
                </c:pt>
                <c:pt idx="63">
                  <c:v>59.48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AEE-434A-B2BC-F64F8F048985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'I-8 WB'!$D$2:$D$118</c:f>
              <c:numCache>
                <c:formatCode>General</c:formatCode>
                <c:ptCount val="117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28</c:v>
                </c:pt>
                <c:pt idx="21">
                  <c:v>29</c:v>
                </c:pt>
                <c:pt idx="22">
                  <c:v>30</c:v>
                </c:pt>
                <c:pt idx="23">
                  <c:v>31</c:v>
                </c:pt>
                <c:pt idx="24">
                  <c:v>32</c:v>
                </c:pt>
                <c:pt idx="25">
                  <c:v>34</c:v>
                </c:pt>
                <c:pt idx="26">
                  <c:v>36</c:v>
                </c:pt>
                <c:pt idx="27">
                  <c:v>37</c:v>
                </c:pt>
                <c:pt idx="28">
                  <c:v>39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49</c:v>
                </c:pt>
                <c:pt idx="36">
                  <c:v>50</c:v>
                </c:pt>
                <c:pt idx="37">
                  <c:v>51</c:v>
                </c:pt>
                <c:pt idx="38">
                  <c:v>52</c:v>
                </c:pt>
                <c:pt idx="39">
                  <c:v>54</c:v>
                </c:pt>
                <c:pt idx="40">
                  <c:v>55</c:v>
                </c:pt>
                <c:pt idx="41">
                  <c:v>57</c:v>
                </c:pt>
                <c:pt idx="42">
                  <c:v>58</c:v>
                </c:pt>
                <c:pt idx="43">
                  <c:v>61</c:v>
                </c:pt>
                <c:pt idx="44">
                  <c:v>63</c:v>
                </c:pt>
                <c:pt idx="45">
                  <c:v>64</c:v>
                </c:pt>
                <c:pt idx="46">
                  <c:v>65</c:v>
                </c:pt>
                <c:pt idx="47">
                  <c:v>66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70</c:v>
                </c:pt>
                <c:pt idx="52">
                  <c:v>71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79</c:v>
                </c:pt>
                <c:pt idx="58">
                  <c:v>80</c:v>
                </c:pt>
                <c:pt idx="59">
                  <c:v>81</c:v>
                </c:pt>
                <c:pt idx="60">
                  <c:v>87</c:v>
                </c:pt>
                <c:pt idx="61">
                  <c:v>90</c:v>
                </c:pt>
                <c:pt idx="62">
                  <c:v>91</c:v>
                </c:pt>
                <c:pt idx="63">
                  <c:v>93</c:v>
                </c:pt>
              </c:numCache>
            </c:numRef>
          </c:cat>
          <c:val>
            <c:numRef>
              <c:f>'I-8 WB'!$H$2:$H$65</c:f>
              <c:numCache>
                <c:formatCode>General</c:formatCode>
                <c:ptCount val="64"/>
                <c:pt idx="0">
                  <c:v>62.36</c:v>
                </c:pt>
                <c:pt idx="1">
                  <c:v>59.06</c:v>
                </c:pt>
                <c:pt idx="2">
                  <c:v>59.06</c:v>
                </c:pt>
                <c:pt idx="3">
                  <c:v>65.48</c:v>
                </c:pt>
                <c:pt idx="4">
                  <c:v>64.25</c:v>
                </c:pt>
                <c:pt idx="5">
                  <c:v>64.25</c:v>
                </c:pt>
                <c:pt idx="6">
                  <c:v>61.97</c:v>
                </c:pt>
                <c:pt idx="7">
                  <c:v>61.97</c:v>
                </c:pt>
                <c:pt idx="8">
                  <c:v>57.42</c:v>
                </c:pt>
                <c:pt idx="9">
                  <c:v>57.42</c:v>
                </c:pt>
                <c:pt idx="10">
                  <c:v>65.260000000000005</c:v>
                </c:pt>
                <c:pt idx="11">
                  <c:v>65.260000000000005</c:v>
                </c:pt>
                <c:pt idx="12">
                  <c:v>65.36</c:v>
                </c:pt>
                <c:pt idx="13">
                  <c:v>65.36</c:v>
                </c:pt>
                <c:pt idx="14">
                  <c:v>66.819999999999993</c:v>
                </c:pt>
                <c:pt idx="15">
                  <c:v>65.680000000000007</c:v>
                </c:pt>
                <c:pt idx="16">
                  <c:v>65.680000000000007</c:v>
                </c:pt>
                <c:pt idx="17">
                  <c:v>66.64</c:v>
                </c:pt>
                <c:pt idx="18">
                  <c:v>66.64</c:v>
                </c:pt>
                <c:pt idx="19">
                  <c:v>66.739999999999995</c:v>
                </c:pt>
                <c:pt idx="20">
                  <c:v>66.7</c:v>
                </c:pt>
                <c:pt idx="21">
                  <c:v>66.7</c:v>
                </c:pt>
                <c:pt idx="22">
                  <c:v>66.2</c:v>
                </c:pt>
                <c:pt idx="23">
                  <c:v>66.2</c:v>
                </c:pt>
                <c:pt idx="24">
                  <c:v>66.59</c:v>
                </c:pt>
                <c:pt idx="25">
                  <c:v>66.59</c:v>
                </c:pt>
                <c:pt idx="26">
                  <c:v>65.75</c:v>
                </c:pt>
                <c:pt idx="27">
                  <c:v>65.75</c:v>
                </c:pt>
                <c:pt idx="28">
                  <c:v>64.91</c:v>
                </c:pt>
                <c:pt idx="29">
                  <c:v>64.430000000000007</c:v>
                </c:pt>
                <c:pt idx="30">
                  <c:v>66.23</c:v>
                </c:pt>
                <c:pt idx="31">
                  <c:v>61.09</c:v>
                </c:pt>
                <c:pt idx="32">
                  <c:v>62.83</c:v>
                </c:pt>
                <c:pt idx="33">
                  <c:v>64.099999999999994</c:v>
                </c:pt>
                <c:pt idx="34">
                  <c:v>64.099999999999994</c:v>
                </c:pt>
                <c:pt idx="35">
                  <c:v>68.89</c:v>
                </c:pt>
                <c:pt idx="36">
                  <c:v>68.89</c:v>
                </c:pt>
                <c:pt idx="37">
                  <c:v>68.89</c:v>
                </c:pt>
                <c:pt idx="38">
                  <c:v>68.89</c:v>
                </c:pt>
                <c:pt idx="39">
                  <c:v>68.430000000000007</c:v>
                </c:pt>
                <c:pt idx="40">
                  <c:v>68.430000000000007</c:v>
                </c:pt>
                <c:pt idx="41">
                  <c:v>67.31</c:v>
                </c:pt>
                <c:pt idx="42">
                  <c:v>67.31</c:v>
                </c:pt>
                <c:pt idx="43">
                  <c:v>66.900000000000006</c:v>
                </c:pt>
                <c:pt idx="44">
                  <c:v>67.94</c:v>
                </c:pt>
                <c:pt idx="45">
                  <c:v>68.87</c:v>
                </c:pt>
                <c:pt idx="46">
                  <c:v>68.87</c:v>
                </c:pt>
                <c:pt idx="47">
                  <c:v>67.900000000000006</c:v>
                </c:pt>
                <c:pt idx="48">
                  <c:v>67.900000000000006</c:v>
                </c:pt>
                <c:pt idx="49">
                  <c:v>68.48</c:v>
                </c:pt>
                <c:pt idx="50">
                  <c:v>68.48</c:v>
                </c:pt>
                <c:pt idx="51">
                  <c:v>68.48</c:v>
                </c:pt>
                <c:pt idx="52">
                  <c:v>67.819999999999993</c:v>
                </c:pt>
                <c:pt idx="53">
                  <c:v>48.14</c:v>
                </c:pt>
                <c:pt idx="54">
                  <c:v>66.599999999999994</c:v>
                </c:pt>
                <c:pt idx="55">
                  <c:v>66.599999999999994</c:v>
                </c:pt>
                <c:pt idx="56">
                  <c:v>62.66</c:v>
                </c:pt>
                <c:pt idx="57">
                  <c:v>49.67</c:v>
                </c:pt>
                <c:pt idx="58">
                  <c:v>49.67</c:v>
                </c:pt>
                <c:pt idx="59">
                  <c:v>65.569999999999993</c:v>
                </c:pt>
                <c:pt idx="60">
                  <c:v>64.77</c:v>
                </c:pt>
                <c:pt idx="61">
                  <c:v>59.73</c:v>
                </c:pt>
                <c:pt idx="62">
                  <c:v>59.73</c:v>
                </c:pt>
                <c:pt idx="63">
                  <c:v>57.34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AEE-434A-B2BC-F64F8F048985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'I-8 WB'!$D$2:$D$118</c:f>
              <c:numCache>
                <c:formatCode>General</c:formatCode>
                <c:ptCount val="117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28</c:v>
                </c:pt>
                <c:pt idx="21">
                  <c:v>29</c:v>
                </c:pt>
                <c:pt idx="22">
                  <c:v>30</c:v>
                </c:pt>
                <c:pt idx="23">
                  <c:v>31</c:v>
                </c:pt>
                <c:pt idx="24">
                  <c:v>32</c:v>
                </c:pt>
                <c:pt idx="25">
                  <c:v>34</c:v>
                </c:pt>
                <c:pt idx="26">
                  <c:v>36</c:v>
                </c:pt>
                <c:pt idx="27">
                  <c:v>37</c:v>
                </c:pt>
                <c:pt idx="28">
                  <c:v>39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49</c:v>
                </c:pt>
                <c:pt idx="36">
                  <c:v>50</c:v>
                </c:pt>
                <c:pt idx="37">
                  <c:v>51</c:v>
                </c:pt>
                <c:pt idx="38">
                  <c:v>52</c:v>
                </c:pt>
                <c:pt idx="39">
                  <c:v>54</c:v>
                </c:pt>
                <c:pt idx="40">
                  <c:v>55</c:v>
                </c:pt>
                <c:pt idx="41">
                  <c:v>57</c:v>
                </c:pt>
                <c:pt idx="42">
                  <c:v>58</c:v>
                </c:pt>
                <c:pt idx="43">
                  <c:v>61</c:v>
                </c:pt>
                <c:pt idx="44">
                  <c:v>63</c:v>
                </c:pt>
                <c:pt idx="45">
                  <c:v>64</c:v>
                </c:pt>
                <c:pt idx="46">
                  <c:v>65</c:v>
                </c:pt>
                <c:pt idx="47">
                  <c:v>66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70</c:v>
                </c:pt>
                <c:pt idx="52">
                  <c:v>71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79</c:v>
                </c:pt>
                <c:pt idx="58">
                  <c:v>80</c:v>
                </c:pt>
                <c:pt idx="59">
                  <c:v>81</c:v>
                </c:pt>
                <c:pt idx="60">
                  <c:v>87</c:v>
                </c:pt>
                <c:pt idx="61">
                  <c:v>90</c:v>
                </c:pt>
                <c:pt idx="62">
                  <c:v>91</c:v>
                </c:pt>
                <c:pt idx="63">
                  <c:v>93</c:v>
                </c:pt>
              </c:numCache>
            </c:numRef>
          </c:cat>
          <c:val>
            <c:numRef>
              <c:f>'I-8 WB'!$I$2:$I$65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AEE-434A-B2BC-F64F8F048985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'I-8 WB'!$D$2:$D$118</c:f>
              <c:numCache>
                <c:formatCode>General</c:formatCode>
                <c:ptCount val="117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28</c:v>
                </c:pt>
                <c:pt idx="21">
                  <c:v>29</c:v>
                </c:pt>
                <c:pt idx="22">
                  <c:v>30</c:v>
                </c:pt>
                <c:pt idx="23">
                  <c:v>31</c:v>
                </c:pt>
                <c:pt idx="24">
                  <c:v>32</c:v>
                </c:pt>
                <c:pt idx="25">
                  <c:v>34</c:v>
                </c:pt>
                <c:pt idx="26">
                  <c:v>36</c:v>
                </c:pt>
                <c:pt idx="27">
                  <c:v>37</c:v>
                </c:pt>
                <c:pt idx="28">
                  <c:v>39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49</c:v>
                </c:pt>
                <c:pt idx="36">
                  <c:v>50</c:v>
                </c:pt>
                <c:pt idx="37">
                  <c:v>51</c:v>
                </c:pt>
                <c:pt idx="38">
                  <c:v>52</c:v>
                </c:pt>
                <c:pt idx="39">
                  <c:v>54</c:v>
                </c:pt>
                <c:pt idx="40">
                  <c:v>55</c:v>
                </c:pt>
                <c:pt idx="41">
                  <c:v>57</c:v>
                </c:pt>
                <c:pt idx="42">
                  <c:v>58</c:v>
                </c:pt>
                <c:pt idx="43">
                  <c:v>61</c:v>
                </c:pt>
                <c:pt idx="44">
                  <c:v>63</c:v>
                </c:pt>
                <c:pt idx="45">
                  <c:v>64</c:v>
                </c:pt>
                <c:pt idx="46">
                  <c:v>65</c:v>
                </c:pt>
                <c:pt idx="47">
                  <c:v>66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70</c:v>
                </c:pt>
                <c:pt idx="52">
                  <c:v>71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79</c:v>
                </c:pt>
                <c:pt idx="58">
                  <c:v>80</c:v>
                </c:pt>
                <c:pt idx="59">
                  <c:v>81</c:v>
                </c:pt>
                <c:pt idx="60">
                  <c:v>87</c:v>
                </c:pt>
                <c:pt idx="61">
                  <c:v>90</c:v>
                </c:pt>
                <c:pt idx="62">
                  <c:v>91</c:v>
                </c:pt>
                <c:pt idx="63">
                  <c:v>93</c:v>
                </c:pt>
              </c:numCache>
            </c:numRef>
          </c:cat>
          <c:val>
            <c:numRef>
              <c:f>'I-8 WB'!$J$2:$J$65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AEE-434A-B2BC-F64F8F048985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00A7A79-EF39-4679-B67B-D0F66784A8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AEE-434A-B2BC-F64F8F0489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7F81BE-3075-4615-8525-BD19B8EF61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AEE-434A-B2BC-F64F8F0489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9EF43A-E2D0-4C82-B63A-416CD85DE5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AEE-434A-B2BC-F64F8F0489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2400E7C-14C5-44E6-8183-2B6CBA13D5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AEE-434A-B2BC-F64F8F0489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8280450-EB6D-4571-A91E-706469F05F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AEE-434A-B2BC-F64F8F04898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FBF965E-5448-4995-AF52-5A6CF03782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AEE-434A-B2BC-F64F8F04898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EBDC601-EE2E-492B-AB7C-62F16CAA25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AEE-434A-B2BC-F64F8F04898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14C9E5A-982B-4A3E-BB9B-2F6EE6F38C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AEE-434A-B2BC-F64F8F04898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8F74CFB-6FBB-4034-99E4-EE4EDA68A3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AEE-434A-B2BC-F64F8F04898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FB4BF70-87BE-4FDC-B3F6-E213134805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AEE-434A-B2BC-F64F8F04898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CFF1CEC-7A60-418A-9B9F-9FFF422523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AEE-434A-B2BC-F64F8F04898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E45EFF1-3AEF-478C-9934-A48A0859B5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AEE-434A-B2BC-F64F8F04898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1DC8E65-0E58-432D-83D4-06A88B2477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AEE-434A-B2BC-F64F8F04898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D8552BF-C62D-4EAC-A6F3-40CCA8E588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AEE-434A-B2BC-F64F8F04898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45B2A12-14FC-43D0-957D-233482F6DA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AEE-434A-B2BC-F64F8F04898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E9518E0-D000-4DEB-95B7-10A4863B3B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AEE-434A-B2BC-F64F8F04898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3A0914D-C037-4285-BA5A-E18D0AFCA5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AEE-434A-B2BC-F64F8F04898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B5C9A61-2429-43C2-8327-09EE900B06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AEE-434A-B2BC-F64F8F04898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F2AC407-7501-4CE2-881C-3736B48494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AEE-434A-B2BC-F64F8F04898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3A00E8F-2EFA-4167-9CCA-590CDD679B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AEE-434A-B2BC-F64F8F04898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3D5E02E-B8F4-4ED0-9360-25A7CAEF7A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AEE-434A-B2BC-F64F8F04898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745A9AD-F85E-4BBD-8B95-17A9F33316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AEE-434A-B2BC-F64F8F04898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83CE4A8-FA9B-4435-91BC-1A0CE8197A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AEE-434A-B2BC-F64F8F04898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540B5C8-919C-4A73-B630-7D6AB484EC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AEE-434A-B2BC-F64F8F04898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7F0C70B-66CF-4941-A2C1-27CAAA5EB1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AEE-434A-B2BC-F64F8F04898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FA1BCA3-C2C4-4FCE-9305-8E96A462B6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AEE-434A-B2BC-F64F8F04898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F3530C3-DEC0-4B19-8C71-55A9988BBE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AEE-434A-B2BC-F64F8F04898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85FC163-8D4B-4496-8A6F-6058532399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AEE-434A-B2BC-F64F8F04898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4F083D9-E613-461B-9E48-EFB3551D93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AEE-434A-B2BC-F64F8F04898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09A9857-4FC5-48DB-BEB7-5348DBCB5E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AEE-434A-B2BC-F64F8F04898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C04E3D8-2E2E-4C60-8D06-D65A5F8B13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AEE-434A-B2BC-F64F8F04898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B77AB47-4A77-4120-8C4B-471C22B850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AEE-434A-B2BC-F64F8F04898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33A4110-384F-4F3F-9A85-BC6A7715AF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AEE-434A-B2BC-F64F8F04898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E1B82F8-9C62-4D2D-84C0-BD4E6E8505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AEE-434A-B2BC-F64F8F04898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2A61EDE-BD81-46C7-8F94-5DE9E2711B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AEE-434A-B2BC-F64F8F04898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12AD1EF-B622-4DB4-ABCA-3B3271AF2A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AEE-434A-B2BC-F64F8F04898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BE2E06E-FBE6-4F9F-82FA-15C8CC8803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AEE-434A-B2BC-F64F8F04898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5BAF7AB-7E1E-4492-8EFD-54837FA30A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AEE-434A-B2BC-F64F8F04898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59A099F-95A7-44A4-B7B6-2AF310145D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AEE-434A-B2BC-F64F8F04898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090F95F-FCCF-46F1-A6B8-B88C7BF317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AEE-434A-B2BC-F64F8F04898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3939E6E-C4AA-4AF5-A33B-552D3D5A07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AEE-434A-B2BC-F64F8F04898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7B937AE-2EF0-4670-B0BF-547B449580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AEE-434A-B2BC-F64F8F04898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5019C7B-6876-4843-91CC-D02BE73DB2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AEE-434A-B2BC-F64F8F04898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7248229-1FFE-4609-A1A9-50477CF914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AEE-434A-B2BC-F64F8F04898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22AA25F-B3AC-40DD-9155-26E4C05636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AEE-434A-B2BC-F64F8F04898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1C8FC3A-EE21-4583-966A-C1FBAB68B4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AEE-434A-B2BC-F64F8F04898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003102C-37D5-4DDA-8B33-6122D4FBB4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AEE-434A-B2BC-F64F8F04898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FECCABE-E9A9-429A-BF5F-19D1D16F47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AEE-434A-B2BC-F64F8F04898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88F0E95-BB7D-4F09-92F5-1B8BACF291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AEE-434A-B2BC-F64F8F04898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B4D5529-5C6B-4C64-B54E-30983BB125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AEE-434A-B2BC-F64F8F04898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FF324C1-EEF3-47E0-A075-B58DF1D436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AEE-434A-B2BC-F64F8F04898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E561E67-C787-4EE9-A56D-3387089233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AEE-434A-B2BC-F64F8F04898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0DD4EE9-42EB-45F3-B4A2-A7606BE50B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AEE-434A-B2BC-F64F8F04898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390FD7A-2F37-49D7-818E-2F3E685007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AEE-434A-B2BC-F64F8F04898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9747807-CF33-4161-AE3D-B7CD842798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AEE-434A-B2BC-F64F8F04898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9FDA4EE-3C2E-46A6-9D1C-32EF63DD99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AEE-434A-B2BC-F64F8F04898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C82D756-DADE-4FBE-9D41-4197B444C7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AEE-434A-B2BC-F64F8F04898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6E00E4F-CE39-4D56-8048-4341740AD2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AEE-434A-B2BC-F64F8F04898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C37F03E-BE3F-4D23-B06B-5628767189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AEE-434A-B2BC-F64F8F04898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65791FA-A70C-4D7F-85D2-C6469A38F1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AEE-434A-B2BC-F64F8F04898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05AADC8-5426-428C-89E2-4A2B422FC7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AEE-434A-B2BC-F64F8F04898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B12249E-D626-4AB9-A65F-6B2D89F255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AEE-434A-B2BC-F64F8F04898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5F28118-39C9-42C1-A2C7-4A26647CBD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AEE-434A-B2BC-F64F8F04898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99C815E-4102-4B42-BC1C-A560125A07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AEE-434A-B2BC-F64F8F0489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'I-8 WB'!$D$2:$D$118</c:f>
              <c:numCache>
                <c:formatCode>General</c:formatCode>
                <c:ptCount val="117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28</c:v>
                </c:pt>
                <c:pt idx="21">
                  <c:v>29</c:v>
                </c:pt>
                <c:pt idx="22">
                  <c:v>30</c:v>
                </c:pt>
                <c:pt idx="23">
                  <c:v>31</c:v>
                </c:pt>
                <c:pt idx="24">
                  <c:v>32</c:v>
                </c:pt>
                <c:pt idx="25">
                  <c:v>34</c:v>
                </c:pt>
                <c:pt idx="26">
                  <c:v>36</c:v>
                </c:pt>
                <c:pt idx="27">
                  <c:v>37</c:v>
                </c:pt>
                <c:pt idx="28">
                  <c:v>39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49</c:v>
                </c:pt>
                <c:pt idx="36">
                  <c:v>50</c:v>
                </c:pt>
                <c:pt idx="37">
                  <c:v>51</c:v>
                </c:pt>
                <c:pt idx="38">
                  <c:v>52</c:v>
                </c:pt>
                <c:pt idx="39">
                  <c:v>54</c:v>
                </c:pt>
                <c:pt idx="40">
                  <c:v>55</c:v>
                </c:pt>
                <c:pt idx="41">
                  <c:v>57</c:v>
                </c:pt>
                <c:pt idx="42">
                  <c:v>58</c:v>
                </c:pt>
                <c:pt idx="43">
                  <c:v>61</c:v>
                </c:pt>
                <c:pt idx="44">
                  <c:v>63</c:v>
                </c:pt>
                <c:pt idx="45">
                  <c:v>64</c:v>
                </c:pt>
                <c:pt idx="46">
                  <c:v>65</c:v>
                </c:pt>
                <c:pt idx="47">
                  <c:v>66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70</c:v>
                </c:pt>
                <c:pt idx="52">
                  <c:v>71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79</c:v>
                </c:pt>
                <c:pt idx="58">
                  <c:v>80</c:v>
                </c:pt>
                <c:pt idx="59">
                  <c:v>81</c:v>
                </c:pt>
                <c:pt idx="60">
                  <c:v>87</c:v>
                </c:pt>
                <c:pt idx="61">
                  <c:v>90</c:v>
                </c:pt>
                <c:pt idx="62">
                  <c:v>91</c:v>
                </c:pt>
                <c:pt idx="63">
                  <c:v>93</c:v>
                </c:pt>
              </c:numCache>
            </c:numRef>
          </c:cat>
          <c:val>
            <c:numRef>
              <c:f>'I-8 WB'!$F$2:$F$65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'I-8 WB'!$F$2:$F$118</c15:f>
                <c15:dlblRangeCache>
                  <c:ptCount val="117"/>
                  <c:pt idx="0">
                    <c:v>CORRIZO GORGE</c:v>
                  </c:pt>
                  <c:pt idx="1">
                    <c:v>CORRIZO GORGE</c:v>
                  </c:pt>
                  <c:pt idx="2">
                    <c:v>SR-94</c:v>
                  </c:pt>
                  <c:pt idx="3">
                    <c:v>CRESTWOOD</c:v>
                  </c:pt>
                  <c:pt idx="4">
                    <c:v>CAMERON TRUCK</c:v>
                  </c:pt>
                  <c:pt idx="5">
                    <c:v>CAMERON TRUCK</c:v>
                  </c:pt>
                  <c:pt idx="6">
                    <c:v>BUCKMAN SPRINGS</c:v>
                  </c:pt>
                  <c:pt idx="7">
                    <c:v>BUCKMAN SPRINGS</c:v>
                  </c:pt>
                  <c:pt idx="8">
                    <c:v>SUNRISE</c:v>
                  </c:pt>
                  <c:pt idx="9">
                    <c:v>SUNRISE</c:v>
                  </c:pt>
                  <c:pt idx="10">
                    <c:v>PINE VALLEY</c:v>
                  </c:pt>
                  <c:pt idx="11">
                    <c:v>PINE VALLEY</c:v>
                  </c:pt>
                  <c:pt idx="12">
                    <c:v>JAPATUL VALLEY</c:v>
                  </c:pt>
                  <c:pt idx="13">
                    <c:v>JAPATUL VALLEY</c:v>
                  </c:pt>
                  <c:pt idx="14">
                    <c:v>EAST WILLOWS</c:v>
                  </c:pt>
                  <c:pt idx="15">
                    <c:v>WEST WILLOWS</c:v>
                  </c:pt>
                  <c:pt idx="16">
                    <c:v>WEST WILLOWS</c:v>
                  </c:pt>
                  <c:pt idx="17">
                    <c:v>TAVERN</c:v>
                  </c:pt>
                  <c:pt idx="18">
                    <c:v>TAVERN</c:v>
                  </c:pt>
                  <c:pt idx="19">
                    <c:v>DUNBAR</c:v>
                  </c:pt>
                  <c:pt idx="20">
                    <c:v>LAKE JENNINGS PARK</c:v>
                  </c:pt>
                  <c:pt idx="21">
                    <c:v>LAKE JENNINGS PARK</c:v>
                  </c:pt>
                  <c:pt idx="22">
                    <c:v>LAKE JENNINGS PARK</c:v>
                  </c:pt>
                  <c:pt idx="23">
                    <c:v>CAM CANADA</c:v>
                  </c:pt>
                  <c:pt idx="24">
                    <c:v>CAM CANADA</c:v>
                  </c:pt>
                  <c:pt idx="25">
                    <c:v>GREENFIELD</c:v>
                  </c:pt>
                  <c:pt idx="26">
                    <c:v>SR  54</c:v>
                  </c:pt>
                  <c:pt idx="27">
                    <c:v>MAIN</c:v>
                  </c:pt>
                  <c:pt idx="28">
                    <c:v>02ND</c:v>
                  </c:pt>
                  <c:pt idx="29">
                    <c:v>MOLLISON</c:v>
                  </c:pt>
                  <c:pt idx="30">
                    <c:v>MOLLISON</c:v>
                  </c:pt>
                  <c:pt idx="31">
                    <c:v>SR-67 NB</c:v>
                  </c:pt>
                  <c:pt idx="32">
                    <c:v>SR-67 SB</c:v>
                  </c:pt>
                  <c:pt idx="33">
                    <c:v>JOHNSON</c:v>
                  </c:pt>
                  <c:pt idx="34">
                    <c:v>MAIN</c:v>
                  </c:pt>
                  <c:pt idx="35">
                    <c:v>SEVERIN</c:v>
                  </c:pt>
                  <c:pt idx="36">
                    <c:v>SR-125 SB</c:v>
                  </c:pt>
                  <c:pt idx="37">
                    <c:v>LA MESA</c:v>
                  </c:pt>
                  <c:pt idx="38">
                    <c:v>SR-125 NB</c:v>
                  </c:pt>
                  <c:pt idx="39">
                    <c:v>JACKSON</c:v>
                  </c:pt>
                  <c:pt idx="40">
                    <c:v>JACKSON</c:v>
                  </c:pt>
                  <c:pt idx="41">
                    <c:v>SPRING</c:v>
                  </c:pt>
                  <c:pt idx="42">
                    <c:v>FLETCHER</c:v>
                  </c:pt>
                  <c:pt idx="43">
                    <c:v>LAKE MURRAY</c:v>
                  </c:pt>
                  <c:pt idx="44">
                    <c:v>COLLEGE</c:v>
                  </c:pt>
                  <c:pt idx="45">
                    <c:v>COLLEGE</c:v>
                  </c:pt>
                  <c:pt idx="46">
                    <c:v>WARING</c:v>
                  </c:pt>
                  <c:pt idx="47">
                    <c:v>WARING</c:v>
                  </c:pt>
                  <c:pt idx="48">
                    <c:v>FAIRMOUNT</c:v>
                  </c:pt>
                  <c:pt idx="49">
                    <c:v>I-15 NB</c:v>
                  </c:pt>
                  <c:pt idx="50">
                    <c:v>I-15 NB</c:v>
                  </c:pt>
                  <c:pt idx="51">
                    <c:v>I-15 NB</c:v>
                  </c:pt>
                  <c:pt idx="52">
                    <c:v>I-805 NB</c:v>
                  </c:pt>
                  <c:pt idx="53">
                    <c:v>TEXAS</c:v>
                  </c:pt>
                  <c:pt idx="54">
                    <c:v>I-805 NB</c:v>
                  </c:pt>
                  <c:pt idx="55">
                    <c:v>TEXAS</c:v>
                  </c:pt>
                  <c:pt idx="56">
                    <c:v>MISSION CENTER</c:v>
                  </c:pt>
                  <c:pt idx="57">
                    <c:v>SR-163 SB</c:v>
                  </c:pt>
                  <c:pt idx="58">
                    <c:v>SR-163 SB</c:v>
                  </c:pt>
                  <c:pt idx="59">
                    <c:v>SR-163 SB</c:v>
                  </c:pt>
                  <c:pt idx="60">
                    <c:v>MORENA</c:v>
                  </c:pt>
                  <c:pt idx="61">
                    <c:v>I-5 NB</c:v>
                  </c:pt>
                  <c:pt idx="62">
                    <c:v>I-5 NB</c:v>
                  </c:pt>
                  <c:pt idx="63">
                    <c:v>MIDWAY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3-9AEE-434A-B2BC-F64F8F048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44-9AEE-434A-B2BC-F64F8F048985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9AEE-434A-B2BC-F64F8F048985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SR-78 EB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'SR-78 EB'!$D$2:$D$118</c:f>
              <c:numCache>
                <c:formatCode>General</c:formatCode>
                <c:ptCount val="117"/>
                <c:pt idx="0">
                  <c:v>7</c:v>
                </c:pt>
                <c:pt idx="1">
                  <c:v>11</c:v>
                </c:pt>
                <c:pt idx="2">
                  <c:v>14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22</c:v>
                </c:pt>
                <c:pt idx="7">
                  <c:v>24</c:v>
                </c:pt>
                <c:pt idx="8">
                  <c:v>28</c:v>
                </c:pt>
                <c:pt idx="9">
                  <c:v>30</c:v>
                </c:pt>
                <c:pt idx="10">
                  <c:v>37</c:v>
                </c:pt>
                <c:pt idx="11">
                  <c:v>40</c:v>
                </c:pt>
                <c:pt idx="12">
                  <c:v>42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49</c:v>
                </c:pt>
              </c:numCache>
            </c:numRef>
          </c:cat>
          <c:val>
            <c:numRef>
              <c:f>'SR-78 EB'!$G$2:$G$19</c:f>
              <c:numCache>
                <c:formatCode>General</c:formatCode>
                <c:ptCount val="18"/>
                <c:pt idx="0">
                  <c:v>67.67</c:v>
                </c:pt>
                <c:pt idx="1">
                  <c:v>67.599999999999994</c:v>
                </c:pt>
                <c:pt idx="2">
                  <c:v>65.849999999999994</c:v>
                </c:pt>
                <c:pt idx="3">
                  <c:v>67.62</c:v>
                </c:pt>
                <c:pt idx="4">
                  <c:v>67.62</c:v>
                </c:pt>
                <c:pt idx="5">
                  <c:v>55.14</c:v>
                </c:pt>
                <c:pt idx="6">
                  <c:v>66.89</c:v>
                </c:pt>
                <c:pt idx="7">
                  <c:v>60.5</c:v>
                </c:pt>
                <c:pt idx="8">
                  <c:v>67.14</c:v>
                </c:pt>
                <c:pt idx="9">
                  <c:v>67.14</c:v>
                </c:pt>
                <c:pt idx="10">
                  <c:v>64.209999999999994</c:v>
                </c:pt>
                <c:pt idx="11">
                  <c:v>58.44</c:v>
                </c:pt>
                <c:pt idx="12">
                  <c:v>48.2</c:v>
                </c:pt>
                <c:pt idx="13">
                  <c:v>43.81</c:v>
                </c:pt>
                <c:pt idx="14">
                  <c:v>43.81</c:v>
                </c:pt>
                <c:pt idx="15">
                  <c:v>59.43</c:v>
                </c:pt>
                <c:pt idx="16">
                  <c:v>59.43</c:v>
                </c:pt>
                <c:pt idx="17">
                  <c:v>56.45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AF7-4260-97E3-10B12FCB9D3A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'SR-78 EB'!$D$2:$D$118</c:f>
              <c:numCache>
                <c:formatCode>General</c:formatCode>
                <c:ptCount val="117"/>
                <c:pt idx="0">
                  <c:v>7</c:v>
                </c:pt>
                <c:pt idx="1">
                  <c:v>11</c:v>
                </c:pt>
                <c:pt idx="2">
                  <c:v>14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22</c:v>
                </c:pt>
                <c:pt idx="7">
                  <c:v>24</c:v>
                </c:pt>
                <c:pt idx="8">
                  <c:v>28</c:v>
                </c:pt>
                <c:pt idx="9">
                  <c:v>30</c:v>
                </c:pt>
                <c:pt idx="10">
                  <c:v>37</c:v>
                </c:pt>
                <c:pt idx="11">
                  <c:v>40</c:v>
                </c:pt>
                <c:pt idx="12">
                  <c:v>42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49</c:v>
                </c:pt>
              </c:numCache>
            </c:numRef>
          </c:cat>
          <c:val>
            <c:numRef>
              <c:f>'SR-78 EB'!$H$2:$H$19</c:f>
              <c:numCache>
                <c:formatCode>General</c:formatCode>
                <c:ptCount val="18"/>
                <c:pt idx="0">
                  <c:v>65.150000000000006</c:v>
                </c:pt>
                <c:pt idx="1">
                  <c:v>65.44</c:v>
                </c:pt>
                <c:pt idx="2">
                  <c:v>64.14</c:v>
                </c:pt>
                <c:pt idx="3">
                  <c:v>65.48</c:v>
                </c:pt>
                <c:pt idx="4">
                  <c:v>65.48</c:v>
                </c:pt>
                <c:pt idx="5">
                  <c:v>63.43</c:v>
                </c:pt>
                <c:pt idx="6">
                  <c:v>60.19</c:v>
                </c:pt>
                <c:pt idx="7">
                  <c:v>52.38</c:v>
                </c:pt>
                <c:pt idx="8">
                  <c:v>42.75</c:v>
                </c:pt>
                <c:pt idx="9">
                  <c:v>42.75</c:v>
                </c:pt>
                <c:pt idx="10">
                  <c:v>55.53</c:v>
                </c:pt>
                <c:pt idx="11">
                  <c:v>49.08</c:v>
                </c:pt>
                <c:pt idx="12">
                  <c:v>38.68</c:v>
                </c:pt>
                <c:pt idx="13">
                  <c:v>44.9</c:v>
                </c:pt>
                <c:pt idx="14">
                  <c:v>44.9</c:v>
                </c:pt>
                <c:pt idx="15">
                  <c:v>60.62</c:v>
                </c:pt>
                <c:pt idx="16">
                  <c:v>60.62</c:v>
                </c:pt>
                <c:pt idx="17">
                  <c:v>47.86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AF7-4260-97E3-10B12FCB9D3A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'SR-78 EB'!$D$2:$D$118</c:f>
              <c:numCache>
                <c:formatCode>General</c:formatCode>
                <c:ptCount val="117"/>
                <c:pt idx="0">
                  <c:v>7</c:v>
                </c:pt>
                <c:pt idx="1">
                  <c:v>11</c:v>
                </c:pt>
                <c:pt idx="2">
                  <c:v>14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22</c:v>
                </c:pt>
                <c:pt idx="7">
                  <c:v>24</c:v>
                </c:pt>
                <c:pt idx="8">
                  <c:v>28</c:v>
                </c:pt>
                <c:pt idx="9">
                  <c:v>30</c:v>
                </c:pt>
                <c:pt idx="10">
                  <c:v>37</c:v>
                </c:pt>
                <c:pt idx="11">
                  <c:v>40</c:v>
                </c:pt>
                <c:pt idx="12">
                  <c:v>42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49</c:v>
                </c:pt>
              </c:numCache>
            </c:numRef>
          </c:cat>
          <c:val>
            <c:numRef>
              <c:f>'SR-78 EB'!$I$2:$I$19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AF7-4260-97E3-10B12FCB9D3A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'SR-78 EB'!$D$2:$D$118</c:f>
              <c:numCache>
                <c:formatCode>General</c:formatCode>
                <c:ptCount val="117"/>
                <c:pt idx="0">
                  <c:v>7</c:v>
                </c:pt>
                <c:pt idx="1">
                  <c:v>11</c:v>
                </c:pt>
                <c:pt idx="2">
                  <c:v>14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22</c:v>
                </c:pt>
                <c:pt idx="7">
                  <c:v>24</c:v>
                </c:pt>
                <c:pt idx="8">
                  <c:v>28</c:v>
                </c:pt>
                <c:pt idx="9">
                  <c:v>30</c:v>
                </c:pt>
                <c:pt idx="10">
                  <c:v>37</c:v>
                </c:pt>
                <c:pt idx="11">
                  <c:v>40</c:v>
                </c:pt>
                <c:pt idx="12">
                  <c:v>42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49</c:v>
                </c:pt>
              </c:numCache>
            </c:numRef>
          </c:cat>
          <c:val>
            <c:numRef>
              <c:f>'SR-78 EB'!$J$2:$J$19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AF7-4260-97E3-10B12FCB9D3A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87DB513-F1DD-4E82-963A-B2D3D411C5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AF7-4260-97E3-10B12FCB9D3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7C9D786-89B5-4C86-8C2B-E21C5DB422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AF7-4260-97E3-10B12FCB9D3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EF7A8-AF49-40DE-A617-7AD48A0469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AF7-4260-97E3-10B12FCB9D3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EFB9712-C714-4B6D-91D9-B560A50864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AF7-4260-97E3-10B12FCB9D3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4990F7-D3CE-488C-8678-93F153F176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AF7-4260-97E3-10B12FCB9D3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1277F67-6496-4DEB-A6D4-D179B20743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AF7-4260-97E3-10B12FCB9D3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D232F16-E384-4330-9092-B8C8B212AD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AF7-4260-97E3-10B12FCB9D3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4605A14-16F6-4AD1-A779-93B271411E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AF7-4260-97E3-10B12FCB9D3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2F7A059-5B29-4306-8234-684A3573AC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AF7-4260-97E3-10B12FCB9D3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996AE4F-9D58-47F2-92DE-DAD97D9541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AF7-4260-97E3-10B12FCB9D3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6320A13-6666-4C79-A31D-F643DA238A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AF7-4260-97E3-10B12FCB9D3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775B793-67CF-46BC-8B23-4B931677C9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AF7-4260-97E3-10B12FCB9D3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8EA32BF-B1DC-4186-AEC6-717063ACD1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AF7-4260-97E3-10B12FCB9D3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5372597-46D9-44EF-945C-1F93E1EB82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AF7-4260-97E3-10B12FCB9D3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BD022B3-F806-47F9-BA93-5C1A6AB6BC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AF7-4260-97E3-10B12FCB9D3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C510C6B-B518-4910-BA84-CD8D810738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AF7-4260-97E3-10B12FCB9D3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2D3F7EC-3B2D-4991-BD85-63409D2E2D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AF7-4260-97E3-10B12FCB9D3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F6CDFD2-3BB8-48F8-B0B2-52612CB28D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AF7-4260-97E3-10B12FCB9D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'SR-78 EB'!$D$2:$D$118</c:f>
              <c:numCache>
                <c:formatCode>General</c:formatCode>
                <c:ptCount val="117"/>
                <c:pt idx="0">
                  <c:v>7</c:v>
                </c:pt>
                <c:pt idx="1">
                  <c:v>11</c:v>
                </c:pt>
                <c:pt idx="2">
                  <c:v>14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22</c:v>
                </c:pt>
                <c:pt idx="7">
                  <c:v>24</c:v>
                </c:pt>
                <c:pt idx="8">
                  <c:v>28</c:v>
                </c:pt>
                <c:pt idx="9">
                  <c:v>30</c:v>
                </c:pt>
                <c:pt idx="10">
                  <c:v>37</c:v>
                </c:pt>
                <c:pt idx="11">
                  <c:v>40</c:v>
                </c:pt>
                <c:pt idx="12">
                  <c:v>42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49</c:v>
                </c:pt>
              </c:numCache>
            </c:numRef>
          </c:cat>
          <c:val>
            <c:numRef>
              <c:f>'SR-78 EB'!$F$2:$F$19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'SR-78 EB'!$F$2:$F$118</c15:f>
                <c15:dlblRangeCache>
                  <c:ptCount val="117"/>
                  <c:pt idx="0">
                    <c:v>EL CAMINO REAL</c:v>
                  </c:pt>
                  <c:pt idx="1">
                    <c:v>COLLEGE</c:v>
                  </c:pt>
                  <c:pt idx="2">
                    <c:v>EMERALD</c:v>
                  </c:pt>
                  <c:pt idx="3">
                    <c:v>MELROSE</c:v>
                  </c:pt>
                  <c:pt idx="4">
                    <c:v>MELROSE</c:v>
                  </c:pt>
                  <c:pt idx="5">
                    <c:v>SUNSET</c:v>
                  </c:pt>
                  <c:pt idx="6">
                    <c:v>MAR VISTA</c:v>
                  </c:pt>
                  <c:pt idx="7">
                    <c:v>SYCAMORE</c:v>
                  </c:pt>
                  <c:pt idx="8">
                    <c:v>RANCHO SANTA FE</c:v>
                  </c:pt>
                  <c:pt idx="9">
                    <c:v>LAS POSAS</c:v>
                  </c:pt>
                  <c:pt idx="10">
                    <c:v>TWIN OAKS VALLEY</c:v>
                  </c:pt>
                  <c:pt idx="11">
                    <c:v>WOODLAND</c:v>
                  </c:pt>
                  <c:pt idx="12">
                    <c:v>WOODLAND</c:v>
                  </c:pt>
                  <c:pt idx="13">
                    <c:v>NORDAHL</c:v>
                  </c:pt>
                  <c:pt idx="14">
                    <c:v>NORDAHL</c:v>
                  </c:pt>
                  <c:pt idx="15">
                    <c:v>I-15 SB</c:v>
                  </c:pt>
                  <c:pt idx="16">
                    <c:v>I-15 NB</c:v>
                  </c:pt>
                  <c:pt idx="17">
                    <c:v>CENTRE CITY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4-1AF7-4260-97E3-10B12FCB9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45-1AF7-4260-97E3-10B12FCB9D3A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1AF7-4260-97E3-10B12FCB9D3A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SR-78 WB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'SR-78 WB'!$D$2:$D$118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4</c:v>
                </c:pt>
                <c:pt idx="2">
                  <c:v>9</c:v>
                </c:pt>
                <c:pt idx="3">
                  <c:v>11</c:v>
                </c:pt>
                <c:pt idx="4">
                  <c:v>12</c:v>
                </c:pt>
                <c:pt idx="5">
                  <c:v>14</c:v>
                </c:pt>
                <c:pt idx="6">
                  <c:v>21</c:v>
                </c:pt>
                <c:pt idx="7">
                  <c:v>30</c:v>
                </c:pt>
                <c:pt idx="8">
                  <c:v>32</c:v>
                </c:pt>
                <c:pt idx="9">
                  <c:v>33</c:v>
                </c:pt>
                <c:pt idx="10">
                  <c:v>38</c:v>
                </c:pt>
                <c:pt idx="11">
                  <c:v>39</c:v>
                </c:pt>
                <c:pt idx="12">
                  <c:v>40</c:v>
                </c:pt>
                <c:pt idx="13">
                  <c:v>41</c:v>
                </c:pt>
                <c:pt idx="14">
                  <c:v>48</c:v>
                </c:pt>
                <c:pt idx="15">
                  <c:v>49</c:v>
                </c:pt>
                <c:pt idx="16">
                  <c:v>50</c:v>
                </c:pt>
              </c:numCache>
            </c:numRef>
          </c:cat>
          <c:val>
            <c:numRef>
              <c:f>'SR-78 WB'!$G$2:$G$18</c:f>
              <c:numCache>
                <c:formatCode>General</c:formatCode>
                <c:ptCount val="17"/>
                <c:pt idx="0">
                  <c:v>47.93</c:v>
                </c:pt>
                <c:pt idx="1">
                  <c:v>38.19</c:v>
                </c:pt>
                <c:pt idx="2">
                  <c:v>59.94</c:v>
                </c:pt>
                <c:pt idx="3">
                  <c:v>62.61</c:v>
                </c:pt>
                <c:pt idx="4">
                  <c:v>64.209999999999994</c:v>
                </c:pt>
                <c:pt idx="5">
                  <c:v>64.489999999999995</c:v>
                </c:pt>
                <c:pt idx="6">
                  <c:v>67.14</c:v>
                </c:pt>
                <c:pt idx="7">
                  <c:v>66.89</c:v>
                </c:pt>
                <c:pt idx="8">
                  <c:v>59.51</c:v>
                </c:pt>
                <c:pt idx="9">
                  <c:v>67.489999999999995</c:v>
                </c:pt>
                <c:pt idx="10">
                  <c:v>60.48</c:v>
                </c:pt>
                <c:pt idx="11">
                  <c:v>65.849999999999994</c:v>
                </c:pt>
                <c:pt idx="12">
                  <c:v>65.849999999999994</c:v>
                </c:pt>
                <c:pt idx="13">
                  <c:v>66.45</c:v>
                </c:pt>
                <c:pt idx="14">
                  <c:v>63.47</c:v>
                </c:pt>
                <c:pt idx="15">
                  <c:v>65.180000000000007</c:v>
                </c:pt>
                <c:pt idx="16">
                  <c:v>42.18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95D-40D0-BB0D-2FF50BD27E39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'SR-78 WB'!$D$2:$D$118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4</c:v>
                </c:pt>
                <c:pt idx="2">
                  <c:v>9</c:v>
                </c:pt>
                <c:pt idx="3">
                  <c:v>11</c:v>
                </c:pt>
                <c:pt idx="4">
                  <c:v>12</c:v>
                </c:pt>
                <c:pt idx="5">
                  <c:v>14</c:v>
                </c:pt>
                <c:pt idx="6">
                  <c:v>21</c:v>
                </c:pt>
                <c:pt idx="7">
                  <c:v>30</c:v>
                </c:pt>
                <c:pt idx="8">
                  <c:v>32</c:v>
                </c:pt>
                <c:pt idx="9">
                  <c:v>33</c:v>
                </c:pt>
                <c:pt idx="10">
                  <c:v>38</c:v>
                </c:pt>
                <c:pt idx="11">
                  <c:v>39</c:v>
                </c:pt>
                <c:pt idx="12">
                  <c:v>40</c:v>
                </c:pt>
                <c:pt idx="13">
                  <c:v>41</c:v>
                </c:pt>
                <c:pt idx="14">
                  <c:v>48</c:v>
                </c:pt>
                <c:pt idx="15">
                  <c:v>49</c:v>
                </c:pt>
                <c:pt idx="16">
                  <c:v>50</c:v>
                </c:pt>
              </c:numCache>
            </c:numRef>
          </c:cat>
          <c:val>
            <c:numRef>
              <c:f>'SR-78 WB'!$H$2:$H$18</c:f>
              <c:numCache>
                <c:formatCode>General</c:formatCode>
                <c:ptCount val="17"/>
                <c:pt idx="0">
                  <c:v>55.26</c:v>
                </c:pt>
                <c:pt idx="1">
                  <c:v>50.39</c:v>
                </c:pt>
                <c:pt idx="2">
                  <c:v>48.65</c:v>
                </c:pt>
                <c:pt idx="3">
                  <c:v>53.49</c:v>
                </c:pt>
                <c:pt idx="4">
                  <c:v>55.53</c:v>
                </c:pt>
                <c:pt idx="5">
                  <c:v>50.49</c:v>
                </c:pt>
                <c:pt idx="6">
                  <c:v>42.75</c:v>
                </c:pt>
                <c:pt idx="7">
                  <c:v>60.19</c:v>
                </c:pt>
                <c:pt idx="8">
                  <c:v>61.97</c:v>
                </c:pt>
                <c:pt idx="9">
                  <c:v>63.53</c:v>
                </c:pt>
                <c:pt idx="10">
                  <c:v>64.91</c:v>
                </c:pt>
                <c:pt idx="11">
                  <c:v>64.14</c:v>
                </c:pt>
                <c:pt idx="12">
                  <c:v>64.14</c:v>
                </c:pt>
                <c:pt idx="13">
                  <c:v>63.33</c:v>
                </c:pt>
                <c:pt idx="14">
                  <c:v>64.12</c:v>
                </c:pt>
                <c:pt idx="15">
                  <c:v>59.99</c:v>
                </c:pt>
                <c:pt idx="16">
                  <c:v>39.22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95D-40D0-BB0D-2FF50BD27E39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'SR-78 WB'!$D$2:$D$118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4</c:v>
                </c:pt>
                <c:pt idx="2">
                  <c:v>9</c:v>
                </c:pt>
                <c:pt idx="3">
                  <c:v>11</c:v>
                </c:pt>
                <c:pt idx="4">
                  <c:v>12</c:v>
                </c:pt>
                <c:pt idx="5">
                  <c:v>14</c:v>
                </c:pt>
                <c:pt idx="6">
                  <c:v>21</c:v>
                </c:pt>
                <c:pt idx="7">
                  <c:v>30</c:v>
                </c:pt>
                <c:pt idx="8">
                  <c:v>32</c:v>
                </c:pt>
                <c:pt idx="9">
                  <c:v>33</c:v>
                </c:pt>
                <c:pt idx="10">
                  <c:v>38</c:v>
                </c:pt>
                <c:pt idx="11">
                  <c:v>39</c:v>
                </c:pt>
                <c:pt idx="12">
                  <c:v>40</c:v>
                </c:pt>
                <c:pt idx="13">
                  <c:v>41</c:v>
                </c:pt>
                <c:pt idx="14">
                  <c:v>48</c:v>
                </c:pt>
                <c:pt idx="15">
                  <c:v>49</c:v>
                </c:pt>
                <c:pt idx="16">
                  <c:v>50</c:v>
                </c:pt>
              </c:numCache>
            </c:numRef>
          </c:cat>
          <c:val>
            <c:numRef>
              <c:f>'SR-78 WB'!$I$2:$I$18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95D-40D0-BB0D-2FF50BD27E39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'SR-78 WB'!$D$2:$D$118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4</c:v>
                </c:pt>
                <c:pt idx="2">
                  <c:v>9</c:v>
                </c:pt>
                <c:pt idx="3">
                  <c:v>11</c:v>
                </c:pt>
                <c:pt idx="4">
                  <c:v>12</c:v>
                </c:pt>
                <c:pt idx="5">
                  <c:v>14</c:v>
                </c:pt>
                <c:pt idx="6">
                  <c:v>21</c:v>
                </c:pt>
                <c:pt idx="7">
                  <c:v>30</c:v>
                </c:pt>
                <c:pt idx="8">
                  <c:v>32</c:v>
                </c:pt>
                <c:pt idx="9">
                  <c:v>33</c:v>
                </c:pt>
                <c:pt idx="10">
                  <c:v>38</c:v>
                </c:pt>
                <c:pt idx="11">
                  <c:v>39</c:v>
                </c:pt>
                <c:pt idx="12">
                  <c:v>40</c:v>
                </c:pt>
                <c:pt idx="13">
                  <c:v>41</c:v>
                </c:pt>
                <c:pt idx="14">
                  <c:v>48</c:v>
                </c:pt>
                <c:pt idx="15">
                  <c:v>49</c:v>
                </c:pt>
                <c:pt idx="16">
                  <c:v>50</c:v>
                </c:pt>
              </c:numCache>
            </c:numRef>
          </c:cat>
          <c:val>
            <c:numRef>
              <c:f>'SR-78 WB'!$J$2:$J$18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95D-40D0-BB0D-2FF50BD27E39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B229CA4-C61A-4F3E-91AC-09389EE4B5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95D-40D0-BB0D-2FF50BD27E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047D668-6BB4-4777-BE09-054E11DDBD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95D-40D0-BB0D-2FF50BD27E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5E4245E-BC96-4816-A3F7-32BC3BC8F9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95D-40D0-BB0D-2FF50BD27E3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53A321A-007C-4D49-B5E0-30F7471F62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95D-40D0-BB0D-2FF50BD27E3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950570-45A7-4AB3-A0D2-61161465C2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95D-40D0-BB0D-2FF50BD27E3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6B4CFAC-8287-4D2C-9648-C2EA52976D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95D-40D0-BB0D-2FF50BD27E3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7DB6436-7ECC-4EFD-8EC2-F041410F19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95D-40D0-BB0D-2FF50BD27E3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27E901B-D91D-4F65-94EE-2E6E60F612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95D-40D0-BB0D-2FF50BD27E3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3BCE854-23CF-4A2D-A5F8-535EDC4E4A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95D-40D0-BB0D-2FF50BD27E3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6CE8A8B-DC0A-4D0C-8A93-849B804417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95D-40D0-BB0D-2FF50BD27E3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FCAB534-57BF-4DED-9D98-392A5575CB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95D-40D0-BB0D-2FF50BD27E3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8DE640B-7124-4B9A-9E4B-7220BEEC40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95D-40D0-BB0D-2FF50BD27E3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46A774C-031C-43DB-9118-FEB5CE0280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95D-40D0-BB0D-2FF50BD27E3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9DC3BEA-C462-4419-B111-9C62B4A997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95D-40D0-BB0D-2FF50BD27E3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86D57C7-FB15-4EF0-8A43-395C49B7B1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95D-40D0-BB0D-2FF50BD27E3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FB5B9A5-3D86-4692-9831-D1EE3E337F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95D-40D0-BB0D-2FF50BD27E3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191A63E-7268-4524-B2C4-377E0F3FE2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95D-40D0-BB0D-2FF50BD27E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'SR-78 WB'!$D$2:$D$118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4</c:v>
                </c:pt>
                <c:pt idx="2">
                  <c:v>9</c:v>
                </c:pt>
                <c:pt idx="3">
                  <c:v>11</c:v>
                </c:pt>
                <c:pt idx="4">
                  <c:v>12</c:v>
                </c:pt>
                <c:pt idx="5">
                  <c:v>14</c:v>
                </c:pt>
                <c:pt idx="6">
                  <c:v>21</c:v>
                </c:pt>
                <c:pt idx="7">
                  <c:v>30</c:v>
                </c:pt>
                <c:pt idx="8">
                  <c:v>32</c:v>
                </c:pt>
                <c:pt idx="9">
                  <c:v>33</c:v>
                </c:pt>
                <c:pt idx="10">
                  <c:v>38</c:v>
                </c:pt>
                <c:pt idx="11">
                  <c:v>39</c:v>
                </c:pt>
                <c:pt idx="12">
                  <c:v>40</c:v>
                </c:pt>
                <c:pt idx="13">
                  <c:v>41</c:v>
                </c:pt>
                <c:pt idx="14">
                  <c:v>48</c:v>
                </c:pt>
                <c:pt idx="15">
                  <c:v>49</c:v>
                </c:pt>
                <c:pt idx="16">
                  <c:v>50</c:v>
                </c:pt>
              </c:numCache>
            </c:numRef>
          </c:cat>
          <c:val>
            <c:numRef>
              <c:f>'SR-78 WB'!$F$2:$F$18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'SR-78 WB'!$F$2:$F$118</c15:f>
                <c15:dlblRangeCache>
                  <c:ptCount val="117"/>
                  <c:pt idx="0">
                    <c:v>CENTRE CITY</c:v>
                  </c:pt>
                  <c:pt idx="1">
                    <c:v>I-15 NB</c:v>
                  </c:pt>
                  <c:pt idx="2">
                    <c:v>WOODLAND</c:v>
                  </c:pt>
                  <c:pt idx="3">
                    <c:v>WOODLAND</c:v>
                  </c:pt>
                  <c:pt idx="4">
                    <c:v>TWIN OAKS VALLEY</c:v>
                  </c:pt>
                  <c:pt idx="5">
                    <c:v>TWIN OAKS VALLEY</c:v>
                  </c:pt>
                  <c:pt idx="6">
                    <c:v>LAS POSAS</c:v>
                  </c:pt>
                  <c:pt idx="7">
                    <c:v>SYCAMORE</c:v>
                  </c:pt>
                  <c:pt idx="8">
                    <c:v>MAR VISTA</c:v>
                  </c:pt>
                  <c:pt idx="9">
                    <c:v>SUNSET</c:v>
                  </c:pt>
                  <c:pt idx="10">
                    <c:v>MELROSE</c:v>
                  </c:pt>
                  <c:pt idx="11">
                    <c:v>EMERALD</c:v>
                  </c:pt>
                  <c:pt idx="12">
                    <c:v>EMERALD</c:v>
                  </c:pt>
                  <c:pt idx="13">
                    <c:v>VISTA WY</c:v>
                  </c:pt>
                  <c:pt idx="14">
                    <c:v>JEFFERSON</c:v>
                  </c:pt>
                  <c:pt idx="15">
                    <c:v>JEFFERSON</c:v>
                  </c:pt>
                  <c:pt idx="16">
                    <c:v>I-5 NB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4-D95D-40D0-BB0D-2FF50BD27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45-D95D-40D0-BB0D-2FF50BD27E39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95D-40D0-BB0D-2FF50BD27E39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SR-52 EB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'SR-52 EB'!$D$2:$D$118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17</c:v>
                </c:pt>
                <c:pt idx="7">
                  <c:v>20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28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32</c:v>
                </c:pt>
                <c:pt idx="16">
                  <c:v>34</c:v>
                </c:pt>
                <c:pt idx="17">
                  <c:v>35</c:v>
                </c:pt>
                <c:pt idx="18">
                  <c:v>37</c:v>
                </c:pt>
                <c:pt idx="19">
                  <c:v>38</c:v>
                </c:pt>
              </c:numCache>
            </c:numRef>
          </c:cat>
          <c:val>
            <c:numRef>
              <c:f>'SR-52 EB'!$G$2:$G$21</c:f>
              <c:numCache>
                <c:formatCode>General</c:formatCode>
                <c:ptCount val="20"/>
                <c:pt idx="0">
                  <c:v>63.05</c:v>
                </c:pt>
                <c:pt idx="1">
                  <c:v>67.13</c:v>
                </c:pt>
                <c:pt idx="2">
                  <c:v>67.13</c:v>
                </c:pt>
                <c:pt idx="3">
                  <c:v>67.13</c:v>
                </c:pt>
                <c:pt idx="4">
                  <c:v>66.400000000000006</c:v>
                </c:pt>
                <c:pt idx="5">
                  <c:v>68.040000000000006</c:v>
                </c:pt>
                <c:pt idx="6">
                  <c:v>65.25</c:v>
                </c:pt>
                <c:pt idx="7">
                  <c:v>65.2</c:v>
                </c:pt>
                <c:pt idx="8">
                  <c:v>66.86</c:v>
                </c:pt>
                <c:pt idx="9">
                  <c:v>66.86</c:v>
                </c:pt>
                <c:pt idx="10">
                  <c:v>66.86</c:v>
                </c:pt>
                <c:pt idx="11">
                  <c:v>66.11</c:v>
                </c:pt>
                <c:pt idx="12">
                  <c:v>66.11</c:v>
                </c:pt>
                <c:pt idx="13">
                  <c:v>66.11</c:v>
                </c:pt>
                <c:pt idx="14">
                  <c:v>66.73</c:v>
                </c:pt>
                <c:pt idx="15">
                  <c:v>66.73</c:v>
                </c:pt>
                <c:pt idx="16">
                  <c:v>66.73</c:v>
                </c:pt>
                <c:pt idx="17">
                  <c:v>66.73</c:v>
                </c:pt>
                <c:pt idx="18">
                  <c:v>65.319999999999993</c:v>
                </c:pt>
                <c:pt idx="19">
                  <c:v>63.51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625-4A16-82D0-FB0762E015C6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'SR-52 EB'!$D$2:$D$118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17</c:v>
                </c:pt>
                <c:pt idx="7">
                  <c:v>20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28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32</c:v>
                </c:pt>
                <c:pt idx="16">
                  <c:v>34</c:v>
                </c:pt>
                <c:pt idx="17">
                  <c:v>35</c:v>
                </c:pt>
                <c:pt idx="18">
                  <c:v>37</c:v>
                </c:pt>
                <c:pt idx="19">
                  <c:v>38</c:v>
                </c:pt>
              </c:numCache>
            </c:numRef>
          </c:cat>
          <c:val>
            <c:numRef>
              <c:f>'SR-52 EB'!$H$2:$H$21</c:f>
              <c:numCache>
                <c:formatCode>General</c:formatCode>
                <c:ptCount val="20"/>
                <c:pt idx="0">
                  <c:v>57.58</c:v>
                </c:pt>
                <c:pt idx="1">
                  <c:v>61.62</c:v>
                </c:pt>
                <c:pt idx="2">
                  <c:v>61.62</c:v>
                </c:pt>
                <c:pt idx="3">
                  <c:v>61.62</c:v>
                </c:pt>
                <c:pt idx="4">
                  <c:v>63.31</c:v>
                </c:pt>
                <c:pt idx="5">
                  <c:v>63.67</c:v>
                </c:pt>
                <c:pt idx="6">
                  <c:v>20.48</c:v>
                </c:pt>
                <c:pt idx="7">
                  <c:v>34.81</c:v>
                </c:pt>
                <c:pt idx="8">
                  <c:v>37.06</c:v>
                </c:pt>
                <c:pt idx="9">
                  <c:v>37.06</c:v>
                </c:pt>
                <c:pt idx="10">
                  <c:v>37.06</c:v>
                </c:pt>
                <c:pt idx="11">
                  <c:v>38.51</c:v>
                </c:pt>
                <c:pt idx="12">
                  <c:v>38.51</c:v>
                </c:pt>
                <c:pt idx="13">
                  <c:v>38.51</c:v>
                </c:pt>
                <c:pt idx="14">
                  <c:v>66.78</c:v>
                </c:pt>
                <c:pt idx="15">
                  <c:v>66.78</c:v>
                </c:pt>
                <c:pt idx="16">
                  <c:v>66.78</c:v>
                </c:pt>
                <c:pt idx="17">
                  <c:v>66.78</c:v>
                </c:pt>
                <c:pt idx="18">
                  <c:v>64.47</c:v>
                </c:pt>
                <c:pt idx="19">
                  <c:v>62.14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625-4A16-82D0-FB0762E015C6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'SR-52 EB'!$D$2:$D$118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17</c:v>
                </c:pt>
                <c:pt idx="7">
                  <c:v>20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28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32</c:v>
                </c:pt>
                <c:pt idx="16">
                  <c:v>34</c:v>
                </c:pt>
                <c:pt idx="17">
                  <c:v>35</c:v>
                </c:pt>
                <c:pt idx="18">
                  <c:v>37</c:v>
                </c:pt>
                <c:pt idx="19">
                  <c:v>38</c:v>
                </c:pt>
              </c:numCache>
            </c:numRef>
          </c:cat>
          <c:val>
            <c:numRef>
              <c:f>'SR-52 EB'!$I$2:$I$21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625-4A16-82D0-FB0762E015C6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'SR-52 EB'!$D$2:$D$118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17</c:v>
                </c:pt>
                <c:pt idx="7">
                  <c:v>20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28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32</c:v>
                </c:pt>
                <c:pt idx="16">
                  <c:v>34</c:v>
                </c:pt>
                <c:pt idx="17">
                  <c:v>35</c:v>
                </c:pt>
                <c:pt idx="18">
                  <c:v>37</c:v>
                </c:pt>
                <c:pt idx="19">
                  <c:v>38</c:v>
                </c:pt>
              </c:numCache>
            </c:numRef>
          </c:cat>
          <c:val>
            <c:numRef>
              <c:f>'SR-52 EB'!$J$2:$J$21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625-4A16-82D0-FB0762E015C6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CFC010E-7154-45ED-A7AC-D3BC5488AB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625-4A16-82D0-FB0762E015C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9340DE-446E-4276-93B1-2E14B94D1C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625-4A16-82D0-FB0762E015C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2368A8-F106-48D0-9646-9A859C87A0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625-4A16-82D0-FB0762E015C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542986D-548B-47D3-8750-7A6957B869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625-4A16-82D0-FB0762E015C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44BB2AF-822C-4E0A-97D0-4A3F13CE5C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625-4A16-82D0-FB0762E015C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5F46D07-E9C7-4173-ADD2-05F0F123BE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625-4A16-82D0-FB0762E015C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799A2A8-E277-4511-897B-24B147898A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625-4A16-82D0-FB0762E015C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E921E42-B5C2-43EB-BEA2-02C689BD62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625-4A16-82D0-FB0762E015C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23FD297-B55D-4098-B9CD-31D6981C89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625-4A16-82D0-FB0762E015C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2EBA5E7-DC84-459E-86EB-EDDF6F5FC8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625-4A16-82D0-FB0762E015C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1ECBE1F-69EA-49CF-86D3-552E11CAF9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625-4A16-82D0-FB0762E015C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21BD6AC-B0E2-48CC-ADF5-C001F02D05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625-4A16-82D0-FB0762E015C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73AF13E-7A4F-41AD-8939-13ADEF0AA7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625-4A16-82D0-FB0762E015C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AE31753-8804-4259-802B-7BF1AC563B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625-4A16-82D0-FB0762E015C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D003D6A-4C63-42BD-99EF-CFCE69E257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625-4A16-82D0-FB0762E015C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FF6EDCA-33A5-40B3-B8B4-E7BCDE2C43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625-4A16-82D0-FB0762E015C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D00D2AA-C49C-4147-8127-FAD0E2C93A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625-4A16-82D0-FB0762E015C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F54F8A7-3DE5-47C0-8E7B-1C13EE0127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625-4A16-82D0-FB0762E015C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685700F-94F0-494B-8711-2F28D9C741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625-4A16-82D0-FB0762E015C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E62E7A8-2519-4719-A6FF-11384EFF69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625-4A16-82D0-FB0762E015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'SR-52 EB'!$D$2:$D$118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17</c:v>
                </c:pt>
                <c:pt idx="7">
                  <c:v>20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28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32</c:v>
                </c:pt>
                <c:pt idx="16">
                  <c:v>34</c:v>
                </c:pt>
                <c:pt idx="17">
                  <c:v>35</c:v>
                </c:pt>
                <c:pt idx="18">
                  <c:v>37</c:v>
                </c:pt>
                <c:pt idx="19">
                  <c:v>38</c:v>
                </c:pt>
              </c:numCache>
            </c:numRef>
          </c:cat>
          <c:val>
            <c:numRef>
              <c:f>'SR-52 EB'!$F$2:$F$21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'SR-52 EB'!$F$2:$F$118</c15:f>
                <c15:dlblRangeCache>
                  <c:ptCount val="117"/>
                  <c:pt idx="0">
                    <c:v>RAMP SR-52 EB</c:v>
                  </c:pt>
                  <c:pt idx="1">
                    <c:v>I-5 NB</c:v>
                  </c:pt>
                  <c:pt idx="2">
                    <c:v>REGENTS</c:v>
                  </c:pt>
                  <c:pt idx="3">
                    <c:v>REGENTS</c:v>
                  </c:pt>
                  <c:pt idx="4">
                    <c:v>GENESEE</c:v>
                  </c:pt>
                  <c:pt idx="5">
                    <c:v>I-805 SB</c:v>
                  </c:pt>
                  <c:pt idx="6">
                    <c:v>SR-163 NB</c:v>
                  </c:pt>
                  <c:pt idx="7">
                    <c:v>I-15 NB</c:v>
                  </c:pt>
                  <c:pt idx="8">
                    <c:v>I-15 NB</c:v>
                  </c:pt>
                  <c:pt idx="9">
                    <c:v>SANTO</c:v>
                  </c:pt>
                  <c:pt idx="10">
                    <c:v>SANTO</c:v>
                  </c:pt>
                  <c:pt idx="11">
                    <c:v>SANTO</c:v>
                  </c:pt>
                  <c:pt idx="12">
                    <c:v>MAST</c:v>
                  </c:pt>
                  <c:pt idx="13">
                    <c:v>MAST</c:v>
                  </c:pt>
                  <c:pt idx="14">
                    <c:v>MISSION GORGE</c:v>
                  </c:pt>
                  <c:pt idx="15">
                    <c:v>NEW MISSION GORGE</c:v>
                  </c:pt>
                  <c:pt idx="16">
                    <c:v>SR-125 SB</c:v>
                  </c:pt>
                  <c:pt idx="17">
                    <c:v>SR-125 NB</c:v>
                  </c:pt>
                  <c:pt idx="18">
                    <c:v>CUYAMACA</c:v>
                  </c:pt>
                  <c:pt idx="19">
                    <c:v>CUYAMACA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7-B625-4A16-82D0-FB0762E01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8-B625-4A16-82D0-FB0762E015C6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B625-4A16-82D0-FB0762E015C6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SR-52 WB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'SR-52 WB'!$D$2:$D$118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19</c:v>
                </c:pt>
                <c:pt idx="8">
                  <c:v>21</c:v>
                </c:pt>
                <c:pt idx="9">
                  <c:v>24</c:v>
                </c:pt>
                <c:pt idx="10">
                  <c:v>28</c:v>
                </c:pt>
                <c:pt idx="11">
                  <c:v>29</c:v>
                </c:pt>
                <c:pt idx="12">
                  <c:v>31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38</c:v>
                </c:pt>
              </c:numCache>
            </c:numRef>
          </c:cat>
          <c:val>
            <c:numRef>
              <c:f>'SR-52 WB'!$G$2:$G$19</c:f>
              <c:numCache>
                <c:formatCode>General</c:formatCode>
                <c:ptCount val="18"/>
                <c:pt idx="0">
                  <c:v>65.25</c:v>
                </c:pt>
                <c:pt idx="1">
                  <c:v>53.63</c:v>
                </c:pt>
                <c:pt idx="2">
                  <c:v>53.63</c:v>
                </c:pt>
                <c:pt idx="3">
                  <c:v>19.61</c:v>
                </c:pt>
                <c:pt idx="4">
                  <c:v>19.61</c:v>
                </c:pt>
                <c:pt idx="5">
                  <c:v>22.75</c:v>
                </c:pt>
                <c:pt idx="6">
                  <c:v>41.59</c:v>
                </c:pt>
                <c:pt idx="7">
                  <c:v>65.03</c:v>
                </c:pt>
                <c:pt idx="8">
                  <c:v>58.73</c:v>
                </c:pt>
                <c:pt idx="9">
                  <c:v>52.91</c:v>
                </c:pt>
                <c:pt idx="10">
                  <c:v>50.58</c:v>
                </c:pt>
                <c:pt idx="11">
                  <c:v>50.58</c:v>
                </c:pt>
                <c:pt idx="12">
                  <c:v>63.56</c:v>
                </c:pt>
                <c:pt idx="13">
                  <c:v>61.8</c:v>
                </c:pt>
                <c:pt idx="14">
                  <c:v>61.8</c:v>
                </c:pt>
                <c:pt idx="15">
                  <c:v>61.8</c:v>
                </c:pt>
                <c:pt idx="16">
                  <c:v>56.81</c:v>
                </c:pt>
                <c:pt idx="17">
                  <c:v>57.78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66D-4050-B355-F3BE5541EF3E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'SR-52 WB'!$D$2:$D$118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19</c:v>
                </c:pt>
                <c:pt idx="8">
                  <c:v>21</c:v>
                </c:pt>
                <c:pt idx="9">
                  <c:v>24</c:v>
                </c:pt>
                <c:pt idx="10">
                  <c:v>28</c:v>
                </c:pt>
                <c:pt idx="11">
                  <c:v>29</c:v>
                </c:pt>
                <c:pt idx="12">
                  <c:v>31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38</c:v>
                </c:pt>
              </c:numCache>
            </c:numRef>
          </c:cat>
          <c:val>
            <c:numRef>
              <c:f>'SR-52 WB'!$H$2:$H$19</c:f>
              <c:numCache>
                <c:formatCode>General</c:formatCode>
                <c:ptCount val="18"/>
                <c:pt idx="0">
                  <c:v>66.33</c:v>
                </c:pt>
                <c:pt idx="1">
                  <c:v>66.19</c:v>
                </c:pt>
                <c:pt idx="2">
                  <c:v>66.19</c:v>
                </c:pt>
                <c:pt idx="3">
                  <c:v>67.599999999999994</c:v>
                </c:pt>
                <c:pt idx="4">
                  <c:v>67.599999999999994</c:v>
                </c:pt>
                <c:pt idx="5">
                  <c:v>64.38</c:v>
                </c:pt>
                <c:pt idx="6">
                  <c:v>63.36</c:v>
                </c:pt>
                <c:pt idx="7">
                  <c:v>69.349999999999994</c:v>
                </c:pt>
                <c:pt idx="8">
                  <c:v>68.540000000000006</c:v>
                </c:pt>
                <c:pt idx="9">
                  <c:v>67.52</c:v>
                </c:pt>
                <c:pt idx="10">
                  <c:v>68.430000000000007</c:v>
                </c:pt>
                <c:pt idx="11">
                  <c:v>68.430000000000007</c:v>
                </c:pt>
                <c:pt idx="12">
                  <c:v>63.11</c:v>
                </c:pt>
                <c:pt idx="13">
                  <c:v>62.61</c:v>
                </c:pt>
                <c:pt idx="14">
                  <c:v>62.61</c:v>
                </c:pt>
                <c:pt idx="15">
                  <c:v>62.61</c:v>
                </c:pt>
                <c:pt idx="16">
                  <c:v>64.72</c:v>
                </c:pt>
                <c:pt idx="17">
                  <c:v>59.66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66D-4050-B355-F3BE5541EF3E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'SR-52 WB'!$D$2:$D$118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19</c:v>
                </c:pt>
                <c:pt idx="8">
                  <c:v>21</c:v>
                </c:pt>
                <c:pt idx="9">
                  <c:v>24</c:v>
                </c:pt>
                <c:pt idx="10">
                  <c:v>28</c:v>
                </c:pt>
                <c:pt idx="11">
                  <c:v>29</c:v>
                </c:pt>
                <c:pt idx="12">
                  <c:v>31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38</c:v>
                </c:pt>
              </c:numCache>
            </c:numRef>
          </c:cat>
          <c:val>
            <c:numRef>
              <c:f>'SR-52 WB'!$I$2:$I$19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66D-4050-B355-F3BE5541EF3E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'SR-52 WB'!$D$2:$D$118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19</c:v>
                </c:pt>
                <c:pt idx="8">
                  <c:v>21</c:v>
                </c:pt>
                <c:pt idx="9">
                  <c:v>24</c:v>
                </c:pt>
                <c:pt idx="10">
                  <c:v>28</c:v>
                </c:pt>
                <c:pt idx="11">
                  <c:v>29</c:v>
                </c:pt>
                <c:pt idx="12">
                  <c:v>31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38</c:v>
                </c:pt>
              </c:numCache>
            </c:numRef>
          </c:cat>
          <c:val>
            <c:numRef>
              <c:f>'SR-52 WB'!$J$2:$J$19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66D-4050-B355-F3BE5541EF3E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6759061-7C52-4681-AB4F-9EE9888025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66D-4050-B355-F3BE5541EF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D303ED8-CC28-4BE5-B855-FA1D225A7F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66D-4050-B355-F3BE5541EF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6CEDE73-C371-4EBE-800B-BCD0923AB3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66D-4050-B355-F3BE5541EF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21F1C6-8938-4A13-A955-D73A05BB70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66D-4050-B355-F3BE5541EF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9E709A9-B833-441C-942E-74427EF34D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66D-4050-B355-F3BE5541EF3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11C4A21-FDF4-4DE9-802F-C6191456E3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66D-4050-B355-F3BE5541EF3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F287A14-C784-48C3-B883-C997C8D85E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66D-4050-B355-F3BE5541EF3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39BC741-291F-4A06-8581-B99CC06CFF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66D-4050-B355-F3BE5541EF3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613BC02-D1E1-4129-87A5-B86573D76D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66D-4050-B355-F3BE5541EF3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123B370-2FBA-4023-AEF7-AAE604866E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66D-4050-B355-F3BE5541EF3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C2AF5D3-F2A4-4375-B84F-5B194941F8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66D-4050-B355-F3BE5541EF3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64973B7-33B3-430C-981C-604CF730DB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66D-4050-B355-F3BE5541EF3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D47E14F-1CDE-49D0-9459-39F86F36FC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66D-4050-B355-F3BE5541EF3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C016212-237F-4E1C-A2F3-538809DFD4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66D-4050-B355-F3BE5541EF3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BB7A08A-1B69-49C9-A253-A7DAE6BA96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66D-4050-B355-F3BE5541EF3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3C7E4C1-DFE6-480F-9231-2A9BBFCB86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66D-4050-B355-F3BE5541EF3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943B713-A27A-494A-BD39-C2FA6AC5CA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66D-4050-B355-F3BE5541EF3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6FB80DC-D863-4C93-97DB-871097796E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66D-4050-B355-F3BE5541EF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'SR-52 WB'!$D$2:$D$118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19</c:v>
                </c:pt>
                <c:pt idx="8">
                  <c:v>21</c:v>
                </c:pt>
                <c:pt idx="9">
                  <c:v>24</c:v>
                </c:pt>
                <c:pt idx="10">
                  <c:v>28</c:v>
                </c:pt>
                <c:pt idx="11">
                  <c:v>29</c:v>
                </c:pt>
                <c:pt idx="12">
                  <c:v>31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38</c:v>
                </c:pt>
              </c:numCache>
            </c:numRef>
          </c:cat>
          <c:val>
            <c:numRef>
              <c:f>'SR-52 WB'!$F$2:$F$19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'SR-52 WB'!$F$2:$F$118</c15:f>
                <c15:dlblRangeCache>
                  <c:ptCount val="117"/>
                  <c:pt idx="0">
                    <c:v>MAGNOLIA</c:v>
                  </c:pt>
                  <c:pt idx="1">
                    <c:v>CUYAMACA</c:v>
                  </c:pt>
                  <c:pt idx="2">
                    <c:v>CUYAMACA</c:v>
                  </c:pt>
                  <c:pt idx="3">
                    <c:v>SR-125 NB</c:v>
                  </c:pt>
                  <c:pt idx="4">
                    <c:v>NEW MISSION GORGE</c:v>
                  </c:pt>
                  <c:pt idx="5">
                    <c:v>MISSION GORGE</c:v>
                  </c:pt>
                  <c:pt idx="6">
                    <c:v>MAST</c:v>
                  </c:pt>
                  <c:pt idx="7">
                    <c:v>SANTO</c:v>
                  </c:pt>
                  <c:pt idx="8">
                    <c:v>SANTO</c:v>
                  </c:pt>
                  <c:pt idx="9">
                    <c:v>SR-163 SB</c:v>
                  </c:pt>
                  <c:pt idx="10">
                    <c:v>CONVOY</c:v>
                  </c:pt>
                  <c:pt idx="11">
                    <c:v>CONVOY</c:v>
                  </c:pt>
                  <c:pt idx="12">
                    <c:v>I-805 NB</c:v>
                  </c:pt>
                  <c:pt idx="13">
                    <c:v>I-805 SB</c:v>
                  </c:pt>
                  <c:pt idx="14">
                    <c:v>GENESEE</c:v>
                  </c:pt>
                  <c:pt idx="15">
                    <c:v>GENESEE</c:v>
                  </c:pt>
                  <c:pt idx="16">
                    <c:v>REGENTS</c:v>
                  </c:pt>
                  <c:pt idx="17">
                    <c:v>SR-52 WB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266D-4050-B355-F3BE5541E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20-266D-4050-B355-F3BE5541EF3E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266D-4050-B355-F3BE5541EF3E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SR-54 EB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'SR-54 EB'!$D$2:$D$118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'SR-54 EB'!$G$2:$G$15</c:f>
              <c:numCache>
                <c:formatCode>General</c:formatCode>
                <c:ptCount val="14"/>
                <c:pt idx="0">
                  <c:v>63.98</c:v>
                </c:pt>
                <c:pt idx="1">
                  <c:v>65.56</c:v>
                </c:pt>
                <c:pt idx="2">
                  <c:v>65.72</c:v>
                </c:pt>
                <c:pt idx="3">
                  <c:v>65.72</c:v>
                </c:pt>
                <c:pt idx="4">
                  <c:v>65.72</c:v>
                </c:pt>
                <c:pt idx="5">
                  <c:v>66.22</c:v>
                </c:pt>
                <c:pt idx="6">
                  <c:v>66.22</c:v>
                </c:pt>
                <c:pt idx="7">
                  <c:v>67.63</c:v>
                </c:pt>
                <c:pt idx="8">
                  <c:v>67.63</c:v>
                </c:pt>
                <c:pt idx="9">
                  <c:v>68.319999999999993</c:v>
                </c:pt>
                <c:pt idx="10">
                  <c:v>68.319999999999993</c:v>
                </c:pt>
                <c:pt idx="11">
                  <c:v>65.72</c:v>
                </c:pt>
                <c:pt idx="12">
                  <c:v>65.72</c:v>
                </c:pt>
                <c:pt idx="13">
                  <c:v>66.03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4F0-4840-9F91-202AE790CCB6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'SR-54 EB'!$D$2:$D$118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'SR-54 EB'!$H$2:$H$15</c:f>
              <c:numCache>
                <c:formatCode>General</c:formatCode>
                <c:ptCount val="14"/>
                <c:pt idx="0">
                  <c:v>52.02</c:v>
                </c:pt>
                <c:pt idx="1">
                  <c:v>57.97</c:v>
                </c:pt>
                <c:pt idx="2">
                  <c:v>52.53</c:v>
                </c:pt>
                <c:pt idx="3">
                  <c:v>52.53</c:v>
                </c:pt>
                <c:pt idx="4">
                  <c:v>52.53</c:v>
                </c:pt>
                <c:pt idx="5">
                  <c:v>58.21</c:v>
                </c:pt>
                <c:pt idx="6">
                  <c:v>58.21</c:v>
                </c:pt>
                <c:pt idx="7">
                  <c:v>64.849999999999994</c:v>
                </c:pt>
                <c:pt idx="8">
                  <c:v>64.849999999999994</c:v>
                </c:pt>
                <c:pt idx="9">
                  <c:v>66.66</c:v>
                </c:pt>
                <c:pt idx="10">
                  <c:v>66.66</c:v>
                </c:pt>
                <c:pt idx="11">
                  <c:v>66.5</c:v>
                </c:pt>
                <c:pt idx="12">
                  <c:v>66.5</c:v>
                </c:pt>
                <c:pt idx="13">
                  <c:v>65.94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4F0-4840-9F91-202AE790CCB6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'SR-54 EB'!$D$2:$D$118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'SR-54 EB'!$I$2:$I$15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4F0-4840-9F91-202AE790CCB6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'SR-54 EB'!$D$2:$D$118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'SR-54 EB'!$J$2:$J$15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4F0-4840-9F91-202AE790CCB6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B7D22C4-A3BC-45C1-8C9E-10E1593F3C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4F0-4840-9F91-202AE790CCB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0F316A8-E5CD-44E2-849F-BFCE2003CF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4F0-4840-9F91-202AE790CCB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3A92F59-4A98-4EC3-8767-A34D639D70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4F0-4840-9F91-202AE790CCB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046D6C7-7FDA-4EFA-AA3C-D52D028E72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4F0-4840-9F91-202AE790CCB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8E6E31B-932B-40A3-BF96-8ECE6B43DD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4F0-4840-9F91-202AE790CCB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024BBAC-34B5-499C-A8EE-408844CE82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4F0-4840-9F91-202AE790CCB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4CF3ED5-7046-4AB6-BFE3-C09748F718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4F0-4840-9F91-202AE790CCB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B1CC8B4-D8E1-4A02-B464-A533179D67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4F0-4840-9F91-202AE790CCB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7C70505-6BD9-4976-B74C-1D19CF6385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4F0-4840-9F91-202AE790CCB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6501E3A-71DC-46E7-A574-7C4489FFB2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4F0-4840-9F91-202AE790CCB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4CC680A-DD6E-496F-9258-F8FEFCCD18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4F0-4840-9F91-202AE790CCB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1931081-C940-4E89-833C-0CB7E20DEA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4F0-4840-9F91-202AE790CCB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6D090D8-82EA-40C9-8191-4B72668E15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4F0-4840-9F91-202AE790CCB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9A07561-237F-47B6-850B-321F40485C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4F0-4840-9F91-202AE790CC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'SR-54 EB'!$D$2:$D$118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'SR-54 EB'!$F$2:$F$15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'SR-54 EB'!$F$2:$F$118</c15:f>
                <c15:dlblRangeCache>
                  <c:ptCount val="117"/>
                  <c:pt idx="0">
                    <c:v>NATIONAL CITY</c:v>
                  </c:pt>
                  <c:pt idx="1">
                    <c:v>HIGHLAND</c:v>
                  </c:pt>
                  <c:pt idx="2">
                    <c:v>HIGHLAND</c:v>
                  </c:pt>
                  <c:pt idx="3">
                    <c:v>I-805 SB</c:v>
                  </c:pt>
                  <c:pt idx="4">
                    <c:v>I-805 SB</c:v>
                  </c:pt>
                  <c:pt idx="5">
                    <c:v>I-805 NB</c:v>
                  </c:pt>
                  <c:pt idx="6">
                    <c:v>VALLEY</c:v>
                  </c:pt>
                  <c:pt idx="7">
                    <c:v>VALLEY</c:v>
                  </c:pt>
                  <c:pt idx="8">
                    <c:v>WOODMAN</c:v>
                  </c:pt>
                  <c:pt idx="9">
                    <c:v>WOODMAN</c:v>
                  </c:pt>
                  <c:pt idx="10">
                    <c:v>BRIARWOOD</c:v>
                  </c:pt>
                  <c:pt idx="11">
                    <c:v>BRIARWOOD</c:v>
                  </c:pt>
                  <c:pt idx="12">
                    <c:v>0</c:v>
                  </c:pt>
                  <c:pt idx="13">
                    <c:v>SR-125 NB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8-64F0-4840-9F91-202AE790C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9-64F0-4840-9F91-202AE790CCB6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4F0-4840-9F91-202AE790CCB6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SR-54 WB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'SR-54 WB'!$D$2:$D$118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12</c:v>
                </c:pt>
                <c:pt idx="9">
                  <c:v>13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</c:numCache>
            </c:numRef>
          </c:cat>
          <c:val>
            <c:numRef>
              <c:f>'SR-54 WB'!$G$2:$G$15</c:f>
              <c:numCache>
                <c:formatCode>General</c:formatCode>
                <c:ptCount val="14"/>
                <c:pt idx="0">
                  <c:v>66.790000000000006</c:v>
                </c:pt>
                <c:pt idx="1">
                  <c:v>65.72</c:v>
                </c:pt>
                <c:pt idx="2">
                  <c:v>66.489999999999995</c:v>
                </c:pt>
                <c:pt idx="3">
                  <c:v>67.209999999999994</c:v>
                </c:pt>
                <c:pt idx="4">
                  <c:v>67.209999999999994</c:v>
                </c:pt>
                <c:pt idx="5">
                  <c:v>66.45</c:v>
                </c:pt>
                <c:pt idx="6">
                  <c:v>66.45</c:v>
                </c:pt>
                <c:pt idx="7">
                  <c:v>65.72</c:v>
                </c:pt>
                <c:pt idx="8">
                  <c:v>65.58</c:v>
                </c:pt>
                <c:pt idx="9">
                  <c:v>65.58</c:v>
                </c:pt>
                <c:pt idx="10">
                  <c:v>60.23</c:v>
                </c:pt>
                <c:pt idx="11">
                  <c:v>49.2</c:v>
                </c:pt>
                <c:pt idx="12">
                  <c:v>49.2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D33-410A-9A27-5389351CE50B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'SR-54 WB'!$D$2:$D$118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12</c:v>
                </c:pt>
                <c:pt idx="9">
                  <c:v>13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</c:numCache>
            </c:numRef>
          </c:cat>
          <c:val>
            <c:numRef>
              <c:f>'SR-54 WB'!$H$2:$H$15</c:f>
              <c:numCache>
                <c:formatCode>General</c:formatCode>
                <c:ptCount val="14"/>
                <c:pt idx="0">
                  <c:v>67.47</c:v>
                </c:pt>
                <c:pt idx="1">
                  <c:v>66.5</c:v>
                </c:pt>
                <c:pt idx="2">
                  <c:v>67.64</c:v>
                </c:pt>
                <c:pt idx="3">
                  <c:v>68.89</c:v>
                </c:pt>
                <c:pt idx="4">
                  <c:v>68.89</c:v>
                </c:pt>
                <c:pt idx="5">
                  <c:v>68.87</c:v>
                </c:pt>
                <c:pt idx="6">
                  <c:v>68.87</c:v>
                </c:pt>
                <c:pt idx="7">
                  <c:v>66.39</c:v>
                </c:pt>
                <c:pt idx="8">
                  <c:v>66.16</c:v>
                </c:pt>
                <c:pt idx="9">
                  <c:v>66.16</c:v>
                </c:pt>
                <c:pt idx="10">
                  <c:v>66.92</c:v>
                </c:pt>
                <c:pt idx="11">
                  <c:v>64.55</c:v>
                </c:pt>
                <c:pt idx="12">
                  <c:v>64.55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D33-410A-9A27-5389351CE50B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'SR-54 WB'!$D$2:$D$118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12</c:v>
                </c:pt>
                <c:pt idx="9">
                  <c:v>13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</c:numCache>
            </c:numRef>
          </c:cat>
          <c:val>
            <c:numRef>
              <c:f>'SR-54 WB'!$I$2:$I$15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D33-410A-9A27-5389351CE50B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'SR-54 WB'!$D$2:$D$118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12</c:v>
                </c:pt>
                <c:pt idx="9">
                  <c:v>13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</c:numCache>
            </c:numRef>
          </c:cat>
          <c:val>
            <c:numRef>
              <c:f>'SR-54 WB'!$J$2:$J$15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D33-410A-9A27-5389351CE50B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483882D-EDD2-4BD2-BE7C-B11CCC27B9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D33-410A-9A27-5389351CE50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D388EFC-8777-4CEB-B836-E461ECD595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D33-410A-9A27-5389351CE50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085F837-B5F8-4CD4-AD42-200D4B51B8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D33-410A-9A27-5389351CE50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B3740AE-CA0A-4F6A-B0A8-31C877D6AC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D33-410A-9A27-5389351CE50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E897CB7-205F-40B5-A3CB-F58B99755A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D33-410A-9A27-5389351CE50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ABC3B1A-0FA5-41D3-9E5C-A754574766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D33-410A-9A27-5389351CE50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CA4C396-0C06-4F79-8F1C-E77F141E08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D33-410A-9A27-5389351CE50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505017F-EBCE-4774-8DE4-4941A3F479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D33-410A-9A27-5389351CE50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DCD293D-E007-425B-BEBC-3AC8A79777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D33-410A-9A27-5389351CE50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6A8C993-18E4-4798-9287-A323DB8678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D33-410A-9A27-5389351CE50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DEF3A42-57BA-422F-BAA8-97DF34EEC1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D33-410A-9A27-5389351CE50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AF06D42-F3B0-4D72-86CD-5C784E5EC2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D33-410A-9A27-5389351CE50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19B4360-E699-44DA-BEC0-0C0A4B2608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D33-410A-9A27-5389351CE50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D33-410A-9A27-5389351CE5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'SR-54 WB'!$D$2:$D$118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12</c:v>
                </c:pt>
                <c:pt idx="9">
                  <c:v>13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</c:numCache>
            </c:numRef>
          </c:cat>
          <c:val>
            <c:numRef>
              <c:f>'SR-54 WB'!$F$2:$F$15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'SR-54 WB'!$F$2:$F$118</c15:f>
                <c15:dlblRangeCache>
                  <c:ptCount val="117"/>
                  <c:pt idx="0">
                    <c:v>SR-54 WB</c:v>
                  </c:pt>
                  <c:pt idx="1">
                    <c:v>SR  54</c:v>
                  </c:pt>
                  <c:pt idx="2">
                    <c:v>SR-125 NB</c:v>
                  </c:pt>
                  <c:pt idx="3">
                    <c:v>BRIARWOOD</c:v>
                  </c:pt>
                  <c:pt idx="4">
                    <c:v>BRIARWOOD</c:v>
                  </c:pt>
                  <c:pt idx="5">
                    <c:v>WOODMAN</c:v>
                  </c:pt>
                  <c:pt idx="6">
                    <c:v>WOODMAN</c:v>
                  </c:pt>
                  <c:pt idx="7">
                    <c:v>VALLEY</c:v>
                  </c:pt>
                  <c:pt idx="8">
                    <c:v>I-805 NB</c:v>
                  </c:pt>
                  <c:pt idx="9">
                    <c:v>0</c:v>
                  </c:pt>
                  <c:pt idx="10">
                    <c:v>HIGHLAND</c:v>
                  </c:pt>
                  <c:pt idx="11">
                    <c:v>HIGHLAND</c:v>
                  </c:pt>
                  <c:pt idx="12">
                    <c:v>NATIONAL CITY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2-DD33-410A-9A27-5389351CE5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3-DD33-410A-9A27-5389351CE50B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D33-410A-9A27-5389351CE50B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SR-56 EB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'SR-56 EB'!$D$2:$D$118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4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16</c:v>
                </c:pt>
              </c:numCache>
            </c:numRef>
          </c:cat>
          <c:val>
            <c:numRef>
              <c:f>'SR-56 EB'!$G$2:$G$11</c:f>
              <c:numCache>
                <c:formatCode>General</c:formatCode>
                <c:ptCount val="10"/>
                <c:pt idx="0">
                  <c:v>65.63</c:v>
                </c:pt>
                <c:pt idx="1">
                  <c:v>66.569999999999993</c:v>
                </c:pt>
                <c:pt idx="2">
                  <c:v>66.73</c:v>
                </c:pt>
                <c:pt idx="3">
                  <c:v>66.03</c:v>
                </c:pt>
                <c:pt idx="4">
                  <c:v>66.03</c:v>
                </c:pt>
                <c:pt idx="5">
                  <c:v>67.099999999999994</c:v>
                </c:pt>
                <c:pt idx="6">
                  <c:v>67.099999999999994</c:v>
                </c:pt>
                <c:pt idx="7">
                  <c:v>67.099999999999994</c:v>
                </c:pt>
                <c:pt idx="8">
                  <c:v>67.209999999999994</c:v>
                </c:pt>
                <c:pt idx="9">
                  <c:v>68.069999999999993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4EC-4559-9F50-2ACC77CDCF72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'SR-56 EB'!$D$2:$D$118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4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16</c:v>
                </c:pt>
              </c:numCache>
            </c:numRef>
          </c:cat>
          <c:val>
            <c:numRef>
              <c:f>'SR-56 EB'!$H$2:$H$11</c:f>
              <c:numCache>
                <c:formatCode>General</c:formatCode>
                <c:ptCount val="10"/>
                <c:pt idx="0">
                  <c:v>44.71</c:v>
                </c:pt>
                <c:pt idx="1">
                  <c:v>22.53</c:v>
                </c:pt>
                <c:pt idx="2">
                  <c:v>25.27</c:v>
                </c:pt>
                <c:pt idx="3">
                  <c:v>50.85</c:v>
                </c:pt>
                <c:pt idx="4">
                  <c:v>50.85</c:v>
                </c:pt>
                <c:pt idx="5">
                  <c:v>59.06</c:v>
                </c:pt>
                <c:pt idx="6">
                  <c:v>59.06</c:v>
                </c:pt>
                <c:pt idx="7">
                  <c:v>59.06</c:v>
                </c:pt>
                <c:pt idx="8">
                  <c:v>64.930000000000007</c:v>
                </c:pt>
                <c:pt idx="9">
                  <c:v>62.72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4EC-4559-9F50-2ACC77CDCF72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'SR-56 EB'!$D$2:$D$118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4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16</c:v>
                </c:pt>
              </c:numCache>
            </c:numRef>
          </c:cat>
          <c:val>
            <c:numRef>
              <c:f>'SR-56 EB'!$I$2:$I$11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4EC-4559-9F50-2ACC77CDCF72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'SR-56 EB'!$D$2:$D$118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4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16</c:v>
                </c:pt>
              </c:numCache>
            </c:numRef>
          </c:cat>
          <c:val>
            <c:numRef>
              <c:f>'SR-56 EB'!$J$2:$J$11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4EC-4559-9F50-2ACC77CDCF72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A63D24C-BC75-431E-92DB-A440372850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4EC-4559-9F50-2ACC77CDCF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D6E6639-348A-4919-98A3-98D445325D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4EC-4559-9F50-2ACC77CDCF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D0705AF-B4E4-4483-82A2-5A508C7A23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4EC-4559-9F50-2ACC77CDCF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DB3BA82-1E65-48A9-8773-5AC1FAB8F6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4EC-4559-9F50-2ACC77CDCF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0178A19-494A-4117-B7A7-C760E09A21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4EC-4559-9F50-2ACC77CDCF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2043484-CDB8-45BA-98CD-8EDD45266E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EC-4559-9F50-2ACC77CDCF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758F0CB-142B-4668-84DB-BB64DE646F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4EC-4559-9F50-2ACC77CDCF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770A10C-BF89-4F83-83A5-6167AC89EF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EC-4559-9F50-2ACC77CDCF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582D3EF-18D4-483E-9BBD-F215793CD0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4EC-4559-9F50-2ACC77CDCF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66C0CD4-5677-4828-850D-E372CD305D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4EC-4559-9F50-2ACC77CDCF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'SR-56 EB'!$D$2:$D$118</c:f>
              <c:numCache>
                <c:formatCode>General</c:formatCode>
                <c:ptCount val="117"/>
                <c:pt idx="0">
                  <c:v>1</c:v>
                </c:pt>
                <c:pt idx="1">
                  <c:v>4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16</c:v>
                </c:pt>
              </c:numCache>
            </c:numRef>
          </c:cat>
          <c:val>
            <c:numRef>
              <c:f>'SR-56 EB'!$F$2:$F$11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'SR-56 EB'!$F$2:$F$118</c15:f>
                <c15:dlblRangeCache>
                  <c:ptCount val="117"/>
                  <c:pt idx="0">
                    <c:v>EL CAMINO REAL</c:v>
                  </c:pt>
                  <c:pt idx="1">
                    <c:v>CARMEL CREEK</c:v>
                  </c:pt>
                  <c:pt idx="2">
                    <c:v>CARMEL COUNTRY</c:v>
                  </c:pt>
                  <c:pt idx="3">
                    <c:v>CAMINO SANTA FE</c:v>
                  </c:pt>
                  <c:pt idx="4">
                    <c:v>CAMINO SANTA FE</c:v>
                  </c:pt>
                  <c:pt idx="5">
                    <c:v>CAMINO RUIZ</c:v>
                  </c:pt>
                  <c:pt idx="6">
                    <c:v>CAMINO RUIZ</c:v>
                  </c:pt>
                  <c:pt idx="7">
                    <c:v>CAMINO RUIZ</c:v>
                  </c:pt>
                  <c:pt idx="8">
                    <c:v>BLACK MOUNTAIN</c:v>
                  </c:pt>
                  <c:pt idx="9">
                    <c:v>RANCHO PENASQUITOS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2-A4EC-4559-9F50-2ACC77CDCF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3-A4EC-4559-9F50-2ACC77CDCF72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4EC-4559-9F50-2ACC77CDCF72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SR-56 WB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'SR-56 WB'!$D$2:$D$118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12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</c:numCache>
            </c:numRef>
          </c:cat>
          <c:val>
            <c:numRef>
              <c:f>'SR-56 WB'!$G$2:$G$13</c:f>
              <c:numCache>
                <c:formatCode>General</c:formatCode>
                <c:ptCount val="12"/>
                <c:pt idx="0">
                  <c:v>61.37</c:v>
                </c:pt>
                <c:pt idx="1">
                  <c:v>61.37</c:v>
                </c:pt>
                <c:pt idx="2">
                  <c:v>55.54</c:v>
                </c:pt>
                <c:pt idx="3">
                  <c:v>55.54</c:v>
                </c:pt>
                <c:pt idx="4">
                  <c:v>51.64</c:v>
                </c:pt>
                <c:pt idx="5">
                  <c:v>51.64</c:v>
                </c:pt>
                <c:pt idx="6">
                  <c:v>47.23</c:v>
                </c:pt>
                <c:pt idx="7">
                  <c:v>53.35</c:v>
                </c:pt>
                <c:pt idx="8">
                  <c:v>56.15</c:v>
                </c:pt>
                <c:pt idx="9">
                  <c:v>56.15</c:v>
                </c:pt>
                <c:pt idx="10">
                  <c:v>56.15</c:v>
                </c:pt>
                <c:pt idx="11">
                  <c:v>59.47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1BE-4ED7-8F0E-8684724A772B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'SR-56 WB'!$D$2:$D$118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12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</c:numCache>
            </c:numRef>
          </c:cat>
          <c:val>
            <c:numRef>
              <c:f>'SR-56 WB'!$H$2:$H$13</c:f>
              <c:numCache>
                <c:formatCode>General</c:formatCode>
                <c:ptCount val="12"/>
                <c:pt idx="0">
                  <c:v>69.45</c:v>
                </c:pt>
                <c:pt idx="1">
                  <c:v>69.45</c:v>
                </c:pt>
                <c:pt idx="2">
                  <c:v>69.91</c:v>
                </c:pt>
                <c:pt idx="3">
                  <c:v>69.91</c:v>
                </c:pt>
                <c:pt idx="4">
                  <c:v>68.48</c:v>
                </c:pt>
                <c:pt idx="5">
                  <c:v>68.48</c:v>
                </c:pt>
                <c:pt idx="6">
                  <c:v>69.23</c:v>
                </c:pt>
                <c:pt idx="7">
                  <c:v>67.25</c:v>
                </c:pt>
                <c:pt idx="8">
                  <c:v>64.98</c:v>
                </c:pt>
                <c:pt idx="9">
                  <c:v>64.98</c:v>
                </c:pt>
                <c:pt idx="10">
                  <c:v>64.98</c:v>
                </c:pt>
                <c:pt idx="11">
                  <c:v>63.98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1BE-4ED7-8F0E-8684724A772B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'SR-56 WB'!$D$2:$D$118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12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</c:numCache>
            </c:numRef>
          </c:cat>
          <c:val>
            <c:numRef>
              <c:f>'SR-56 WB'!$I$2:$I$13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1BE-4ED7-8F0E-8684724A772B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'SR-56 WB'!$D$2:$D$118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12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</c:numCache>
            </c:numRef>
          </c:cat>
          <c:val>
            <c:numRef>
              <c:f>'SR-56 WB'!$J$2:$J$13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1BE-4ED7-8F0E-8684724A772B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A7AA062-4C68-4017-B427-2702EF8523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1BE-4ED7-8F0E-8684724A77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49FAC2F-FAFA-4C78-807A-95F6F2F4DD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1BE-4ED7-8F0E-8684724A77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366738A-862D-4E7B-ABFD-1A0A3DC744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1BE-4ED7-8F0E-8684724A77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A01794B-01D7-4C77-B31D-3CF8351D9E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1BE-4ED7-8F0E-8684724A772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546FFDD-B899-427B-98B6-4592423407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1BE-4ED7-8F0E-8684724A772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E000FAB-8841-4085-9594-EE33FA7CBA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1BE-4ED7-8F0E-8684724A772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ADDAC95-5340-488C-9334-0BBEF448F2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1BE-4ED7-8F0E-8684724A772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DBBD050-CF22-4B00-AC7D-10237BBD11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1BE-4ED7-8F0E-8684724A772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EE6BC35-C9CA-4FA7-8C90-8A9D2E7FA1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1BE-4ED7-8F0E-8684724A772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10A71C1-A74F-4EC0-9EB5-05E7326FDF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1BE-4ED7-8F0E-8684724A772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9510AA0-D340-4373-9EB3-0E6A872746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1BE-4ED7-8F0E-8684724A772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BF66FC2-EB6B-49CA-A2D5-94B0FAE12C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1BE-4ED7-8F0E-8684724A77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'SR-56 WB'!$D$2:$D$118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12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</c:numCache>
            </c:numRef>
          </c:cat>
          <c:val>
            <c:numRef>
              <c:f>'SR-56 WB'!$F$2:$F$13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'SR-56 WB'!$F$2:$F$118</c15:f>
                <c15:dlblRangeCache>
                  <c:ptCount val="117"/>
                  <c:pt idx="0">
                    <c:v>I-15 SB</c:v>
                  </c:pt>
                  <c:pt idx="1">
                    <c:v>RANCHO PENASQUITOS</c:v>
                  </c:pt>
                  <c:pt idx="2">
                    <c:v>BLACK MOUNTAIN</c:v>
                  </c:pt>
                  <c:pt idx="3">
                    <c:v>BLACK MOUNTAIN</c:v>
                  </c:pt>
                  <c:pt idx="4">
                    <c:v>CAMINO RUIZ</c:v>
                  </c:pt>
                  <c:pt idx="5">
                    <c:v>CAMINO RUIZ</c:v>
                  </c:pt>
                  <c:pt idx="6">
                    <c:v>CAMINO SANTA FE</c:v>
                  </c:pt>
                  <c:pt idx="7">
                    <c:v>CARMEL COUNTRY</c:v>
                  </c:pt>
                  <c:pt idx="8">
                    <c:v>CARMEL COUNTRY</c:v>
                  </c:pt>
                  <c:pt idx="9">
                    <c:v>CARMEL CREEK</c:v>
                  </c:pt>
                  <c:pt idx="10">
                    <c:v>CARMEL CREEK</c:v>
                  </c:pt>
                  <c:pt idx="11">
                    <c:v>CARMEL CREEK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2-B1BE-4ED7-8F0E-8684724A7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3-B1BE-4ED7-8F0E-8684724A772B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B1BE-4ED7-8F0E-8684724A772B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SR-94 EB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'SR-94 EB'!$D$2:$D$118</c:f>
              <c:numCache>
                <c:formatCode>General</c:formatCode>
                <c:ptCount val="117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22</c:v>
                </c:pt>
                <c:pt idx="12">
                  <c:v>23</c:v>
                </c:pt>
                <c:pt idx="13">
                  <c:v>24</c:v>
                </c:pt>
                <c:pt idx="14">
                  <c:v>25</c:v>
                </c:pt>
                <c:pt idx="15">
                  <c:v>26</c:v>
                </c:pt>
                <c:pt idx="16">
                  <c:v>27</c:v>
                </c:pt>
                <c:pt idx="17">
                  <c:v>28</c:v>
                </c:pt>
                <c:pt idx="18">
                  <c:v>29</c:v>
                </c:pt>
                <c:pt idx="19">
                  <c:v>2</c:v>
                </c:pt>
                <c:pt idx="20">
                  <c:v>3</c:v>
                </c:pt>
                <c:pt idx="21">
                  <c:v>5</c:v>
                </c:pt>
                <c:pt idx="22">
                  <c:v>7</c:v>
                </c:pt>
                <c:pt idx="23">
                  <c:v>9</c:v>
                </c:pt>
              </c:numCache>
            </c:numRef>
          </c:cat>
          <c:val>
            <c:numRef>
              <c:f>'SR-94 EB'!$G$2:$G$25</c:f>
              <c:numCache>
                <c:formatCode>General</c:formatCode>
                <c:ptCount val="24"/>
                <c:pt idx="0">
                  <c:v>65.02</c:v>
                </c:pt>
                <c:pt idx="1">
                  <c:v>66.599999999999994</c:v>
                </c:pt>
                <c:pt idx="2">
                  <c:v>66.599999999999994</c:v>
                </c:pt>
                <c:pt idx="3">
                  <c:v>66.989999999999995</c:v>
                </c:pt>
                <c:pt idx="4">
                  <c:v>66.989999999999995</c:v>
                </c:pt>
                <c:pt idx="5">
                  <c:v>65.64</c:v>
                </c:pt>
                <c:pt idx="6">
                  <c:v>65.989999999999995</c:v>
                </c:pt>
                <c:pt idx="7">
                  <c:v>64.63</c:v>
                </c:pt>
                <c:pt idx="8">
                  <c:v>65.849999999999994</c:v>
                </c:pt>
                <c:pt idx="9">
                  <c:v>66.19</c:v>
                </c:pt>
                <c:pt idx="10">
                  <c:v>65.959999999999994</c:v>
                </c:pt>
                <c:pt idx="11">
                  <c:v>65.760000000000005</c:v>
                </c:pt>
                <c:pt idx="12">
                  <c:v>66.8</c:v>
                </c:pt>
                <c:pt idx="13">
                  <c:v>66.319999999999993</c:v>
                </c:pt>
                <c:pt idx="14">
                  <c:v>66.33</c:v>
                </c:pt>
                <c:pt idx="15">
                  <c:v>64.03</c:v>
                </c:pt>
                <c:pt idx="16">
                  <c:v>49.5</c:v>
                </c:pt>
                <c:pt idx="17">
                  <c:v>64.03</c:v>
                </c:pt>
                <c:pt idx="18">
                  <c:v>49.5</c:v>
                </c:pt>
                <c:pt idx="19">
                  <c:v>61.59</c:v>
                </c:pt>
                <c:pt idx="20">
                  <c:v>61.59</c:v>
                </c:pt>
                <c:pt idx="21">
                  <c:v>63.79</c:v>
                </c:pt>
                <c:pt idx="22">
                  <c:v>61.43</c:v>
                </c:pt>
                <c:pt idx="23">
                  <c:v>57.58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75B-490E-9C9D-FBF54B7016D4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'SR-94 EB'!$D$2:$D$118</c:f>
              <c:numCache>
                <c:formatCode>General</c:formatCode>
                <c:ptCount val="117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22</c:v>
                </c:pt>
                <c:pt idx="12">
                  <c:v>23</c:v>
                </c:pt>
                <c:pt idx="13">
                  <c:v>24</c:v>
                </c:pt>
                <c:pt idx="14">
                  <c:v>25</c:v>
                </c:pt>
                <c:pt idx="15">
                  <c:v>26</c:v>
                </c:pt>
                <c:pt idx="16">
                  <c:v>27</c:v>
                </c:pt>
                <c:pt idx="17">
                  <c:v>28</c:v>
                </c:pt>
                <c:pt idx="18">
                  <c:v>29</c:v>
                </c:pt>
                <c:pt idx="19">
                  <c:v>2</c:v>
                </c:pt>
                <c:pt idx="20">
                  <c:v>3</c:v>
                </c:pt>
                <c:pt idx="21">
                  <c:v>5</c:v>
                </c:pt>
                <c:pt idx="22">
                  <c:v>7</c:v>
                </c:pt>
                <c:pt idx="23">
                  <c:v>9</c:v>
                </c:pt>
              </c:numCache>
            </c:numRef>
          </c:cat>
          <c:val>
            <c:numRef>
              <c:f>'SR-94 EB'!$H$2:$H$25</c:f>
              <c:numCache>
                <c:formatCode>General</c:formatCode>
                <c:ptCount val="24"/>
                <c:pt idx="0">
                  <c:v>41.13</c:v>
                </c:pt>
                <c:pt idx="1">
                  <c:v>45.12</c:v>
                </c:pt>
                <c:pt idx="2">
                  <c:v>45.12</c:v>
                </c:pt>
                <c:pt idx="3">
                  <c:v>60.48</c:v>
                </c:pt>
                <c:pt idx="4">
                  <c:v>60.48</c:v>
                </c:pt>
                <c:pt idx="5">
                  <c:v>59.35</c:v>
                </c:pt>
                <c:pt idx="6">
                  <c:v>62.21</c:v>
                </c:pt>
                <c:pt idx="7">
                  <c:v>59.39</c:v>
                </c:pt>
                <c:pt idx="8">
                  <c:v>59.71</c:v>
                </c:pt>
                <c:pt idx="9">
                  <c:v>59.12</c:v>
                </c:pt>
                <c:pt idx="10">
                  <c:v>61.97</c:v>
                </c:pt>
                <c:pt idx="11">
                  <c:v>63.49</c:v>
                </c:pt>
                <c:pt idx="12">
                  <c:v>63.59</c:v>
                </c:pt>
                <c:pt idx="13">
                  <c:v>61.71</c:v>
                </c:pt>
                <c:pt idx="14">
                  <c:v>60.24</c:v>
                </c:pt>
                <c:pt idx="15">
                  <c:v>61.67</c:v>
                </c:pt>
                <c:pt idx="16">
                  <c:v>64.63</c:v>
                </c:pt>
                <c:pt idx="17">
                  <c:v>61.67</c:v>
                </c:pt>
                <c:pt idx="18">
                  <c:v>64.63</c:v>
                </c:pt>
                <c:pt idx="19">
                  <c:v>60.14</c:v>
                </c:pt>
                <c:pt idx="20">
                  <c:v>60.14</c:v>
                </c:pt>
                <c:pt idx="21">
                  <c:v>63.57</c:v>
                </c:pt>
                <c:pt idx="22">
                  <c:v>61.74</c:v>
                </c:pt>
                <c:pt idx="23">
                  <c:v>58.67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75B-490E-9C9D-FBF54B7016D4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'SR-94 EB'!$D$2:$D$118</c:f>
              <c:numCache>
                <c:formatCode>General</c:formatCode>
                <c:ptCount val="117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22</c:v>
                </c:pt>
                <c:pt idx="12">
                  <c:v>23</c:v>
                </c:pt>
                <c:pt idx="13">
                  <c:v>24</c:v>
                </c:pt>
                <c:pt idx="14">
                  <c:v>25</c:v>
                </c:pt>
                <c:pt idx="15">
                  <c:v>26</c:v>
                </c:pt>
                <c:pt idx="16">
                  <c:v>27</c:v>
                </c:pt>
                <c:pt idx="17">
                  <c:v>28</c:v>
                </c:pt>
                <c:pt idx="18">
                  <c:v>29</c:v>
                </c:pt>
                <c:pt idx="19">
                  <c:v>2</c:v>
                </c:pt>
                <c:pt idx="20">
                  <c:v>3</c:v>
                </c:pt>
                <c:pt idx="21">
                  <c:v>5</c:v>
                </c:pt>
                <c:pt idx="22">
                  <c:v>7</c:v>
                </c:pt>
                <c:pt idx="23">
                  <c:v>9</c:v>
                </c:pt>
              </c:numCache>
            </c:numRef>
          </c:cat>
          <c:val>
            <c:numRef>
              <c:f>'SR-94 EB'!$I$2:$I$25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75B-490E-9C9D-FBF54B7016D4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'SR-94 EB'!$D$2:$D$118</c:f>
              <c:numCache>
                <c:formatCode>General</c:formatCode>
                <c:ptCount val="117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22</c:v>
                </c:pt>
                <c:pt idx="12">
                  <c:v>23</c:v>
                </c:pt>
                <c:pt idx="13">
                  <c:v>24</c:v>
                </c:pt>
                <c:pt idx="14">
                  <c:v>25</c:v>
                </c:pt>
                <c:pt idx="15">
                  <c:v>26</c:v>
                </c:pt>
                <c:pt idx="16">
                  <c:v>27</c:v>
                </c:pt>
                <c:pt idx="17">
                  <c:v>28</c:v>
                </c:pt>
                <c:pt idx="18">
                  <c:v>29</c:v>
                </c:pt>
                <c:pt idx="19">
                  <c:v>2</c:v>
                </c:pt>
                <c:pt idx="20">
                  <c:v>3</c:v>
                </c:pt>
                <c:pt idx="21">
                  <c:v>5</c:v>
                </c:pt>
                <c:pt idx="22">
                  <c:v>7</c:v>
                </c:pt>
                <c:pt idx="23">
                  <c:v>9</c:v>
                </c:pt>
              </c:numCache>
            </c:numRef>
          </c:cat>
          <c:val>
            <c:numRef>
              <c:f>'SR-94 EB'!$J$2:$J$25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75B-490E-9C9D-FBF54B7016D4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C9A2A44-2536-4731-84D3-D924FFDBC9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75B-490E-9C9D-FBF54B7016D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37D7E32-8AB9-4348-B7C4-4F72AEA5BF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75B-490E-9C9D-FBF54B7016D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64A269-E42E-4D7B-BB5C-618FCB0BE3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75B-490E-9C9D-FBF54B7016D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6039F55-54EE-45B6-B5B5-B13277FF8B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75B-490E-9C9D-FBF54B7016D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8F8F4FE-22C1-48AE-8936-963BC52975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75B-490E-9C9D-FBF54B7016D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F5A0F98-5129-4817-9395-7CEF25FD2B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75B-490E-9C9D-FBF54B7016D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2262636-2C46-4EC2-A1CE-91F3B18506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75B-490E-9C9D-FBF54B7016D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C757316-B480-42B9-9922-34C91D1784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75B-490E-9C9D-FBF54B7016D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2BEBD76-C3E3-4699-87CD-F3074F68AC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75B-490E-9C9D-FBF54B7016D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71AAB88-5ACF-4F1D-BCDC-B09C3D4881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75B-490E-9C9D-FBF54B7016D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4EB09D7-4AF9-4E8C-984C-A8B5E8C023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75B-490E-9C9D-FBF54B7016D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F4353B8-9CA5-4C8E-A1BE-D100A62666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75B-490E-9C9D-FBF54B7016D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9569821-F525-4552-938A-C6CB8C05E0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75B-490E-9C9D-FBF54B7016D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22BDC08-5B0D-4294-838C-23B1E4EDD6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75B-490E-9C9D-FBF54B7016D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5B122CF-CD40-4D8F-AE8A-7C67C45699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75B-490E-9C9D-FBF54B7016D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F3B5853-ECBE-4A4F-BD88-B88040C8C1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75B-490E-9C9D-FBF54B7016D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D936DD7-A127-408F-9F66-946F276086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75B-490E-9C9D-FBF54B7016D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545CE35-EA22-4A1B-9FC1-AFD876F2F4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75B-490E-9C9D-FBF54B7016D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1D46438-22BB-49B5-8713-EE1687308F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75B-490E-9C9D-FBF54B7016D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7D7DFB1-42B4-46D5-87ED-2FF5FAF163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75B-490E-9C9D-FBF54B7016D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857C2D4-3813-46CC-ABF8-AD95DC3532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75B-490E-9C9D-FBF54B7016D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0EF7D76-D7B7-4404-8D00-3F8DCB4902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75B-490E-9C9D-FBF54B7016D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BDC7180-621E-4F71-B05A-E4588D750D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75B-490E-9C9D-FBF54B7016D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F4A3451-4E1E-4AEC-B54C-ABDF4FA819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75B-490E-9C9D-FBF54B7016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'SR-94 EB'!$D$2:$D$118</c:f>
              <c:numCache>
                <c:formatCode>General</c:formatCode>
                <c:ptCount val="117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22</c:v>
                </c:pt>
                <c:pt idx="12">
                  <c:v>23</c:v>
                </c:pt>
                <c:pt idx="13">
                  <c:v>24</c:v>
                </c:pt>
                <c:pt idx="14">
                  <c:v>25</c:v>
                </c:pt>
                <c:pt idx="15">
                  <c:v>26</c:v>
                </c:pt>
                <c:pt idx="16">
                  <c:v>27</c:v>
                </c:pt>
                <c:pt idx="17">
                  <c:v>28</c:v>
                </c:pt>
                <c:pt idx="18">
                  <c:v>29</c:v>
                </c:pt>
                <c:pt idx="19">
                  <c:v>2</c:v>
                </c:pt>
                <c:pt idx="20">
                  <c:v>3</c:v>
                </c:pt>
                <c:pt idx="21">
                  <c:v>5</c:v>
                </c:pt>
                <c:pt idx="22">
                  <c:v>7</c:v>
                </c:pt>
                <c:pt idx="23">
                  <c:v>9</c:v>
                </c:pt>
              </c:numCache>
            </c:numRef>
          </c:cat>
          <c:val>
            <c:numRef>
              <c:f>'SR-94 EB'!$F$2:$F$25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'SR-94 EB'!$F$2:$F$118</c15:f>
                <c15:dlblRangeCache>
                  <c:ptCount val="117"/>
                  <c:pt idx="0">
                    <c:v>I-5 SB</c:v>
                  </c:pt>
                  <c:pt idx="1">
                    <c:v>28TH</c:v>
                  </c:pt>
                  <c:pt idx="2">
                    <c:v>28TH</c:v>
                  </c:pt>
                  <c:pt idx="3">
                    <c:v>SR-15 SB</c:v>
                  </c:pt>
                  <c:pt idx="4">
                    <c:v>SR-15 NB</c:v>
                  </c:pt>
                  <c:pt idx="5">
                    <c:v>HOME</c:v>
                  </c:pt>
                  <c:pt idx="6">
                    <c:v>I-805 SB</c:v>
                  </c:pt>
                  <c:pt idx="7">
                    <c:v>I-805 NB</c:v>
                  </c:pt>
                  <c:pt idx="8">
                    <c:v>EUCLID</c:v>
                  </c:pt>
                  <c:pt idx="9">
                    <c:v>KELTON</c:v>
                  </c:pt>
                  <c:pt idx="10">
                    <c:v>FEDERAL</c:v>
                  </c:pt>
                  <c:pt idx="11">
                    <c:v>COLLEGE</c:v>
                  </c:pt>
                  <c:pt idx="12">
                    <c:v>MASSACHUSETTS</c:v>
                  </c:pt>
                  <c:pt idx="13">
                    <c:v>WAITE</c:v>
                  </c:pt>
                  <c:pt idx="14">
                    <c:v>LEMON GROVE</c:v>
                  </c:pt>
                  <c:pt idx="15">
                    <c:v>LEMON GROVE</c:v>
                  </c:pt>
                  <c:pt idx="16">
                    <c:v>GROVE</c:v>
                  </c:pt>
                  <c:pt idx="17">
                    <c:v>SR-125 NB</c:v>
                  </c:pt>
                  <c:pt idx="18">
                    <c:v>SR-125 NB</c:v>
                  </c:pt>
                  <c:pt idx="19">
                    <c:v>BANCROFT</c:v>
                  </c:pt>
                  <c:pt idx="20">
                    <c:v>BANCROFT</c:v>
                  </c:pt>
                  <c:pt idx="21">
                    <c:v>KENWOOD</c:v>
                  </c:pt>
                  <c:pt idx="22">
                    <c:v>SWEETWATER SPRINGS</c:v>
                  </c:pt>
                  <c:pt idx="23">
                    <c:v>AVOCADO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975B-490E-9C9D-FBF54B701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2-975B-490E-9C9D-FBF54B7016D4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975B-490E-9C9D-FBF54B7016D4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SR-94 WB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'SR-94 WB'!$D$2:$D$118</c:f>
              <c:numCache>
                <c:formatCode>General</c:formatCode>
                <c:ptCount val="117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26</c:v>
                </c:pt>
                <c:pt idx="21">
                  <c:v>29</c:v>
                </c:pt>
                <c:pt idx="22">
                  <c:v>32</c:v>
                </c:pt>
                <c:pt idx="23">
                  <c:v>34</c:v>
                </c:pt>
                <c:pt idx="24">
                  <c:v>1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7</c:v>
                </c:pt>
              </c:numCache>
            </c:numRef>
          </c:cat>
          <c:val>
            <c:numRef>
              <c:f>'SR-94 WB'!$G$2:$G$14</c:f>
              <c:numCache>
                <c:formatCode>General</c:formatCode>
                <c:ptCount val="13"/>
                <c:pt idx="0">
                  <c:v>64.3</c:v>
                </c:pt>
                <c:pt idx="1">
                  <c:v>64.3</c:v>
                </c:pt>
                <c:pt idx="2">
                  <c:v>63.5</c:v>
                </c:pt>
                <c:pt idx="3">
                  <c:v>61.52</c:v>
                </c:pt>
                <c:pt idx="4">
                  <c:v>61.52</c:v>
                </c:pt>
                <c:pt idx="5">
                  <c:v>59.03</c:v>
                </c:pt>
                <c:pt idx="6">
                  <c:v>59.03</c:v>
                </c:pt>
                <c:pt idx="7">
                  <c:v>57</c:v>
                </c:pt>
                <c:pt idx="8">
                  <c:v>57</c:v>
                </c:pt>
                <c:pt idx="9">
                  <c:v>65.83</c:v>
                </c:pt>
                <c:pt idx="10">
                  <c:v>49.92</c:v>
                </c:pt>
                <c:pt idx="11">
                  <c:v>49.92</c:v>
                </c:pt>
                <c:pt idx="12">
                  <c:v>46.74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0B5-47CA-A5C8-1CAFA4779998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'SR-94 WB'!$D$2:$D$118</c:f>
              <c:numCache>
                <c:formatCode>General</c:formatCode>
                <c:ptCount val="117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26</c:v>
                </c:pt>
                <c:pt idx="21">
                  <c:v>29</c:v>
                </c:pt>
                <c:pt idx="22">
                  <c:v>32</c:v>
                </c:pt>
                <c:pt idx="23">
                  <c:v>34</c:v>
                </c:pt>
                <c:pt idx="24">
                  <c:v>1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7</c:v>
                </c:pt>
              </c:numCache>
            </c:numRef>
          </c:cat>
          <c:val>
            <c:numRef>
              <c:f>'SR-94 WB'!$H$2:$H$14</c:f>
              <c:numCache>
                <c:formatCode>General</c:formatCode>
                <c:ptCount val="13"/>
                <c:pt idx="0">
                  <c:v>66.930000000000007</c:v>
                </c:pt>
                <c:pt idx="1">
                  <c:v>66.930000000000007</c:v>
                </c:pt>
                <c:pt idx="2">
                  <c:v>67.16</c:v>
                </c:pt>
                <c:pt idx="3">
                  <c:v>66.14</c:v>
                </c:pt>
                <c:pt idx="4">
                  <c:v>66.14</c:v>
                </c:pt>
                <c:pt idx="5">
                  <c:v>66.33</c:v>
                </c:pt>
                <c:pt idx="6">
                  <c:v>66.33</c:v>
                </c:pt>
                <c:pt idx="7">
                  <c:v>67.25</c:v>
                </c:pt>
                <c:pt idx="8">
                  <c:v>67.25</c:v>
                </c:pt>
                <c:pt idx="9">
                  <c:v>59.36</c:v>
                </c:pt>
                <c:pt idx="10">
                  <c:v>68.63</c:v>
                </c:pt>
                <c:pt idx="11">
                  <c:v>68.63</c:v>
                </c:pt>
                <c:pt idx="12">
                  <c:v>66.94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0B5-47CA-A5C8-1CAFA4779998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'SR-94 WB'!$D$2:$D$118</c:f>
              <c:numCache>
                <c:formatCode>General</c:formatCode>
                <c:ptCount val="117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26</c:v>
                </c:pt>
                <c:pt idx="21">
                  <c:v>29</c:v>
                </c:pt>
                <c:pt idx="22">
                  <c:v>32</c:v>
                </c:pt>
                <c:pt idx="23">
                  <c:v>34</c:v>
                </c:pt>
                <c:pt idx="24">
                  <c:v>1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7</c:v>
                </c:pt>
              </c:numCache>
            </c:numRef>
          </c:cat>
          <c:val>
            <c:numRef>
              <c:f>'SR-94 WB'!$I$2:$I$14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0B5-47CA-A5C8-1CAFA4779998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'SR-94 WB'!$D$2:$D$118</c:f>
              <c:numCache>
                <c:formatCode>General</c:formatCode>
                <c:ptCount val="117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26</c:v>
                </c:pt>
                <c:pt idx="21">
                  <c:v>29</c:v>
                </c:pt>
                <c:pt idx="22">
                  <c:v>32</c:v>
                </c:pt>
                <c:pt idx="23">
                  <c:v>34</c:v>
                </c:pt>
                <c:pt idx="24">
                  <c:v>1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7</c:v>
                </c:pt>
              </c:numCache>
            </c:numRef>
          </c:cat>
          <c:val>
            <c:numRef>
              <c:f>'SR-94 WB'!$J$2:$J$14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0B5-47CA-A5C8-1CAFA4779998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7318CC-7A97-40B1-8ABC-67F8B491BC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0B5-47CA-A5C8-1CAFA47799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1D4BF3-9D4C-4F8D-AE2B-E706033E62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0B5-47CA-A5C8-1CAFA47799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81E0B73-84DE-48D4-8D00-0CAC39ED68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0B5-47CA-A5C8-1CAFA477999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28E4A7-8487-46A1-9ACD-C9897E287A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0B5-47CA-A5C8-1CAFA477999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7D14749-CD18-44EB-A168-E321A7DADD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0B5-47CA-A5C8-1CAFA477999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1FCDD44-3D6A-45AA-8E6C-BD22AD47D2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0B5-47CA-A5C8-1CAFA477999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6D28800-3A83-4289-889A-CE8A2DB8BA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0B5-47CA-A5C8-1CAFA477999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3CC745C-0AF8-4458-AF3A-7FC3670ABA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0B5-47CA-A5C8-1CAFA477999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4BB2B09-B40F-4BEC-9D77-DF4C8BAF99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0B5-47CA-A5C8-1CAFA477999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4F8A875-864F-478D-9778-2DE047B676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0B5-47CA-A5C8-1CAFA477999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0C3D9EA-FBFB-402D-ADDF-2924EE3439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0B5-47CA-A5C8-1CAFA477999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27DB509-2424-44F5-83A4-AE8A86EA49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0B5-47CA-A5C8-1CAFA477999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8B3F6AE-0311-435A-90B5-4F66C96320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0B5-47CA-A5C8-1CAFA47799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'SR-94 WB'!$D$2:$D$118</c:f>
              <c:numCache>
                <c:formatCode>General</c:formatCode>
                <c:ptCount val="117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26</c:v>
                </c:pt>
                <c:pt idx="21">
                  <c:v>29</c:v>
                </c:pt>
                <c:pt idx="22">
                  <c:v>32</c:v>
                </c:pt>
                <c:pt idx="23">
                  <c:v>34</c:v>
                </c:pt>
                <c:pt idx="24">
                  <c:v>1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7</c:v>
                </c:pt>
              </c:numCache>
            </c:numRef>
          </c:cat>
          <c:val>
            <c:numRef>
              <c:f>'SR-94 WB'!$F$2:$F$14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'SR-94 WB'!$F$2:$F$118</c15:f>
                <c15:dlblRangeCache>
                  <c:ptCount val="117"/>
                  <c:pt idx="0">
                    <c:v>GROVE</c:v>
                  </c:pt>
                  <c:pt idx="1">
                    <c:v>LEMON GROVE</c:v>
                  </c:pt>
                  <c:pt idx="2">
                    <c:v>LEMON GROVE</c:v>
                  </c:pt>
                  <c:pt idx="3">
                    <c:v>WAITE</c:v>
                  </c:pt>
                  <c:pt idx="4">
                    <c:v>MASSACHUSETTS</c:v>
                  </c:pt>
                  <c:pt idx="5">
                    <c:v>COLLEGE</c:v>
                  </c:pt>
                  <c:pt idx="6">
                    <c:v>BROADWAY</c:v>
                  </c:pt>
                  <c:pt idx="7">
                    <c:v>COLLEGE</c:v>
                  </c:pt>
                  <c:pt idx="8">
                    <c:v>COLLEGE GROVE</c:v>
                  </c:pt>
                  <c:pt idx="9">
                    <c:v>COLLEGE GROVE</c:v>
                  </c:pt>
                  <c:pt idx="10">
                    <c:v>KELTON</c:v>
                  </c:pt>
                  <c:pt idx="11">
                    <c:v>KELTON</c:v>
                  </c:pt>
                  <c:pt idx="12">
                    <c:v>EUCLID</c:v>
                  </c:pt>
                  <c:pt idx="13">
                    <c:v>EUCLID</c:v>
                  </c:pt>
                  <c:pt idx="14">
                    <c:v>EUCLID</c:v>
                  </c:pt>
                  <c:pt idx="15">
                    <c:v>47TH</c:v>
                  </c:pt>
                  <c:pt idx="16">
                    <c:v>I-805 NB</c:v>
                  </c:pt>
                  <c:pt idx="17">
                    <c:v>I-805 NB</c:v>
                  </c:pt>
                  <c:pt idx="18">
                    <c:v>I-805 NB</c:v>
                  </c:pt>
                  <c:pt idx="19">
                    <c:v>I-805 NB</c:v>
                  </c:pt>
                  <c:pt idx="20">
                    <c:v>HOME</c:v>
                  </c:pt>
                  <c:pt idx="21">
                    <c:v>32ND</c:v>
                  </c:pt>
                  <c:pt idx="22">
                    <c:v>28TH</c:v>
                  </c:pt>
                  <c:pt idx="23">
                    <c:v>25TH</c:v>
                  </c:pt>
                  <c:pt idx="24">
                    <c:v>CAMPO</c:v>
                  </c:pt>
                  <c:pt idx="25">
                    <c:v>AVOCADO</c:v>
                  </c:pt>
                  <c:pt idx="26">
                    <c:v>SWEETWATER SPRINGS</c:v>
                  </c:pt>
                  <c:pt idx="27">
                    <c:v>SWEETWATER SPRINGS</c:v>
                  </c:pt>
                  <c:pt idx="28">
                    <c:v>KENWOOD</c:v>
                  </c:pt>
                  <c:pt idx="29">
                    <c:v>BANCROFT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50B5-47CA-A5C8-1CAFA4779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2-50B5-47CA-A5C8-1CAFA4779998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0B5-47CA-A5C8-1CAFA4779998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SR-905 EB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'SR-905 EB'!$D$2:$D$118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11</c:v>
                </c:pt>
                <c:pt idx="7">
                  <c:v>12</c:v>
                </c:pt>
                <c:pt idx="8">
                  <c:v>2</c:v>
                </c:pt>
                <c:pt idx="9">
                  <c:v>3</c:v>
                </c:pt>
                <c:pt idx="10">
                  <c:v>6</c:v>
                </c:pt>
                <c:pt idx="11">
                  <c:v>7</c:v>
                </c:pt>
                <c:pt idx="12">
                  <c:v>10</c:v>
                </c:pt>
              </c:numCache>
            </c:numRef>
          </c:cat>
          <c:val>
            <c:numRef>
              <c:f>'SR-905 EB'!$G$2:$G$14</c:f>
              <c:numCache>
                <c:formatCode>General</c:formatCode>
                <c:ptCount val="13"/>
                <c:pt idx="0">
                  <c:v>52.16</c:v>
                </c:pt>
                <c:pt idx="1">
                  <c:v>52.16</c:v>
                </c:pt>
                <c:pt idx="2">
                  <c:v>60.81</c:v>
                </c:pt>
                <c:pt idx="3">
                  <c:v>59.58</c:v>
                </c:pt>
                <c:pt idx="4">
                  <c:v>59.58</c:v>
                </c:pt>
                <c:pt idx="5">
                  <c:v>59.58</c:v>
                </c:pt>
                <c:pt idx="6">
                  <c:v>60.1</c:v>
                </c:pt>
                <c:pt idx="7">
                  <c:v>60.1</c:v>
                </c:pt>
                <c:pt idx="8">
                  <c:v>61.83</c:v>
                </c:pt>
                <c:pt idx="9">
                  <c:v>61.83</c:v>
                </c:pt>
                <c:pt idx="10">
                  <c:v>62.7</c:v>
                </c:pt>
                <c:pt idx="11">
                  <c:v>62.7</c:v>
                </c:pt>
                <c:pt idx="12">
                  <c:v>62.53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225-4021-B7D4-FCBA1536C68A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'SR-905 EB'!$D$2:$D$118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11</c:v>
                </c:pt>
                <c:pt idx="7">
                  <c:v>12</c:v>
                </c:pt>
                <c:pt idx="8">
                  <c:v>2</c:v>
                </c:pt>
                <c:pt idx="9">
                  <c:v>3</c:v>
                </c:pt>
                <c:pt idx="10">
                  <c:v>6</c:v>
                </c:pt>
                <c:pt idx="11">
                  <c:v>7</c:v>
                </c:pt>
                <c:pt idx="12">
                  <c:v>10</c:v>
                </c:pt>
              </c:numCache>
            </c:numRef>
          </c:cat>
          <c:val>
            <c:numRef>
              <c:f>'SR-905 EB'!$H$2:$H$14</c:f>
              <c:numCache>
                <c:formatCode>General</c:formatCode>
                <c:ptCount val="13"/>
                <c:pt idx="0">
                  <c:v>53.63</c:v>
                </c:pt>
                <c:pt idx="1">
                  <c:v>53.63</c:v>
                </c:pt>
                <c:pt idx="2">
                  <c:v>60.8</c:v>
                </c:pt>
                <c:pt idx="3">
                  <c:v>59.15</c:v>
                </c:pt>
                <c:pt idx="4">
                  <c:v>59.15</c:v>
                </c:pt>
                <c:pt idx="5">
                  <c:v>59.15</c:v>
                </c:pt>
                <c:pt idx="6">
                  <c:v>60.19</c:v>
                </c:pt>
                <c:pt idx="7">
                  <c:v>60.19</c:v>
                </c:pt>
                <c:pt idx="8">
                  <c:v>61.57</c:v>
                </c:pt>
                <c:pt idx="9">
                  <c:v>61.57</c:v>
                </c:pt>
                <c:pt idx="10">
                  <c:v>62.23</c:v>
                </c:pt>
                <c:pt idx="11">
                  <c:v>62.23</c:v>
                </c:pt>
                <c:pt idx="12">
                  <c:v>63.51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225-4021-B7D4-FCBA1536C68A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'SR-905 EB'!$D$2:$D$118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11</c:v>
                </c:pt>
                <c:pt idx="7">
                  <c:v>12</c:v>
                </c:pt>
                <c:pt idx="8">
                  <c:v>2</c:v>
                </c:pt>
                <c:pt idx="9">
                  <c:v>3</c:v>
                </c:pt>
                <c:pt idx="10">
                  <c:v>6</c:v>
                </c:pt>
                <c:pt idx="11">
                  <c:v>7</c:v>
                </c:pt>
                <c:pt idx="12">
                  <c:v>10</c:v>
                </c:pt>
              </c:numCache>
            </c:numRef>
          </c:cat>
          <c:val>
            <c:numRef>
              <c:f>'SR-905 EB'!$I$2:$I$14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225-4021-B7D4-FCBA1536C68A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'SR-905 EB'!$D$2:$D$118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11</c:v>
                </c:pt>
                <c:pt idx="7">
                  <c:v>12</c:v>
                </c:pt>
                <c:pt idx="8">
                  <c:v>2</c:v>
                </c:pt>
                <c:pt idx="9">
                  <c:v>3</c:v>
                </c:pt>
                <c:pt idx="10">
                  <c:v>6</c:v>
                </c:pt>
                <c:pt idx="11">
                  <c:v>7</c:v>
                </c:pt>
                <c:pt idx="12">
                  <c:v>10</c:v>
                </c:pt>
              </c:numCache>
            </c:numRef>
          </c:cat>
          <c:val>
            <c:numRef>
              <c:f>'SR-905 EB'!$J$2:$J$14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225-4021-B7D4-FCBA1536C68A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4D2FA17-28E1-4C64-9F4E-D90A4004EB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225-4021-B7D4-FCBA1536C6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A89FAFC-4C4D-426C-AD59-D4DA3FEBD2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225-4021-B7D4-FCBA1536C6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468D7FC-68D1-4995-B239-C0FDC5894B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225-4021-B7D4-FCBA1536C6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2107868-D874-4418-8527-0265EA1894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225-4021-B7D4-FCBA1536C68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BD0AA38-37E5-4B1C-99CC-67873CC0FE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225-4021-B7D4-FCBA1536C68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42888D4-0A73-4102-B4B0-6201C74E1A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225-4021-B7D4-FCBA1536C68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4EDE739-E49F-4250-9DEA-2658EF263F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225-4021-B7D4-FCBA1536C68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70F104F-C357-42AC-A3BA-F26A2C2069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225-4021-B7D4-FCBA1536C68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69E7EDB-675B-4809-8239-F53473A08C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225-4021-B7D4-FCBA1536C68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5C13D7B-33FB-4B77-AA78-964B3E3E50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225-4021-B7D4-FCBA1536C68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541B8B2-BA54-42DA-A32C-2091A93043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225-4021-B7D4-FCBA1536C68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F47D239-12E5-4F94-A187-36F0A5AA6A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225-4021-B7D4-FCBA1536C68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6489C5A-AC75-43B8-BCF5-C3827DAACF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225-4021-B7D4-FCBA1536C6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'SR-905 EB'!$D$2:$D$118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11</c:v>
                </c:pt>
                <c:pt idx="7">
                  <c:v>12</c:v>
                </c:pt>
                <c:pt idx="8">
                  <c:v>2</c:v>
                </c:pt>
                <c:pt idx="9">
                  <c:v>3</c:v>
                </c:pt>
                <c:pt idx="10">
                  <c:v>6</c:v>
                </c:pt>
                <c:pt idx="11">
                  <c:v>7</c:v>
                </c:pt>
                <c:pt idx="12">
                  <c:v>10</c:v>
                </c:pt>
              </c:numCache>
            </c:numRef>
          </c:cat>
          <c:val>
            <c:numRef>
              <c:f>'SR-905 EB'!$F$2:$F$14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'SR-905 EB'!$F$2:$F$118</c15:f>
                <c15:dlblRangeCache>
                  <c:ptCount val="117"/>
                  <c:pt idx="0">
                    <c:v>I-5 SB</c:v>
                  </c:pt>
                  <c:pt idx="1">
                    <c:v>I-5 NB</c:v>
                  </c:pt>
                  <c:pt idx="2">
                    <c:v>BEYER</c:v>
                  </c:pt>
                  <c:pt idx="3">
                    <c:v>BEYER</c:v>
                  </c:pt>
                  <c:pt idx="4">
                    <c:v>PICADOR</c:v>
                  </c:pt>
                  <c:pt idx="5">
                    <c:v>PICADOR</c:v>
                  </c:pt>
                  <c:pt idx="6">
                    <c:v>I-805 SB</c:v>
                  </c:pt>
                  <c:pt idx="7">
                    <c:v>I-805 SB</c:v>
                  </c:pt>
                  <c:pt idx="8">
                    <c:v>CALIENTE</c:v>
                  </c:pt>
                  <c:pt idx="9">
                    <c:v>CALIENTE</c:v>
                  </c:pt>
                  <c:pt idx="10">
                    <c:v>HERITAGE</c:v>
                  </c:pt>
                  <c:pt idx="11">
                    <c:v>BRITANNIA</c:v>
                  </c:pt>
                  <c:pt idx="12">
                    <c:v>LA MEDIA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C-C225-4021-B7D4-FCBA1536C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D-C225-4021-B7D4-FCBA1536C68A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225-4021-B7D4-FCBA1536C68A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SR-905 WB</a:t>
            </a:r>
            <a:endParaRPr lang="en-US" sz="1600" b="1"/>
          </a:p>
        </c:rich>
      </c:tx>
      <c:layout>
        <c:manualLayout>
          <c:xMode val="edge"/>
          <c:yMode val="edge"/>
          <c:x val="0.26842188565033637"/>
          <c:y val="3.764706347346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192662975116E-2"/>
          <c:y val="0.10411574545199884"/>
          <c:w val="0.88305109202978582"/>
          <c:h val="0.79657492838485788"/>
        </c:manualLayout>
      </c:layout>
      <c:lineChart>
        <c:grouping val="standard"/>
        <c:varyColors val="0"/>
        <c:ser>
          <c:idx val="1"/>
          <c:order val="0"/>
          <c:tx>
            <c:v>INRIX AM</c:v>
          </c:tx>
          <c:spPr>
            <a:ln w="317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'SR-905 WB'!$D$2:$D$118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9</c:v>
                </c:pt>
                <c:pt idx="7">
                  <c:v>12</c:v>
                </c:pt>
                <c:pt idx="8">
                  <c:v>13</c:v>
                </c:pt>
                <c:pt idx="9">
                  <c:v>2</c:v>
                </c:pt>
                <c:pt idx="10">
                  <c:v>3</c:v>
                </c:pt>
                <c:pt idx="11">
                  <c:v>8</c:v>
                </c:pt>
                <c:pt idx="12">
                  <c:v>9</c:v>
                </c:pt>
                <c:pt idx="13">
                  <c:v>11</c:v>
                </c:pt>
                <c:pt idx="14">
                  <c:v>14</c:v>
                </c:pt>
                <c:pt idx="15">
                  <c:v>15</c:v>
                </c:pt>
              </c:numCache>
            </c:numRef>
          </c:cat>
          <c:val>
            <c:numRef>
              <c:f>'SR-905 WB'!$G$2:$G$17</c:f>
              <c:numCache>
                <c:formatCode>General</c:formatCode>
                <c:ptCount val="16"/>
                <c:pt idx="0">
                  <c:v>64.19</c:v>
                </c:pt>
                <c:pt idx="1">
                  <c:v>64.19</c:v>
                </c:pt>
                <c:pt idx="2">
                  <c:v>64.19</c:v>
                </c:pt>
                <c:pt idx="3">
                  <c:v>64.19</c:v>
                </c:pt>
                <c:pt idx="4">
                  <c:v>64.150000000000006</c:v>
                </c:pt>
                <c:pt idx="5">
                  <c:v>64.150000000000006</c:v>
                </c:pt>
                <c:pt idx="6">
                  <c:v>63.6</c:v>
                </c:pt>
                <c:pt idx="7">
                  <c:v>53.96</c:v>
                </c:pt>
                <c:pt idx="8">
                  <c:v>53.96</c:v>
                </c:pt>
                <c:pt idx="9">
                  <c:v>41.4</c:v>
                </c:pt>
                <c:pt idx="10">
                  <c:v>57.43</c:v>
                </c:pt>
                <c:pt idx="11">
                  <c:v>61.13</c:v>
                </c:pt>
                <c:pt idx="12">
                  <c:v>61.13</c:v>
                </c:pt>
                <c:pt idx="13">
                  <c:v>60.22</c:v>
                </c:pt>
                <c:pt idx="14">
                  <c:v>61.39</c:v>
                </c:pt>
                <c:pt idx="15">
                  <c:v>61.39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BA2-4D39-A525-8C79D454B402}"/>
            </c:ext>
          </c:extLst>
        </c:ser>
        <c:ser>
          <c:idx val="3"/>
          <c:order val="2"/>
          <c:tx>
            <c:v>INRIX PM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'SR-905 WB'!$D$2:$D$118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9</c:v>
                </c:pt>
                <c:pt idx="7">
                  <c:v>12</c:v>
                </c:pt>
                <c:pt idx="8">
                  <c:v>13</c:v>
                </c:pt>
                <c:pt idx="9">
                  <c:v>2</c:v>
                </c:pt>
                <c:pt idx="10">
                  <c:v>3</c:v>
                </c:pt>
                <c:pt idx="11">
                  <c:v>8</c:v>
                </c:pt>
                <c:pt idx="12">
                  <c:v>9</c:v>
                </c:pt>
                <c:pt idx="13">
                  <c:v>11</c:v>
                </c:pt>
                <c:pt idx="14">
                  <c:v>14</c:v>
                </c:pt>
                <c:pt idx="15">
                  <c:v>15</c:v>
                </c:pt>
              </c:numCache>
            </c:numRef>
          </c:cat>
          <c:val>
            <c:numRef>
              <c:f>'SR-905 WB'!$H$2:$H$17</c:f>
              <c:numCache>
                <c:formatCode>General</c:formatCode>
                <c:ptCount val="16"/>
                <c:pt idx="0">
                  <c:v>65.959999999999994</c:v>
                </c:pt>
                <c:pt idx="1">
                  <c:v>65.959999999999994</c:v>
                </c:pt>
                <c:pt idx="2">
                  <c:v>65.959999999999994</c:v>
                </c:pt>
                <c:pt idx="3">
                  <c:v>65.959999999999994</c:v>
                </c:pt>
                <c:pt idx="4">
                  <c:v>64.78</c:v>
                </c:pt>
                <c:pt idx="5">
                  <c:v>64.78</c:v>
                </c:pt>
                <c:pt idx="6">
                  <c:v>64.400000000000006</c:v>
                </c:pt>
                <c:pt idx="7">
                  <c:v>53.68</c:v>
                </c:pt>
                <c:pt idx="8">
                  <c:v>53.68</c:v>
                </c:pt>
                <c:pt idx="9">
                  <c:v>40.17</c:v>
                </c:pt>
                <c:pt idx="10">
                  <c:v>58.58</c:v>
                </c:pt>
                <c:pt idx="11">
                  <c:v>61.1</c:v>
                </c:pt>
                <c:pt idx="12">
                  <c:v>61.1</c:v>
                </c:pt>
                <c:pt idx="13">
                  <c:v>60.59</c:v>
                </c:pt>
                <c:pt idx="14">
                  <c:v>61.46</c:v>
                </c:pt>
                <c:pt idx="15">
                  <c:v>61.46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BA2-4D39-A525-8C79D454B402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cat>
            <c:numRef>
              <c:f>'SR-905 WB'!$D$2:$D$118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9</c:v>
                </c:pt>
                <c:pt idx="7">
                  <c:v>12</c:v>
                </c:pt>
                <c:pt idx="8">
                  <c:v>13</c:v>
                </c:pt>
                <c:pt idx="9">
                  <c:v>2</c:v>
                </c:pt>
                <c:pt idx="10">
                  <c:v>3</c:v>
                </c:pt>
                <c:pt idx="11">
                  <c:v>8</c:v>
                </c:pt>
                <c:pt idx="12">
                  <c:v>9</c:v>
                </c:pt>
                <c:pt idx="13">
                  <c:v>11</c:v>
                </c:pt>
                <c:pt idx="14">
                  <c:v>14</c:v>
                </c:pt>
                <c:pt idx="15">
                  <c:v>15</c:v>
                </c:pt>
              </c:numCache>
            </c:numRef>
          </c:cat>
          <c:val>
            <c:numRef>
              <c:f>'SR-905 WB'!$I$2:$I$17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BA2-4D39-A525-8C79D454B402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'SR-905 WB'!$D$2:$D$118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9</c:v>
                </c:pt>
                <c:pt idx="7">
                  <c:v>12</c:v>
                </c:pt>
                <c:pt idx="8">
                  <c:v>13</c:v>
                </c:pt>
                <c:pt idx="9">
                  <c:v>2</c:v>
                </c:pt>
                <c:pt idx="10">
                  <c:v>3</c:v>
                </c:pt>
                <c:pt idx="11">
                  <c:v>8</c:v>
                </c:pt>
                <c:pt idx="12">
                  <c:v>9</c:v>
                </c:pt>
                <c:pt idx="13">
                  <c:v>11</c:v>
                </c:pt>
                <c:pt idx="14">
                  <c:v>14</c:v>
                </c:pt>
                <c:pt idx="15">
                  <c:v>15</c:v>
                </c:pt>
              </c:numCache>
            </c:numRef>
          </c:cat>
          <c:val>
            <c:numRef>
              <c:f>'SR-905 WB'!$J$2:$J$17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BA2-4D39-A525-8C79D454B402}"/>
            </c:ext>
          </c:extLst>
        </c:ser>
        <c:ser>
          <c:idx val="11"/>
          <c:order val="6"/>
          <c:tx>
            <c:v>from_nm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C226333-BE3F-4EB2-BB31-CDA9080B36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BA2-4D39-A525-8C79D454B40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18A0931-DEA7-47A5-828B-9B48A92F02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BA2-4D39-A525-8C79D454B40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D4FCED2-AE47-45FC-AF0A-96F11BE15C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BA2-4D39-A525-8C79D454B40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DF54D47-7F78-4B14-9C41-8636D43F6B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BA2-4D39-A525-8C79D454B40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42DC07F-FBF1-4F0F-89FF-4A6CFEC555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BA2-4D39-A525-8C79D454B40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89A5F50-A0E6-4A31-91D5-6465E463DD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BA2-4D39-A525-8C79D454B40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61E9CF4-C714-4CCA-B062-A0154E0A59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BA2-4D39-A525-8C79D454B40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4C01F12-FE6D-4DF5-AAB3-5C1479DFDE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BA2-4D39-A525-8C79D454B40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EC95E9A-5E53-44A3-B289-DEED06FE1E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BA2-4D39-A525-8C79D454B40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CE1D634-A274-4078-95EE-F88AFAD85B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BA2-4D39-A525-8C79D454B40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1DB975A-C35B-42C1-9EAC-4D8C22F0CF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BA2-4D39-A525-8C79D454B40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B6C7003-B23B-40D8-9D9F-15ADA3DC38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BA2-4D39-A525-8C79D454B40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85E68CF-F247-479B-95F2-C599F95E2E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BA2-4D39-A525-8C79D454B40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D7B1B6B-53C2-4C4E-AA25-04AB4EAE09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BA2-4D39-A525-8C79D454B40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E9D3FEC-A8B4-4705-B989-11B0691CDD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BA2-4D39-A525-8C79D454B40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32FBAE5-C00E-4843-89BD-EA4241F728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BA2-4D39-A525-8C79D454B4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'SR-905 WB'!$D$2:$D$118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9</c:v>
                </c:pt>
                <c:pt idx="7">
                  <c:v>12</c:v>
                </c:pt>
                <c:pt idx="8">
                  <c:v>13</c:v>
                </c:pt>
                <c:pt idx="9">
                  <c:v>2</c:v>
                </c:pt>
                <c:pt idx="10">
                  <c:v>3</c:v>
                </c:pt>
                <c:pt idx="11">
                  <c:v>8</c:v>
                </c:pt>
                <c:pt idx="12">
                  <c:v>9</c:v>
                </c:pt>
                <c:pt idx="13">
                  <c:v>11</c:v>
                </c:pt>
                <c:pt idx="14">
                  <c:v>14</c:v>
                </c:pt>
                <c:pt idx="15">
                  <c:v>15</c:v>
                </c:pt>
              </c:numCache>
            </c:numRef>
          </c:cat>
          <c:val>
            <c:numRef>
              <c:f>'SR-905 WB'!$F$2:$F$17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'SR-905 WB'!$F$2:$F$118</c15:f>
                <c15:dlblRangeCache>
                  <c:ptCount val="117"/>
                  <c:pt idx="0">
                    <c:v>CALIENTE</c:v>
                  </c:pt>
                  <c:pt idx="1">
                    <c:v>I-805 NB</c:v>
                  </c:pt>
                  <c:pt idx="2">
                    <c:v>I-805 NB</c:v>
                  </c:pt>
                  <c:pt idx="3">
                    <c:v>I-805 SB</c:v>
                  </c:pt>
                  <c:pt idx="4">
                    <c:v>I-805 SB</c:v>
                  </c:pt>
                  <c:pt idx="5">
                    <c:v>PICADOR</c:v>
                  </c:pt>
                  <c:pt idx="6">
                    <c:v>BEYER</c:v>
                  </c:pt>
                  <c:pt idx="7">
                    <c:v>I-5 NB</c:v>
                  </c:pt>
                  <c:pt idx="8">
                    <c:v>I-5 SB</c:v>
                  </c:pt>
                  <c:pt idx="9">
                    <c:v>LRT-905</c:v>
                  </c:pt>
                  <c:pt idx="10">
                    <c:v>LRT-905</c:v>
                  </c:pt>
                  <c:pt idx="11">
                    <c:v>SR-125 SB</c:v>
                  </c:pt>
                  <c:pt idx="12">
                    <c:v>LA MEDIA</c:v>
                  </c:pt>
                  <c:pt idx="13">
                    <c:v>BRITANNIA</c:v>
                  </c:pt>
                  <c:pt idx="14">
                    <c:v>HERITAGE</c:v>
                  </c:pt>
                  <c:pt idx="15">
                    <c:v>CALIENTE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5-8BA2-4D39-A525-8C79D454B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94376"/>
        <c:axId val="451695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70.52</c:v>
                      </c:pt>
                      <c:pt idx="1">
                        <c:v>72.930000000000007</c:v>
                      </c:pt>
                      <c:pt idx="2">
                        <c:v>66.63</c:v>
                      </c:pt>
                      <c:pt idx="3">
                        <c:v>66.52</c:v>
                      </c:pt>
                      <c:pt idx="4">
                        <c:v>66.52</c:v>
                      </c:pt>
                      <c:pt idx="5">
                        <c:v>66.290000000000006</c:v>
                      </c:pt>
                      <c:pt idx="6">
                        <c:v>66.290000000000006</c:v>
                      </c:pt>
                      <c:pt idx="7">
                        <c:v>67.12</c:v>
                      </c:pt>
                      <c:pt idx="8">
                        <c:v>67.97</c:v>
                      </c:pt>
                      <c:pt idx="9">
                        <c:v>71.28</c:v>
                      </c:pt>
                      <c:pt idx="10">
                        <c:v>65.989999999999995</c:v>
                      </c:pt>
                      <c:pt idx="11">
                        <c:v>70.67</c:v>
                      </c:pt>
                      <c:pt idx="12">
                        <c:v>71.83</c:v>
                      </c:pt>
                      <c:pt idx="13">
                        <c:v>71.83</c:v>
                      </c:pt>
                      <c:pt idx="14">
                        <c:v>72.150000000000006</c:v>
                      </c:pt>
                      <c:pt idx="15">
                        <c:v>66.930000000000007</c:v>
                      </c:pt>
                      <c:pt idx="16">
                        <c:v>72.23</c:v>
                      </c:pt>
                      <c:pt idx="17">
                        <c:v>72.41</c:v>
                      </c:pt>
                      <c:pt idx="18">
                        <c:v>72.45</c:v>
                      </c:pt>
                      <c:pt idx="19">
                        <c:v>72.459999999999994</c:v>
                      </c:pt>
                      <c:pt idx="20">
                        <c:v>64.58</c:v>
                      </c:pt>
                      <c:pt idx="21">
                        <c:v>64.58</c:v>
                      </c:pt>
                      <c:pt idx="22">
                        <c:v>64.819999999999993</c:v>
                      </c:pt>
                      <c:pt idx="23">
                        <c:v>64.819999999999993</c:v>
                      </c:pt>
                      <c:pt idx="24">
                        <c:v>64.819999999999993</c:v>
                      </c:pt>
                      <c:pt idx="25">
                        <c:v>65.59</c:v>
                      </c:pt>
                      <c:pt idx="26">
                        <c:v>65.59</c:v>
                      </c:pt>
                      <c:pt idx="27">
                        <c:v>66.510000000000005</c:v>
                      </c:pt>
                      <c:pt idx="28">
                        <c:v>66.510000000000005</c:v>
                      </c:pt>
                      <c:pt idx="29">
                        <c:v>67.47</c:v>
                      </c:pt>
                      <c:pt idx="30">
                        <c:v>67.47</c:v>
                      </c:pt>
                      <c:pt idx="31">
                        <c:v>67.47</c:v>
                      </c:pt>
                      <c:pt idx="32">
                        <c:v>67.47</c:v>
                      </c:pt>
                      <c:pt idx="33">
                        <c:v>67.260000000000005</c:v>
                      </c:pt>
                      <c:pt idx="34">
                        <c:v>67.5</c:v>
                      </c:pt>
                      <c:pt idx="35">
                        <c:v>64.2</c:v>
                      </c:pt>
                      <c:pt idx="36">
                        <c:v>64.2</c:v>
                      </c:pt>
                      <c:pt idx="37">
                        <c:v>67.5</c:v>
                      </c:pt>
                      <c:pt idx="38">
                        <c:v>67.5</c:v>
                      </c:pt>
                      <c:pt idx="39">
                        <c:v>68.23</c:v>
                      </c:pt>
                      <c:pt idx="40">
                        <c:v>68.23</c:v>
                      </c:pt>
                      <c:pt idx="41">
                        <c:v>68.23</c:v>
                      </c:pt>
                      <c:pt idx="42">
                        <c:v>68.23</c:v>
                      </c:pt>
                      <c:pt idx="43">
                        <c:v>66.63</c:v>
                      </c:pt>
                      <c:pt idx="44">
                        <c:v>66.63</c:v>
                      </c:pt>
                      <c:pt idx="45">
                        <c:v>66.52</c:v>
                      </c:pt>
                      <c:pt idx="46">
                        <c:v>66.52</c:v>
                      </c:pt>
                      <c:pt idx="47">
                        <c:v>66.97</c:v>
                      </c:pt>
                      <c:pt idx="48">
                        <c:v>66.97</c:v>
                      </c:pt>
                      <c:pt idx="49">
                        <c:v>67.459999999999994</c:v>
                      </c:pt>
                      <c:pt idx="50">
                        <c:v>67.459999999999994</c:v>
                      </c:pt>
                      <c:pt idx="51">
                        <c:v>65.38</c:v>
                      </c:pt>
                      <c:pt idx="52">
                        <c:v>65.38</c:v>
                      </c:pt>
                      <c:pt idx="53">
                        <c:v>65.52</c:v>
                      </c:pt>
                      <c:pt idx="54">
                        <c:v>71.28</c:v>
                      </c:pt>
                      <c:pt idx="55">
                        <c:v>66.290000000000006</c:v>
                      </c:pt>
                      <c:pt idx="56">
                        <c:v>68.22</c:v>
                      </c:pt>
                      <c:pt idx="57">
                        <c:v>67.05</c:v>
                      </c:pt>
                      <c:pt idx="58">
                        <c:v>67.05</c:v>
                      </c:pt>
                      <c:pt idx="59">
                        <c:v>73.150000000000006</c:v>
                      </c:pt>
                      <c:pt idx="60">
                        <c:v>67.849999999999994</c:v>
                      </c:pt>
                      <c:pt idx="61">
                        <c:v>65.94</c:v>
                      </c:pt>
                      <c:pt idx="62">
                        <c:v>65.94</c:v>
                      </c:pt>
                      <c:pt idx="63">
                        <c:v>65.94</c:v>
                      </c:pt>
                      <c:pt idx="64">
                        <c:v>67.12</c:v>
                      </c:pt>
                      <c:pt idx="65">
                        <c:v>65.75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6-8BA2-4D39-A525-8C79D454B402}"/>
                  </c:ext>
                </c:extLst>
              </c15:ser>
            </c15:filteredLineSeries>
            <c15:filteredLine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worksheet!$D$2:$D$67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19</c:v>
                      </c:pt>
                      <c:pt idx="8">
                        <c:v>5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</c:v>
                      </c:pt>
                      <c:pt idx="21">
                        <c:v>3</c:v>
                      </c:pt>
                      <c:pt idx="22">
                        <c:v>4</c:v>
                      </c:pt>
                      <c:pt idx="23">
                        <c:v>8</c:v>
                      </c:pt>
                      <c:pt idx="24">
                        <c:v>9</c:v>
                      </c:pt>
                      <c:pt idx="25">
                        <c:v>10</c:v>
                      </c:pt>
                      <c:pt idx="26">
                        <c:v>11</c:v>
                      </c:pt>
                      <c:pt idx="27">
                        <c:v>12</c:v>
                      </c:pt>
                      <c:pt idx="28">
                        <c:v>13</c:v>
                      </c:pt>
                      <c:pt idx="29">
                        <c:v>15</c:v>
                      </c:pt>
                      <c:pt idx="30">
                        <c:v>16</c:v>
                      </c:pt>
                      <c:pt idx="31">
                        <c:v>17</c:v>
                      </c:pt>
                      <c:pt idx="32">
                        <c:v>18</c:v>
                      </c:pt>
                      <c:pt idx="33">
                        <c:v>19</c:v>
                      </c:pt>
                      <c:pt idx="34">
                        <c:v>20</c:v>
                      </c:pt>
                      <c:pt idx="35">
                        <c:v>22</c:v>
                      </c:pt>
                      <c:pt idx="36">
                        <c:v>23</c:v>
                      </c:pt>
                      <c:pt idx="37">
                        <c:v>25</c:v>
                      </c:pt>
                      <c:pt idx="38">
                        <c:v>26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29</c:v>
                      </c:pt>
                      <c:pt idx="42">
                        <c:v>30</c:v>
                      </c:pt>
                      <c:pt idx="43">
                        <c:v>31</c:v>
                      </c:pt>
                      <c:pt idx="44">
                        <c:v>32</c:v>
                      </c:pt>
                      <c:pt idx="45">
                        <c:v>35</c:v>
                      </c:pt>
                      <c:pt idx="46">
                        <c:v>36</c:v>
                      </c:pt>
                      <c:pt idx="47">
                        <c:v>37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41</c:v>
                      </c:pt>
                      <c:pt idx="51">
                        <c:v>43</c:v>
                      </c:pt>
                      <c:pt idx="52">
                        <c:v>44</c:v>
                      </c:pt>
                      <c:pt idx="53">
                        <c:v>48</c:v>
                      </c:pt>
                      <c:pt idx="54">
                        <c:v>49</c:v>
                      </c:pt>
                      <c:pt idx="55">
                        <c:v>52</c:v>
                      </c:pt>
                      <c:pt idx="56">
                        <c:v>53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58</c:v>
                      </c:pt>
                      <c:pt idx="60">
                        <c:v>60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68</c:v>
                      </c:pt>
                      <c:pt idx="65">
                        <c:v>71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BA2-4D39-A525-8C79D454B402}"/>
                  </c:ext>
                </c:extLst>
              </c15:ser>
            </c15:filteredLineSeries>
          </c:ext>
        </c:extLst>
      </c:lineChart>
      <c:catAx>
        <c:axId val="45169437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Link number sequence (lkno)</a:t>
                </a:r>
              </a:p>
            </c:rich>
          </c:tx>
          <c:layout>
            <c:manualLayout>
              <c:xMode val="edge"/>
              <c:yMode val="edge"/>
              <c:x val="0.4401601250659784"/>
              <c:y val="0.94058544889120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auto val="1"/>
        <c:lblAlgn val="ctr"/>
        <c:lblOffset val="100"/>
        <c:noMultiLvlLbl val="1"/>
      </c:cat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between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</xdr:colOff>
      <xdr:row>0</xdr:row>
      <xdr:rowOff>177800</xdr:rowOff>
    </xdr:from>
    <xdr:to>
      <xdr:col>21</xdr:col>
      <xdr:colOff>571500</xdr:colOff>
      <xdr:row>42</xdr:row>
      <xdr:rowOff>168275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31750</xdr:colOff>
      <xdr:row>43</xdr:row>
      <xdr:rowOff>154781</xdr:rowOff>
    </xdr:from>
    <xdr:to>
      <xdr:col>21</xdr:col>
      <xdr:colOff>555625</xdr:colOff>
      <xdr:row>85</xdr:row>
      <xdr:rowOff>145256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87</xdr:row>
      <xdr:rowOff>31750</xdr:rowOff>
    </xdr:from>
    <xdr:to>
      <xdr:col>21</xdr:col>
      <xdr:colOff>539750</xdr:colOff>
      <xdr:row>128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31750</xdr:colOff>
      <xdr:row>130</xdr:row>
      <xdr:rowOff>0</xdr:rowOff>
    </xdr:from>
    <xdr:to>
      <xdr:col>21</xdr:col>
      <xdr:colOff>555625</xdr:colOff>
      <xdr:row>171</xdr:row>
      <xdr:rowOff>180975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172</xdr:row>
      <xdr:rowOff>79375</xdr:rowOff>
    </xdr:from>
    <xdr:to>
      <xdr:col>21</xdr:col>
      <xdr:colOff>587375</xdr:colOff>
      <xdr:row>214</xdr:row>
      <xdr:rowOff>127000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952C2C-9A80-4E08-A9FA-DB63B928E1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3DC62C1-0DBF-4F86-B1CD-FFB5193B70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D25577-2A5A-4949-BF01-700A3E101F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5B6639-D31D-4E08-B018-ED317E4C13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96FBB5-47DC-47B2-A869-C0BF75DE18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B738F6-5DE1-4B6F-8E35-D8A3A4A628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877BE6-26AA-4534-8470-89EEB835F3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338365-3CBB-4415-984D-7669B1516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DD7C64-558F-4FCF-87F0-40B6AC2F7F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502B82-60C5-49D8-85F8-91ABC9779F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2B929A8-B989-46B1-ADDC-F164FEAC2E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3E4A1E-5DFE-4EE2-B746-80437DBAD2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6DB597-0AC9-4BD7-B28B-7D0C0F9AC8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2D868E-1894-4575-9B34-5C82D0595B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8DA0CD-6DAB-4F4C-91FD-AD55A548E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B8F3F4-207A-48F9-BD86-6378D3037A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EB35E7-DD6D-4F35-B230-5CB6598D8D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6B6D62B-0660-4854-93D5-C4D91CF3BD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754CF5-D074-46B2-95A9-1E18483660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5E2EE0-9EB0-4A08-8DCC-35E9D474EC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BE81A4-E2C4-4712-9752-AC93F08F8E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A74FE3-7AA7-4BB2-B7EA-EC26022C83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99740A-486B-4BD5-AA9A-CCA6DA6602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30096E6-2E75-415A-8D06-DA6AD20647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63EF87-1315-4422-81F4-1C9BEDC8E2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BD52DC-4B5F-437C-B618-7313A4E970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62BAF2-2CA4-40A1-8C93-957C3BBB0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D576AD-42E7-4154-8F54-518415E13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743B59-44DD-49B2-8C1B-83D2F7178C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D73C76-7A8F-41D4-9088-F662452008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E0179C-7B22-41EC-8DF0-44BA4679D7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214312</xdr:colOff>
      <xdr:row>1</xdr:row>
      <xdr:rowOff>119062</xdr:rowOff>
    </xdr:from>
    <xdr:to>
      <xdr:col>40</xdr:col>
      <xdr:colOff>47624</xdr:colOff>
      <xdr:row>44</xdr:row>
      <xdr:rowOff>23811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790541-81FA-4BCC-B0C5-F6767BA528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_EMM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_Spe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w"/>
      <sheetName val="flow_raw"/>
      <sheetName val="flow_freeway"/>
      <sheetName val="truck_flow"/>
      <sheetName val="hwy_speed"/>
      <sheetName val="transit_general"/>
      <sheetName val="transit_hub"/>
    </sheetNames>
    <sheetDataSet>
      <sheetData sheetId="0"/>
      <sheetData sheetId="1"/>
      <sheetData sheetId="2"/>
      <sheetData sheetId="3"/>
      <sheetData sheetId="4">
        <row r="2">
          <cell r="A2">
            <v>58</v>
          </cell>
          <cell r="B2">
            <v>0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</row>
        <row r="3">
          <cell r="A3">
            <v>59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</row>
        <row r="4">
          <cell r="A4">
            <v>323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</row>
        <row r="5">
          <cell r="A5">
            <v>442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</row>
        <row r="6">
          <cell r="A6">
            <v>457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</row>
        <row r="7">
          <cell r="A7">
            <v>459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</row>
        <row r="8">
          <cell r="A8">
            <v>460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</row>
        <row r="9">
          <cell r="A9">
            <v>461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</row>
        <row r="10">
          <cell r="A10">
            <v>462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</row>
        <row r="11">
          <cell r="A11">
            <v>463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</row>
        <row r="12">
          <cell r="A12">
            <v>464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</row>
        <row r="13">
          <cell r="A13">
            <v>465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</row>
        <row r="14">
          <cell r="A14">
            <v>468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</row>
        <row r="15">
          <cell r="A15">
            <v>469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</row>
        <row r="16">
          <cell r="A16">
            <v>470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</row>
        <row r="17">
          <cell r="A17">
            <v>473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</row>
        <row r="18">
          <cell r="A18">
            <v>474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</row>
        <row r="19">
          <cell r="A19">
            <v>505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</row>
        <row r="20">
          <cell r="A20">
            <v>510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</row>
        <row r="21">
          <cell r="A21">
            <v>512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</row>
        <row r="22">
          <cell r="A22">
            <v>513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</row>
        <row r="23">
          <cell r="A23">
            <v>514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</row>
        <row r="24">
          <cell r="A24">
            <v>515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</row>
        <row r="25">
          <cell r="A25">
            <v>516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</row>
        <row r="26">
          <cell r="A26">
            <v>517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</row>
        <row r="27">
          <cell r="A27">
            <v>520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</row>
        <row r="28">
          <cell r="A28">
            <v>521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</row>
        <row r="29">
          <cell r="A29">
            <v>522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</row>
        <row r="30">
          <cell r="A30">
            <v>524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</row>
        <row r="31">
          <cell r="A31">
            <v>525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</row>
        <row r="32">
          <cell r="A32">
            <v>526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</row>
        <row r="33">
          <cell r="A33">
            <v>528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</row>
        <row r="34">
          <cell r="A34">
            <v>551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</row>
        <row r="35">
          <cell r="A35">
            <v>552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</row>
        <row r="36">
          <cell r="A36">
            <v>553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</row>
        <row r="37">
          <cell r="A37">
            <v>554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</row>
        <row r="38">
          <cell r="A38">
            <v>556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</row>
        <row r="39">
          <cell r="A39">
            <v>558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</row>
        <row r="40">
          <cell r="A40">
            <v>562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</row>
        <row r="41">
          <cell r="A41">
            <v>564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</row>
        <row r="42">
          <cell r="A42">
            <v>568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</row>
        <row r="43">
          <cell r="A43">
            <v>570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</row>
        <row r="44">
          <cell r="A44">
            <v>573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</row>
        <row r="45">
          <cell r="A45">
            <v>574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</row>
        <row r="46">
          <cell r="A46">
            <v>575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</row>
        <row r="47">
          <cell r="A47">
            <v>578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</row>
        <row r="48">
          <cell r="A48">
            <v>579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</row>
        <row r="49">
          <cell r="A49">
            <v>580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</row>
        <row r="50">
          <cell r="A50">
            <v>589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</row>
        <row r="51">
          <cell r="A51">
            <v>590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</row>
        <row r="52">
          <cell r="A52">
            <v>605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</row>
        <row r="53">
          <cell r="A53">
            <v>610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</row>
        <row r="54">
          <cell r="A54">
            <v>611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</row>
        <row r="55">
          <cell r="A55">
            <v>615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</row>
        <row r="56">
          <cell r="A56">
            <v>617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</row>
        <row r="57">
          <cell r="A57">
            <v>619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</row>
        <row r="58">
          <cell r="A58">
            <v>621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</row>
        <row r="59">
          <cell r="A59">
            <v>637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</row>
        <row r="60">
          <cell r="A60">
            <v>640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</row>
        <row r="61">
          <cell r="A61">
            <v>643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</row>
        <row r="62">
          <cell r="A62">
            <v>651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</row>
        <row r="63">
          <cell r="A63">
            <v>653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</row>
        <row r="64">
          <cell r="A64">
            <v>659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</row>
        <row r="65">
          <cell r="A65">
            <v>660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</row>
        <row r="66">
          <cell r="A66">
            <v>662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</row>
        <row r="67">
          <cell r="A67">
            <v>663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</row>
        <row r="68">
          <cell r="A68">
            <v>664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</row>
        <row r="69">
          <cell r="A69">
            <v>665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</row>
        <row r="70">
          <cell r="A70">
            <v>666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</row>
        <row r="71">
          <cell r="A71">
            <v>668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</row>
        <row r="72">
          <cell r="A72">
            <v>669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</row>
        <row r="73">
          <cell r="A73">
            <v>671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</row>
        <row r="74">
          <cell r="A74">
            <v>672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</row>
        <row r="75">
          <cell r="A75">
            <v>673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</row>
        <row r="76">
          <cell r="A76">
            <v>674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</row>
        <row r="77">
          <cell r="A77">
            <v>675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</row>
        <row r="78">
          <cell r="A78">
            <v>684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</row>
        <row r="79">
          <cell r="A79">
            <v>685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</row>
        <row r="80">
          <cell r="A80">
            <v>686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</row>
        <row r="81">
          <cell r="A81">
            <v>687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</row>
        <row r="82">
          <cell r="A82">
            <v>688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</row>
        <row r="83">
          <cell r="A83">
            <v>689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</row>
        <row r="84">
          <cell r="A84">
            <v>690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</row>
        <row r="85">
          <cell r="A85">
            <v>696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</row>
        <row r="86">
          <cell r="A86">
            <v>698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</row>
        <row r="87">
          <cell r="A87">
            <v>699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</row>
        <row r="88">
          <cell r="A88">
            <v>700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</row>
        <row r="89">
          <cell r="A89">
            <v>702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</row>
        <row r="90">
          <cell r="A90">
            <v>703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</row>
        <row r="91">
          <cell r="A91">
            <v>704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</row>
        <row r="92">
          <cell r="A92">
            <v>705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</row>
        <row r="93">
          <cell r="A93">
            <v>706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</row>
        <row r="94">
          <cell r="A94">
            <v>707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</row>
        <row r="95">
          <cell r="A95">
            <v>708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</row>
        <row r="96">
          <cell r="A96">
            <v>711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</row>
        <row r="97">
          <cell r="A97">
            <v>716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</row>
        <row r="98">
          <cell r="A98">
            <v>717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</row>
        <row r="99">
          <cell r="A99">
            <v>720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</row>
        <row r="100">
          <cell r="A100">
            <v>721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</row>
        <row r="101">
          <cell r="A101">
            <v>722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</row>
        <row r="102">
          <cell r="A102">
            <v>725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</row>
        <row r="103">
          <cell r="A103">
            <v>726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</row>
        <row r="104">
          <cell r="A104">
            <v>727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</row>
        <row r="105">
          <cell r="A105">
            <v>728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</row>
        <row r="106">
          <cell r="A106">
            <v>729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</row>
        <row r="107">
          <cell r="A107">
            <v>730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</row>
        <row r="108">
          <cell r="A108">
            <v>733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</row>
        <row r="109">
          <cell r="A109">
            <v>734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</row>
        <row r="110">
          <cell r="A110">
            <v>735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</row>
        <row r="111">
          <cell r="A111">
            <v>738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</row>
        <row r="112">
          <cell r="A112">
            <v>743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</row>
        <row r="113">
          <cell r="A113">
            <v>744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</row>
        <row r="114">
          <cell r="A114">
            <v>746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</row>
        <row r="115">
          <cell r="A115">
            <v>748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</row>
        <row r="116">
          <cell r="A116">
            <v>749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</row>
        <row r="117">
          <cell r="A117">
            <v>751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</row>
        <row r="118">
          <cell r="A118">
            <v>752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</row>
        <row r="119">
          <cell r="A119">
            <v>753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</row>
        <row r="120">
          <cell r="A120">
            <v>754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</row>
        <row r="121">
          <cell r="A121">
            <v>755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</row>
        <row r="122">
          <cell r="A122">
            <v>756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</row>
        <row r="123">
          <cell r="A123">
            <v>757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</row>
        <row r="124">
          <cell r="A124">
            <v>758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</row>
        <row r="125">
          <cell r="A125">
            <v>759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</row>
        <row r="126">
          <cell r="A126">
            <v>760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</row>
        <row r="127">
          <cell r="A127">
            <v>762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</row>
        <row r="128">
          <cell r="A128">
            <v>763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</row>
        <row r="129">
          <cell r="A129">
            <v>764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</row>
        <row r="130">
          <cell r="A130">
            <v>768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</row>
        <row r="131">
          <cell r="A131">
            <v>769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</row>
        <row r="132">
          <cell r="A132">
            <v>770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</row>
        <row r="133">
          <cell r="A133">
            <v>771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</row>
        <row r="134">
          <cell r="A134">
            <v>772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</row>
        <row r="135">
          <cell r="A135">
            <v>773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</row>
        <row r="136">
          <cell r="A136">
            <v>774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</row>
        <row r="137">
          <cell r="A137">
            <v>776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</row>
        <row r="138">
          <cell r="A138">
            <v>777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</row>
        <row r="139">
          <cell r="A139">
            <v>778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</row>
        <row r="140">
          <cell r="A140">
            <v>779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</row>
        <row r="141">
          <cell r="A141">
            <v>782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</row>
        <row r="142">
          <cell r="A142">
            <v>783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</row>
        <row r="143">
          <cell r="A143">
            <v>786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</row>
        <row r="144">
          <cell r="A144">
            <v>787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</row>
        <row r="145">
          <cell r="A145">
            <v>788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</row>
        <row r="146">
          <cell r="A146">
            <v>789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</row>
        <row r="147">
          <cell r="A147">
            <v>790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</row>
        <row r="148">
          <cell r="A148">
            <v>791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</row>
        <row r="149">
          <cell r="A149">
            <v>792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</row>
        <row r="150">
          <cell r="A150">
            <v>797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</row>
        <row r="151">
          <cell r="A151">
            <v>799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</row>
        <row r="152">
          <cell r="A152">
            <v>800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</row>
        <row r="153">
          <cell r="A153">
            <v>801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</row>
        <row r="154">
          <cell r="A154">
            <v>802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</row>
        <row r="155">
          <cell r="A155">
            <v>803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</row>
        <row r="156">
          <cell r="A156">
            <v>804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</row>
        <row r="157">
          <cell r="A157">
            <v>805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</row>
        <row r="158">
          <cell r="A158">
            <v>806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</row>
        <row r="159">
          <cell r="A159">
            <v>807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</row>
        <row r="160">
          <cell r="A160">
            <v>808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</row>
        <row r="161">
          <cell r="A161">
            <v>809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</row>
        <row r="162">
          <cell r="A162">
            <v>810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</row>
        <row r="163">
          <cell r="A163">
            <v>811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</row>
        <row r="164">
          <cell r="A164">
            <v>813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</row>
        <row r="165">
          <cell r="A165">
            <v>815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</row>
        <row r="166">
          <cell r="A166">
            <v>822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</row>
        <row r="167">
          <cell r="A167">
            <v>823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</row>
        <row r="168">
          <cell r="A168">
            <v>824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</row>
        <row r="169">
          <cell r="A169">
            <v>834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</row>
        <row r="170">
          <cell r="A170">
            <v>835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</row>
        <row r="171">
          <cell r="A171">
            <v>836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</row>
        <row r="172">
          <cell r="A172">
            <v>837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</row>
        <row r="173">
          <cell r="A173">
            <v>839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</row>
        <row r="174">
          <cell r="A174">
            <v>841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</row>
        <row r="175">
          <cell r="A175">
            <v>842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</row>
        <row r="176">
          <cell r="A176">
            <v>843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</row>
        <row r="177">
          <cell r="A177">
            <v>844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</row>
        <row r="178">
          <cell r="A178">
            <v>845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</row>
        <row r="179">
          <cell r="A179">
            <v>851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</row>
        <row r="180">
          <cell r="A180">
            <v>852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</row>
        <row r="181">
          <cell r="A181">
            <v>853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</row>
        <row r="182">
          <cell r="A182">
            <v>854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</row>
        <row r="183">
          <cell r="A183">
            <v>855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</row>
        <row r="184">
          <cell r="A184">
            <v>856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</row>
        <row r="185">
          <cell r="A185">
            <v>857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</row>
        <row r="186">
          <cell r="A186">
            <v>858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</row>
        <row r="187">
          <cell r="A187">
            <v>859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</row>
        <row r="188">
          <cell r="A188">
            <v>860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</row>
        <row r="189">
          <cell r="A189">
            <v>1042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</row>
        <row r="190">
          <cell r="A190">
            <v>1173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</row>
        <row r="191">
          <cell r="A191">
            <v>1250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</row>
        <row r="192">
          <cell r="A192">
            <v>1549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</row>
        <row r="193">
          <cell r="A193">
            <v>1580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</row>
        <row r="194">
          <cell r="A194">
            <v>1768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</row>
        <row r="195">
          <cell r="A195">
            <v>3010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</row>
        <row r="196">
          <cell r="A196">
            <v>3012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</row>
        <row r="197">
          <cell r="A197">
            <v>3098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</row>
        <row r="198">
          <cell r="A198">
            <v>3115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</row>
        <row r="199">
          <cell r="A199">
            <v>3122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</row>
        <row r="200">
          <cell r="A200">
            <v>3125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</row>
        <row r="201">
          <cell r="A201">
            <v>3145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</row>
        <row r="202">
          <cell r="A202">
            <v>3192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</row>
        <row r="203">
          <cell r="A203">
            <v>3197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</row>
        <row r="204">
          <cell r="A204">
            <v>3204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</row>
        <row r="205">
          <cell r="A205">
            <v>3205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</row>
        <row r="206">
          <cell r="A206">
            <v>3206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</row>
        <row r="207">
          <cell r="A207">
            <v>3207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</row>
        <row r="208">
          <cell r="A208">
            <v>3212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</row>
        <row r="209">
          <cell r="A209">
            <v>3221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</row>
        <row r="210">
          <cell r="A210">
            <v>3222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</row>
        <row r="211">
          <cell r="A211">
            <v>3223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</row>
        <row r="212">
          <cell r="A212">
            <v>3419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</row>
        <row r="213">
          <cell r="A213">
            <v>3968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</row>
        <row r="214">
          <cell r="A214">
            <v>4887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</row>
        <row r="215">
          <cell r="A215">
            <v>5127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</row>
        <row r="216">
          <cell r="A216">
            <v>6664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</row>
        <row r="217">
          <cell r="A217">
            <v>6666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</row>
        <row r="218">
          <cell r="A218">
            <v>6852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</row>
        <row r="219">
          <cell r="A219">
            <v>6928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</row>
        <row r="220">
          <cell r="A220">
            <v>7073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</row>
        <row r="221">
          <cell r="A221">
            <v>7074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</row>
        <row r="222">
          <cell r="A222">
            <v>7132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</row>
        <row r="223">
          <cell r="A223">
            <v>7190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</row>
        <row r="224">
          <cell r="A224">
            <v>7215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</row>
        <row r="225">
          <cell r="A225">
            <v>7216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</row>
        <row r="226">
          <cell r="A226">
            <v>7222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</row>
        <row r="227">
          <cell r="A227">
            <v>7223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</row>
        <row r="228">
          <cell r="A228">
            <v>7258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</row>
        <row r="229">
          <cell r="A229">
            <v>7259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</row>
        <row r="230">
          <cell r="A230">
            <v>7260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</row>
        <row r="231">
          <cell r="A231">
            <v>7303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</row>
        <row r="232">
          <cell r="A232">
            <v>7310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</row>
        <row r="233">
          <cell r="A233">
            <v>7373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</row>
        <row r="234">
          <cell r="A234">
            <v>7374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</row>
        <row r="235">
          <cell r="A235">
            <v>7375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</row>
        <row r="236">
          <cell r="A236">
            <v>7376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</row>
        <row r="237">
          <cell r="A237">
            <v>7377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</row>
        <row r="238">
          <cell r="A238">
            <v>7380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</row>
        <row r="239">
          <cell r="A239">
            <v>7430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</row>
        <row r="240">
          <cell r="A240">
            <v>7442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</row>
        <row r="241">
          <cell r="A241">
            <v>7470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</row>
        <row r="242">
          <cell r="A242">
            <v>7492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</row>
        <row r="243">
          <cell r="A243">
            <v>7497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</row>
        <row r="244">
          <cell r="A244">
            <v>7499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</row>
        <row r="245">
          <cell r="A245">
            <v>7501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</row>
        <row r="246">
          <cell r="A246">
            <v>7505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</row>
        <row r="247">
          <cell r="A247">
            <v>7506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</row>
        <row r="248">
          <cell r="A248">
            <v>7514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</row>
        <row r="249">
          <cell r="A249">
            <v>7525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</row>
        <row r="250">
          <cell r="A250">
            <v>7526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</row>
        <row r="251">
          <cell r="A251">
            <v>7545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</row>
        <row r="252">
          <cell r="A252">
            <v>7630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</row>
        <row r="253">
          <cell r="A253">
            <v>7636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</row>
        <row r="254">
          <cell r="A254">
            <v>7664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</row>
        <row r="255">
          <cell r="A255">
            <v>7665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</row>
        <row r="256">
          <cell r="A256">
            <v>7666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</row>
        <row r="257">
          <cell r="A257">
            <v>7699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</row>
        <row r="258">
          <cell r="A258">
            <v>7716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</row>
        <row r="259">
          <cell r="A259">
            <v>7723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</row>
        <row r="260">
          <cell r="A260">
            <v>7724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</row>
        <row r="261">
          <cell r="A261">
            <v>7725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</row>
        <row r="262">
          <cell r="A262">
            <v>7772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</row>
        <row r="263">
          <cell r="A263">
            <v>7872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</row>
        <row r="264">
          <cell r="A264">
            <v>7873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</row>
        <row r="265">
          <cell r="A265">
            <v>7874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</row>
        <row r="266">
          <cell r="A266">
            <v>7963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</row>
        <row r="267">
          <cell r="A267">
            <v>8022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</row>
        <row r="268">
          <cell r="A268">
            <v>8042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</row>
        <row r="269">
          <cell r="A269">
            <v>8054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</row>
        <row r="270">
          <cell r="A270">
            <v>8056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</row>
        <row r="271">
          <cell r="A271">
            <v>8057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</row>
        <row r="272">
          <cell r="A272">
            <v>8058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</row>
        <row r="273">
          <cell r="A273">
            <v>8059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</row>
        <row r="274">
          <cell r="A274">
            <v>8060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</row>
        <row r="275">
          <cell r="A275">
            <v>8102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</row>
        <row r="276">
          <cell r="A276">
            <v>8103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</row>
        <row r="277">
          <cell r="A277">
            <v>8185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</row>
        <row r="278">
          <cell r="A278">
            <v>8218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</row>
        <row r="279">
          <cell r="A279">
            <v>8337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</row>
        <row r="280">
          <cell r="A280">
            <v>8339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</row>
        <row r="281">
          <cell r="A281">
            <v>8353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</row>
        <row r="282">
          <cell r="A282">
            <v>8647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</row>
        <row r="283">
          <cell r="A283">
            <v>8720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</row>
        <row r="284">
          <cell r="A284">
            <v>8768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</row>
        <row r="285">
          <cell r="A285">
            <v>8769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</row>
        <row r="286">
          <cell r="A286">
            <v>8770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</row>
        <row r="287">
          <cell r="A287">
            <v>8771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</row>
        <row r="288">
          <cell r="A288">
            <v>8772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</row>
        <row r="289">
          <cell r="A289">
            <v>8773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</row>
        <row r="290">
          <cell r="A290">
            <v>8774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</row>
        <row r="291">
          <cell r="A291">
            <v>8775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</row>
        <row r="292">
          <cell r="A292">
            <v>8776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</row>
        <row r="293">
          <cell r="A293">
            <v>8777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</row>
        <row r="294">
          <cell r="A294">
            <v>8778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</row>
        <row r="295">
          <cell r="A295">
            <v>8780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</row>
        <row r="296">
          <cell r="A296">
            <v>8781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</row>
        <row r="297">
          <cell r="A297">
            <v>8784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</row>
        <row r="298">
          <cell r="A298">
            <v>8785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</row>
        <row r="299">
          <cell r="A299">
            <v>8786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</row>
        <row r="300">
          <cell r="A300">
            <v>8787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</row>
        <row r="301">
          <cell r="A301">
            <v>8788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</row>
        <row r="302">
          <cell r="A302">
            <v>8789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</row>
        <row r="303">
          <cell r="A303">
            <v>8790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</row>
        <row r="304">
          <cell r="A304">
            <v>8791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</row>
        <row r="305">
          <cell r="A305">
            <v>8792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</row>
        <row r="306">
          <cell r="A306">
            <v>8793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</row>
        <row r="307">
          <cell r="A307">
            <v>8794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</row>
        <row r="308">
          <cell r="A308">
            <v>8797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</row>
        <row r="309">
          <cell r="A309">
            <v>8802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</row>
        <row r="310">
          <cell r="A310">
            <v>8803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</row>
        <row r="311">
          <cell r="A311">
            <v>8804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</row>
        <row r="312">
          <cell r="A312">
            <v>8807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</row>
        <row r="313">
          <cell r="A313">
            <v>8808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</row>
        <row r="314">
          <cell r="A314">
            <v>8809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</row>
        <row r="315">
          <cell r="A315">
            <v>8810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</row>
        <row r="316">
          <cell r="A316">
            <v>8811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</row>
        <row r="317">
          <cell r="A317">
            <v>8812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</row>
        <row r="318">
          <cell r="A318">
            <v>8813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</row>
        <row r="319">
          <cell r="A319">
            <v>8814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</row>
        <row r="320">
          <cell r="A320">
            <v>8815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</row>
        <row r="321">
          <cell r="A321">
            <v>8816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</row>
        <row r="322">
          <cell r="A322">
            <v>8817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</row>
        <row r="323">
          <cell r="A323">
            <v>8820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</row>
        <row r="324">
          <cell r="A324">
            <v>8821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</row>
        <row r="325">
          <cell r="A325">
            <v>8822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</row>
        <row r="326">
          <cell r="A326">
            <v>8823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</row>
        <row r="327">
          <cell r="A327">
            <v>8824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</row>
        <row r="328">
          <cell r="A328">
            <v>8825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</row>
        <row r="329">
          <cell r="A329">
            <v>8826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</row>
        <row r="330">
          <cell r="A330">
            <v>8827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</row>
        <row r="331">
          <cell r="A331">
            <v>8828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</row>
        <row r="332">
          <cell r="A332">
            <v>8829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</row>
        <row r="333">
          <cell r="A333">
            <v>8830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</row>
        <row r="334">
          <cell r="A334">
            <v>8831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</row>
        <row r="335">
          <cell r="A335">
            <v>8832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</row>
        <row r="336">
          <cell r="A336">
            <v>8833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</row>
        <row r="337">
          <cell r="A337">
            <v>8834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</row>
        <row r="338">
          <cell r="A338">
            <v>8835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</row>
        <row r="339">
          <cell r="A339">
            <v>8836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</row>
        <row r="340">
          <cell r="A340">
            <v>8837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</row>
        <row r="341">
          <cell r="A341">
            <v>8838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</row>
        <row r="342">
          <cell r="A342">
            <v>8839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</row>
        <row r="343">
          <cell r="A343">
            <v>8840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</row>
        <row r="344">
          <cell r="A344">
            <v>8841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</row>
        <row r="345">
          <cell r="A345">
            <v>8842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</row>
        <row r="346">
          <cell r="A346">
            <v>8843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</row>
        <row r="347">
          <cell r="A347">
            <v>8844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</row>
        <row r="348">
          <cell r="A348">
            <v>8845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</row>
        <row r="349">
          <cell r="A349">
            <v>8846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</row>
        <row r="350">
          <cell r="A350">
            <v>8879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</row>
        <row r="351">
          <cell r="A351">
            <v>8887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</row>
        <row r="352">
          <cell r="A352">
            <v>8896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</row>
        <row r="353">
          <cell r="A353">
            <v>8899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</row>
        <row r="354">
          <cell r="A354">
            <v>8900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</row>
        <row r="355">
          <cell r="A355">
            <v>8902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</row>
        <row r="356">
          <cell r="A356">
            <v>8921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</row>
        <row r="357">
          <cell r="A357">
            <v>8930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</row>
        <row r="358">
          <cell r="A358">
            <v>8933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</row>
        <row r="359">
          <cell r="A359">
            <v>8938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</row>
        <row r="360">
          <cell r="A360">
            <v>8939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</row>
        <row r="361">
          <cell r="A361">
            <v>8944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</row>
        <row r="362">
          <cell r="A362">
            <v>8954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</row>
        <row r="363">
          <cell r="A363">
            <v>8955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</row>
        <row r="364">
          <cell r="A364">
            <v>8966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</row>
        <row r="365">
          <cell r="A365">
            <v>8968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</row>
        <row r="366">
          <cell r="A366">
            <v>8972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</row>
        <row r="367">
          <cell r="A367">
            <v>8973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</row>
        <row r="368">
          <cell r="A368">
            <v>8976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</row>
        <row r="369">
          <cell r="A369">
            <v>8977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</row>
        <row r="370">
          <cell r="A370">
            <v>8982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</row>
        <row r="371">
          <cell r="A371">
            <v>9012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</row>
        <row r="372">
          <cell r="A372">
            <v>9022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</row>
        <row r="373">
          <cell r="A373">
            <v>9025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</row>
        <row r="374">
          <cell r="A374">
            <v>9027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</row>
        <row r="375">
          <cell r="A375">
            <v>9028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</row>
        <row r="376">
          <cell r="A376">
            <v>9029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</row>
        <row r="377">
          <cell r="A377">
            <v>9031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</row>
        <row r="378">
          <cell r="A378">
            <v>9032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</row>
        <row r="379">
          <cell r="A379">
            <v>9033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</row>
        <row r="380">
          <cell r="A380">
            <v>9034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</row>
        <row r="381">
          <cell r="A381">
            <v>9035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</row>
        <row r="382">
          <cell r="A382">
            <v>9036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</row>
        <row r="383">
          <cell r="A383">
            <v>9037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</row>
        <row r="384">
          <cell r="A384">
            <v>9039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</row>
        <row r="385">
          <cell r="A385">
            <v>9041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</row>
        <row r="386">
          <cell r="A386">
            <v>9042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</row>
        <row r="387">
          <cell r="A387">
            <v>9043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</row>
        <row r="388">
          <cell r="A388">
            <v>9054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</row>
        <row r="389">
          <cell r="A389">
            <v>9132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</row>
        <row r="390">
          <cell r="A390">
            <v>9134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</row>
        <row r="391">
          <cell r="A391">
            <v>9136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</row>
        <row r="392">
          <cell r="A392">
            <v>9142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</row>
        <row r="393">
          <cell r="A393">
            <v>9143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</row>
        <row r="394">
          <cell r="A394">
            <v>9144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</row>
        <row r="395">
          <cell r="A395">
            <v>9146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</row>
        <row r="396">
          <cell r="A396">
            <v>9224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</row>
        <row r="397">
          <cell r="A397">
            <v>9241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</row>
        <row r="398">
          <cell r="A398">
            <v>9249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</row>
        <row r="399">
          <cell r="A399">
            <v>9250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</row>
        <row r="400">
          <cell r="A400">
            <v>9251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</row>
        <row r="401">
          <cell r="A401">
            <v>9252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</row>
        <row r="402">
          <cell r="A402">
            <v>9300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</row>
        <row r="403">
          <cell r="A403">
            <v>9328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</row>
        <row r="404">
          <cell r="A404">
            <v>9330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</row>
        <row r="405">
          <cell r="A405">
            <v>9333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</row>
        <row r="406">
          <cell r="A406">
            <v>9335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</row>
        <row r="407">
          <cell r="A407">
            <v>9336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</row>
        <row r="408">
          <cell r="A408">
            <v>9337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</row>
        <row r="409">
          <cell r="A409">
            <v>9338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</row>
        <row r="410">
          <cell r="A410">
            <v>9339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</row>
        <row r="411">
          <cell r="A411">
            <v>9342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</row>
        <row r="412">
          <cell r="A412">
            <v>9343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</row>
        <row r="413">
          <cell r="A413">
            <v>9468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</row>
        <row r="414">
          <cell r="A414">
            <v>9472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</row>
        <row r="415">
          <cell r="A415">
            <v>9473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</row>
        <row r="416">
          <cell r="A416">
            <v>9474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</row>
        <row r="417">
          <cell r="A417">
            <v>9477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</row>
        <row r="418">
          <cell r="A418">
            <v>9483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</row>
        <row r="419">
          <cell r="A419">
            <v>9484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</row>
        <row r="420">
          <cell r="A420">
            <v>9485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</row>
        <row r="421">
          <cell r="A421">
            <v>9488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</row>
        <row r="422">
          <cell r="A422">
            <v>9489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</row>
        <row r="423">
          <cell r="A423">
            <v>9490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</row>
        <row r="424">
          <cell r="A424">
            <v>9509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</row>
        <row r="425">
          <cell r="A425">
            <v>9510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</row>
        <row r="426">
          <cell r="A426">
            <v>9512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</row>
        <row r="427">
          <cell r="A427">
            <v>9513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</row>
        <row r="428">
          <cell r="A428">
            <v>9516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</row>
        <row r="429">
          <cell r="A429">
            <v>9517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</row>
        <row r="430">
          <cell r="A430">
            <v>9518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</row>
        <row r="431">
          <cell r="A431">
            <v>9519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</row>
        <row r="432">
          <cell r="A432">
            <v>9540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</row>
        <row r="433">
          <cell r="A433">
            <v>9808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</row>
        <row r="434">
          <cell r="A434">
            <v>9872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</row>
        <row r="435">
          <cell r="A435">
            <v>9873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</row>
        <row r="436">
          <cell r="A436">
            <v>9903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</row>
        <row r="437">
          <cell r="A437">
            <v>9904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</row>
        <row r="438">
          <cell r="A438">
            <v>9910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</row>
        <row r="439">
          <cell r="A439">
            <v>9914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</row>
        <row r="440">
          <cell r="A440">
            <v>9915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</row>
        <row r="441">
          <cell r="A441">
            <v>9919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</row>
        <row r="442">
          <cell r="A442">
            <v>9930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</row>
        <row r="443">
          <cell r="A443">
            <v>9931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</row>
        <row r="444">
          <cell r="A444">
            <v>9953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</row>
        <row r="445">
          <cell r="A445">
            <v>10002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</row>
        <row r="446">
          <cell r="A446">
            <v>10003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</row>
        <row r="447">
          <cell r="A447">
            <v>10013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</row>
        <row r="448">
          <cell r="A448">
            <v>10015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</row>
        <row r="449">
          <cell r="A449">
            <v>10016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</row>
        <row r="450">
          <cell r="A450">
            <v>10044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</row>
        <row r="451">
          <cell r="A451">
            <v>10056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</row>
        <row r="452">
          <cell r="A452">
            <v>10057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</row>
        <row r="453">
          <cell r="A453">
            <v>10067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</row>
        <row r="454">
          <cell r="A454">
            <v>10158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</row>
        <row r="455">
          <cell r="A455">
            <v>10159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</row>
        <row r="456">
          <cell r="A456">
            <v>10177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</row>
        <row r="457">
          <cell r="A457">
            <v>10238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</row>
        <row r="458">
          <cell r="A458">
            <v>10241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</row>
        <row r="459">
          <cell r="A459">
            <v>10243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</row>
        <row r="460">
          <cell r="A460">
            <v>10248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</row>
        <row r="461">
          <cell r="A461">
            <v>10252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</row>
        <row r="462">
          <cell r="A462">
            <v>10255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</row>
        <row r="463">
          <cell r="A463">
            <v>10257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</row>
        <row r="464">
          <cell r="A464">
            <v>10389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</row>
        <row r="465">
          <cell r="A465">
            <v>10390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</row>
        <row r="466">
          <cell r="A466">
            <v>10486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</row>
        <row r="467">
          <cell r="A467">
            <v>10572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</row>
        <row r="468">
          <cell r="A468">
            <v>10575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</row>
        <row r="469">
          <cell r="A469">
            <v>10633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</row>
        <row r="470">
          <cell r="A470">
            <v>10658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</row>
        <row r="471">
          <cell r="A471">
            <v>10790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</row>
        <row r="472">
          <cell r="A472">
            <v>10791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</row>
        <row r="473">
          <cell r="A473">
            <v>10792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</row>
        <row r="474">
          <cell r="A474">
            <v>10793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</row>
        <row r="475">
          <cell r="A475">
            <v>10859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</row>
        <row r="476">
          <cell r="A476">
            <v>10913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</row>
        <row r="477">
          <cell r="A477">
            <v>10963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</row>
        <row r="478">
          <cell r="A478">
            <v>10965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</row>
        <row r="479">
          <cell r="A479">
            <v>10966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</row>
        <row r="480">
          <cell r="A480">
            <v>10967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</row>
        <row r="481">
          <cell r="A481">
            <v>10968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</row>
        <row r="482">
          <cell r="A482">
            <v>10969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</row>
        <row r="483">
          <cell r="A483">
            <v>10970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</row>
        <row r="484">
          <cell r="A484">
            <v>10979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</row>
        <row r="485">
          <cell r="A485">
            <v>10981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</row>
        <row r="486">
          <cell r="A486">
            <v>10982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</row>
        <row r="487">
          <cell r="A487">
            <v>10991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</row>
        <row r="488">
          <cell r="A488">
            <v>10994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</row>
        <row r="489">
          <cell r="A489">
            <v>10996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</row>
        <row r="490">
          <cell r="A490">
            <v>10998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</row>
        <row r="491">
          <cell r="A491">
            <v>11035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</row>
        <row r="492">
          <cell r="A492">
            <v>11050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</row>
        <row r="493">
          <cell r="A493">
            <v>11054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</row>
        <row r="494">
          <cell r="A494">
            <v>11055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</row>
        <row r="495">
          <cell r="A495">
            <v>11056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</row>
        <row r="496">
          <cell r="A496">
            <v>11057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</row>
        <row r="497">
          <cell r="A497">
            <v>11058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</row>
        <row r="498">
          <cell r="A498">
            <v>11095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</row>
        <row r="499">
          <cell r="A499">
            <v>11097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</row>
        <row r="500">
          <cell r="A500">
            <v>11100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</row>
        <row r="501">
          <cell r="A501">
            <v>11101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</row>
        <row r="502">
          <cell r="A502">
            <v>11102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</row>
        <row r="503">
          <cell r="A503">
            <v>11103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</row>
        <row r="504">
          <cell r="A504">
            <v>11106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</row>
        <row r="505">
          <cell r="A505">
            <v>11107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</row>
        <row r="506">
          <cell r="A506">
            <v>11109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</row>
        <row r="507">
          <cell r="A507">
            <v>11110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</row>
        <row r="508">
          <cell r="A508">
            <v>11112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</row>
        <row r="509">
          <cell r="A509">
            <v>11113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</row>
        <row r="510">
          <cell r="A510">
            <v>11120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</row>
        <row r="511">
          <cell r="A511">
            <v>11123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</row>
        <row r="512">
          <cell r="A512">
            <v>11124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</row>
        <row r="513">
          <cell r="A513">
            <v>11125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</row>
        <row r="514">
          <cell r="A514">
            <v>11245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</row>
        <row r="515">
          <cell r="A515">
            <v>11263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</row>
        <row r="516">
          <cell r="A516">
            <v>11266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</row>
        <row r="517">
          <cell r="A517">
            <v>11268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</row>
        <row r="518">
          <cell r="A518">
            <v>11271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</row>
        <row r="519">
          <cell r="A519">
            <v>11275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</row>
        <row r="520">
          <cell r="A520">
            <v>11278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</row>
        <row r="521">
          <cell r="A521">
            <v>11280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</row>
        <row r="522">
          <cell r="A522">
            <v>11282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</row>
        <row r="523">
          <cell r="A523">
            <v>11284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</row>
        <row r="524">
          <cell r="A524">
            <v>11285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</row>
        <row r="525">
          <cell r="A525">
            <v>11287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</row>
        <row r="526">
          <cell r="A526">
            <v>11288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</row>
        <row r="527">
          <cell r="A527">
            <v>11289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</row>
        <row r="528">
          <cell r="A528">
            <v>11290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</row>
        <row r="529">
          <cell r="A529">
            <v>11291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</row>
        <row r="530">
          <cell r="A530">
            <v>11293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</row>
        <row r="531">
          <cell r="A531">
            <v>11294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</row>
        <row r="532">
          <cell r="A532">
            <v>11296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</row>
        <row r="533">
          <cell r="A533">
            <v>11297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</row>
        <row r="534">
          <cell r="A534">
            <v>11311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</row>
        <row r="535">
          <cell r="A535">
            <v>11312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</row>
        <row r="536">
          <cell r="A536">
            <v>11326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</row>
        <row r="537">
          <cell r="A537">
            <v>11327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</row>
        <row r="538">
          <cell r="A538">
            <v>11329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</row>
        <row r="539">
          <cell r="A539">
            <v>11370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</row>
        <row r="540">
          <cell r="A540">
            <v>11371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</row>
        <row r="541">
          <cell r="A541">
            <v>11379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</row>
        <row r="542">
          <cell r="A542">
            <v>11382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</row>
        <row r="543">
          <cell r="A543">
            <v>11481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</row>
        <row r="544">
          <cell r="A544">
            <v>11483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</row>
        <row r="545">
          <cell r="A545">
            <v>12007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</row>
        <row r="546">
          <cell r="A546">
            <v>12009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</row>
        <row r="547">
          <cell r="A547">
            <v>12010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</row>
        <row r="548">
          <cell r="A548">
            <v>12065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</row>
        <row r="549">
          <cell r="A549">
            <v>12193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</row>
        <row r="550">
          <cell r="A550">
            <v>12238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</row>
        <row r="551">
          <cell r="A551">
            <v>12239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</row>
        <row r="552">
          <cell r="A552">
            <v>12241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</row>
        <row r="553">
          <cell r="A553">
            <v>12242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</row>
        <row r="554">
          <cell r="A554">
            <v>12245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</row>
        <row r="555">
          <cell r="A555">
            <v>12247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</row>
        <row r="556">
          <cell r="A556">
            <v>12253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</row>
        <row r="557">
          <cell r="A557">
            <v>12267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</row>
        <row r="558">
          <cell r="A558">
            <v>12268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</row>
        <row r="559">
          <cell r="A559">
            <v>12270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</row>
        <row r="560">
          <cell r="A560">
            <v>12547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</row>
        <row r="561">
          <cell r="A561">
            <v>12571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</row>
        <row r="562">
          <cell r="A562">
            <v>12572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</row>
        <row r="563">
          <cell r="A563">
            <v>12573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</row>
        <row r="564">
          <cell r="A564">
            <v>12574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</row>
        <row r="565">
          <cell r="A565">
            <v>12578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</row>
        <row r="566">
          <cell r="A566">
            <v>12579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</row>
        <row r="567">
          <cell r="A567">
            <v>12582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</row>
        <row r="568">
          <cell r="A568">
            <v>12583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</row>
        <row r="569">
          <cell r="A569">
            <v>12584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</row>
        <row r="570">
          <cell r="A570">
            <v>12585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</row>
        <row r="571">
          <cell r="A571">
            <v>12586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</row>
        <row r="572">
          <cell r="A572">
            <v>12589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</row>
        <row r="573">
          <cell r="A573">
            <v>12591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</row>
        <row r="574">
          <cell r="A574">
            <v>12592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</row>
        <row r="575">
          <cell r="A575">
            <v>12593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</row>
        <row r="576">
          <cell r="A576">
            <v>12749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</row>
        <row r="577">
          <cell r="A577">
            <v>12750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</row>
        <row r="578">
          <cell r="A578">
            <v>12753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</row>
        <row r="579">
          <cell r="A579">
            <v>12758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</row>
        <row r="580">
          <cell r="A580">
            <v>12759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</row>
        <row r="581">
          <cell r="A581">
            <v>12761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</row>
        <row r="582">
          <cell r="A582">
            <v>12767</v>
          </cell>
          <cell r="B582">
            <v>0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</row>
        <row r="583">
          <cell r="A583">
            <v>12768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</row>
        <row r="584">
          <cell r="A584">
            <v>12823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</row>
        <row r="585">
          <cell r="A585">
            <v>12830</v>
          </cell>
          <cell r="B585">
            <v>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</row>
        <row r="586">
          <cell r="A586">
            <v>12833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</row>
        <row r="587">
          <cell r="A587">
            <v>12834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</row>
        <row r="588">
          <cell r="A588">
            <v>12836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</row>
        <row r="589">
          <cell r="A589">
            <v>12837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</row>
        <row r="590">
          <cell r="A590">
            <v>12838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</row>
        <row r="591">
          <cell r="A591">
            <v>12841</v>
          </cell>
          <cell r="B591">
            <v>0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</row>
        <row r="592">
          <cell r="A592">
            <v>12929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</row>
        <row r="593">
          <cell r="A593">
            <v>12932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</row>
        <row r="594">
          <cell r="A594">
            <v>12935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</row>
        <row r="595">
          <cell r="A595">
            <v>12943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</row>
        <row r="596">
          <cell r="A596">
            <v>12944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</row>
        <row r="597">
          <cell r="A597">
            <v>12945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</row>
        <row r="598">
          <cell r="A598">
            <v>12946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</row>
        <row r="599">
          <cell r="A599">
            <v>12949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</row>
        <row r="600">
          <cell r="A600">
            <v>12950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</row>
        <row r="601">
          <cell r="A601">
            <v>12952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</row>
        <row r="602">
          <cell r="A602">
            <v>12955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</row>
        <row r="603">
          <cell r="A603">
            <v>12957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</row>
        <row r="604">
          <cell r="A604">
            <v>13034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</row>
        <row r="605">
          <cell r="A605">
            <v>13035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</row>
        <row r="606">
          <cell r="A606">
            <v>13036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</row>
        <row r="607">
          <cell r="A607">
            <v>13037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</row>
        <row r="608">
          <cell r="A608">
            <v>13046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</row>
        <row r="609">
          <cell r="A609">
            <v>13051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</row>
        <row r="610">
          <cell r="A610">
            <v>13052</v>
          </cell>
          <cell r="B610">
            <v>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</row>
        <row r="611">
          <cell r="A611">
            <v>13053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</row>
        <row r="612">
          <cell r="A612">
            <v>13056</v>
          </cell>
          <cell r="B612">
            <v>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</row>
        <row r="613">
          <cell r="A613">
            <v>13099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</row>
        <row r="614">
          <cell r="A614">
            <v>13100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</row>
        <row r="615">
          <cell r="A615">
            <v>13115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</row>
        <row r="616">
          <cell r="A616">
            <v>13116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</row>
        <row r="617">
          <cell r="A617">
            <v>13117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</row>
        <row r="618">
          <cell r="A618">
            <v>13118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</row>
        <row r="619">
          <cell r="A619">
            <v>13123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</row>
        <row r="620">
          <cell r="A620">
            <v>13124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</row>
        <row r="621">
          <cell r="A621">
            <v>13128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</row>
        <row r="622">
          <cell r="A622">
            <v>13135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</row>
        <row r="623">
          <cell r="A623">
            <v>13141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</row>
        <row r="624">
          <cell r="A624">
            <v>13149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</row>
        <row r="625">
          <cell r="A625">
            <v>13153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</row>
        <row r="626">
          <cell r="A626">
            <v>13263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</row>
        <row r="627">
          <cell r="A627">
            <v>13273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</row>
        <row r="628">
          <cell r="A628">
            <v>13274</v>
          </cell>
          <cell r="B628">
            <v>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</row>
        <row r="629">
          <cell r="A629">
            <v>13275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</row>
        <row r="630">
          <cell r="A630">
            <v>13277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</row>
        <row r="631">
          <cell r="A631">
            <v>13279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</row>
        <row r="632">
          <cell r="A632">
            <v>13281</v>
          </cell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</row>
        <row r="633">
          <cell r="A633">
            <v>13282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</row>
        <row r="634">
          <cell r="A634">
            <v>13438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</row>
        <row r="635">
          <cell r="A635">
            <v>13527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</row>
        <row r="636">
          <cell r="A636">
            <v>13579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</row>
        <row r="637">
          <cell r="A637">
            <v>13580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</row>
        <row r="638">
          <cell r="A638">
            <v>13581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</row>
        <row r="639">
          <cell r="A639">
            <v>13582</v>
          </cell>
          <cell r="B639">
            <v>0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</row>
        <row r="640">
          <cell r="A640">
            <v>13585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</row>
        <row r="641">
          <cell r="A641">
            <v>13586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</row>
        <row r="642">
          <cell r="A642">
            <v>13588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</row>
        <row r="643">
          <cell r="A643">
            <v>13589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</row>
        <row r="644">
          <cell r="A644">
            <v>13590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</row>
        <row r="645">
          <cell r="A645">
            <v>13593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</row>
        <row r="646">
          <cell r="A646">
            <v>13594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</row>
        <row r="647">
          <cell r="A647">
            <v>13595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</row>
        <row r="648">
          <cell r="A648">
            <v>13597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</row>
        <row r="649">
          <cell r="A649">
            <v>13598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</row>
        <row r="650">
          <cell r="A650">
            <v>13599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</row>
        <row r="651">
          <cell r="A651">
            <v>13600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</row>
        <row r="652">
          <cell r="A652">
            <v>13637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</row>
        <row r="653">
          <cell r="A653">
            <v>13639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</row>
        <row r="654">
          <cell r="A654">
            <v>13640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</row>
        <row r="655">
          <cell r="A655">
            <v>13642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</row>
        <row r="656">
          <cell r="A656">
            <v>13646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</row>
        <row r="657">
          <cell r="A657">
            <v>13648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</row>
        <row r="658">
          <cell r="A658">
            <v>13649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</row>
        <row r="659">
          <cell r="A659">
            <v>13652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</row>
        <row r="660">
          <cell r="A660">
            <v>13653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</row>
        <row r="661">
          <cell r="A661">
            <v>13658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</row>
        <row r="662">
          <cell r="A662">
            <v>13661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</row>
        <row r="663">
          <cell r="A663">
            <v>13662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</row>
        <row r="664">
          <cell r="A664">
            <v>13664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</row>
        <row r="665">
          <cell r="A665">
            <v>13672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</row>
        <row r="666">
          <cell r="A666">
            <v>13673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</row>
        <row r="667">
          <cell r="A667">
            <v>13861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</row>
        <row r="668">
          <cell r="A668">
            <v>13869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</row>
        <row r="669">
          <cell r="A669">
            <v>13870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</row>
        <row r="670">
          <cell r="A670">
            <v>13974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</row>
        <row r="671">
          <cell r="A671">
            <v>13975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</row>
        <row r="672">
          <cell r="A672">
            <v>13991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</row>
        <row r="673">
          <cell r="A673">
            <v>13992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</row>
        <row r="674">
          <cell r="A674">
            <v>13993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</row>
        <row r="675">
          <cell r="A675">
            <v>13994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</row>
        <row r="676">
          <cell r="A676">
            <v>14022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</row>
        <row r="677">
          <cell r="A677">
            <v>14024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</row>
        <row r="678">
          <cell r="A678">
            <v>14025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</row>
        <row r="679">
          <cell r="A679">
            <v>14026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</row>
        <row r="680">
          <cell r="A680">
            <v>14142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</row>
        <row r="681">
          <cell r="A681">
            <v>14143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</row>
        <row r="682">
          <cell r="A682">
            <v>14144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</row>
        <row r="683">
          <cell r="A683">
            <v>14151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</row>
        <row r="684">
          <cell r="A684">
            <v>14153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</row>
        <row r="685">
          <cell r="A685">
            <v>14154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</row>
        <row r="686">
          <cell r="A686">
            <v>14155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</row>
        <row r="687">
          <cell r="A687">
            <v>14176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</row>
        <row r="688">
          <cell r="A688">
            <v>14192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</row>
        <row r="689">
          <cell r="A689">
            <v>14193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</row>
        <row r="690">
          <cell r="A690">
            <v>14194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</row>
        <row r="691">
          <cell r="A691">
            <v>14199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</row>
        <row r="692">
          <cell r="A692">
            <v>14202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</row>
        <row r="693">
          <cell r="A693">
            <v>14203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</row>
        <row r="694">
          <cell r="A694">
            <v>14205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</row>
        <row r="695">
          <cell r="A695">
            <v>14211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</row>
        <row r="696">
          <cell r="A696">
            <v>14213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</row>
        <row r="697">
          <cell r="A697">
            <v>14232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</row>
        <row r="698">
          <cell r="A698">
            <v>14246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</row>
        <row r="699">
          <cell r="A699">
            <v>14247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</row>
        <row r="700">
          <cell r="A700">
            <v>14248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</row>
        <row r="701">
          <cell r="A701">
            <v>14252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</row>
        <row r="702">
          <cell r="A702">
            <v>14255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</row>
        <row r="703">
          <cell r="A703">
            <v>14256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</row>
        <row r="704">
          <cell r="A704">
            <v>14262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</row>
        <row r="705">
          <cell r="A705">
            <v>14263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</row>
        <row r="706">
          <cell r="A706">
            <v>14265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</row>
        <row r="707">
          <cell r="A707">
            <v>14269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</row>
        <row r="708">
          <cell r="A708">
            <v>14271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</row>
        <row r="709">
          <cell r="A709">
            <v>14286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</row>
        <row r="710">
          <cell r="A710">
            <v>14288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</row>
        <row r="711">
          <cell r="A711">
            <v>14289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</row>
        <row r="712">
          <cell r="A712">
            <v>14290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</row>
        <row r="713">
          <cell r="A713">
            <v>14291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</row>
        <row r="714">
          <cell r="A714">
            <v>14383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</row>
        <row r="715">
          <cell r="A715">
            <v>14384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</row>
        <row r="716">
          <cell r="A716">
            <v>14386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</row>
        <row r="717">
          <cell r="A717">
            <v>14391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</row>
        <row r="718">
          <cell r="A718">
            <v>14392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</row>
        <row r="719">
          <cell r="A719">
            <v>14397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</row>
        <row r="720">
          <cell r="A720">
            <v>14399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</row>
        <row r="721">
          <cell r="A721">
            <v>14400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</row>
        <row r="722">
          <cell r="A722">
            <v>14402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</row>
        <row r="723">
          <cell r="A723">
            <v>14403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</row>
        <row r="724">
          <cell r="A724">
            <v>14407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</row>
        <row r="725">
          <cell r="A725">
            <v>14409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</row>
        <row r="726">
          <cell r="A726">
            <v>14410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</row>
        <row r="727">
          <cell r="A727">
            <v>14411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</row>
        <row r="728">
          <cell r="A728">
            <v>14412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</row>
        <row r="729">
          <cell r="A729">
            <v>14413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</row>
        <row r="730">
          <cell r="A730">
            <v>14418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</row>
        <row r="731">
          <cell r="A731">
            <v>14419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</row>
        <row r="732">
          <cell r="A732">
            <v>14429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</row>
        <row r="733">
          <cell r="A733">
            <v>14515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</row>
        <row r="734">
          <cell r="A734">
            <v>14635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</row>
        <row r="735">
          <cell r="A735">
            <v>14637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</row>
        <row r="736">
          <cell r="A736">
            <v>14639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</row>
        <row r="737">
          <cell r="A737">
            <v>14644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</row>
        <row r="738">
          <cell r="A738">
            <v>14645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</row>
        <row r="739">
          <cell r="A739">
            <v>14647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</row>
        <row r="740">
          <cell r="A740">
            <v>14650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</row>
        <row r="741">
          <cell r="A741">
            <v>14652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</row>
        <row r="742">
          <cell r="A742">
            <v>14658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</row>
        <row r="743">
          <cell r="A743">
            <v>14660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</row>
        <row r="744">
          <cell r="A744">
            <v>14666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</row>
        <row r="745">
          <cell r="A745">
            <v>14682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</row>
        <row r="746">
          <cell r="A746">
            <v>14715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</row>
        <row r="747">
          <cell r="A747">
            <v>14782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</row>
        <row r="748">
          <cell r="A748">
            <v>14949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</row>
        <row r="749">
          <cell r="A749">
            <v>14953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</row>
        <row r="750">
          <cell r="A750">
            <v>15010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</row>
        <row r="751">
          <cell r="A751">
            <v>15020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</row>
        <row r="752">
          <cell r="A752">
            <v>15035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</row>
        <row r="753">
          <cell r="A753">
            <v>15036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</row>
        <row r="754">
          <cell r="A754">
            <v>15037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</row>
        <row r="755">
          <cell r="A755">
            <v>15038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</row>
        <row r="756">
          <cell r="A756">
            <v>15039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</row>
        <row r="757">
          <cell r="A757">
            <v>15041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</row>
        <row r="758">
          <cell r="A758">
            <v>15064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</row>
        <row r="759">
          <cell r="A759">
            <v>15065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</row>
        <row r="760">
          <cell r="A760">
            <v>15081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</row>
        <row r="761">
          <cell r="A761">
            <v>15082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</row>
        <row r="762">
          <cell r="A762">
            <v>15083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</row>
        <row r="763">
          <cell r="A763">
            <v>15157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</row>
        <row r="764">
          <cell r="A764">
            <v>15187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</row>
        <row r="765">
          <cell r="A765">
            <v>15188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</row>
        <row r="766">
          <cell r="A766">
            <v>15191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</row>
        <row r="767">
          <cell r="A767">
            <v>15196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</row>
        <row r="768">
          <cell r="A768">
            <v>15206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</row>
        <row r="769">
          <cell r="A769">
            <v>15207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</row>
        <row r="770">
          <cell r="A770">
            <v>15208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</row>
        <row r="771">
          <cell r="A771">
            <v>15209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</row>
        <row r="772">
          <cell r="A772">
            <v>15211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</row>
        <row r="773">
          <cell r="A773">
            <v>15230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</row>
        <row r="774">
          <cell r="A774">
            <v>15236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</row>
        <row r="775">
          <cell r="A775">
            <v>15238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</row>
        <row r="776">
          <cell r="A776">
            <v>15239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</row>
        <row r="777">
          <cell r="A777">
            <v>15277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</row>
        <row r="778">
          <cell r="A778">
            <v>15279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</row>
        <row r="779">
          <cell r="A779">
            <v>15280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</row>
        <row r="780">
          <cell r="A780">
            <v>15304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</row>
        <row r="781">
          <cell r="A781">
            <v>15305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</row>
        <row r="782">
          <cell r="A782">
            <v>15311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</row>
        <row r="783">
          <cell r="A783">
            <v>15315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</row>
        <row r="784">
          <cell r="A784">
            <v>15317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</row>
        <row r="785">
          <cell r="A785">
            <v>15318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</row>
        <row r="786">
          <cell r="A786">
            <v>15406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</row>
        <row r="787">
          <cell r="A787">
            <v>15412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</row>
        <row r="788">
          <cell r="A788">
            <v>15425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</row>
        <row r="789">
          <cell r="A789">
            <v>15429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</row>
        <row r="790">
          <cell r="A790">
            <v>15430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</row>
        <row r="791">
          <cell r="A791">
            <v>15432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</row>
        <row r="792">
          <cell r="A792">
            <v>15435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</row>
        <row r="793">
          <cell r="A793">
            <v>15439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</row>
        <row r="794">
          <cell r="A794">
            <v>15442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</row>
        <row r="795">
          <cell r="A795">
            <v>15443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</row>
        <row r="796">
          <cell r="A796">
            <v>15456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</row>
        <row r="797">
          <cell r="A797">
            <v>15457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</row>
        <row r="798">
          <cell r="A798">
            <v>15458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</row>
        <row r="799">
          <cell r="A799">
            <v>15459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</row>
        <row r="800">
          <cell r="A800">
            <v>15676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</row>
        <row r="801">
          <cell r="A801">
            <v>15680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</row>
        <row r="802">
          <cell r="A802">
            <v>15681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</row>
        <row r="803">
          <cell r="A803">
            <v>15682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</row>
        <row r="804">
          <cell r="A804">
            <v>15683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</row>
        <row r="805">
          <cell r="A805">
            <v>15684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</row>
        <row r="806">
          <cell r="A806">
            <v>15688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</row>
        <row r="807">
          <cell r="A807">
            <v>15689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</row>
        <row r="808">
          <cell r="A808">
            <v>15690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</row>
        <row r="809">
          <cell r="A809">
            <v>15696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</row>
        <row r="810">
          <cell r="A810">
            <v>15699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</row>
        <row r="811">
          <cell r="A811">
            <v>15700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</row>
        <row r="812">
          <cell r="A812">
            <v>15703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</row>
        <row r="813">
          <cell r="A813">
            <v>15705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</row>
        <row r="814">
          <cell r="A814">
            <v>15709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</row>
        <row r="815">
          <cell r="A815">
            <v>15710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</row>
        <row r="816">
          <cell r="A816">
            <v>15714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</row>
        <row r="817">
          <cell r="A817">
            <v>15715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</row>
        <row r="818">
          <cell r="A818">
            <v>15720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</row>
        <row r="819">
          <cell r="A819">
            <v>15722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</row>
        <row r="820">
          <cell r="A820">
            <v>15767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</row>
        <row r="821">
          <cell r="A821">
            <v>15768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</row>
        <row r="822">
          <cell r="A822">
            <v>15775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</row>
        <row r="823">
          <cell r="A823">
            <v>15776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</row>
        <row r="824">
          <cell r="A824">
            <v>15849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</row>
        <row r="825">
          <cell r="A825">
            <v>15850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</row>
        <row r="826">
          <cell r="A826">
            <v>15851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</row>
        <row r="827">
          <cell r="A827">
            <v>15852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</row>
        <row r="828">
          <cell r="A828">
            <v>15853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</row>
        <row r="829">
          <cell r="A829">
            <v>15854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</row>
        <row r="830">
          <cell r="A830">
            <v>15855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</row>
        <row r="831">
          <cell r="A831">
            <v>15856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</row>
        <row r="832">
          <cell r="A832">
            <v>15857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</row>
        <row r="833">
          <cell r="A833">
            <v>15858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</row>
        <row r="834">
          <cell r="A834">
            <v>15859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</row>
        <row r="835">
          <cell r="A835">
            <v>15862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</row>
        <row r="836">
          <cell r="A836">
            <v>15863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</row>
        <row r="837">
          <cell r="A837">
            <v>15869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</row>
        <row r="838">
          <cell r="A838">
            <v>15870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</row>
        <row r="839">
          <cell r="A839">
            <v>15874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</row>
        <row r="840">
          <cell r="A840">
            <v>15877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</row>
        <row r="841">
          <cell r="A841">
            <v>15914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</row>
        <row r="842">
          <cell r="A842">
            <v>15916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</row>
        <row r="843">
          <cell r="A843">
            <v>15917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</row>
        <row r="844">
          <cell r="A844">
            <v>16032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</row>
        <row r="845">
          <cell r="A845">
            <v>16037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</row>
        <row r="846">
          <cell r="A846">
            <v>16038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</row>
        <row r="847">
          <cell r="A847">
            <v>16040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</row>
        <row r="848">
          <cell r="A848">
            <v>16041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</row>
        <row r="849">
          <cell r="A849">
            <v>16045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</row>
        <row r="850">
          <cell r="A850">
            <v>16046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</row>
        <row r="851">
          <cell r="A851">
            <v>16054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</row>
        <row r="852">
          <cell r="A852">
            <v>16057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</row>
        <row r="853">
          <cell r="A853">
            <v>16059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</row>
        <row r="854">
          <cell r="A854">
            <v>16084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</row>
        <row r="855">
          <cell r="A855">
            <v>16085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</row>
        <row r="856">
          <cell r="A856">
            <v>16096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</row>
        <row r="857">
          <cell r="A857">
            <v>16122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</row>
        <row r="858">
          <cell r="A858">
            <v>16125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</row>
        <row r="859">
          <cell r="A859">
            <v>16126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</row>
        <row r="860">
          <cell r="A860">
            <v>16127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</row>
        <row r="861">
          <cell r="A861">
            <v>16128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</row>
        <row r="862">
          <cell r="A862">
            <v>16131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</row>
        <row r="863">
          <cell r="A863">
            <v>16136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</row>
        <row r="864">
          <cell r="A864">
            <v>16138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</row>
        <row r="865">
          <cell r="A865">
            <v>16144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</row>
        <row r="866">
          <cell r="A866">
            <v>16162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</row>
        <row r="867">
          <cell r="A867">
            <v>16163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</row>
        <row r="868">
          <cell r="A868">
            <v>16164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</row>
        <row r="869">
          <cell r="A869">
            <v>16167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</row>
        <row r="870">
          <cell r="A870">
            <v>16170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</row>
        <row r="871">
          <cell r="A871">
            <v>16183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</row>
        <row r="872">
          <cell r="A872">
            <v>16271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</row>
        <row r="873">
          <cell r="A873">
            <v>16272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</row>
        <row r="874">
          <cell r="A874">
            <v>16274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</row>
        <row r="875">
          <cell r="A875">
            <v>16275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</row>
        <row r="876">
          <cell r="A876">
            <v>16290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</row>
        <row r="877">
          <cell r="A877">
            <v>16291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</row>
        <row r="878">
          <cell r="A878">
            <v>16350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</row>
        <row r="879">
          <cell r="A879">
            <v>16351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</row>
        <row r="880">
          <cell r="A880">
            <v>16352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</row>
        <row r="881">
          <cell r="A881">
            <v>16353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</row>
        <row r="882">
          <cell r="A882">
            <v>16354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</row>
        <row r="883">
          <cell r="A883">
            <v>16355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</row>
        <row r="884">
          <cell r="A884">
            <v>16356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</row>
        <row r="885">
          <cell r="A885">
            <v>16357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</row>
        <row r="886">
          <cell r="A886">
            <v>16358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</row>
        <row r="887">
          <cell r="A887">
            <v>16359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</row>
        <row r="888">
          <cell r="A888">
            <v>16360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</row>
        <row r="889">
          <cell r="A889">
            <v>16361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</row>
        <row r="890">
          <cell r="A890">
            <v>16362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</row>
        <row r="891">
          <cell r="A891">
            <v>16370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</row>
        <row r="892">
          <cell r="A892">
            <v>16427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</row>
        <row r="893">
          <cell r="A893">
            <v>16428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</row>
        <row r="894">
          <cell r="A894">
            <v>16429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</row>
        <row r="895">
          <cell r="A895">
            <v>16430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</row>
        <row r="896">
          <cell r="A896">
            <v>16431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</row>
        <row r="897">
          <cell r="A897">
            <v>16445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</row>
        <row r="898">
          <cell r="A898">
            <v>16446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</row>
        <row r="899">
          <cell r="A899">
            <v>16447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</row>
        <row r="900">
          <cell r="A900">
            <v>16450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</row>
        <row r="901">
          <cell r="A901">
            <v>16489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</row>
        <row r="902">
          <cell r="A902">
            <v>16490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</row>
        <row r="903">
          <cell r="A903">
            <v>16491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</row>
        <row r="904">
          <cell r="A904">
            <v>16495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</row>
        <row r="905">
          <cell r="A905">
            <v>16499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</row>
        <row r="906">
          <cell r="A906">
            <v>16523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</row>
        <row r="907">
          <cell r="A907">
            <v>16524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</row>
        <row r="908">
          <cell r="A908">
            <v>16533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</row>
        <row r="909">
          <cell r="A909">
            <v>16534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</row>
        <row r="910">
          <cell r="A910">
            <v>16564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</row>
        <row r="911">
          <cell r="A911">
            <v>16565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</row>
        <row r="912">
          <cell r="A912">
            <v>16566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</row>
        <row r="913">
          <cell r="A913">
            <v>16567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</row>
        <row r="914">
          <cell r="A914">
            <v>16570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</row>
        <row r="915">
          <cell r="A915">
            <v>16578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</row>
        <row r="916">
          <cell r="A916">
            <v>16580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</row>
        <row r="917">
          <cell r="A917">
            <v>16584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</row>
        <row r="918">
          <cell r="A918">
            <v>16759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</row>
        <row r="919">
          <cell r="A919">
            <v>16760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</row>
        <row r="920">
          <cell r="A920">
            <v>16761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</row>
        <row r="921">
          <cell r="A921">
            <v>17300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</row>
        <row r="922">
          <cell r="A922">
            <v>18949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</row>
        <row r="923">
          <cell r="A923">
            <v>19152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</row>
        <row r="924">
          <cell r="A924">
            <v>19455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</row>
        <row r="925">
          <cell r="A925">
            <v>19481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</row>
        <row r="926">
          <cell r="A926">
            <v>19564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</row>
        <row r="927">
          <cell r="A927">
            <v>19571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</row>
        <row r="928">
          <cell r="A928">
            <v>19605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</row>
        <row r="929">
          <cell r="A929">
            <v>19671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</row>
        <row r="930">
          <cell r="A930">
            <v>20457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</row>
        <row r="931">
          <cell r="A931">
            <v>20458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</row>
        <row r="932">
          <cell r="A932">
            <v>20463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</row>
        <row r="933">
          <cell r="A933">
            <v>20464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</row>
        <row r="934">
          <cell r="A934">
            <v>20465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</row>
        <row r="935">
          <cell r="A935">
            <v>20466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</row>
        <row r="936">
          <cell r="A936">
            <v>20467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</row>
        <row r="937">
          <cell r="A937">
            <v>20471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</row>
        <row r="938">
          <cell r="A938">
            <v>20472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</row>
        <row r="939">
          <cell r="A939">
            <v>20487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</row>
        <row r="940">
          <cell r="A940">
            <v>20529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</row>
        <row r="941">
          <cell r="A941">
            <v>20549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</row>
        <row r="942">
          <cell r="A942">
            <v>20588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</row>
        <row r="943">
          <cell r="A943">
            <v>20600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</row>
        <row r="944">
          <cell r="A944">
            <v>20639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</row>
        <row r="945">
          <cell r="A945">
            <v>20640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</row>
        <row r="946">
          <cell r="A946">
            <v>20654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</row>
        <row r="947">
          <cell r="A947">
            <v>20684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</row>
        <row r="948">
          <cell r="A948">
            <v>20685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</row>
        <row r="949">
          <cell r="A949">
            <v>20689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</row>
        <row r="950">
          <cell r="A950">
            <v>20693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</row>
        <row r="951">
          <cell r="A951">
            <v>20694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</row>
        <row r="952">
          <cell r="A952">
            <v>20696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</row>
        <row r="953">
          <cell r="A953">
            <v>20700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</row>
        <row r="954">
          <cell r="A954">
            <v>20701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</row>
        <row r="955">
          <cell r="A955">
            <v>20703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</row>
        <row r="956">
          <cell r="A956">
            <v>20705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</row>
        <row r="957">
          <cell r="A957">
            <v>20706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</row>
        <row r="958">
          <cell r="A958">
            <v>20709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</row>
        <row r="959">
          <cell r="A959">
            <v>20710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</row>
        <row r="960">
          <cell r="A960">
            <v>20711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</row>
        <row r="961">
          <cell r="A961">
            <v>20713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</row>
        <row r="962">
          <cell r="A962">
            <v>20717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</row>
        <row r="963">
          <cell r="A963">
            <v>20719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</row>
        <row r="964">
          <cell r="A964">
            <v>20725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</row>
        <row r="965">
          <cell r="A965">
            <v>20726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</row>
        <row r="966">
          <cell r="A966">
            <v>20727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</row>
        <row r="967">
          <cell r="A967">
            <v>20730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</row>
        <row r="968">
          <cell r="A968">
            <v>20731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</row>
        <row r="969">
          <cell r="A969">
            <v>20741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</row>
        <row r="970">
          <cell r="A970">
            <v>20743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</row>
        <row r="971">
          <cell r="A971">
            <v>20747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</row>
        <row r="972">
          <cell r="A972">
            <v>20749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</row>
        <row r="973">
          <cell r="A973">
            <v>20750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</row>
        <row r="974">
          <cell r="A974">
            <v>20755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</row>
        <row r="975">
          <cell r="A975">
            <v>20762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</row>
        <row r="976">
          <cell r="A976">
            <v>20781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</row>
        <row r="977">
          <cell r="A977">
            <v>20782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</row>
        <row r="978">
          <cell r="A978">
            <v>20787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</row>
        <row r="979">
          <cell r="A979">
            <v>20788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</row>
        <row r="980">
          <cell r="A980">
            <v>20789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</row>
        <row r="981">
          <cell r="A981">
            <v>20790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</row>
        <row r="982">
          <cell r="A982">
            <v>21781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</row>
        <row r="983">
          <cell r="A983">
            <v>21782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</row>
        <row r="984">
          <cell r="A984">
            <v>21822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</row>
        <row r="985">
          <cell r="A985">
            <v>21848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</row>
        <row r="986">
          <cell r="A986">
            <v>21849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</row>
        <row r="987">
          <cell r="A987">
            <v>21850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</row>
        <row r="988">
          <cell r="A988">
            <v>21860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</row>
        <row r="989">
          <cell r="A989">
            <v>21880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</row>
        <row r="990">
          <cell r="A990">
            <v>21940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</row>
        <row r="991">
          <cell r="A991">
            <v>21941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</row>
        <row r="992">
          <cell r="A992">
            <v>21942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</row>
        <row r="993">
          <cell r="A993">
            <v>22077</v>
          </cell>
          <cell r="B993">
            <v>0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</row>
        <row r="994">
          <cell r="A994">
            <v>22146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</row>
        <row r="995">
          <cell r="A995">
            <v>22157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</row>
        <row r="996">
          <cell r="A996">
            <v>22158</v>
          </cell>
          <cell r="B996">
            <v>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</row>
        <row r="997">
          <cell r="A997">
            <v>22275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</row>
        <row r="998">
          <cell r="A998">
            <v>22602</v>
          </cell>
          <cell r="B998">
            <v>0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</row>
        <row r="999">
          <cell r="A999">
            <v>22603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</row>
        <row r="1000">
          <cell r="A1000">
            <v>22605</v>
          </cell>
          <cell r="B1000">
            <v>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</row>
        <row r="1001">
          <cell r="A1001">
            <v>22715</v>
          </cell>
          <cell r="B1001">
            <v>0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</row>
        <row r="1002">
          <cell r="A1002">
            <v>22716</v>
          </cell>
          <cell r="B1002">
            <v>0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</row>
        <row r="1003">
          <cell r="A1003">
            <v>22740</v>
          </cell>
          <cell r="B1003">
            <v>0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</row>
        <row r="1004">
          <cell r="A1004">
            <v>22743</v>
          </cell>
          <cell r="B1004">
            <v>0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</row>
        <row r="1005">
          <cell r="A1005">
            <v>22756</v>
          </cell>
          <cell r="B1005">
            <v>0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</row>
        <row r="1006">
          <cell r="A1006">
            <v>22757</v>
          </cell>
          <cell r="B1006">
            <v>0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</row>
        <row r="1007">
          <cell r="A1007">
            <v>22761</v>
          </cell>
          <cell r="B1007">
            <v>0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</row>
        <row r="1008">
          <cell r="A1008">
            <v>22937</v>
          </cell>
          <cell r="B1008">
            <v>0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</row>
        <row r="1009">
          <cell r="A1009">
            <v>22953</v>
          </cell>
          <cell r="B1009">
            <v>0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</row>
        <row r="1010">
          <cell r="A1010">
            <v>23000</v>
          </cell>
          <cell r="B1010">
            <v>0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</row>
        <row r="1011">
          <cell r="A1011">
            <v>23044</v>
          </cell>
          <cell r="B1011">
            <v>0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</row>
        <row r="1012">
          <cell r="A1012">
            <v>23053</v>
          </cell>
          <cell r="B1012">
            <v>0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</row>
        <row r="1013">
          <cell r="A1013">
            <v>23128</v>
          </cell>
          <cell r="B1013">
            <v>0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</row>
        <row r="1014">
          <cell r="A1014">
            <v>23142</v>
          </cell>
          <cell r="B1014">
            <v>0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</row>
        <row r="1015">
          <cell r="A1015">
            <v>23435</v>
          </cell>
          <cell r="B1015">
            <v>0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</row>
        <row r="1016">
          <cell r="A1016">
            <v>23544</v>
          </cell>
          <cell r="B1016">
            <v>0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</row>
        <row r="1017">
          <cell r="A1017">
            <v>23557</v>
          </cell>
          <cell r="B1017">
            <v>0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</row>
        <row r="1018">
          <cell r="A1018">
            <v>23558</v>
          </cell>
          <cell r="B1018">
            <v>0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</row>
        <row r="1019">
          <cell r="A1019">
            <v>23851</v>
          </cell>
          <cell r="B1019">
            <v>0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</row>
        <row r="1020">
          <cell r="A1020">
            <v>23867</v>
          </cell>
          <cell r="B1020">
            <v>0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</row>
        <row r="1021">
          <cell r="A1021">
            <v>23885</v>
          </cell>
          <cell r="B1021">
            <v>0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</row>
        <row r="1022">
          <cell r="A1022">
            <v>24091</v>
          </cell>
          <cell r="B1022">
            <v>0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</row>
        <row r="1023">
          <cell r="A1023">
            <v>24140</v>
          </cell>
          <cell r="B1023">
            <v>0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</row>
        <row r="1024">
          <cell r="A1024">
            <v>24143</v>
          </cell>
          <cell r="B1024">
            <v>0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</row>
        <row r="1025">
          <cell r="A1025">
            <v>24158</v>
          </cell>
          <cell r="B1025">
            <v>0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</row>
        <row r="1026">
          <cell r="A1026">
            <v>24173</v>
          </cell>
          <cell r="B1026">
            <v>0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</row>
        <row r="1027">
          <cell r="A1027">
            <v>24186</v>
          </cell>
          <cell r="B1027">
            <v>0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</row>
        <row r="1028">
          <cell r="A1028">
            <v>24212</v>
          </cell>
          <cell r="B1028">
            <v>0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</row>
        <row r="1029">
          <cell r="A1029">
            <v>24224</v>
          </cell>
          <cell r="B1029">
            <v>0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</row>
        <row r="1030">
          <cell r="A1030">
            <v>24499</v>
          </cell>
          <cell r="B1030">
            <v>0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</row>
        <row r="1031">
          <cell r="A1031">
            <v>24523</v>
          </cell>
          <cell r="B1031">
            <v>0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</row>
        <row r="1032">
          <cell r="A1032">
            <v>24696</v>
          </cell>
          <cell r="B1032">
            <v>0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</row>
        <row r="1033">
          <cell r="A1033">
            <v>24703</v>
          </cell>
          <cell r="B1033">
            <v>0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</row>
        <row r="1034">
          <cell r="A1034">
            <v>24704</v>
          </cell>
          <cell r="B1034">
            <v>0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</row>
        <row r="1035">
          <cell r="A1035">
            <v>24714</v>
          </cell>
          <cell r="B1035">
            <v>0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</row>
        <row r="1036">
          <cell r="A1036">
            <v>24750</v>
          </cell>
          <cell r="B1036">
            <v>0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</row>
        <row r="1037">
          <cell r="A1037">
            <v>24770</v>
          </cell>
          <cell r="B1037">
            <v>0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</row>
        <row r="1038">
          <cell r="A1038">
            <v>25025</v>
          </cell>
          <cell r="B1038">
            <v>0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</row>
        <row r="1039">
          <cell r="A1039">
            <v>25099</v>
          </cell>
          <cell r="B1039">
            <v>0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</row>
        <row r="1040">
          <cell r="A1040">
            <v>25100</v>
          </cell>
          <cell r="B1040">
            <v>0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</row>
        <row r="1041">
          <cell r="A1041">
            <v>25104</v>
          </cell>
          <cell r="B1041">
            <v>0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</row>
        <row r="1042">
          <cell r="A1042">
            <v>25105</v>
          </cell>
          <cell r="B1042">
            <v>0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</row>
        <row r="1043">
          <cell r="A1043">
            <v>25128</v>
          </cell>
          <cell r="B1043">
            <v>0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</row>
        <row r="1044">
          <cell r="A1044">
            <v>25142</v>
          </cell>
          <cell r="B1044">
            <v>0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</row>
        <row r="1045">
          <cell r="A1045">
            <v>25162</v>
          </cell>
          <cell r="B1045">
            <v>0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</row>
        <row r="1046">
          <cell r="A1046">
            <v>25163</v>
          </cell>
          <cell r="B1046">
            <v>0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</row>
        <row r="1047">
          <cell r="A1047">
            <v>25259</v>
          </cell>
          <cell r="B1047">
            <v>0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</row>
        <row r="1048">
          <cell r="A1048">
            <v>25357</v>
          </cell>
          <cell r="B1048">
            <v>0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</row>
        <row r="1049">
          <cell r="A1049">
            <v>25364</v>
          </cell>
          <cell r="B1049">
            <v>0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</row>
        <row r="1050">
          <cell r="A1050">
            <v>25381</v>
          </cell>
          <cell r="B1050">
            <v>0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</row>
        <row r="1051">
          <cell r="A1051">
            <v>25386</v>
          </cell>
          <cell r="B1051">
            <v>0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</row>
        <row r="1052">
          <cell r="A1052">
            <v>25387</v>
          </cell>
          <cell r="B1052">
            <v>0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</row>
        <row r="1053">
          <cell r="A1053">
            <v>25406</v>
          </cell>
          <cell r="B1053">
            <v>0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</row>
        <row r="1054">
          <cell r="A1054">
            <v>25409</v>
          </cell>
          <cell r="B1054">
            <v>0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</row>
        <row r="1055">
          <cell r="A1055">
            <v>25467</v>
          </cell>
          <cell r="B1055">
            <v>0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</row>
        <row r="1056">
          <cell r="A1056">
            <v>25531</v>
          </cell>
          <cell r="B1056">
            <v>0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</row>
        <row r="1057">
          <cell r="A1057">
            <v>25532</v>
          </cell>
          <cell r="B1057">
            <v>0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</row>
        <row r="1058">
          <cell r="A1058">
            <v>25533</v>
          </cell>
          <cell r="B1058">
            <v>0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</row>
        <row r="1059">
          <cell r="A1059">
            <v>25742</v>
          </cell>
          <cell r="B1059">
            <v>0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</row>
        <row r="1060">
          <cell r="A1060">
            <v>25749</v>
          </cell>
          <cell r="B1060">
            <v>0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</row>
        <row r="1061">
          <cell r="A1061">
            <v>25750</v>
          </cell>
          <cell r="B1061">
            <v>0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</row>
        <row r="1062">
          <cell r="A1062">
            <v>25751</v>
          </cell>
          <cell r="B1062">
            <v>0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</row>
        <row r="1063">
          <cell r="A1063">
            <v>25811</v>
          </cell>
          <cell r="B1063">
            <v>0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</row>
        <row r="1064">
          <cell r="A1064">
            <v>25812</v>
          </cell>
          <cell r="B1064">
            <v>0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</row>
        <row r="1065">
          <cell r="A1065">
            <v>25821</v>
          </cell>
          <cell r="B1065">
            <v>0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</row>
        <row r="1066">
          <cell r="A1066">
            <v>25822</v>
          </cell>
          <cell r="B1066">
            <v>0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</row>
        <row r="1067">
          <cell r="A1067">
            <v>25842</v>
          </cell>
          <cell r="B1067">
            <v>0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</row>
        <row r="1068">
          <cell r="A1068">
            <v>25843</v>
          </cell>
          <cell r="B1068">
            <v>0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</row>
        <row r="1069">
          <cell r="A1069">
            <v>25848</v>
          </cell>
          <cell r="B1069">
            <v>0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</row>
        <row r="1070">
          <cell r="A1070">
            <v>25849</v>
          </cell>
          <cell r="B1070">
            <v>0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</row>
        <row r="1071">
          <cell r="A1071">
            <v>25866</v>
          </cell>
          <cell r="B1071">
            <v>0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</row>
        <row r="1072">
          <cell r="A1072">
            <v>25867</v>
          </cell>
          <cell r="B1072">
            <v>0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</row>
        <row r="1073">
          <cell r="A1073">
            <v>25868</v>
          </cell>
          <cell r="B1073">
            <v>0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</row>
        <row r="1074">
          <cell r="A1074">
            <v>25869</v>
          </cell>
          <cell r="B1074">
            <v>0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</row>
        <row r="1075">
          <cell r="A1075">
            <v>25878</v>
          </cell>
          <cell r="B1075">
            <v>0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</row>
        <row r="1076">
          <cell r="A1076">
            <v>25879</v>
          </cell>
          <cell r="B1076">
            <v>0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</row>
        <row r="1077">
          <cell r="A1077">
            <v>25883</v>
          </cell>
          <cell r="B1077">
            <v>0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</row>
        <row r="1078">
          <cell r="A1078">
            <v>25886</v>
          </cell>
          <cell r="B1078">
            <v>0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</row>
        <row r="1079">
          <cell r="A1079">
            <v>25887</v>
          </cell>
          <cell r="B1079">
            <v>0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</row>
        <row r="1080">
          <cell r="A1080">
            <v>25889</v>
          </cell>
          <cell r="B1080">
            <v>0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</row>
        <row r="1081">
          <cell r="A1081">
            <v>25890</v>
          </cell>
          <cell r="B1081">
            <v>0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</row>
        <row r="1082">
          <cell r="A1082">
            <v>25891</v>
          </cell>
          <cell r="B1082">
            <v>0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</row>
        <row r="1083">
          <cell r="A1083">
            <v>25938</v>
          </cell>
          <cell r="B1083">
            <v>0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</row>
        <row r="1084">
          <cell r="A1084">
            <v>26014</v>
          </cell>
          <cell r="B1084">
            <v>0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</row>
        <row r="1085">
          <cell r="A1085">
            <v>26017</v>
          </cell>
          <cell r="B1085">
            <v>0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</row>
        <row r="1086">
          <cell r="A1086">
            <v>26064</v>
          </cell>
          <cell r="B1086">
            <v>0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</row>
        <row r="1087">
          <cell r="A1087">
            <v>26065</v>
          </cell>
          <cell r="B1087">
            <v>0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</row>
        <row r="1088">
          <cell r="A1088">
            <v>26117</v>
          </cell>
          <cell r="B1088">
            <v>0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</row>
        <row r="1089">
          <cell r="A1089">
            <v>26279</v>
          </cell>
          <cell r="B1089">
            <v>0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</row>
        <row r="1090">
          <cell r="A1090">
            <v>26293</v>
          </cell>
          <cell r="B1090">
            <v>0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</row>
        <row r="1091">
          <cell r="A1091">
            <v>26294</v>
          </cell>
          <cell r="B1091">
            <v>0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</row>
        <row r="1092">
          <cell r="A1092">
            <v>26417</v>
          </cell>
          <cell r="B1092">
            <v>0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</row>
        <row r="1093">
          <cell r="A1093">
            <v>26523</v>
          </cell>
          <cell r="B1093">
            <v>0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</row>
        <row r="1094">
          <cell r="A1094">
            <v>26546</v>
          </cell>
          <cell r="B1094">
            <v>0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</row>
        <row r="1095">
          <cell r="A1095">
            <v>26547</v>
          </cell>
          <cell r="B1095">
            <v>0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</row>
        <row r="1096">
          <cell r="A1096">
            <v>26561</v>
          </cell>
          <cell r="B1096">
            <v>0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</row>
        <row r="1097">
          <cell r="A1097">
            <v>26562</v>
          </cell>
          <cell r="B1097">
            <v>0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</row>
        <row r="1098">
          <cell r="A1098">
            <v>26563</v>
          </cell>
          <cell r="B1098">
            <v>0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</row>
        <row r="1099">
          <cell r="A1099">
            <v>26564</v>
          </cell>
          <cell r="B1099">
            <v>0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</row>
        <row r="1100">
          <cell r="A1100">
            <v>26622</v>
          </cell>
          <cell r="B1100">
            <v>0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</row>
        <row r="1101">
          <cell r="A1101">
            <v>26623</v>
          </cell>
          <cell r="B1101">
            <v>0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</row>
        <row r="1102">
          <cell r="A1102">
            <v>26667</v>
          </cell>
          <cell r="B1102">
            <v>0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</row>
        <row r="1103">
          <cell r="A1103">
            <v>26675</v>
          </cell>
          <cell r="B1103">
            <v>0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</row>
        <row r="1104">
          <cell r="A1104">
            <v>26707</v>
          </cell>
          <cell r="B1104">
            <v>0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</row>
        <row r="1105">
          <cell r="A1105">
            <v>26708</v>
          </cell>
          <cell r="B1105">
            <v>0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</row>
        <row r="1106">
          <cell r="A1106">
            <v>26722</v>
          </cell>
          <cell r="B1106">
            <v>0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</row>
        <row r="1107">
          <cell r="A1107">
            <v>26788</v>
          </cell>
          <cell r="B1107">
            <v>0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</row>
        <row r="1108">
          <cell r="A1108">
            <v>26791</v>
          </cell>
          <cell r="B1108">
            <v>0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</row>
        <row r="1109">
          <cell r="A1109">
            <v>26870</v>
          </cell>
          <cell r="B1109">
            <v>0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</row>
        <row r="1110">
          <cell r="A1110">
            <v>26879</v>
          </cell>
          <cell r="B1110">
            <v>0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</row>
        <row r="1111">
          <cell r="A1111">
            <v>26911</v>
          </cell>
          <cell r="B1111">
            <v>0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</row>
        <row r="1112">
          <cell r="A1112">
            <v>27014</v>
          </cell>
          <cell r="B1112">
            <v>0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</row>
        <row r="1113">
          <cell r="A1113">
            <v>27015</v>
          </cell>
          <cell r="B1113">
            <v>0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</row>
        <row r="1114">
          <cell r="A1114">
            <v>27131</v>
          </cell>
          <cell r="B1114">
            <v>0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</row>
        <row r="1115">
          <cell r="A1115">
            <v>27154</v>
          </cell>
          <cell r="B1115">
            <v>0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</row>
        <row r="1116">
          <cell r="A1116">
            <v>27155</v>
          </cell>
          <cell r="B1116">
            <v>0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</row>
        <row r="1117">
          <cell r="A1117">
            <v>27157</v>
          </cell>
          <cell r="B1117">
            <v>0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</row>
        <row r="1118">
          <cell r="A1118">
            <v>27161</v>
          </cell>
          <cell r="B1118">
            <v>0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</row>
        <row r="1119">
          <cell r="A1119">
            <v>27162</v>
          </cell>
          <cell r="B1119">
            <v>0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</row>
        <row r="1120">
          <cell r="A1120">
            <v>27165</v>
          </cell>
          <cell r="B1120">
            <v>0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</row>
        <row r="1121">
          <cell r="A1121">
            <v>27166</v>
          </cell>
          <cell r="B1121">
            <v>0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</row>
        <row r="1122">
          <cell r="A1122">
            <v>27167</v>
          </cell>
          <cell r="B1122">
            <v>0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</row>
        <row r="1123">
          <cell r="A1123">
            <v>27168</v>
          </cell>
          <cell r="B1123">
            <v>0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</row>
        <row r="1124">
          <cell r="A1124">
            <v>27169</v>
          </cell>
          <cell r="B1124">
            <v>0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</row>
        <row r="1125">
          <cell r="A1125">
            <v>27170</v>
          </cell>
          <cell r="B1125">
            <v>0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</row>
        <row r="1126">
          <cell r="A1126">
            <v>27171</v>
          </cell>
          <cell r="B1126">
            <v>0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</row>
        <row r="1127">
          <cell r="A1127">
            <v>27172</v>
          </cell>
          <cell r="B1127">
            <v>0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</row>
        <row r="1128">
          <cell r="A1128">
            <v>27173</v>
          </cell>
          <cell r="B1128">
            <v>0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</row>
        <row r="1129">
          <cell r="A1129">
            <v>27174</v>
          </cell>
          <cell r="B1129">
            <v>0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</row>
        <row r="1130">
          <cell r="A1130">
            <v>27175</v>
          </cell>
          <cell r="B1130">
            <v>0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</row>
        <row r="1131">
          <cell r="A1131">
            <v>27177</v>
          </cell>
          <cell r="B1131">
            <v>0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</row>
        <row r="1132">
          <cell r="A1132">
            <v>27178</v>
          </cell>
          <cell r="B1132">
            <v>0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</row>
        <row r="1133">
          <cell r="A1133">
            <v>27179</v>
          </cell>
          <cell r="B1133">
            <v>0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</row>
        <row r="1134">
          <cell r="A1134">
            <v>27180</v>
          </cell>
          <cell r="B1134">
            <v>0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</row>
        <row r="1135">
          <cell r="A1135">
            <v>27181</v>
          </cell>
          <cell r="B1135">
            <v>0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</row>
        <row r="1136">
          <cell r="A1136">
            <v>27182</v>
          </cell>
          <cell r="B1136">
            <v>0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</row>
        <row r="1137">
          <cell r="A1137">
            <v>27183</v>
          </cell>
          <cell r="B1137">
            <v>0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</row>
        <row r="1138">
          <cell r="A1138">
            <v>27184</v>
          </cell>
          <cell r="B1138">
            <v>0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</row>
        <row r="1139">
          <cell r="A1139">
            <v>27187</v>
          </cell>
          <cell r="B1139">
            <v>0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</row>
        <row r="1140">
          <cell r="A1140">
            <v>27188</v>
          </cell>
          <cell r="B1140">
            <v>0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</row>
        <row r="1141">
          <cell r="A1141">
            <v>27189</v>
          </cell>
          <cell r="B1141">
            <v>0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</row>
        <row r="1142">
          <cell r="A1142">
            <v>27190</v>
          </cell>
          <cell r="B1142">
            <v>0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</row>
        <row r="1143">
          <cell r="A1143">
            <v>27191</v>
          </cell>
          <cell r="B1143">
            <v>0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</row>
        <row r="1144">
          <cell r="A1144">
            <v>27192</v>
          </cell>
          <cell r="B1144">
            <v>0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</row>
        <row r="1145">
          <cell r="A1145">
            <v>27193</v>
          </cell>
          <cell r="B1145">
            <v>0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</row>
        <row r="1146">
          <cell r="A1146">
            <v>27194</v>
          </cell>
          <cell r="B1146">
            <v>0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</row>
        <row r="1147">
          <cell r="A1147">
            <v>27195</v>
          </cell>
          <cell r="B1147">
            <v>0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</row>
        <row r="1148">
          <cell r="A1148">
            <v>27196</v>
          </cell>
          <cell r="B1148">
            <v>0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</row>
        <row r="1149">
          <cell r="A1149">
            <v>27204</v>
          </cell>
          <cell r="B1149">
            <v>0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</row>
        <row r="1150">
          <cell r="A1150">
            <v>27205</v>
          </cell>
          <cell r="B1150">
            <v>0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</row>
        <row r="1151">
          <cell r="A1151">
            <v>27206</v>
          </cell>
          <cell r="B1151">
            <v>0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</row>
        <row r="1152">
          <cell r="A1152">
            <v>27207</v>
          </cell>
          <cell r="B1152">
            <v>0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</row>
        <row r="1153">
          <cell r="A1153">
            <v>27208</v>
          </cell>
          <cell r="B1153">
            <v>0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</row>
        <row r="1154">
          <cell r="A1154">
            <v>27209</v>
          </cell>
          <cell r="B1154">
            <v>0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</row>
        <row r="1155">
          <cell r="A1155">
            <v>27210</v>
          </cell>
          <cell r="B1155">
            <v>0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</row>
        <row r="1156">
          <cell r="A1156">
            <v>27211</v>
          </cell>
          <cell r="B1156">
            <v>0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</row>
        <row r="1157">
          <cell r="A1157">
            <v>27212</v>
          </cell>
          <cell r="B1157">
            <v>0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</row>
        <row r="1158">
          <cell r="A1158">
            <v>27213</v>
          </cell>
          <cell r="B1158">
            <v>0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</row>
        <row r="1159">
          <cell r="A1159">
            <v>27214</v>
          </cell>
          <cell r="B1159">
            <v>0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</row>
        <row r="1160">
          <cell r="A1160">
            <v>27218</v>
          </cell>
          <cell r="B1160">
            <v>0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</row>
        <row r="1161">
          <cell r="A1161">
            <v>27223</v>
          </cell>
          <cell r="B1161">
            <v>0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</row>
        <row r="1162">
          <cell r="A1162">
            <v>27224</v>
          </cell>
          <cell r="B1162">
            <v>0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</row>
        <row r="1163">
          <cell r="A1163">
            <v>27229</v>
          </cell>
          <cell r="B1163">
            <v>0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</row>
        <row r="1164">
          <cell r="A1164">
            <v>27230</v>
          </cell>
          <cell r="B1164">
            <v>0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</row>
        <row r="1165">
          <cell r="A1165">
            <v>27235</v>
          </cell>
          <cell r="B1165">
            <v>0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</row>
        <row r="1166">
          <cell r="A1166">
            <v>27236</v>
          </cell>
          <cell r="B1166">
            <v>0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</row>
        <row r="1167">
          <cell r="A1167">
            <v>27237</v>
          </cell>
          <cell r="B1167">
            <v>0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</row>
        <row r="1168">
          <cell r="A1168">
            <v>27238</v>
          </cell>
          <cell r="B1168">
            <v>0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</row>
        <row r="1169">
          <cell r="A1169">
            <v>27241</v>
          </cell>
          <cell r="B1169">
            <v>0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</row>
        <row r="1170">
          <cell r="A1170">
            <v>27245</v>
          </cell>
          <cell r="B1170">
            <v>0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</row>
        <row r="1171">
          <cell r="A1171">
            <v>27247</v>
          </cell>
          <cell r="B1171">
            <v>0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</row>
        <row r="1172">
          <cell r="A1172">
            <v>27248</v>
          </cell>
          <cell r="B1172">
            <v>0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</row>
        <row r="1173">
          <cell r="A1173">
            <v>27262</v>
          </cell>
          <cell r="B1173">
            <v>0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</row>
        <row r="1174">
          <cell r="A1174">
            <v>27335</v>
          </cell>
          <cell r="B1174">
            <v>0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</row>
        <row r="1175">
          <cell r="A1175">
            <v>27351</v>
          </cell>
          <cell r="B1175">
            <v>0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</row>
        <row r="1176">
          <cell r="A1176">
            <v>27352</v>
          </cell>
          <cell r="B1176">
            <v>0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</row>
        <row r="1177">
          <cell r="A1177">
            <v>27412</v>
          </cell>
          <cell r="B1177">
            <v>0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</row>
        <row r="1178">
          <cell r="A1178">
            <v>27504</v>
          </cell>
          <cell r="B1178">
            <v>0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</row>
        <row r="1179">
          <cell r="A1179">
            <v>27505</v>
          </cell>
          <cell r="B1179">
            <v>0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</row>
        <row r="1180">
          <cell r="A1180">
            <v>27507</v>
          </cell>
          <cell r="B1180">
            <v>0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</row>
        <row r="1181">
          <cell r="A1181">
            <v>27511</v>
          </cell>
          <cell r="B1181">
            <v>0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</row>
        <row r="1182">
          <cell r="A1182">
            <v>27512</v>
          </cell>
          <cell r="B1182">
            <v>0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</row>
        <row r="1183">
          <cell r="A1183">
            <v>27517</v>
          </cell>
          <cell r="B1183">
            <v>0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</row>
        <row r="1184">
          <cell r="A1184">
            <v>27518</v>
          </cell>
          <cell r="B1184">
            <v>0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</row>
        <row r="1185">
          <cell r="A1185">
            <v>27519</v>
          </cell>
          <cell r="B1185">
            <v>0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</row>
        <row r="1186">
          <cell r="A1186">
            <v>27520</v>
          </cell>
          <cell r="B1186">
            <v>0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</row>
        <row r="1187">
          <cell r="A1187">
            <v>27521</v>
          </cell>
          <cell r="B1187">
            <v>0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</row>
        <row r="1188">
          <cell r="A1188">
            <v>27522</v>
          </cell>
          <cell r="B1188">
            <v>0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</row>
        <row r="1189">
          <cell r="A1189">
            <v>27534</v>
          </cell>
          <cell r="B1189">
            <v>0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</row>
        <row r="1190">
          <cell r="A1190">
            <v>27535</v>
          </cell>
          <cell r="B1190">
            <v>0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</row>
        <row r="1191">
          <cell r="A1191">
            <v>27536</v>
          </cell>
          <cell r="B1191">
            <v>0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</row>
        <row r="1192">
          <cell r="A1192">
            <v>27537</v>
          </cell>
          <cell r="B1192">
            <v>0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</row>
        <row r="1193">
          <cell r="A1193">
            <v>27538</v>
          </cell>
          <cell r="B1193">
            <v>0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</row>
        <row r="1194">
          <cell r="A1194">
            <v>27539</v>
          </cell>
          <cell r="B1194">
            <v>0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</row>
        <row r="1195">
          <cell r="A1195">
            <v>27540</v>
          </cell>
          <cell r="B1195">
            <v>0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</row>
        <row r="1196">
          <cell r="A1196">
            <v>27541</v>
          </cell>
          <cell r="B1196">
            <v>0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</row>
        <row r="1197">
          <cell r="A1197">
            <v>27542</v>
          </cell>
          <cell r="B1197">
            <v>0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</row>
        <row r="1198">
          <cell r="A1198">
            <v>27543</v>
          </cell>
          <cell r="B1198">
            <v>0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</row>
        <row r="1199">
          <cell r="A1199">
            <v>27544</v>
          </cell>
          <cell r="B1199">
            <v>0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</row>
        <row r="1200">
          <cell r="A1200">
            <v>27545</v>
          </cell>
          <cell r="B1200">
            <v>0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</row>
        <row r="1201">
          <cell r="A1201">
            <v>27551</v>
          </cell>
          <cell r="B1201">
            <v>0</v>
          </cell>
          <cell r="C1201">
            <v>0</v>
          </cell>
          <cell r="D1201">
            <v>0</v>
          </cell>
          <cell r="E1201">
            <v>0</v>
          </cell>
          <cell r="F1201">
            <v>0</v>
          </cell>
        </row>
        <row r="1202">
          <cell r="A1202">
            <v>27552</v>
          </cell>
          <cell r="B1202">
            <v>0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</row>
        <row r="1203">
          <cell r="A1203">
            <v>27554</v>
          </cell>
          <cell r="B1203">
            <v>0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</row>
        <row r="1204">
          <cell r="A1204">
            <v>27555</v>
          </cell>
          <cell r="B1204">
            <v>0</v>
          </cell>
          <cell r="C1204">
            <v>0</v>
          </cell>
          <cell r="D1204">
            <v>0</v>
          </cell>
          <cell r="E1204">
            <v>0</v>
          </cell>
          <cell r="F1204">
            <v>0</v>
          </cell>
        </row>
        <row r="1205">
          <cell r="A1205">
            <v>27577</v>
          </cell>
          <cell r="B1205">
            <v>0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</row>
        <row r="1206">
          <cell r="A1206">
            <v>27578</v>
          </cell>
          <cell r="B1206">
            <v>0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</row>
        <row r="1207">
          <cell r="A1207">
            <v>27589</v>
          </cell>
          <cell r="B1207">
            <v>0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</row>
        <row r="1208">
          <cell r="A1208">
            <v>27594</v>
          </cell>
          <cell r="B1208">
            <v>0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</row>
        <row r="1209">
          <cell r="A1209">
            <v>27597</v>
          </cell>
          <cell r="B1209">
            <v>0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</row>
        <row r="1210">
          <cell r="A1210">
            <v>27598</v>
          </cell>
          <cell r="B1210">
            <v>0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</row>
        <row r="1211">
          <cell r="A1211">
            <v>27599</v>
          </cell>
          <cell r="B1211">
            <v>0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</row>
        <row r="1212">
          <cell r="A1212">
            <v>27600</v>
          </cell>
          <cell r="B1212">
            <v>0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</row>
        <row r="1213">
          <cell r="A1213">
            <v>27601</v>
          </cell>
          <cell r="B1213">
            <v>0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</row>
        <row r="1214">
          <cell r="A1214">
            <v>27602</v>
          </cell>
          <cell r="B1214">
            <v>0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</row>
        <row r="1215">
          <cell r="A1215">
            <v>27603</v>
          </cell>
          <cell r="B1215">
            <v>0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</row>
        <row r="1216">
          <cell r="A1216">
            <v>27605</v>
          </cell>
          <cell r="B1216">
            <v>0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</row>
        <row r="1217">
          <cell r="A1217">
            <v>27606</v>
          </cell>
          <cell r="B1217">
            <v>0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</row>
        <row r="1218">
          <cell r="A1218">
            <v>27607</v>
          </cell>
          <cell r="B1218">
            <v>0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</row>
        <row r="1219">
          <cell r="A1219">
            <v>27613</v>
          </cell>
          <cell r="B1219">
            <v>0</v>
          </cell>
          <cell r="C1219">
            <v>0</v>
          </cell>
          <cell r="D1219">
            <v>0</v>
          </cell>
          <cell r="E1219">
            <v>0</v>
          </cell>
          <cell r="F1219">
            <v>0</v>
          </cell>
        </row>
        <row r="1220">
          <cell r="A1220">
            <v>27614</v>
          </cell>
          <cell r="B1220">
            <v>0</v>
          </cell>
          <cell r="C1220">
            <v>0</v>
          </cell>
          <cell r="D1220">
            <v>0</v>
          </cell>
          <cell r="E1220">
            <v>0</v>
          </cell>
          <cell r="F1220">
            <v>0</v>
          </cell>
        </row>
        <row r="1221">
          <cell r="A1221">
            <v>27615</v>
          </cell>
          <cell r="B1221">
            <v>0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</row>
        <row r="1222">
          <cell r="A1222">
            <v>27658</v>
          </cell>
          <cell r="B1222">
            <v>0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</row>
        <row r="1223">
          <cell r="A1223">
            <v>27659</v>
          </cell>
          <cell r="B1223">
            <v>0</v>
          </cell>
          <cell r="C1223">
            <v>0</v>
          </cell>
          <cell r="D1223">
            <v>0</v>
          </cell>
          <cell r="E1223">
            <v>0</v>
          </cell>
          <cell r="F1223">
            <v>0</v>
          </cell>
        </row>
        <row r="1224">
          <cell r="A1224">
            <v>27694</v>
          </cell>
          <cell r="B1224">
            <v>0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</row>
        <row r="1225">
          <cell r="A1225">
            <v>27706</v>
          </cell>
          <cell r="B1225">
            <v>0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</row>
        <row r="1226">
          <cell r="A1226">
            <v>27716</v>
          </cell>
          <cell r="B1226">
            <v>0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</row>
        <row r="1227">
          <cell r="A1227">
            <v>27717</v>
          </cell>
          <cell r="B1227">
            <v>0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</row>
        <row r="1228">
          <cell r="A1228">
            <v>27718</v>
          </cell>
          <cell r="B1228">
            <v>0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</row>
        <row r="1229">
          <cell r="A1229">
            <v>27719</v>
          </cell>
          <cell r="B1229">
            <v>0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</row>
        <row r="1230">
          <cell r="A1230">
            <v>27720</v>
          </cell>
          <cell r="B1230">
            <v>0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</row>
        <row r="1231">
          <cell r="A1231">
            <v>27721</v>
          </cell>
          <cell r="B1231">
            <v>0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</row>
        <row r="1232">
          <cell r="A1232">
            <v>27722</v>
          </cell>
          <cell r="B1232">
            <v>0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</row>
        <row r="1233">
          <cell r="A1233">
            <v>27724</v>
          </cell>
          <cell r="B1233">
            <v>0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</row>
        <row r="1234">
          <cell r="A1234">
            <v>27737</v>
          </cell>
          <cell r="B1234">
            <v>0</v>
          </cell>
          <cell r="C1234">
            <v>0</v>
          </cell>
          <cell r="D1234">
            <v>0</v>
          </cell>
          <cell r="E1234">
            <v>0</v>
          </cell>
          <cell r="F1234">
            <v>0</v>
          </cell>
        </row>
        <row r="1235">
          <cell r="A1235">
            <v>27738</v>
          </cell>
          <cell r="B1235">
            <v>0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</row>
        <row r="1236">
          <cell r="A1236">
            <v>27739</v>
          </cell>
          <cell r="B1236">
            <v>0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</row>
        <row r="1237">
          <cell r="A1237">
            <v>27740</v>
          </cell>
          <cell r="B1237">
            <v>0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</row>
        <row r="1238">
          <cell r="A1238">
            <v>27741</v>
          </cell>
          <cell r="B1238">
            <v>0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</row>
        <row r="1239">
          <cell r="A1239">
            <v>27742</v>
          </cell>
          <cell r="B1239">
            <v>0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</row>
        <row r="1240">
          <cell r="A1240">
            <v>27743</v>
          </cell>
          <cell r="B1240">
            <v>0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</row>
        <row r="1241">
          <cell r="A1241">
            <v>27744</v>
          </cell>
          <cell r="B1241">
            <v>0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</row>
        <row r="1242">
          <cell r="A1242">
            <v>27766</v>
          </cell>
          <cell r="B1242">
            <v>0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</row>
        <row r="1243">
          <cell r="A1243">
            <v>27774</v>
          </cell>
          <cell r="B1243">
            <v>0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</row>
        <row r="1244">
          <cell r="A1244">
            <v>27781</v>
          </cell>
          <cell r="B1244">
            <v>0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</row>
        <row r="1245">
          <cell r="A1245">
            <v>27789</v>
          </cell>
          <cell r="B1245">
            <v>0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</row>
        <row r="1246">
          <cell r="A1246">
            <v>27790</v>
          </cell>
          <cell r="B1246">
            <v>0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</row>
        <row r="1247">
          <cell r="A1247">
            <v>27791</v>
          </cell>
          <cell r="B1247">
            <v>0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</row>
        <row r="1248">
          <cell r="A1248">
            <v>27792</v>
          </cell>
          <cell r="B1248">
            <v>0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</row>
        <row r="1249">
          <cell r="A1249">
            <v>27795</v>
          </cell>
          <cell r="B1249">
            <v>0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</row>
        <row r="1250">
          <cell r="A1250">
            <v>27796</v>
          </cell>
          <cell r="B1250">
            <v>0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</row>
        <row r="1251">
          <cell r="A1251">
            <v>27806</v>
          </cell>
          <cell r="B1251">
            <v>0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</row>
        <row r="1252">
          <cell r="A1252">
            <v>27807</v>
          </cell>
          <cell r="B1252">
            <v>0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</row>
        <row r="1253">
          <cell r="A1253">
            <v>27820</v>
          </cell>
          <cell r="B1253">
            <v>0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</row>
        <row r="1254">
          <cell r="A1254">
            <v>27824</v>
          </cell>
          <cell r="B1254">
            <v>0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</row>
        <row r="1255">
          <cell r="A1255">
            <v>27825</v>
          </cell>
          <cell r="B1255">
            <v>0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</row>
        <row r="1256">
          <cell r="A1256">
            <v>27832</v>
          </cell>
          <cell r="B1256">
            <v>0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</row>
        <row r="1257">
          <cell r="A1257">
            <v>27834</v>
          </cell>
          <cell r="B1257">
            <v>0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</row>
        <row r="1258">
          <cell r="A1258">
            <v>27843</v>
          </cell>
          <cell r="B1258">
            <v>0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</row>
        <row r="1259">
          <cell r="A1259">
            <v>27844</v>
          </cell>
          <cell r="B1259">
            <v>0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</row>
        <row r="1260">
          <cell r="A1260">
            <v>27845</v>
          </cell>
          <cell r="B1260">
            <v>0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</row>
        <row r="1261">
          <cell r="A1261">
            <v>27853</v>
          </cell>
          <cell r="B1261">
            <v>0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</row>
        <row r="1262">
          <cell r="A1262">
            <v>27855</v>
          </cell>
          <cell r="B1262">
            <v>0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</row>
        <row r="1263">
          <cell r="A1263">
            <v>27856</v>
          </cell>
          <cell r="B1263">
            <v>0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</row>
        <row r="1264">
          <cell r="A1264">
            <v>27857</v>
          </cell>
          <cell r="B1264">
            <v>0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</row>
        <row r="1265">
          <cell r="A1265">
            <v>27858</v>
          </cell>
          <cell r="B1265">
            <v>0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</row>
        <row r="1266">
          <cell r="A1266">
            <v>27860</v>
          </cell>
          <cell r="B1266">
            <v>0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</row>
        <row r="1267">
          <cell r="A1267">
            <v>27862</v>
          </cell>
          <cell r="B1267">
            <v>0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</row>
        <row r="1268">
          <cell r="A1268">
            <v>27864</v>
          </cell>
          <cell r="B1268">
            <v>0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</row>
        <row r="1269">
          <cell r="A1269">
            <v>27866</v>
          </cell>
          <cell r="B1269">
            <v>0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</row>
        <row r="1270">
          <cell r="A1270">
            <v>27868</v>
          </cell>
          <cell r="B1270">
            <v>0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</row>
        <row r="1271">
          <cell r="A1271">
            <v>27869</v>
          </cell>
          <cell r="B1271">
            <v>0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</row>
        <row r="1272">
          <cell r="A1272">
            <v>27870</v>
          </cell>
          <cell r="B1272">
            <v>0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</row>
        <row r="1273">
          <cell r="A1273">
            <v>27875</v>
          </cell>
          <cell r="B1273">
            <v>0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</row>
        <row r="1274">
          <cell r="A1274">
            <v>27877</v>
          </cell>
          <cell r="B1274">
            <v>0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</row>
        <row r="1275">
          <cell r="A1275">
            <v>27878</v>
          </cell>
          <cell r="B1275">
            <v>0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</row>
        <row r="1276">
          <cell r="A1276">
            <v>27880</v>
          </cell>
          <cell r="B1276">
            <v>0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</row>
        <row r="1277">
          <cell r="A1277">
            <v>27883</v>
          </cell>
          <cell r="B1277">
            <v>0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</row>
        <row r="1278">
          <cell r="A1278">
            <v>27884</v>
          </cell>
          <cell r="B1278">
            <v>0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</row>
        <row r="1279">
          <cell r="A1279">
            <v>27887</v>
          </cell>
          <cell r="B1279">
            <v>0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</row>
        <row r="1280">
          <cell r="A1280">
            <v>27888</v>
          </cell>
          <cell r="B1280">
            <v>0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</row>
        <row r="1281">
          <cell r="A1281">
            <v>27893</v>
          </cell>
          <cell r="B1281">
            <v>0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</row>
        <row r="1282">
          <cell r="A1282">
            <v>27894</v>
          </cell>
          <cell r="B1282">
            <v>0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</row>
        <row r="1283">
          <cell r="A1283">
            <v>27898</v>
          </cell>
          <cell r="B1283">
            <v>0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</row>
        <row r="1284">
          <cell r="A1284">
            <v>27901</v>
          </cell>
          <cell r="B1284">
            <v>0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</row>
        <row r="1285">
          <cell r="A1285">
            <v>27902</v>
          </cell>
          <cell r="B1285">
            <v>0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</row>
        <row r="1286">
          <cell r="A1286">
            <v>27903</v>
          </cell>
          <cell r="B1286">
            <v>0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</row>
        <row r="1287">
          <cell r="A1287">
            <v>27914</v>
          </cell>
          <cell r="B1287">
            <v>0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</row>
        <row r="1288">
          <cell r="A1288">
            <v>27915</v>
          </cell>
          <cell r="B1288">
            <v>0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</row>
        <row r="1289">
          <cell r="A1289">
            <v>27916</v>
          </cell>
          <cell r="B1289">
            <v>0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</row>
        <row r="1290">
          <cell r="A1290">
            <v>27918</v>
          </cell>
          <cell r="B1290">
            <v>0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</row>
        <row r="1291">
          <cell r="A1291">
            <v>27919</v>
          </cell>
          <cell r="B1291">
            <v>0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</row>
        <row r="1292">
          <cell r="A1292">
            <v>27921</v>
          </cell>
          <cell r="B1292">
            <v>0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</row>
        <row r="1293">
          <cell r="A1293">
            <v>27923</v>
          </cell>
          <cell r="B1293">
            <v>0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</row>
        <row r="1294">
          <cell r="A1294">
            <v>27924</v>
          </cell>
          <cell r="B1294">
            <v>0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</row>
        <row r="1295">
          <cell r="A1295">
            <v>27925</v>
          </cell>
          <cell r="B1295">
            <v>0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</row>
        <row r="1296">
          <cell r="A1296">
            <v>27928</v>
          </cell>
          <cell r="B1296">
            <v>0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</row>
        <row r="1297">
          <cell r="A1297">
            <v>27929</v>
          </cell>
          <cell r="B1297">
            <v>0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</row>
        <row r="1298">
          <cell r="A1298">
            <v>27930</v>
          </cell>
          <cell r="B1298">
            <v>0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</row>
        <row r="1299">
          <cell r="A1299">
            <v>27931</v>
          </cell>
          <cell r="B1299">
            <v>0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</row>
        <row r="1300">
          <cell r="A1300">
            <v>27933</v>
          </cell>
          <cell r="B1300">
            <v>0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</row>
        <row r="1301">
          <cell r="A1301">
            <v>27934</v>
          </cell>
          <cell r="B1301">
            <v>0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</row>
        <row r="1302">
          <cell r="A1302">
            <v>27936</v>
          </cell>
          <cell r="B1302">
            <v>0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</row>
        <row r="1303">
          <cell r="A1303">
            <v>27937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</row>
        <row r="1304">
          <cell r="A1304">
            <v>27940</v>
          </cell>
          <cell r="B1304">
            <v>0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</row>
        <row r="1305">
          <cell r="A1305">
            <v>27941</v>
          </cell>
          <cell r="B1305">
            <v>0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</row>
        <row r="1306">
          <cell r="A1306">
            <v>27942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</row>
        <row r="1307">
          <cell r="A1307">
            <v>27943</v>
          </cell>
          <cell r="B1307">
            <v>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</row>
        <row r="1308">
          <cell r="A1308">
            <v>27945</v>
          </cell>
          <cell r="B1308">
            <v>0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</row>
        <row r="1309">
          <cell r="A1309">
            <v>27946</v>
          </cell>
          <cell r="B1309">
            <v>0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</row>
        <row r="1310">
          <cell r="A1310">
            <v>27948</v>
          </cell>
          <cell r="B1310">
            <v>0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</row>
        <row r="1311">
          <cell r="A1311">
            <v>27951</v>
          </cell>
          <cell r="B1311">
            <v>0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</row>
        <row r="1312">
          <cell r="A1312">
            <v>27952</v>
          </cell>
          <cell r="B1312">
            <v>0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</row>
        <row r="1313">
          <cell r="A1313">
            <v>27956</v>
          </cell>
          <cell r="B1313">
            <v>0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</row>
        <row r="1314">
          <cell r="A1314">
            <v>27957</v>
          </cell>
          <cell r="B1314">
            <v>0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</row>
        <row r="1315">
          <cell r="A1315">
            <v>27959</v>
          </cell>
          <cell r="B1315">
            <v>0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</row>
        <row r="1316">
          <cell r="A1316">
            <v>27962</v>
          </cell>
          <cell r="B1316">
            <v>0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</row>
        <row r="1317">
          <cell r="A1317">
            <v>27963</v>
          </cell>
          <cell r="B1317">
            <v>0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</row>
        <row r="1318">
          <cell r="A1318">
            <v>27964</v>
          </cell>
          <cell r="B1318">
            <v>0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</row>
        <row r="1319">
          <cell r="A1319">
            <v>27972</v>
          </cell>
          <cell r="B1319">
            <v>0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</row>
        <row r="1320">
          <cell r="A1320">
            <v>27974</v>
          </cell>
          <cell r="B1320">
            <v>0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</row>
        <row r="1321">
          <cell r="A1321">
            <v>27976</v>
          </cell>
          <cell r="B1321">
            <v>0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</row>
        <row r="1322">
          <cell r="A1322">
            <v>27979</v>
          </cell>
          <cell r="B1322">
            <v>0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</row>
        <row r="1323">
          <cell r="A1323">
            <v>27980</v>
          </cell>
          <cell r="B1323">
            <v>0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</row>
        <row r="1324">
          <cell r="A1324">
            <v>27981</v>
          </cell>
          <cell r="B1324">
            <v>0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</row>
        <row r="1325">
          <cell r="A1325">
            <v>27985</v>
          </cell>
          <cell r="B1325">
            <v>0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</row>
        <row r="1326">
          <cell r="A1326">
            <v>27987</v>
          </cell>
          <cell r="B1326">
            <v>0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</row>
        <row r="1327">
          <cell r="A1327">
            <v>27988</v>
          </cell>
          <cell r="B1327">
            <v>0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</row>
        <row r="1328">
          <cell r="A1328">
            <v>27989</v>
          </cell>
          <cell r="B1328">
            <v>0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</row>
        <row r="1329">
          <cell r="A1329">
            <v>27993</v>
          </cell>
          <cell r="B1329">
            <v>0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</row>
        <row r="1330">
          <cell r="A1330">
            <v>27998</v>
          </cell>
          <cell r="B1330">
            <v>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</row>
        <row r="1331">
          <cell r="A1331">
            <v>28000</v>
          </cell>
          <cell r="B1331">
            <v>0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</row>
        <row r="1332">
          <cell r="A1332">
            <v>28002</v>
          </cell>
          <cell r="B1332">
            <v>0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</row>
        <row r="1333">
          <cell r="A1333">
            <v>28007</v>
          </cell>
          <cell r="B1333">
            <v>0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</row>
        <row r="1334">
          <cell r="A1334">
            <v>28011</v>
          </cell>
          <cell r="B1334">
            <v>0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</row>
        <row r="1335">
          <cell r="A1335">
            <v>28012</v>
          </cell>
          <cell r="B1335">
            <v>0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</row>
        <row r="1336">
          <cell r="A1336">
            <v>28013</v>
          </cell>
          <cell r="B1336">
            <v>0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</row>
        <row r="1337">
          <cell r="A1337">
            <v>28016</v>
          </cell>
          <cell r="B1337">
            <v>0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</row>
        <row r="1338">
          <cell r="A1338">
            <v>28073</v>
          </cell>
          <cell r="B1338">
            <v>0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</row>
        <row r="1339">
          <cell r="A1339">
            <v>28084</v>
          </cell>
          <cell r="B1339">
            <v>0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</row>
        <row r="1340">
          <cell r="A1340">
            <v>28085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</row>
        <row r="1341">
          <cell r="A1341">
            <v>28086</v>
          </cell>
          <cell r="B1341">
            <v>0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</row>
        <row r="1342">
          <cell r="A1342">
            <v>28087</v>
          </cell>
          <cell r="B1342">
            <v>0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</row>
        <row r="1343">
          <cell r="A1343">
            <v>28093</v>
          </cell>
          <cell r="B1343">
            <v>0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</row>
        <row r="1344">
          <cell r="A1344">
            <v>28096</v>
          </cell>
          <cell r="B1344">
            <v>0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</row>
        <row r="1345">
          <cell r="A1345">
            <v>28106</v>
          </cell>
          <cell r="B1345">
            <v>0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</row>
        <row r="1346">
          <cell r="A1346">
            <v>28118</v>
          </cell>
          <cell r="B1346">
            <v>0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</row>
        <row r="1347">
          <cell r="A1347">
            <v>28119</v>
          </cell>
          <cell r="B1347">
            <v>0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</row>
        <row r="1348">
          <cell r="A1348">
            <v>28120</v>
          </cell>
          <cell r="B1348">
            <v>0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</row>
        <row r="1349">
          <cell r="A1349">
            <v>28123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</row>
        <row r="1350">
          <cell r="A1350">
            <v>28124</v>
          </cell>
          <cell r="B1350">
            <v>0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</row>
        <row r="1351">
          <cell r="A1351">
            <v>28126</v>
          </cell>
          <cell r="B1351">
            <v>0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</row>
        <row r="1352">
          <cell r="A1352">
            <v>28127</v>
          </cell>
          <cell r="B1352">
            <v>0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</row>
        <row r="1353">
          <cell r="A1353">
            <v>28143</v>
          </cell>
          <cell r="B1353">
            <v>0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</row>
        <row r="1354">
          <cell r="A1354">
            <v>28144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</row>
        <row r="1355">
          <cell r="A1355">
            <v>28167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</row>
        <row r="1356">
          <cell r="A1356">
            <v>28178</v>
          </cell>
          <cell r="B1356">
            <v>0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</row>
        <row r="1357">
          <cell r="A1357">
            <v>28179</v>
          </cell>
          <cell r="B1357">
            <v>0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</row>
        <row r="1358">
          <cell r="A1358">
            <v>28182</v>
          </cell>
          <cell r="B1358">
            <v>0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</row>
        <row r="1359">
          <cell r="A1359">
            <v>28184</v>
          </cell>
          <cell r="B1359">
            <v>0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</row>
        <row r="1360">
          <cell r="A1360">
            <v>28186</v>
          </cell>
          <cell r="B1360">
            <v>0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</row>
        <row r="1361">
          <cell r="A1361">
            <v>28188</v>
          </cell>
          <cell r="B1361">
            <v>0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</row>
        <row r="1362">
          <cell r="A1362">
            <v>28191</v>
          </cell>
          <cell r="B1362">
            <v>0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</row>
        <row r="1363">
          <cell r="A1363">
            <v>28193</v>
          </cell>
          <cell r="B1363">
            <v>0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</row>
        <row r="1364">
          <cell r="A1364">
            <v>28195</v>
          </cell>
          <cell r="B1364">
            <v>0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</row>
        <row r="1365">
          <cell r="A1365">
            <v>28197</v>
          </cell>
          <cell r="B1365">
            <v>0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</row>
        <row r="1366">
          <cell r="A1366">
            <v>28199</v>
          </cell>
          <cell r="B1366">
            <v>0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</row>
        <row r="1367">
          <cell r="A1367">
            <v>28200</v>
          </cell>
          <cell r="B1367">
            <v>0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</row>
        <row r="1368">
          <cell r="A1368">
            <v>28203</v>
          </cell>
          <cell r="B1368">
            <v>0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</row>
        <row r="1369">
          <cell r="A1369">
            <v>28205</v>
          </cell>
          <cell r="B1369">
            <v>0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</row>
        <row r="1370">
          <cell r="A1370">
            <v>28206</v>
          </cell>
          <cell r="B1370">
            <v>0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</row>
        <row r="1371">
          <cell r="A1371">
            <v>28208</v>
          </cell>
          <cell r="B1371">
            <v>0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</row>
        <row r="1372">
          <cell r="A1372">
            <v>28209</v>
          </cell>
          <cell r="B1372">
            <v>0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</row>
        <row r="1373">
          <cell r="A1373">
            <v>28211</v>
          </cell>
          <cell r="B1373">
            <v>0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</row>
        <row r="1374">
          <cell r="A1374">
            <v>28214</v>
          </cell>
          <cell r="B1374">
            <v>0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</row>
        <row r="1375">
          <cell r="A1375">
            <v>28215</v>
          </cell>
          <cell r="B1375">
            <v>0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</row>
        <row r="1376">
          <cell r="A1376">
            <v>28216</v>
          </cell>
          <cell r="B1376">
            <v>0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</row>
        <row r="1377">
          <cell r="A1377">
            <v>28219</v>
          </cell>
          <cell r="B1377">
            <v>0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</row>
        <row r="1378">
          <cell r="A1378">
            <v>28222</v>
          </cell>
          <cell r="B1378">
            <v>0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</row>
        <row r="1379">
          <cell r="A1379">
            <v>28223</v>
          </cell>
          <cell r="B1379">
            <v>0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</row>
        <row r="1380">
          <cell r="A1380">
            <v>28227</v>
          </cell>
          <cell r="B1380">
            <v>0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</row>
        <row r="1381">
          <cell r="A1381">
            <v>28229</v>
          </cell>
          <cell r="B1381">
            <v>0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</row>
        <row r="1382">
          <cell r="A1382">
            <v>28231</v>
          </cell>
          <cell r="B1382">
            <v>0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</row>
        <row r="1383">
          <cell r="A1383">
            <v>28232</v>
          </cell>
          <cell r="B1383">
            <v>0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</row>
        <row r="1384">
          <cell r="A1384">
            <v>28235</v>
          </cell>
          <cell r="B1384">
            <v>0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</row>
        <row r="1385">
          <cell r="A1385">
            <v>28237</v>
          </cell>
          <cell r="B1385">
            <v>0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</row>
        <row r="1386">
          <cell r="A1386">
            <v>28239</v>
          </cell>
          <cell r="B1386">
            <v>0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</row>
        <row r="1387">
          <cell r="A1387">
            <v>28240</v>
          </cell>
          <cell r="B1387">
            <v>0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</row>
        <row r="1388">
          <cell r="A1388">
            <v>28244</v>
          </cell>
          <cell r="B1388">
            <v>0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</row>
        <row r="1389">
          <cell r="A1389">
            <v>28245</v>
          </cell>
          <cell r="B1389">
            <v>0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</row>
        <row r="1390">
          <cell r="A1390">
            <v>28246</v>
          </cell>
          <cell r="B1390">
            <v>0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</row>
        <row r="1391">
          <cell r="A1391">
            <v>28247</v>
          </cell>
          <cell r="B1391">
            <v>0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</row>
        <row r="1392">
          <cell r="A1392">
            <v>28250</v>
          </cell>
          <cell r="B1392">
            <v>0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</row>
        <row r="1393">
          <cell r="A1393">
            <v>28253</v>
          </cell>
          <cell r="B1393">
            <v>0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</row>
        <row r="1394">
          <cell r="A1394">
            <v>28254</v>
          </cell>
          <cell r="B1394">
            <v>0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</row>
        <row r="1395">
          <cell r="A1395">
            <v>28257</v>
          </cell>
          <cell r="B1395">
            <v>0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</row>
        <row r="1396">
          <cell r="A1396">
            <v>28258</v>
          </cell>
          <cell r="B1396">
            <v>0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</row>
        <row r="1397">
          <cell r="A1397">
            <v>28260</v>
          </cell>
          <cell r="B1397">
            <v>0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</row>
        <row r="1398">
          <cell r="A1398">
            <v>28261</v>
          </cell>
          <cell r="B1398">
            <v>0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</row>
        <row r="1399">
          <cell r="A1399">
            <v>28264</v>
          </cell>
          <cell r="B1399">
            <v>0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</row>
        <row r="1400">
          <cell r="A1400">
            <v>28265</v>
          </cell>
          <cell r="B1400">
            <v>0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</row>
        <row r="1401">
          <cell r="A1401">
            <v>28267</v>
          </cell>
          <cell r="B1401">
            <v>0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</row>
        <row r="1402">
          <cell r="A1402">
            <v>28269</v>
          </cell>
          <cell r="B1402">
            <v>0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</row>
        <row r="1403">
          <cell r="A1403">
            <v>28270</v>
          </cell>
          <cell r="B1403">
            <v>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</row>
        <row r="1404">
          <cell r="A1404">
            <v>28276</v>
          </cell>
          <cell r="B1404">
            <v>0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</row>
        <row r="1405">
          <cell r="A1405">
            <v>28279</v>
          </cell>
          <cell r="B1405">
            <v>0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</row>
        <row r="1406">
          <cell r="A1406">
            <v>28280</v>
          </cell>
          <cell r="B1406">
            <v>0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</row>
        <row r="1407">
          <cell r="A1407">
            <v>28281</v>
          </cell>
          <cell r="B1407">
            <v>0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</row>
        <row r="1408">
          <cell r="A1408">
            <v>28284</v>
          </cell>
          <cell r="B1408">
            <v>0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</row>
        <row r="1409">
          <cell r="A1409">
            <v>28292</v>
          </cell>
          <cell r="B1409">
            <v>0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</row>
        <row r="1410">
          <cell r="A1410">
            <v>28379</v>
          </cell>
          <cell r="B1410">
            <v>0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</row>
        <row r="1411">
          <cell r="A1411">
            <v>28380</v>
          </cell>
          <cell r="B1411">
            <v>0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</row>
        <row r="1412">
          <cell r="A1412">
            <v>28381</v>
          </cell>
          <cell r="B1412">
            <v>0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</row>
        <row r="1413">
          <cell r="A1413">
            <v>28390</v>
          </cell>
          <cell r="B1413">
            <v>0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</row>
        <row r="1414">
          <cell r="A1414">
            <v>28396</v>
          </cell>
          <cell r="B1414">
            <v>0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</row>
        <row r="1415">
          <cell r="A1415">
            <v>28397</v>
          </cell>
          <cell r="B1415">
            <v>0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</row>
        <row r="1416">
          <cell r="A1416">
            <v>28417</v>
          </cell>
          <cell r="B1416">
            <v>0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</row>
        <row r="1417">
          <cell r="A1417">
            <v>28418</v>
          </cell>
          <cell r="B1417">
            <v>0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</row>
        <row r="1418">
          <cell r="A1418">
            <v>28453</v>
          </cell>
          <cell r="B1418">
            <v>0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</row>
        <row r="1419">
          <cell r="A1419">
            <v>28455</v>
          </cell>
          <cell r="B1419">
            <v>0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</row>
        <row r="1420">
          <cell r="A1420">
            <v>28465</v>
          </cell>
          <cell r="B1420">
            <v>0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</row>
        <row r="1421">
          <cell r="A1421">
            <v>28466</v>
          </cell>
          <cell r="B1421">
            <v>0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</row>
        <row r="1422">
          <cell r="A1422">
            <v>28472</v>
          </cell>
          <cell r="B1422">
            <v>0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</row>
        <row r="1423">
          <cell r="A1423">
            <v>28473</v>
          </cell>
          <cell r="B1423">
            <v>0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</row>
        <row r="1424">
          <cell r="A1424">
            <v>28477</v>
          </cell>
          <cell r="B1424">
            <v>0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</row>
        <row r="1425">
          <cell r="A1425">
            <v>28479</v>
          </cell>
          <cell r="B1425">
            <v>0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</row>
        <row r="1426">
          <cell r="A1426">
            <v>28486</v>
          </cell>
          <cell r="B1426">
            <v>0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</row>
        <row r="1427">
          <cell r="A1427">
            <v>28490</v>
          </cell>
          <cell r="B1427">
            <v>0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</row>
        <row r="1428">
          <cell r="A1428">
            <v>28492</v>
          </cell>
          <cell r="B1428">
            <v>0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</row>
        <row r="1429">
          <cell r="A1429">
            <v>28493</v>
          </cell>
          <cell r="B1429">
            <v>0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</row>
        <row r="1430">
          <cell r="A1430">
            <v>28495</v>
          </cell>
          <cell r="B1430">
            <v>0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</row>
        <row r="1431">
          <cell r="A1431">
            <v>28511</v>
          </cell>
          <cell r="B1431">
            <v>0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</row>
        <row r="1432">
          <cell r="A1432">
            <v>28512</v>
          </cell>
          <cell r="B1432">
            <v>0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</row>
        <row r="1433">
          <cell r="A1433">
            <v>28515</v>
          </cell>
          <cell r="B1433">
            <v>0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</row>
        <row r="1434">
          <cell r="A1434">
            <v>28534</v>
          </cell>
          <cell r="B1434">
            <v>0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</row>
        <row r="1435">
          <cell r="A1435">
            <v>28535</v>
          </cell>
          <cell r="B1435">
            <v>0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</row>
        <row r="1436">
          <cell r="A1436">
            <v>28540</v>
          </cell>
          <cell r="B1436">
            <v>0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</row>
        <row r="1437">
          <cell r="A1437">
            <v>28564</v>
          </cell>
          <cell r="B1437">
            <v>0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</row>
        <row r="1438">
          <cell r="A1438">
            <v>28565</v>
          </cell>
          <cell r="B1438">
            <v>0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</row>
        <row r="1439">
          <cell r="A1439">
            <v>28568</v>
          </cell>
          <cell r="B1439">
            <v>0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</row>
        <row r="1440">
          <cell r="A1440">
            <v>28569</v>
          </cell>
          <cell r="B1440">
            <v>0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</row>
        <row r="1441">
          <cell r="A1441">
            <v>28587</v>
          </cell>
          <cell r="B1441">
            <v>0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</row>
        <row r="1442">
          <cell r="A1442">
            <v>28588</v>
          </cell>
          <cell r="B1442">
            <v>0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</row>
        <row r="1443">
          <cell r="A1443">
            <v>28601</v>
          </cell>
          <cell r="B1443">
            <v>0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</row>
        <row r="1444">
          <cell r="A1444">
            <v>28611</v>
          </cell>
          <cell r="B1444">
            <v>0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</row>
        <row r="1445">
          <cell r="A1445">
            <v>28613</v>
          </cell>
          <cell r="B1445">
            <v>0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</row>
        <row r="1446">
          <cell r="A1446">
            <v>28615</v>
          </cell>
          <cell r="B1446">
            <v>0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</row>
        <row r="1447">
          <cell r="A1447">
            <v>28619</v>
          </cell>
          <cell r="B1447">
            <v>0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</row>
        <row r="1448">
          <cell r="A1448">
            <v>28623</v>
          </cell>
          <cell r="B1448">
            <v>0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</row>
        <row r="1449">
          <cell r="A1449">
            <v>28634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</row>
        <row r="1450">
          <cell r="A1450">
            <v>28635</v>
          </cell>
          <cell r="B1450">
            <v>0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</row>
        <row r="1451">
          <cell r="A1451">
            <v>28636</v>
          </cell>
          <cell r="B1451">
            <v>0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</row>
        <row r="1452">
          <cell r="A1452">
            <v>28637</v>
          </cell>
          <cell r="B1452">
            <v>0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</row>
        <row r="1453">
          <cell r="A1453">
            <v>28638</v>
          </cell>
          <cell r="B1453">
            <v>0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</row>
        <row r="1454">
          <cell r="A1454">
            <v>28673</v>
          </cell>
          <cell r="B1454">
            <v>0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</row>
        <row r="1455">
          <cell r="A1455">
            <v>28675</v>
          </cell>
          <cell r="B1455">
            <v>0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</row>
        <row r="1456">
          <cell r="A1456">
            <v>28676</v>
          </cell>
          <cell r="B1456">
            <v>0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</row>
        <row r="1457">
          <cell r="A1457">
            <v>28677</v>
          </cell>
          <cell r="B1457">
            <v>0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</row>
        <row r="1458">
          <cell r="A1458">
            <v>28678</v>
          </cell>
          <cell r="B1458">
            <v>0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</row>
        <row r="1459">
          <cell r="A1459">
            <v>28695</v>
          </cell>
          <cell r="B1459">
            <v>0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</row>
        <row r="1460">
          <cell r="A1460">
            <v>28696</v>
          </cell>
          <cell r="B1460">
            <v>0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</row>
        <row r="1461">
          <cell r="A1461">
            <v>28698</v>
          </cell>
          <cell r="B1461">
            <v>0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</row>
        <row r="1462">
          <cell r="A1462">
            <v>28700</v>
          </cell>
          <cell r="B1462">
            <v>0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</row>
        <row r="1463">
          <cell r="A1463">
            <v>28701</v>
          </cell>
          <cell r="B1463">
            <v>0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</row>
        <row r="1464">
          <cell r="A1464">
            <v>28705</v>
          </cell>
          <cell r="B1464">
            <v>0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</row>
        <row r="1465">
          <cell r="A1465">
            <v>28706</v>
          </cell>
          <cell r="B1465">
            <v>0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</row>
        <row r="1466">
          <cell r="A1466">
            <v>28708</v>
          </cell>
          <cell r="B1466">
            <v>0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</row>
        <row r="1467">
          <cell r="A1467">
            <v>28710</v>
          </cell>
          <cell r="B1467">
            <v>0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</row>
        <row r="1468">
          <cell r="A1468">
            <v>28716</v>
          </cell>
          <cell r="B1468">
            <v>0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</row>
        <row r="1469">
          <cell r="A1469">
            <v>28717</v>
          </cell>
          <cell r="B1469">
            <v>0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</row>
        <row r="1470">
          <cell r="A1470">
            <v>28718</v>
          </cell>
          <cell r="B1470">
            <v>0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</row>
        <row r="1471">
          <cell r="A1471">
            <v>28722</v>
          </cell>
          <cell r="B1471">
            <v>0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</row>
        <row r="1472">
          <cell r="A1472">
            <v>28725</v>
          </cell>
          <cell r="B1472">
            <v>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</row>
        <row r="1473">
          <cell r="A1473">
            <v>28726</v>
          </cell>
          <cell r="B1473">
            <v>0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</row>
        <row r="1474">
          <cell r="A1474">
            <v>28727</v>
          </cell>
          <cell r="B1474">
            <v>0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</row>
        <row r="1475">
          <cell r="A1475">
            <v>28730</v>
          </cell>
          <cell r="B1475">
            <v>0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</row>
        <row r="1476">
          <cell r="A1476">
            <v>28735</v>
          </cell>
          <cell r="B1476">
            <v>0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</row>
        <row r="1477">
          <cell r="A1477">
            <v>28736</v>
          </cell>
          <cell r="B1477">
            <v>0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</row>
        <row r="1478">
          <cell r="A1478">
            <v>28745</v>
          </cell>
          <cell r="B1478">
            <v>0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</row>
        <row r="1479">
          <cell r="A1479">
            <v>28746</v>
          </cell>
          <cell r="B1479">
            <v>0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</row>
        <row r="1480">
          <cell r="A1480">
            <v>28747</v>
          </cell>
          <cell r="B1480">
            <v>0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</row>
        <row r="1481">
          <cell r="A1481">
            <v>28752</v>
          </cell>
          <cell r="B1481">
            <v>0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</row>
        <row r="1482">
          <cell r="A1482">
            <v>28779</v>
          </cell>
          <cell r="B1482">
            <v>0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</row>
        <row r="1483">
          <cell r="A1483">
            <v>28781</v>
          </cell>
          <cell r="B1483">
            <v>0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</row>
        <row r="1484">
          <cell r="A1484">
            <v>28787</v>
          </cell>
          <cell r="B1484">
            <v>0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</row>
        <row r="1485">
          <cell r="A1485">
            <v>28789</v>
          </cell>
          <cell r="B1485">
            <v>0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</row>
        <row r="1486">
          <cell r="A1486">
            <v>28790</v>
          </cell>
          <cell r="B1486">
            <v>0</v>
          </cell>
          <cell r="C1486">
            <v>0</v>
          </cell>
          <cell r="D1486">
            <v>0</v>
          </cell>
          <cell r="E1486">
            <v>0</v>
          </cell>
          <cell r="F1486">
            <v>0</v>
          </cell>
        </row>
        <row r="1487">
          <cell r="A1487">
            <v>28791</v>
          </cell>
          <cell r="B1487">
            <v>0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</row>
        <row r="1488">
          <cell r="A1488">
            <v>28792</v>
          </cell>
          <cell r="B1488">
            <v>0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</row>
        <row r="1489">
          <cell r="A1489">
            <v>28793</v>
          </cell>
          <cell r="B1489">
            <v>0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</row>
        <row r="1490">
          <cell r="A1490">
            <v>28794</v>
          </cell>
          <cell r="B1490">
            <v>0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</row>
        <row r="1491">
          <cell r="A1491">
            <v>28795</v>
          </cell>
          <cell r="B1491">
            <v>0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</row>
        <row r="1492">
          <cell r="A1492">
            <v>28796</v>
          </cell>
          <cell r="B1492">
            <v>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</row>
        <row r="1493">
          <cell r="A1493">
            <v>28797</v>
          </cell>
          <cell r="B1493">
            <v>0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</row>
        <row r="1494">
          <cell r="A1494">
            <v>28798</v>
          </cell>
          <cell r="B1494">
            <v>0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</row>
        <row r="1495">
          <cell r="A1495">
            <v>28805</v>
          </cell>
          <cell r="B1495">
            <v>0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</row>
        <row r="1496">
          <cell r="A1496">
            <v>28806</v>
          </cell>
          <cell r="B1496">
            <v>0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</row>
        <row r="1497">
          <cell r="A1497">
            <v>28809</v>
          </cell>
          <cell r="B1497">
            <v>0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</row>
        <row r="1498">
          <cell r="A1498">
            <v>28810</v>
          </cell>
          <cell r="B1498">
            <v>0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</row>
        <row r="1499">
          <cell r="A1499">
            <v>28839</v>
          </cell>
          <cell r="B1499">
            <v>0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</row>
        <row r="1500">
          <cell r="A1500">
            <v>28849</v>
          </cell>
          <cell r="B1500">
            <v>0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</row>
        <row r="1501">
          <cell r="A1501">
            <v>28850</v>
          </cell>
          <cell r="B1501">
            <v>0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</row>
        <row r="1502">
          <cell r="A1502">
            <v>28868</v>
          </cell>
          <cell r="B1502">
            <v>0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</row>
        <row r="1503">
          <cell r="A1503">
            <v>28899</v>
          </cell>
          <cell r="B1503">
            <v>0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</row>
        <row r="1504">
          <cell r="A1504">
            <v>28902</v>
          </cell>
          <cell r="B1504">
            <v>0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</row>
        <row r="1505">
          <cell r="A1505">
            <v>28904</v>
          </cell>
          <cell r="B1505">
            <v>0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</row>
        <row r="1506">
          <cell r="A1506">
            <v>28916</v>
          </cell>
          <cell r="B1506">
            <v>0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</row>
        <row r="1507">
          <cell r="A1507">
            <v>28920</v>
          </cell>
          <cell r="B1507">
            <v>0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</row>
        <row r="1508">
          <cell r="A1508">
            <v>28923</v>
          </cell>
          <cell r="B1508">
            <v>0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</row>
        <row r="1509">
          <cell r="A1509">
            <v>28924</v>
          </cell>
          <cell r="B1509">
            <v>0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</row>
        <row r="1510">
          <cell r="A1510">
            <v>28925</v>
          </cell>
          <cell r="B1510">
            <v>0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</row>
        <row r="1511">
          <cell r="A1511">
            <v>28929</v>
          </cell>
          <cell r="B1511">
            <v>0</v>
          </cell>
          <cell r="C1511">
            <v>0</v>
          </cell>
          <cell r="D1511">
            <v>0</v>
          </cell>
          <cell r="E1511">
            <v>0</v>
          </cell>
          <cell r="F1511">
            <v>0</v>
          </cell>
        </row>
        <row r="1512">
          <cell r="A1512">
            <v>28938</v>
          </cell>
          <cell r="B1512">
            <v>0</v>
          </cell>
          <cell r="C1512">
            <v>0</v>
          </cell>
          <cell r="D1512">
            <v>0</v>
          </cell>
          <cell r="E1512">
            <v>0</v>
          </cell>
          <cell r="F1512">
            <v>0</v>
          </cell>
        </row>
        <row r="1513">
          <cell r="A1513">
            <v>28939</v>
          </cell>
          <cell r="B1513">
            <v>0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</row>
        <row r="1514">
          <cell r="A1514">
            <v>28940</v>
          </cell>
          <cell r="B1514">
            <v>0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</row>
        <row r="1515">
          <cell r="A1515">
            <v>28941</v>
          </cell>
          <cell r="B1515">
            <v>0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</row>
        <row r="1516">
          <cell r="A1516">
            <v>28945</v>
          </cell>
          <cell r="B1516">
            <v>0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</row>
        <row r="1517">
          <cell r="A1517">
            <v>28948</v>
          </cell>
          <cell r="B1517">
            <v>0</v>
          </cell>
          <cell r="C1517">
            <v>0</v>
          </cell>
          <cell r="D1517">
            <v>0</v>
          </cell>
          <cell r="E1517">
            <v>0</v>
          </cell>
          <cell r="F1517">
            <v>0</v>
          </cell>
        </row>
        <row r="1518">
          <cell r="A1518">
            <v>28949</v>
          </cell>
          <cell r="B1518">
            <v>0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</row>
        <row r="1519">
          <cell r="A1519">
            <v>28950</v>
          </cell>
          <cell r="B1519">
            <v>0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</row>
        <row r="1520">
          <cell r="A1520">
            <v>29016</v>
          </cell>
          <cell r="B1520">
            <v>0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</row>
        <row r="1521">
          <cell r="A1521">
            <v>29018</v>
          </cell>
          <cell r="B1521">
            <v>0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</row>
        <row r="1522">
          <cell r="A1522">
            <v>29019</v>
          </cell>
          <cell r="B1522">
            <v>0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</row>
        <row r="1523">
          <cell r="A1523">
            <v>29023</v>
          </cell>
          <cell r="B1523">
            <v>0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</row>
        <row r="1524">
          <cell r="A1524">
            <v>29024</v>
          </cell>
          <cell r="B1524">
            <v>0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</row>
        <row r="1525">
          <cell r="A1525">
            <v>29025</v>
          </cell>
          <cell r="B1525">
            <v>0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</row>
        <row r="1526">
          <cell r="A1526">
            <v>29027</v>
          </cell>
          <cell r="B1526">
            <v>0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</row>
        <row r="1527">
          <cell r="A1527">
            <v>29028</v>
          </cell>
          <cell r="B1527">
            <v>0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</row>
        <row r="1528">
          <cell r="A1528">
            <v>29033</v>
          </cell>
          <cell r="B1528">
            <v>0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</row>
        <row r="1529">
          <cell r="A1529">
            <v>29035</v>
          </cell>
          <cell r="B1529">
            <v>0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</row>
        <row r="1530">
          <cell r="A1530">
            <v>29037</v>
          </cell>
          <cell r="B1530">
            <v>0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</row>
        <row r="1531">
          <cell r="A1531">
            <v>29039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</row>
        <row r="1532">
          <cell r="A1532">
            <v>29041</v>
          </cell>
          <cell r="B1532">
            <v>0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</row>
        <row r="1533">
          <cell r="A1533">
            <v>29042</v>
          </cell>
          <cell r="B1533">
            <v>0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</row>
        <row r="1534">
          <cell r="A1534">
            <v>29045</v>
          </cell>
          <cell r="B1534">
            <v>0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</row>
        <row r="1535">
          <cell r="A1535">
            <v>29046</v>
          </cell>
          <cell r="B1535">
            <v>0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</row>
        <row r="1536">
          <cell r="A1536">
            <v>29047</v>
          </cell>
          <cell r="B1536">
            <v>0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</row>
        <row r="1537">
          <cell r="A1537">
            <v>29049</v>
          </cell>
          <cell r="B1537">
            <v>0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</row>
        <row r="1538">
          <cell r="A1538">
            <v>29050</v>
          </cell>
          <cell r="B1538">
            <v>0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</row>
        <row r="1539">
          <cell r="A1539">
            <v>29051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</row>
        <row r="1540">
          <cell r="A1540">
            <v>29052</v>
          </cell>
          <cell r="B1540">
            <v>0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</row>
        <row r="1541">
          <cell r="A1541">
            <v>29080</v>
          </cell>
          <cell r="B1541">
            <v>0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</row>
        <row r="1542">
          <cell r="A1542">
            <v>29082</v>
          </cell>
          <cell r="B1542">
            <v>0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</row>
        <row r="1543">
          <cell r="A1543">
            <v>29086</v>
          </cell>
          <cell r="B1543">
            <v>0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</row>
        <row r="1544">
          <cell r="A1544">
            <v>29088</v>
          </cell>
          <cell r="B1544">
            <v>0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</row>
        <row r="1545">
          <cell r="A1545">
            <v>29089</v>
          </cell>
          <cell r="B1545">
            <v>0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</row>
        <row r="1546">
          <cell r="A1546">
            <v>29090</v>
          </cell>
          <cell r="B1546">
            <v>0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</row>
        <row r="1547">
          <cell r="A1547">
            <v>29095</v>
          </cell>
          <cell r="B1547">
            <v>0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</row>
        <row r="1548">
          <cell r="A1548">
            <v>29097</v>
          </cell>
          <cell r="B1548">
            <v>0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</row>
        <row r="1549">
          <cell r="A1549">
            <v>29105</v>
          </cell>
          <cell r="B1549">
            <v>0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</row>
        <row r="1550">
          <cell r="A1550">
            <v>29108</v>
          </cell>
          <cell r="B1550">
            <v>0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</row>
        <row r="1551">
          <cell r="A1551">
            <v>29109</v>
          </cell>
          <cell r="B1551">
            <v>0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</row>
        <row r="1552">
          <cell r="A1552">
            <v>29111</v>
          </cell>
          <cell r="B1552">
            <v>0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</row>
        <row r="1553">
          <cell r="A1553">
            <v>29129</v>
          </cell>
          <cell r="B1553">
            <v>0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</row>
        <row r="1554">
          <cell r="A1554">
            <v>29130</v>
          </cell>
          <cell r="B1554">
            <v>0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</row>
        <row r="1555">
          <cell r="A1555">
            <v>29146</v>
          </cell>
          <cell r="B1555">
            <v>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</row>
        <row r="1556">
          <cell r="A1556">
            <v>29148</v>
          </cell>
          <cell r="B1556">
            <v>0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</row>
        <row r="1557">
          <cell r="A1557">
            <v>29150</v>
          </cell>
          <cell r="B1557">
            <v>0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</row>
        <row r="1558">
          <cell r="A1558">
            <v>29157</v>
          </cell>
          <cell r="B1558">
            <v>0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</row>
        <row r="1559">
          <cell r="A1559">
            <v>29158</v>
          </cell>
          <cell r="B1559">
            <v>0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</row>
        <row r="1560">
          <cell r="A1560">
            <v>29159</v>
          </cell>
          <cell r="B1560">
            <v>0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</row>
        <row r="1561">
          <cell r="A1561">
            <v>29160</v>
          </cell>
          <cell r="B1561">
            <v>0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</row>
        <row r="1562">
          <cell r="A1562">
            <v>29161</v>
          </cell>
          <cell r="B1562">
            <v>0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</row>
        <row r="1563">
          <cell r="A1563">
            <v>29167</v>
          </cell>
          <cell r="B1563">
            <v>0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</row>
        <row r="1564">
          <cell r="A1564">
            <v>29168</v>
          </cell>
          <cell r="B1564">
            <v>0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</row>
        <row r="1565">
          <cell r="A1565">
            <v>29169</v>
          </cell>
          <cell r="B1565">
            <v>0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</row>
        <row r="1566">
          <cell r="A1566">
            <v>29170</v>
          </cell>
          <cell r="B1566">
            <v>0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</row>
        <row r="1567">
          <cell r="A1567">
            <v>29171</v>
          </cell>
          <cell r="B1567">
            <v>0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</row>
        <row r="1568">
          <cell r="A1568">
            <v>29172</v>
          </cell>
          <cell r="B1568">
            <v>0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</row>
        <row r="1569">
          <cell r="A1569">
            <v>29173</v>
          </cell>
          <cell r="B1569">
            <v>0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</row>
        <row r="1570">
          <cell r="A1570">
            <v>29182</v>
          </cell>
          <cell r="B1570">
            <v>0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</row>
        <row r="1571">
          <cell r="A1571">
            <v>29183</v>
          </cell>
          <cell r="B1571">
            <v>0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</row>
        <row r="1572">
          <cell r="A1572">
            <v>29215</v>
          </cell>
          <cell r="B1572">
            <v>0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</row>
        <row r="1573">
          <cell r="A1573">
            <v>29224</v>
          </cell>
          <cell r="B1573">
            <v>0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</row>
        <row r="1574">
          <cell r="A1574">
            <v>29232</v>
          </cell>
          <cell r="B1574">
            <v>0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</row>
        <row r="1575">
          <cell r="A1575">
            <v>29368</v>
          </cell>
          <cell r="B1575">
            <v>0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</row>
        <row r="1576">
          <cell r="A1576">
            <v>29409</v>
          </cell>
          <cell r="B1576">
            <v>0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</row>
        <row r="1577">
          <cell r="A1577">
            <v>29410</v>
          </cell>
          <cell r="B1577">
            <v>0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</row>
        <row r="1578">
          <cell r="A1578">
            <v>29415</v>
          </cell>
          <cell r="B1578">
            <v>0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</row>
        <row r="1579">
          <cell r="A1579">
            <v>29442</v>
          </cell>
          <cell r="B1579">
            <v>0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</row>
        <row r="1580">
          <cell r="A1580">
            <v>29488</v>
          </cell>
          <cell r="B1580">
            <v>0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</row>
        <row r="1581">
          <cell r="A1581">
            <v>29490</v>
          </cell>
          <cell r="B1581">
            <v>0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</row>
        <row r="1582">
          <cell r="A1582">
            <v>29492</v>
          </cell>
          <cell r="B1582">
            <v>0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</row>
        <row r="1583">
          <cell r="A1583">
            <v>29533</v>
          </cell>
          <cell r="B1583">
            <v>0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</row>
        <row r="1584">
          <cell r="A1584">
            <v>29547</v>
          </cell>
          <cell r="B1584">
            <v>0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</row>
        <row r="1585">
          <cell r="A1585">
            <v>29548</v>
          </cell>
          <cell r="B1585">
            <v>0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</row>
        <row r="1586">
          <cell r="A1586">
            <v>29550</v>
          </cell>
          <cell r="B1586">
            <v>0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</row>
        <row r="1587">
          <cell r="A1587">
            <v>29551</v>
          </cell>
          <cell r="B1587">
            <v>0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</row>
        <row r="1588">
          <cell r="A1588">
            <v>29553</v>
          </cell>
          <cell r="B1588">
            <v>0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</row>
        <row r="1589">
          <cell r="A1589">
            <v>29559</v>
          </cell>
          <cell r="B1589">
            <v>0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</row>
        <row r="1590">
          <cell r="A1590">
            <v>29565</v>
          </cell>
          <cell r="B1590">
            <v>0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</row>
        <row r="1591">
          <cell r="A1591">
            <v>29570</v>
          </cell>
          <cell r="B1591">
            <v>0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</row>
        <row r="1592">
          <cell r="A1592">
            <v>29571</v>
          </cell>
          <cell r="B1592">
            <v>0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</row>
        <row r="1593">
          <cell r="A1593">
            <v>29573</v>
          </cell>
          <cell r="B1593">
            <v>0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</row>
        <row r="1594">
          <cell r="A1594">
            <v>29575</v>
          </cell>
          <cell r="B1594">
            <v>0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</row>
        <row r="1595">
          <cell r="A1595">
            <v>29577</v>
          </cell>
          <cell r="B1595">
            <v>0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</row>
        <row r="1596">
          <cell r="A1596">
            <v>29587</v>
          </cell>
          <cell r="B1596">
            <v>0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</row>
        <row r="1597">
          <cell r="A1597">
            <v>29716</v>
          </cell>
          <cell r="B1597">
            <v>0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</row>
        <row r="1598">
          <cell r="A1598">
            <v>29750</v>
          </cell>
          <cell r="B1598">
            <v>0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</row>
        <row r="1599">
          <cell r="A1599">
            <v>29752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</row>
        <row r="1600">
          <cell r="A1600">
            <v>29753</v>
          </cell>
          <cell r="B1600">
            <v>0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</row>
        <row r="1601">
          <cell r="A1601">
            <v>29756</v>
          </cell>
          <cell r="B1601">
            <v>0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</row>
        <row r="1602">
          <cell r="A1602">
            <v>29761</v>
          </cell>
          <cell r="B1602">
            <v>0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</row>
        <row r="1603">
          <cell r="A1603">
            <v>29772</v>
          </cell>
          <cell r="B1603">
            <v>0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</row>
        <row r="1604">
          <cell r="A1604">
            <v>29816</v>
          </cell>
          <cell r="B1604">
            <v>0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</row>
        <row r="1605">
          <cell r="A1605">
            <v>30080</v>
          </cell>
          <cell r="B1605">
            <v>0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</row>
        <row r="1606">
          <cell r="A1606">
            <v>30706</v>
          </cell>
          <cell r="B1606">
            <v>0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</row>
        <row r="1607">
          <cell r="A1607">
            <v>30776</v>
          </cell>
          <cell r="B1607">
            <v>0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</row>
        <row r="1608">
          <cell r="A1608">
            <v>30782</v>
          </cell>
          <cell r="B1608">
            <v>0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</row>
        <row r="1609">
          <cell r="A1609">
            <v>30784</v>
          </cell>
          <cell r="B1609">
            <v>0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</row>
        <row r="1610">
          <cell r="A1610">
            <v>30791</v>
          </cell>
          <cell r="B1610">
            <v>0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</row>
        <row r="1611">
          <cell r="A1611">
            <v>30792</v>
          </cell>
          <cell r="B1611">
            <v>0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</row>
        <row r="1612">
          <cell r="A1612">
            <v>30805</v>
          </cell>
          <cell r="B1612">
            <v>0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</row>
        <row r="1613">
          <cell r="A1613">
            <v>30813</v>
          </cell>
          <cell r="B1613">
            <v>0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</row>
        <row r="1614">
          <cell r="A1614">
            <v>30814</v>
          </cell>
          <cell r="B1614">
            <v>0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</row>
        <row r="1615">
          <cell r="A1615">
            <v>30815</v>
          </cell>
          <cell r="B1615">
            <v>0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</row>
        <row r="1616">
          <cell r="A1616">
            <v>30816</v>
          </cell>
          <cell r="B1616">
            <v>0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</row>
        <row r="1617">
          <cell r="A1617">
            <v>30817</v>
          </cell>
          <cell r="B1617">
            <v>0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</row>
        <row r="1618">
          <cell r="A1618">
            <v>30818</v>
          </cell>
          <cell r="B1618">
            <v>0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</row>
        <row r="1619">
          <cell r="A1619">
            <v>30820</v>
          </cell>
          <cell r="B1619">
            <v>0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</row>
        <row r="1620">
          <cell r="A1620">
            <v>30841</v>
          </cell>
          <cell r="B1620">
            <v>0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</row>
        <row r="1621">
          <cell r="A1621">
            <v>30842</v>
          </cell>
          <cell r="B1621">
            <v>0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</row>
        <row r="1622">
          <cell r="A1622">
            <v>30860</v>
          </cell>
          <cell r="B1622">
            <v>0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</row>
        <row r="1623">
          <cell r="A1623">
            <v>30862</v>
          </cell>
          <cell r="B1623">
            <v>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</row>
        <row r="1624">
          <cell r="A1624">
            <v>30863</v>
          </cell>
          <cell r="B1624">
            <v>0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</row>
        <row r="1625">
          <cell r="A1625">
            <v>30864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</row>
        <row r="1626">
          <cell r="A1626">
            <v>30865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</row>
        <row r="1627">
          <cell r="A1627">
            <v>30903</v>
          </cell>
          <cell r="B1627">
            <v>0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</row>
        <row r="1628">
          <cell r="A1628">
            <v>30904</v>
          </cell>
          <cell r="B1628">
            <v>0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</row>
        <row r="1629">
          <cell r="A1629">
            <v>30981</v>
          </cell>
          <cell r="B1629">
            <v>0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</row>
        <row r="1630">
          <cell r="A1630">
            <v>31013</v>
          </cell>
          <cell r="B1630">
            <v>0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</row>
        <row r="1631">
          <cell r="A1631">
            <v>31014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</row>
        <row r="1632">
          <cell r="A1632">
            <v>31105</v>
          </cell>
          <cell r="B1632">
            <v>0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</row>
        <row r="1633">
          <cell r="A1633">
            <v>31108</v>
          </cell>
          <cell r="B1633">
            <v>0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</row>
        <row r="1634">
          <cell r="A1634">
            <v>31144</v>
          </cell>
          <cell r="B1634">
            <v>0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</row>
        <row r="1635">
          <cell r="A1635">
            <v>31167</v>
          </cell>
          <cell r="B1635">
            <v>0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</row>
        <row r="1636">
          <cell r="A1636">
            <v>31171</v>
          </cell>
          <cell r="B1636">
            <v>0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</row>
        <row r="1637">
          <cell r="A1637">
            <v>31172</v>
          </cell>
          <cell r="B1637">
            <v>0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</row>
        <row r="1638">
          <cell r="A1638">
            <v>31183</v>
          </cell>
          <cell r="B1638">
            <v>0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</row>
        <row r="1639">
          <cell r="A1639">
            <v>31184</v>
          </cell>
          <cell r="B1639">
            <v>0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</row>
        <row r="1640">
          <cell r="A1640">
            <v>31192</v>
          </cell>
          <cell r="B1640">
            <v>0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</row>
        <row r="1641">
          <cell r="A1641">
            <v>31193</v>
          </cell>
          <cell r="B1641">
            <v>0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</row>
        <row r="1642">
          <cell r="A1642">
            <v>31198</v>
          </cell>
          <cell r="B1642">
            <v>0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</row>
        <row r="1643">
          <cell r="A1643">
            <v>31204</v>
          </cell>
          <cell r="B1643">
            <v>0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</row>
        <row r="1644">
          <cell r="A1644">
            <v>31205</v>
          </cell>
          <cell r="B1644">
            <v>0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</row>
        <row r="1645">
          <cell r="A1645">
            <v>31206</v>
          </cell>
          <cell r="B1645">
            <v>0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</row>
        <row r="1646">
          <cell r="A1646">
            <v>31207</v>
          </cell>
          <cell r="B1646">
            <v>0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</row>
        <row r="1647">
          <cell r="A1647">
            <v>31208</v>
          </cell>
          <cell r="B1647">
            <v>0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</row>
        <row r="1648">
          <cell r="A1648">
            <v>31210</v>
          </cell>
          <cell r="B1648">
            <v>0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</row>
        <row r="1649">
          <cell r="A1649">
            <v>31211</v>
          </cell>
          <cell r="B1649">
            <v>0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</row>
        <row r="1650">
          <cell r="A1650">
            <v>31212</v>
          </cell>
          <cell r="B1650">
            <v>0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</row>
        <row r="1651">
          <cell r="A1651">
            <v>31213</v>
          </cell>
          <cell r="B1651">
            <v>0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</row>
        <row r="1652">
          <cell r="A1652">
            <v>31308</v>
          </cell>
          <cell r="B1652">
            <v>0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</row>
        <row r="1653">
          <cell r="A1653">
            <v>31310</v>
          </cell>
          <cell r="B1653">
            <v>0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</row>
        <row r="1654">
          <cell r="A1654">
            <v>31311</v>
          </cell>
          <cell r="B1654">
            <v>0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</row>
        <row r="1655">
          <cell r="A1655">
            <v>31312</v>
          </cell>
          <cell r="B1655">
            <v>0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</row>
        <row r="1656">
          <cell r="A1656">
            <v>36079</v>
          </cell>
          <cell r="B1656">
            <v>0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</row>
      </sheetData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Speed"/>
      <sheetName val="I-15 HOV NB"/>
      <sheetName val="I-15 HOV SB"/>
      <sheetName val="I-15 NB"/>
      <sheetName val="I-15 SB"/>
      <sheetName val="I-5 HOV NB"/>
      <sheetName val="I-5 HOV SB"/>
      <sheetName val="I-5 NB"/>
      <sheetName val="I-5 NB AUX LOCAL ACC"/>
      <sheetName val="I-5 SB"/>
      <sheetName val="I-5 SB AUX LOCAL ACC"/>
      <sheetName val="I-8 EB"/>
      <sheetName val="I-8 WB"/>
      <sheetName val="I-805 NB"/>
      <sheetName val="I-805 SB"/>
      <sheetName val="SR-125 NB"/>
      <sheetName val="SR-125 SB"/>
      <sheetName val="SR-163 NB"/>
      <sheetName val="SR-163 SB"/>
      <sheetName val="SR-52 EB"/>
      <sheetName val="SR-52 WB"/>
      <sheetName val="SR-54 EB"/>
      <sheetName val="SR-54 WB"/>
      <sheetName val="SR-56 EB"/>
      <sheetName val="SR-56 WB"/>
      <sheetName val="SR-67 NB"/>
      <sheetName val="SR-67 SB"/>
      <sheetName val="SR-78 EB"/>
      <sheetName val="SR-78 WB"/>
      <sheetName val="SR-905 EB"/>
      <sheetName val="SR-905 WB"/>
      <sheetName val="SR-94 EB"/>
      <sheetName val="SR-94 WB"/>
    </sheetNames>
    <sheetDataSet>
      <sheetData sheetId="0">
        <row r="2">
          <cell r="A2">
            <v>460</v>
          </cell>
          <cell r="C2">
            <v>1</v>
          </cell>
          <cell r="D2" t="str">
            <v>I-15 HOV NB</v>
          </cell>
          <cell r="E2">
            <v>2</v>
          </cell>
          <cell r="F2">
            <v>0.81</v>
          </cell>
          <cell r="G2" t="str">
            <v>SR-163 NB</v>
          </cell>
          <cell r="I2">
            <v>72.209999999999994</v>
          </cell>
          <cell r="J2">
            <v>69.510000000000005</v>
          </cell>
          <cell r="K2">
            <v>70.52</v>
          </cell>
          <cell r="L2">
            <v>68.209999999999994</v>
          </cell>
          <cell r="M2">
            <v>69.650000000000006</v>
          </cell>
        </row>
        <row r="3">
          <cell r="A3">
            <v>526</v>
          </cell>
          <cell r="C3">
            <v>1</v>
          </cell>
          <cell r="D3" t="str">
            <v>I-15 HOV NB</v>
          </cell>
          <cell r="E3">
            <v>3</v>
          </cell>
          <cell r="F3">
            <v>1.72</v>
          </cell>
          <cell r="G3" t="str">
            <v>SR-163 NB</v>
          </cell>
          <cell r="I3">
            <v>73.180000000000007</v>
          </cell>
          <cell r="J3">
            <v>73.11</v>
          </cell>
          <cell r="K3">
            <v>72.930000000000007</v>
          </cell>
          <cell r="L3">
            <v>71.89</v>
          </cell>
          <cell r="M3">
            <v>72.739999999999995</v>
          </cell>
        </row>
        <row r="4">
          <cell r="A4">
            <v>23044</v>
          </cell>
          <cell r="C4">
            <v>1</v>
          </cell>
          <cell r="D4" t="str">
            <v>I-15 HOV NB</v>
          </cell>
          <cell r="E4">
            <v>4</v>
          </cell>
          <cell r="F4">
            <v>1.07</v>
          </cell>
          <cell r="G4" t="str">
            <v>SR-163 NB</v>
          </cell>
          <cell r="I4">
            <v>67.91</v>
          </cell>
          <cell r="J4">
            <v>67.81</v>
          </cell>
          <cell r="K4">
            <v>66.63</v>
          </cell>
          <cell r="L4">
            <v>48.16</v>
          </cell>
          <cell r="M4">
            <v>67.78</v>
          </cell>
        </row>
        <row r="5">
          <cell r="A5">
            <v>29410</v>
          </cell>
          <cell r="C5">
            <v>1</v>
          </cell>
          <cell r="D5" t="str">
            <v>I-15 HOV NB</v>
          </cell>
          <cell r="E5">
            <v>5</v>
          </cell>
          <cell r="F5">
            <v>0.27</v>
          </cell>
          <cell r="G5" t="str">
            <v>MIRA MESA</v>
          </cell>
          <cell r="I5">
            <v>67.97</v>
          </cell>
          <cell r="J5">
            <v>68.319999999999993</v>
          </cell>
          <cell r="K5">
            <v>66.52</v>
          </cell>
          <cell r="L5">
            <v>55</v>
          </cell>
          <cell r="M5">
            <v>67.989999999999995</v>
          </cell>
        </row>
        <row r="6">
          <cell r="A6">
            <v>552</v>
          </cell>
          <cell r="C6">
            <v>1</v>
          </cell>
          <cell r="D6" t="str">
            <v>I-15 HOV NB</v>
          </cell>
          <cell r="E6">
            <v>6</v>
          </cell>
          <cell r="F6">
            <v>0.14000000000000001</v>
          </cell>
          <cell r="G6" t="str">
            <v>MIRA MESA</v>
          </cell>
          <cell r="I6">
            <v>67.97</v>
          </cell>
          <cell r="J6">
            <v>68.319999999999993</v>
          </cell>
          <cell r="K6">
            <v>66.52</v>
          </cell>
          <cell r="L6">
            <v>55</v>
          </cell>
          <cell r="M6">
            <v>67.989999999999995</v>
          </cell>
        </row>
        <row r="7">
          <cell r="A7">
            <v>512</v>
          </cell>
          <cell r="C7">
            <v>1</v>
          </cell>
          <cell r="D7" t="str">
            <v>I-15 HOV NB</v>
          </cell>
          <cell r="E7">
            <v>12</v>
          </cell>
          <cell r="F7">
            <v>2.2999999999999998</v>
          </cell>
          <cell r="G7" t="str">
            <v>SR-56 EB</v>
          </cell>
          <cell r="I7">
            <v>68.180000000000007</v>
          </cell>
          <cell r="J7">
            <v>67.41</v>
          </cell>
          <cell r="K7">
            <v>66.290000000000006</v>
          </cell>
          <cell r="L7">
            <v>47.23</v>
          </cell>
          <cell r="M7">
            <v>68.33</v>
          </cell>
        </row>
        <row r="8">
          <cell r="A8">
            <v>464</v>
          </cell>
          <cell r="C8">
            <v>1</v>
          </cell>
          <cell r="D8" t="str">
            <v>I-15 HOV NB</v>
          </cell>
          <cell r="E8">
            <v>13</v>
          </cell>
          <cell r="F8">
            <v>1</v>
          </cell>
          <cell r="G8" t="str">
            <v>SR-56 EB</v>
          </cell>
          <cell r="I8">
            <v>68.180000000000007</v>
          </cell>
          <cell r="J8">
            <v>67.41</v>
          </cell>
          <cell r="K8">
            <v>66.290000000000006</v>
          </cell>
          <cell r="L8">
            <v>47.23</v>
          </cell>
          <cell r="M8">
            <v>68.33</v>
          </cell>
        </row>
        <row r="9">
          <cell r="A9">
            <v>510</v>
          </cell>
          <cell r="C9">
            <v>1</v>
          </cell>
          <cell r="D9" t="str">
            <v>I-15 HOV NB</v>
          </cell>
          <cell r="E9">
            <v>19</v>
          </cell>
          <cell r="F9">
            <v>1.32</v>
          </cell>
          <cell r="G9" t="str">
            <v>VIA RANCHO</v>
          </cell>
          <cell r="I9">
            <v>65.06</v>
          </cell>
          <cell r="J9">
            <v>69.099999999999994</v>
          </cell>
          <cell r="K9">
            <v>67.12</v>
          </cell>
          <cell r="L9">
            <v>62.2</v>
          </cell>
          <cell r="M9">
            <v>65.92</v>
          </cell>
        </row>
        <row r="10">
          <cell r="A10">
            <v>513</v>
          </cell>
          <cell r="C10">
            <v>2</v>
          </cell>
          <cell r="D10" t="str">
            <v>I-15 HOV SB</v>
          </cell>
          <cell r="E10">
            <v>5</v>
          </cell>
          <cell r="F10">
            <v>0.22</v>
          </cell>
          <cell r="G10" t="str">
            <v>VIA RANCHO</v>
          </cell>
          <cell r="I10">
            <v>67.94</v>
          </cell>
          <cell r="J10">
            <v>55.78</v>
          </cell>
          <cell r="K10">
            <v>67.97</v>
          </cell>
          <cell r="L10">
            <v>70.08</v>
          </cell>
          <cell r="M10">
            <v>67.239999999999995</v>
          </cell>
        </row>
        <row r="11">
          <cell r="A11">
            <v>520</v>
          </cell>
          <cell r="C11">
            <v>2</v>
          </cell>
          <cell r="D11" t="str">
            <v>I-15 HOV SB</v>
          </cell>
          <cell r="E11">
            <v>10</v>
          </cell>
          <cell r="F11">
            <v>2.2000000000000002</v>
          </cell>
          <cell r="G11" t="str">
            <v>RANCHO BERNARDO</v>
          </cell>
          <cell r="I11">
            <v>68.72</v>
          </cell>
          <cell r="J11">
            <v>71.27</v>
          </cell>
          <cell r="K11">
            <v>71.28</v>
          </cell>
          <cell r="L11">
            <v>66.92</v>
          </cell>
          <cell r="M11">
            <v>69.77</v>
          </cell>
        </row>
        <row r="12">
          <cell r="A12">
            <v>22275</v>
          </cell>
          <cell r="C12">
            <v>2</v>
          </cell>
          <cell r="D12" t="str">
            <v>I-15 HOV SB</v>
          </cell>
          <cell r="E12">
            <v>11</v>
          </cell>
          <cell r="F12">
            <v>0.14000000000000001</v>
          </cell>
          <cell r="G12" t="str">
            <v>CARMEL MTN</v>
          </cell>
          <cell r="I12">
            <v>67.53</v>
          </cell>
          <cell r="J12">
            <v>55.87</v>
          </cell>
          <cell r="K12">
            <v>65.989999999999995</v>
          </cell>
          <cell r="L12">
            <v>68.11</v>
          </cell>
          <cell r="M12">
            <v>67.33</v>
          </cell>
        </row>
        <row r="13">
          <cell r="A13">
            <v>522</v>
          </cell>
          <cell r="C13">
            <v>2</v>
          </cell>
          <cell r="D13" t="str">
            <v>I-15 HOV SB</v>
          </cell>
          <cell r="E13">
            <v>12</v>
          </cell>
          <cell r="F13">
            <v>0.34</v>
          </cell>
          <cell r="G13" t="str">
            <v>CARMEL MTN</v>
          </cell>
          <cell r="I13">
            <v>70.959999999999994</v>
          </cell>
          <cell r="J13">
            <v>70.53</v>
          </cell>
          <cell r="K13">
            <v>70.67</v>
          </cell>
          <cell r="L13">
            <v>68.44</v>
          </cell>
          <cell r="M13">
            <v>70.05</v>
          </cell>
        </row>
        <row r="14">
          <cell r="A14">
            <v>524</v>
          </cell>
          <cell r="C14">
            <v>2</v>
          </cell>
          <cell r="D14" t="str">
            <v>I-15 HOV SB</v>
          </cell>
          <cell r="E14">
            <v>13</v>
          </cell>
          <cell r="F14">
            <v>0.2</v>
          </cell>
          <cell r="G14" t="str">
            <v>CARMEL MTN</v>
          </cell>
          <cell r="I14">
            <v>73.55</v>
          </cell>
          <cell r="J14">
            <v>70.72</v>
          </cell>
          <cell r="K14">
            <v>71.83</v>
          </cell>
          <cell r="L14">
            <v>71.12</v>
          </cell>
          <cell r="M14">
            <v>71.59</v>
          </cell>
        </row>
        <row r="15">
          <cell r="A15">
            <v>525</v>
          </cell>
          <cell r="C15">
            <v>2</v>
          </cell>
          <cell r="D15" t="str">
            <v>I-15 HOV SB</v>
          </cell>
          <cell r="E15">
            <v>14</v>
          </cell>
          <cell r="F15">
            <v>1.65</v>
          </cell>
          <cell r="G15" t="str">
            <v>I-15 SB</v>
          </cell>
          <cell r="I15">
            <v>73.55</v>
          </cell>
          <cell r="J15">
            <v>70.72</v>
          </cell>
          <cell r="K15">
            <v>71.83</v>
          </cell>
          <cell r="L15">
            <v>71.12</v>
          </cell>
          <cell r="M15">
            <v>71.59</v>
          </cell>
        </row>
        <row r="16">
          <cell r="A16">
            <v>553</v>
          </cell>
          <cell r="C16">
            <v>2</v>
          </cell>
          <cell r="D16" t="str">
            <v>I-15 HOV SB</v>
          </cell>
          <cell r="E16">
            <v>15</v>
          </cell>
          <cell r="F16">
            <v>1.05</v>
          </cell>
          <cell r="G16" t="str">
            <v>I-15 SB</v>
          </cell>
          <cell r="I16">
            <v>71.8</v>
          </cell>
          <cell r="J16">
            <v>72.33</v>
          </cell>
          <cell r="K16">
            <v>72.150000000000006</v>
          </cell>
          <cell r="L16">
            <v>69.45</v>
          </cell>
          <cell r="M16">
            <v>71.849999999999994</v>
          </cell>
        </row>
        <row r="17">
          <cell r="A17">
            <v>528</v>
          </cell>
          <cell r="C17">
            <v>2</v>
          </cell>
          <cell r="D17" t="str">
            <v>I-15 HOV SB</v>
          </cell>
          <cell r="E17">
            <v>16</v>
          </cell>
          <cell r="F17">
            <v>0.41</v>
          </cell>
          <cell r="G17" t="str">
            <v>I-15 SB</v>
          </cell>
          <cell r="I17">
            <v>66.42</v>
          </cell>
          <cell r="J17">
            <v>65.010000000000005</v>
          </cell>
          <cell r="K17">
            <v>66.930000000000007</v>
          </cell>
          <cell r="L17">
            <v>66.08</v>
          </cell>
          <cell r="M17">
            <v>66.069999999999993</v>
          </cell>
        </row>
        <row r="18">
          <cell r="A18">
            <v>29409</v>
          </cell>
          <cell r="C18">
            <v>2</v>
          </cell>
          <cell r="D18" t="str">
            <v>I-15 HOV SB</v>
          </cell>
          <cell r="E18">
            <v>17</v>
          </cell>
          <cell r="F18">
            <v>0.28000000000000003</v>
          </cell>
          <cell r="G18" t="str">
            <v>RANCHO PENASQUITOS</v>
          </cell>
          <cell r="I18">
            <v>71.75</v>
          </cell>
          <cell r="J18">
            <v>71.97</v>
          </cell>
          <cell r="K18">
            <v>72.23</v>
          </cell>
          <cell r="L18">
            <v>67.17</v>
          </cell>
          <cell r="M18">
            <v>70.84</v>
          </cell>
        </row>
        <row r="19">
          <cell r="A19">
            <v>23142</v>
          </cell>
          <cell r="C19">
            <v>2</v>
          </cell>
          <cell r="D19" t="str">
            <v>I-15 HOV SB</v>
          </cell>
          <cell r="E19">
            <v>18</v>
          </cell>
          <cell r="F19">
            <v>1.91</v>
          </cell>
          <cell r="G19" t="str">
            <v>MIRA MESA</v>
          </cell>
          <cell r="I19">
            <v>72.849999999999994</v>
          </cell>
          <cell r="J19">
            <v>72.19</v>
          </cell>
          <cell r="K19">
            <v>72.41</v>
          </cell>
          <cell r="L19">
            <v>69.42</v>
          </cell>
          <cell r="M19">
            <v>71.650000000000006</v>
          </cell>
        </row>
        <row r="20">
          <cell r="A20">
            <v>29415</v>
          </cell>
          <cell r="C20">
            <v>2</v>
          </cell>
          <cell r="D20" t="str">
            <v>I-15 HOV SB</v>
          </cell>
          <cell r="E20">
            <v>19</v>
          </cell>
          <cell r="F20">
            <v>1.54</v>
          </cell>
          <cell r="G20" t="str">
            <v>MIRAMAR</v>
          </cell>
          <cell r="I20">
            <v>72.73</v>
          </cell>
          <cell r="J20">
            <v>72.12</v>
          </cell>
          <cell r="K20">
            <v>72.45</v>
          </cell>
          <cell r="L20">
            <v>68.87</v>
          </cell>
          <cell r="M20">
            <v>71.78</v>
          </cell>
        </row>
        <row r="21">
          <cell r="A21">
            <v>31144</v>
          </cell>
          <cell r="C21">
            <v>2</v>
          </cell>
          <cell r="D21" t="str">
            <v>I-15 HOV SB</v>
          </cell>
          <cell r="E21">
            <v>20</v>
          </cell>
          <cell r="F21">
            <v>0.52</v>
          </cell>
          <cell r="G21" t="str">
            <v>ramp I-15 HOV SB</v>
          </cell>
          <cell r="I21">
            <v>72.92</v>
          </cell>
          <cell r="J21">
            <v>73.209999999999994</v>
          </cell>
          <cell r="K21">
            <v>72.459999999999994</v>
          </cell>
          <cell r="L21">
            <v>66.58</v>
          </cell>
          <cell r="M21">
            <v>71.86</v>
          </cell>
        </row>
        <row r="22">
          <cell r="A22">
            <v>8977</v>
          </cell>
          <cell r="C22">
            <v>1</v>
          </cell>
          <cell r="D22" t="str">
            <v>I-15 NB</v>
          </cell>
          <cell r="E22">
            <v>2</v>
          </cell>
          <cell r="F22">
            <v>0.4</v>
          </cell>
          <cell r="G22" t="str">
            <v>ADAMS</v>
          </cell>
          <cell r="I22">
            <v>66.06</v>
          </cell>
          <cell r="J22">
            <v>39.270000000000003</v>
          </cell>
          <cell r="K22">
            <v>64.58</v>
          </cell>
          <cell r="L22">
            <v>66.23</v>
          </cell>
          <cell r="M22">
            <v>65.34</v>
          </cell>
        </row>
        <row r="23">
          <cell r="A23">
            <v>8976</v>
          </cell>
          <cell r="C23">
            <v>1</v>
          </cell>
          <cell r="D23" t="str">
            <v>I-15 NB</v>
          </cell>
          <cell r="E23">
            <v>3</v>
          </cell>
          <cell r="F23">
            <v>0.12</v>
          </cell>
          <cell r="G23" t="str">
            <v>ADAMS</v>
          </cell>
          <cell r="I23">
            <v>66.06</v>
          </cell>
          <cell r="J23">
            <v>39.270000000000003</v>
          </cell>
          <cell r="K23">
            <v>64.58</v>
          </cell>
          <cell r="L23">
            <v>66.23</v>
          </cell>
          <cell r="M23">
            <v>65.34</v>
          </cell>
        </row>
        <row r="24">
          <cell r="A24">
            <v>551</v>
          </cell>
          <cell r="C24">
            <v>1</v>
          </cell>
          <cell r="D24" t="str">
            <v>I-15 NB</v>
          </cell>
          <cell r="E24">
            <v>4</v>
          </cell>
          <cell r="F24">
            <v>0.34</v>
          </cell>
          <cell r="G24" t="str">
            <v>ADAMS</v>
          </cell>
          <cell r="I24">
            <v>66.099999999999994</v>
          </cell>
          <cell r="J24">
            <v>30.45</v>
          </cell>
          <cell r="K24">
            <v>64.819999999999993</v>
          </cell>
          <cell r="L24">
            <v>66.64</v>
          </cell>
          <cell r="M24">
            <v>65.12</v>
          </cell>
        </row>
        <row r="25">
          <cell r="A25">
            <v>16760</v>
          </cell>
          <cell r="C25">
            <v>1</v>
          </cell>
          <cell r="D25" t="str">
            <v>I-15 NB</v>
          </cell>
          <cell r="E25">
            <v>8</v>
          </cell>
          <cell r="F25">
            <v>0.1</v>
          </cell>
          <cell r="G25" t="str">
            <v>I-8 EB</v>
          </cell>
          <cell r="I25">
            <v>66.06</v>
          </cell>
          <cell r="J25">
            <v>30.46</v>
          </cell>
          <cell r="K25">
            <v>64.819999999999993</v>
          </cell>
          <cell r="L25">
            <v>66.64</v>
          </cell>
          <cell r="M25">
            <v>65.06</v>
          </cell>
        </row>
        <row r="26">
          <cell r="A26">
            <v>16059</v>
          </cell>
          <cell r="C26">
            <v>1</v>
          </cell>
          <cell r="D26" t="str">
            <v>I-15 NB</v>
          </cell>
          <cell r="E26">
            <v>9</v>
          </cell>
          <cell r="F26">
            <v>0.06</v>
          </cell>
          <cell r="G26" t="str">
            <v>I-8 WB</v>
          </cell>
          <cell r="I26">
            <v>66.06</v>
          </cell>
          <cell r="J26">
            <v>30.46</v>
          </cell>
          <cell r="K26">
            <v>64.819999999999993</v>
          </cell>
          <cell r="L26">
            <v>66.64</v>
          </cell>
          <cell r="M26">
            <v>65.06</v>
          </cell>
        </row>
        <row r="27">
          <cell r="A27">
            <v>15776</v>
          </cell>
          <cell r="C27">
            <v>1</v>
          </cell>
          <cell r="D27" t="str">
            <v>I-15 NB</v>
          </cell>
          <cell r="E27">
            <v>10</v>
          </cell>
          <cell r="F27">
            <v>0.23</v>
          </cell>
          <cell r="G27" t="str">
            <v>I-8 WB</v>
          </cell>
          <cell r="I27">
            <v>66.25</v>
          </cell>
          <cell r="J27">
            <v>40.92</v>
          </cell>
          <cell r="K27">
            <v>65.59</v>
          </cell>
          <cell r="L27">
            <v>67.260000000000005</v>
          </cell>
          <cell r="M27">
            <v>65.400000000000006</v>
          </cell>
        </row>
        <row r="28">
          <cell r="A28">
            <v>20457</v>
          </cell>
          <cell r="C28">
            <v>1</v>
          </cell>
          <cell r="D28" t="str">
            <v>I-15 NB</v>
          </cell>
          <cell r="E28">
            <v>11</v>
          </cell>
          <cell r="F28">
            <v>0.57999999999999996</v>
          </cell>
          <cell r="G28" t="str">
            <v>FRIARS</v>
          </cell>
          <cell r="I28">
            <v>66.25</v>
          </cell>
          <cell r="J28">
            <v>40.92</v>
          </cell>
          <cell r="K28">
            <v>65.59</v>
          </cell>
          <cell r="L28">
            <v>67.260000000000005</v>
          </cell>
          <cell r="M28">
            <v>65.400000000000006</v>
          </cell>
        </row>
        <row r="29">
          <cell r="A29">
            <v>9328</v>
          </cell>
          <cell r="C29">
            <v>1</v>
          </cell>
          <cell r="D29" t="str">
            <v>I-15 NB</v>
          </cell>
          <cell r="E29">
            <v>12</v>
          </cell>
          <cell r="F29">
            <v>0.88</v>
          </cell>
          <cell r="G29" t="str">
            <v>FRIARS</v>
          </cell>
          <cell r="I29">
            <v>67.959999999999994</v>
          </cell>
          <cell r="J29">
            <v>60.89</v>
          </cell>
          <cell r="K29">
            <v>66.510000000000005</v>
          </cell>
          <cell r="L29">
            <v>67.680000000000007</v>
          </cell>
          <cell r="M29">
            <v>66.77</v>
          </cell>
        </row>
        <row r="30">
          <cell r="A30">
            <v>9333</v>
          </cell>
          <cell r="C30">
            <v>1</v>
          </cell>
          <cell r="D30" t="str">
            <v>I-15 NB</v>
          </cell>
          <cell r="E30">
            <v>13</v>
          </cell>
          <cell r="F30">
            <v>0.47</v>
          </cell>
          <cell r="G30" t="str">
            <v>STONECREST</v>
          </cell>
          <cell r="I30">
            <v>67.959999999999994</v>
          </cell>
          <cell r="J30">
            <v>60.89</v>
          </cell>
          <cell r="K30">
            <v>66.510000000000005</v>
          </cell>
          <cell r="L30">
            <v>67.680000000000007</v>
          </cell>
          <cell r="M30">
            <v>66.77</v>
          </cell>
        </row>
        <row r="31">
          <cell r="A31">
            <v>9337</v>
          </cell>
          <cell r="C31">
            <v>1</v>
          </cell>
          <cell r="D31" t="str">
            <v>I-15 NB</v>
          </cell>
          <cell r="E31">
            <v>15</v>
          </cell>
          <cell r="F31">
            <v>0.36</v>
          </cell>
          <cell r="G31" t="str">
            <v>BALBOA</v>
          </cell>
          <cell r="I31">
            <v>68.319999999999993</v>
          </cell>
          <cell r="J31">
            <v>65.7</v>
          </cell>
          <cell r="K31">
            <v>67.47</v>
          </cell>
          <cell r="L31">
            <v>67.099999999999994</v>
          </cell>
          <cell r="M31">
            <v>67.47</v>
          </cell>
        </row>
        <row r="32">
          <cell r="A32">
            <v>24499</v>
          </cell>
          <cell r="C32">
            <v>1</v>
          </cell>
          <cell r="D32" t="str">
            <v>I-15 NB</v>
          </cell>
          <cell r="E32">
            <v>16</v>
          </cell>
          <cell r="F32">
            <v>0.05</v>
          </cell>
          <cell r="G32" t="str">
            <v>BALBOA</v>
          </cell>
          <cell r="I32">
            <v>68.319999999999993</v>
          </cell>
          <cell r="J32">
            <v>65.7</v>
          </cell>
          <cell r="K32">
            <v>67.47</v>
          </cell>
          <cell r="L32">
            <v>67.099999999999994</v>
          </cell>
          <cell r="M32">
            <v>67.47</v>
          </cell>
        </row>
        <row r="33">
          <cell r="A33">
            <v>8817</v>
          </cell>
          <cell r="C33">
            <v>1</v>
          </cell>
          <cell r="D33" t="str">
            <v>I-15 NB</v>
          </cell>
          <cell r="E33">
            <v>17</v>
          </cell>
          <cell r="F33">
            <v>0.17</v>
          </cell>
          <cell r="G33" t="str">
            <v>BALBOA</v>
          </cell>
          <cell r="I33">
            <v>68.319999999999993</v>
          </cell>
          <cell r="J33">
            <v>65.7</v>
          </cell>
          <cell r="K33">
            <v>67.47</v>
          </cell>
          <cell r="L33">
            <v>67.099999999999994</v>
          </cell>
          <cell r="M33">
            <v>67.47</v>
          </cell>
        </row>
        <row r="34">
          <cell r="A34">
            <v>9342</v>
          </cell>
          <cell r="C34">
            <v>1</v>
          </cell>
          <cell r="D34" t="str">
            <v>I-15 NB</v>
          </cell>
          <cell r="E34">
            <v>18</v>
          </cell>
          <cell r="F34">
            <v>0.33</v>
          </cell>
          <cell r="G34" t="str">
            <v>BALBOA</v>
          </cell>
          <cell r="I34">
            <v>68.319999999999993</v>
          </cell>
          <cell r="J34">
            <v>65.7</v>
          </cell>
          <cell r="K34">
            <v>67.47</v>
          </cell>
          <cell r="L34">
            <v>67.099999999999994</v>
          </cell>
          <cell r="M34">
            <v>67.47</v>
          </cell>
        </row>
        <row r="35">
          <cell r="A35">
            <v>15230</v>
          </cell>
          <cell r="C35">
            <v>1</v>
          </cell>
          <cell r="D35" t="str">
            <v>I-15 NB</v>
          </cell>
          <cell r="E35">
            <v>19</v>
          </cell>
          <cell r="F35">
            <v>0.26</v>
          </cell>
          <cell r="G35" t="str">
            <v>CLAIREMONT MESA</v>
          </cell>
          <cell r="I35">
            <v>68.52</v>
          </cell>
          <cell r="J35">
            <v>66.27</v>
          </cell>
          <cell r="K35">
            <v>67.260000000000005</v>
          </cell>
          <cell r="L35">
            <v>66.44</v>
          </cell>
          <cell r="M35">
            <v>67.989999999999995</v>
          </cell>
        </row>
        <row r="36">
          <cell r="A36">
            <v>22743</v>
          </cell>
          <cell r="C36">
            <v>1</v>
          </cell>
          <cell r="D36" t="str">
            <v>I-15 NB</v>
          </cell>
          <cell r="E36">
            <v>20</v>
          </cell>
          <cell r="F36">
            <v>0.75</v>
          </cell>
          <cell r="G36" t="str">
            <v>SR-52 EB</v>
          </cell>
          <cell r="I36">
            <v>68.2</v>
          </cell>
          <cell r="J36">
            <v>66</v>
          </cell>
          <cell r="K36">
            <v>67.5</v>
          </cell>
          <cell r="L36">
            <v>63.85</v>
          </cell>
          <cell r="M36">
            <v>67.58</v>
          </cell>
        </row>
        <row r="37">
          <cell r="A37">
            <v>15188</v>
          </cell>
          <cell r="C37">
            <v>1</v>
          </cell>
          <cell r="D37" t="str">
            <v>I-15 NB</v>
          </cell>
          <cell r="E37">
            <v>22</v>
          </cell>
          <cell r="F37">
            <v>0.49</v>
          </cell>
          <cell r="G37" t="str">
            <v>SR-52 WB</v>
          </cell>
          <cell r="I37">
            <v>65.87</v>
          </cell>
          <cell r="J37">
            <v>58.39</v>
          </cell>
          <cell r="K37">
            <v>64.2</v>
          </cell>
          <cell r="L37">
            <v>56.4</v>
          </cell>
          <cell r="M37">
            <v>65.58</v>
          </cell>
        </row>
        <row r="38">
          <cell r="A38">
            <v>15187</v>
          </cell>
          <cell r="C38">
            <v>1</v>
          </cell>
          <cell r="D38" t="str">
            <v>I-15 NB</v>
          </cell>
          <cell r="E38">
            <v>23</v>
          </cell>
          <cell r="F38">
            <v>0.71</v>
          </cell>
          <cell r="G38" t="str">
            <v>I-15 HOV NB</v>
          </cell>
          <cell r="I38">
            <v>65.87</v>
          </cell>
          <cell r="J38">
            <v>58.39</v>
          </cell>
          <cell r="K38">
            <v>64.2</v>
          </cell>
          <cell r="L38">
            <v>56.4</v>
          </cell>
          <cell r="M38">
            <v>65.58</v>
          </cell>
        </row>
        <row r="39">
          <cell r="A39">
            <v>16167</v>
          </cell>
          <cell r="C39">
            <v>1</v>
          </cell>
          <cell r="D39" t="str">
            <v>I-15 NB</v>
          </cell>
          <cell r="E39">
            <v>25</v>
          </cell>
          <cell r="F39">
            <v>0.32</v>
          </cell>
          <cell r="G39" t="str">
            <v>SR-163 NB</v>
          </cell>
          <cell r="I39">
            <v>68.05</v>
          </cell>
          <cell r="J39">
            <v>67.59</v>
          </cell>
          <cell r="K39">
            <v>67.5</v>
          </cell>
          <cell r="L39">
            <v>54.77</v>
          </cell>
          <cell r="M39">
            <v>68.56</v>
          </cell>
        </row>
        <row r="40">
          <cell r="A40">
            <v>14682</v>
          </cell>
          <cell r="C40">
            <v>1</v>
          </cell>
          <cell r="D40" t="str">
            <v>I-15 NB</v>
          </cell>
          <cell r="E40">
            <v>26</v>
          </cell>
          <cell r="F40">
            <v>0.56000000000000005</v>
          </cell>
          <cell r="G40" t="str">
            <v>MIRAMAR WAY</v>
          </cell>
          <cell r="I40">
            <v>68.05</v>
          </cell>
          <cell r="J40">
            <v>67.59</v>
          </cell>
          <cell r="K40">
            <v>67.5</v>
          </cell>
          <cell r="L40">
            <v>54.77</v>
          </cell>
          <cell r="M40">
            <v>68.56</v>
          </cell>
        </row>
        <row r="41">
          <cell r="A41">
            <v>14410</v>
          </cell>
          <cell r="C41">
            <v>1</v>
          </cell>
          <cell r="D41" t="str">
            <v>I-15 NB</v>
          </cell>
          <cell r="E41">
            <v>27</v>
          </cell>
          <cell r="F41">
            <v>0.39</v>
          </cell>
          <cell r="G41" t="str">
            <v>MIRAMAR WAY</v>
          </cell>
          <cell r="I41">
            <v>67.95</v>
          </cell>
          <cell r="J41">
            <v>69.17</v>
          </cell>
          <cell r="K41">
            <v>68.23</v>
          </cell>
          <cell r="L41">
            <v>50.03</v>
          </cell>
          <cell r="M41">
            <v>68.209999999999994</v>
          </cell>
        </row>
        <row r="42">
          <cell r="A42">
            <v>14409</v>
          </cell>
          <cell r="C42">
            <v>1</v>
          </cell>
          <cell r="D42" t="str">
            <v>I-15 NB</v>
          </cell>
          <cell r="E42">
            <v>28</v>
          </cell>
          <cell r="F42">
            <v>0.36</v>
          </cell>
          <cell r="G42" t="str">
            <v>POMERADO</v>
          </cell>
          <cell r="I42">
            <v>67.95</v>
          </cell>
          <cell r="J42">
            <v>69.17</v>
          </cell>
          <cell r="K42">
            <v>68.23</v>
          </cell>
          <cell r="L42">
            <v>50.03</v>
          </cell>
          <cell r="M42">
            <v>68.209999999999994</v>
          </cell>
        </row>
        <row r="43">
          <cell r="A43">
            <v>575</v>
          </cell>
          <cell r="C43">
            <v>1</v>
          </cell>
          <cell r="D43" t="str">
            <v>I-15 NB</v>
          </cell>
          <cell r="E43">
            <v>29</v>
          </cell>
          <cell r="F43">
            <v>0.1</v>
          </cell>
          <cell r="G43" t="str">
            <v>POMERADO</v>
          </cell>
          <cell r="I43">
            <v>67.95</v>
          </cell>
          <cell r="J43">
            <v>69.17</v>
          </cell>
          <cell r="K43">
            <v>68.23</v>
          </cell>
          <cell r="L43">
            <v>50.03</v>
          </cell>
          <cell r="M43">
            <v>68.209999999999994</v>
          </cell>
        </row>
        <row r="44">
          <cell r="A44">
            <v>14413</v>
          </cell>
          <cell r="C44">
            <v>1</v>
          </cell>
          <cell r="D44" t="str">
            <v>I-15 NB</v>
          </cell>
          <cell r="E44">
            <v>30</v>
          </cell>
          <cell r="F44">
            <v>0.12</v>
          </cell>
          <cell r="G44" t="str">
            <v>POMERADO</v>
          </cell>
          <cell r="I44">
            <v>67.95</v>
          </cell>
          <cell r="J44">
            <v>69.17</v>
          </cell>
          <cell r="K44">
            <v>68.23</v>
          </cell>
          <cell r="L44">
            <v>50.03</v>
          </cell>
          <cell r="M44">
            <v>68.209999999999994</v>
          </cell>
        </row>
        <row r="45">
          <cell r="A45">
            <v>14399</v>
          </cell>
          <cell r="C45">
            <v>1</v>
          </cell>
          <cell r="D45" t="str">
            <v>I-15 NB</v>
          </cell>
          <cell r="E45">
            <v>31</v>
          </cell>
          <cell r="F45">
            <v>0.21</v>
          </cell>
          <cell r="G45" t="str">
            <v>POMERADO</v>
          </cell>
          <cell r="I45">
            <v>67.91</v>
          </cell>
          <cell r="J45">
            <v>67.81</v>
          </cell>
          <cell r="K45">
            <v>66.63</v>
          </cell>
          <cell r="L45">
            <v>48.16</v>
          </cell>
          <cell r="M45">
            <v>67.78</v>
          </cell>
        </row>
        <row r="46">
          <cell r="A46">
            <v>14402</v>
          </cell>
          <cell r="C46">
            <v>1</v>
          </cell>
          <cell r="D46" t="str">
            <v>I-15 NB</v>
          </cell>
          <cell r="E46">
            <v>32</v>
          </cell>
          <cell r="F46">
            <v>0.45</v>
          </cell>
          <cell r="G46" t="str">
            <v>CARROLL CANYON</v>
          </cell>
          <cell r="I46">
            <v>67.91</v>
          </cell>
          <cell r="J46">
            <v>67.81</v>
          </cell>
          <cell r="K46">
            <v>66.63</v>
          </cell>
          <cell r="L46">
            <v>48.16</v>
          </cell>
          <cell r="M46">
            <v>67.78</v>
          </cell>
        </row>
        <row r="47">
          <cell r="A47">
            <v>28810</v>
          </cell>
          <cell r="C47">
            <v>1</v>
          </cell>
          <cell r="D47" t="str">
            <v>I-15 NB</v>
          </cell>
          <cell r="E47">
            <v>35</v>
          </cell>
          <cell r="F47">
            <v>0.09</v>
          </cell>
          <cell r="G47" t="str">
            <v>MIRA MESA</v>
          </cell>
          <cell r="I47">
            <v>67.97</v>
          </cell>
          <cell r="J47">
            <v>68.319999999999993</v>
          </cell>
          <cell r="K47">
            <v>66.52</v>
          </cell>
          <cell r="L47">
            <v>55</v>
          </cell>
          <cell r="M47">
            <v>67.989999999999995</v>
          </cell>
        </row>
        <row r="48">
          <cell r="A48">
            <v>14392</v>
          </cell>
          <cell r="C48">
            <v>1</v>
          </cell>
          <cell r="D48" t="str">
            <v>I-15 NB</v>
          </cell>
          <cell r="E48">
            <v>36</v>
          </cell>
          <cell r="F48">
            <v>0.26</v>
          </cell>
          <cell r="G48" t="str">
            <v>MIRA MESA</v>
          </cell>
          <cell r="I48">
            <v>67.97</v>
          </cell>
          <cell r="J48">
            <v>68.319999999999993</v>
          </cell>
          <cell r="K48">
            <v>66.52</v>
          </cell>
          <cell r="L48">
            <v>55</v>
          </cell>
          <cell r="M48">
            <v>67.989999999999995</v>
          </cell>
        </row>
        <row r="49">
          <cell r="A49">
            <v>14384</v>
          </cell>
          <cell r="C49">
            <v>1</v>
          </cell>
          <cell r="D49" t="str">
            <v>I-15 NB</v>
          </cell>
          <cell r="E49">
            <v>37</v>
          </cell>
          <cell r="F49">
            <v>0.78</v>
          </cell>
          <cell r="G49" t="str">
            <v>MIRA MESA</v>
          </cell>
          <cell r="I49">
            <v>68.260000000000005</v>
          </cell>
          <cell r="J49">
            <v>68.7</v>
          </cell>
          <cell r="K49">
            <v>66.97</v>
          </cell>
          <cell r="L49">
            <v>59.1</v>
          </cell>
          <cell r="M49">
            <v>68.17</v>
          </cell>
        </row>
        <row r="50">
          <cell r="A50">
            <v>14386</v>
          </cell>
          <cell r="C50">
            <v>1</v>
          </cell>
          <cell r="D50" t="str">
            <v>I-15 NB</v>
          </cell>
          <cell r="E50">
            <v>38</v>
          </cell>
          <cell r="F50">
            <v>0.52</v>
          </cell>
          <cell r="G50" t="str">
            <v>MERCY</v>
          </cell>
          <cell r="I50">
            <v>68.260000000000005</v>
          </cell>
          <cell r="J50">
            <v>68.7</v>
          </cell>
          <cell r="K50">
            <v>66.97</v>
          </cell>
          <cell r="L50">
            <v>59.1</v>
          </cell>
          <cell r="M50">
            <v>68.17</v>
          </cell>
        </row>
        <row r="51">
          <cell r="A51">
            <v>10859</v>
          </cell>
          <cell r="C51">
            <v>1</v>
          </cell>
          <cell r="D51" t="str">
            <v>I-15 NB</v>
          </cell>
          <cell r="E51">
            <v>40</v>
          </cell>
          <cell r="F51">
            <v>0.32</v>
          </cell>
          <cell r="G51" t="str">
            <v>POWAY</v>
          </cell>
          <cell r="I51">
            <v>68.25</v>
          </cell>
          <cell r="J51">
            <v>69.040000000000006</v>
          </cell>
          <cell r="K51">
            <v>67.459999999999994</v>
          </cell>
          <cell r="L51">
            <v>61.43</v>
          </cell>
          <cell r="M51">
            <v>68.760000000000005</v>
          </cell>
        </row>
        <row r="52">
          <cell r="A52">
            <v>8812</v>
          </cell>
          <cell r="C52">
            <v>1</v>
          </cell>
          <cell r="D52" t="str">
            <v>I-15 NB</v>
          </cell>
          <cell r="E52">
            <v>41</v>
          </cell>
          <cell r="F52">
            <v>0.19</v>
          </cell>
          <cell r="G52" t="str">
            <v>POWAY</v>
          </cell>
          <cell r="I52">
            <v>68.25</v>
          </cell>
          <cell r="J52">
            <v>69.040000000000006</v>
          </cell>
          <cell r="K52">
            <v>67.459999999999994</v>
          </cell>
          <cell r="L52">
            <v>61.43</v>
          </cell>
          <cell r="M52">
            <v>68.760000000000005</v>
          </cell>
        </row>
        <row r="53">
          <cell r="A53">
            <v>14650</v>
          </cell>
          <cell r="C53">
            <v>1</v>
          </cell>
          <cell r="D53" t="str">
            <v>I-15 NB</v>
          </cell>
          <cell r="E53">
            <v>43</v>
          </cell>
          <cell r="F53">
            <v>0.4</v>
          </cell>
          <cell r="G53" t="str">
            <v>I-15 HOV NB</v>
          </cell>
          <cell r="I53">
            <v>66.67</v>
          </cell>
          <cell r="J53">
            <v>66.98</v>
          </cell>
          <cell r="K53">
            <v>65.38</v>
          </cell>
          <cell r="L53">
            <v>57.63</v>
          </cell>
          <cell r="M53">
            <v>66.819999999999993</v>
          </cell>
        </row>
        <row r="54">
          <cell r="A54">
            <v>3968</v>
          </cell>
          <cell r="C54">
            <v>1</v>
          </cell>
          <cell r="D54" t="str">
            <v>I-15 NB</v>
          </cell>
          <cell r="E54">
            <v>44</v>
          </cell>
          <cell r="F54">
            <v>0.41</v>
          </cell>
          <cell r="G54" t="str">
            <v>SR-56 EB</v>
          </cell>
          <cell r="I54">
            <v>66.67</v>
          </cell>
          <cell r="J54">
            <v>66.98</v>
          </cell>
          <cell r="K54">
            <v>65.38</v>
          </cell>
          <cell r="L54">
            <v>57.63</v>
          </cell>
          <cell r="M54">
            <v>66.819999999999993</v>
          </cell>
        </row>
        <row r="55">
          <cell r="A55">
            <v>13672</v>
          </cell>
          <cell r="C55">
            <v>1</v>
          </cell>
          <cell r="D55" t="str">
            <v>I-15 NB</v>
          </cell>
          <cell r="E55">
            <v>48</v>
          </cell>
          <cell r="F55">
            <v>0.49</v>
          </cell>
          <cell r="G55" t="str">
            <v>CARMEL MTN</v>
          </cell>
          <cell r="I55">
            <v>67.45</v>
          </cell>
          <cell r="J55">
            <v>67.03</v>
          </cell>
          <cell r="K55">
            <v>65.52</v>
          </cell>
          <cell r="L55">
            <v>55.88</v>
          </cell>
          <cell r="M55">
            <v>67.72</v>
          </cell>
        </row>
        <row r="56">
          <cell r="A56">
            <v>13662</v>
          </cell>
          <cell r="C56">
            <v>1</v>
          </cell>
          <cell r="D56" t="str">
            <v>I-15 NB</v>
          </cell>
          <cell r="E56">
            <v>49</v>
          </cell>
          <cell r="F56">
            <v>0.77</v>
          </cell>
          <cell r="G56" t="str">
            <v>CARMEL MTN</v>
          </cell>
          <cell r="I56">
            <v>68.72</v>
          </cell>
          <cell r="J56">
            <v>71.27</v>
          </cell>
          <cell r="K56">
            <v>71.28</v>
          </cell>
          <cell r="L56">
            <v>66.92</v>
          </cell>
          <cell r="M56">
            <v>69.77</v>
          </cell>
        </row>
        <row r="57">
          <cell r="A57">
            <v>31205</v>
          </cell>
          <cell r="C57">
            <v>1</v>
          </cell>
          <cell r="D57" t="str">
            <v>I-15 NB</v>
          </cell>
          <cell r="E57">
            <v>52</v>
          </cell>
          <cell r="F57">
            <v>0.56000000000000005</v>
          </cell>
          <cell r="G57" t="str">
            <v>CAM DEL NORTE</v>
          </cell>
          <cell r="I57">
            <v>68.180000000000007</v>
          </cell>
          <cell r="J57">
            <v>67.41</v>
          </cell>
          <cell r="K57">
            <v>66.290000000000006</v>
          </cell>
          <cell r="L57">
            <v>47.23</v>
          </cell>
          <cell r="M57">
            <v>68.33</v>
          </cell>
        </row>
        <row r="58">
          <cell r="A58">
            <v>13648</v>
          </cell>
          <cell r="C58">
            <v>1</v>
          </cell>
          <cell r="D58" t="str">
            <v>I-15 NB</v>
          </cell>
          <cell r="E58">
            <v>53</v>
          </cell>
          <cell r="F58">
            <v>0.49</v>
          </cell>
          <cell r="G58" t="str">
            <v>BERNARDO CENTER</v>
          </cell>
          <cell r="I58">
            <v>68.27</v>
          </cell>
          <cell r="J58">
            <v>69.540000000000006</v>
          </cell>
          <cell r="K58">
            <v>68.22</v>
          </cell>
          <cell r="L58">
            <v>44.21</v>
          </cell>
          <cell r="M58">
            <v>69.02</v>
          </cell>
        </row>
        <row r="59">
          <cell r="A59">
            <v>13639</v>
          </cell>
          <cell r="C59">
            <v>1</v>
          </cell>
          <cell r="D59" t="str">
            <v>I-15 NB</v>
          </cell>
          <cell r="E59">
            <v>55</v>
          </cell>
          <cell r="F59">
            <v>0.38</v>
          </cell>
          <cell r="G59" t="str">
            <v>RANCHO BERNARDO</v>
          </cell>
          <cell r="I59">
            <v>68.5</v>
          </cell>
          <cell r="J59">
            <v>69.11</v>
          </cell>
          <cell r="K59">
            <v>67.05</v>
          </cell>
          <cell r="L59">
            <v>49.82</v>
          </cell>
          <cell r="M59">
            <v>69.27</v>
          </cell>
        </row>
        <row r="60">
          <cell r="A60">
            <v>13640</v>
          </cell>
          <cell r="C60">
            <v>1</v>
          </cell>
          <cell r="D60" t="str">
            <v>I-15 NB</v>
          </cell>
          <cell r="E60">
            <v>56</v>
          </cell>
          <cell r="F60">
            <v>0.16</v>
          </cell>
          <cell r="G60" t="str">
            <v>RANCHO BERNARDO</v>
          </cell>
          <cell r="I60">
            <v>68.5</v>
          </cell>
          <cell r="J60">
            <v>69.11</v>
          </cell>
          <cell r="K60">
            <v>67.05</v>
          </cell>
          <cell r="L60">
            <v>49.82</v>
          </cell>
          <cell r="M60">
            <v>69.27</v>
          </cell>
        </row>
        <row r="61">
          <cell r="A61">
            <v>31206</v>
          </cell>
          <cell r="C61">
            <v>1</v>
          </cell>
          <cell r="D61" t="str">
            <v>I-15 NB</v>
          </cell>
          <cell r="E61">
            <v>58</v>
          </cell>
          <cell r="F61">
            <v>1.2</v>
          </cell>
          <cell r="G61" t="str">
            <v>RANCHO BERNARDO</v>
          </cell>
          <cell r="I61">
            <v>72.48</v>
          </cell>
          <cell r="J61">
            <v>72.47</v>
          </cell>
          <cell r="K61">
            <v>73.150000000000006</v>
          </cell>
          <cell r="L61">
            <v>63.25</v>
          </cell>
          <cell r="M61">
            <v>73.22</v>
          </cell>
        </row>
        <row r="62">
          <cell r="A62">
            <v>8809</v>
          </cell>
          <cell r="C62">
            <v>1</v>
          </cell>
          <cell r="D62" t="str">
            <v>I-15 NB</v>
          </cell>
          <cell r="E62">
            <v>60</v>
          </cell>
          <cell r="F62">
            <v>0.54</v>
          </cell>
          <cell r="G62" t="str">
            <v>POMERADO</v>
          </cell>
          <cell r="I62">
            <v>66.02</v>
          </cell>
          <cell r="J62">
            <v>69.180000000000007</v>
          </cell>
          <cell r="K62">
            <v>67.849999999999994</v>
          </cell>
          <cell r="L62">
            <v>52.33</v>
          </cell>
          <cell r="M62">
            <v>66.88</v>
          </cell>
        </row>
        <row r="63">
          <cell r="A63">
            <v>26870</v>
          </cell>
          <cell r="C63">
            <v>1</v>
          </cell>
          <cell r="D63" t="str">
            <v>I-15 NB</v>
          </cell>
          <cell r="E63">
            <v>62</v>
          </cell>
          <cell r="F63">
            <v>0.27</v>
          </cell>
          <cell r="G63" t="str">
            <v>VIA RANCHO</v>
          </cell>
          <cell r="I63">
            <v>66.16</v>
          </cell>
          <cell r="J63">
            <v>68.349999999999994</v>
          </cell>
          <cell r="K63">
            <v>65.94</v>
          </cell>
          <cell r="L63">
            <v>59.55</v>
          </cell>
          <cell r="M63">
            <v>66.77</v>
          </cell>
        </row>
        <row r="64">
          <cell r="A64">
            <v>721</v>
          </cell>
          <cell r="C64">
            <v>1</v>
          </cell>
          <cell r="D64" t="str">
            <v>I-15 NB</v>
          </cell>
          <cell r="E64">
            <v>63</v>
          </cell>
          <cell r="F64">
            <v>0.24</v>
          </cell>
          <cell r="G64" t="str">
            <v>VIA RANCHO</v>
          </cell>
          <cell r="I64">
            <v>66.16</v>
          </cell>
          <cell r="J64">
            <v>68.349999999999994</v>
          </cell>
          <cell r="K64">
            <v>65.94</v>
          </cell>
          <cell r="L64">
            <v>59.55</v>
          </cell>
          <cell r="M64">
            <v>66.77</v>
          </cell>
        </row>
        <row r="65">
          <cell r="A65">
            <v>12949</v>
          </cell>
          <cell r="C65">
            <v>1</v>
          </cell>
          <cell r="D65" t="str">
            <v>I-15 NB</v>
          </cell>
          <cell r="E65">
            <v>64</v>
          </cell>
          <cell r="F65">
            <v>0.28000000000000003</v>
          </cell>
          <cell r="G65" t="str">
            <v>VIA RANCHO</v>
          </cell>
          <cell r="I65">
            <v>66.16</v>
          </cell>
          <cell r="J65">
            <v>68.349999999999994</v>
          </cell>
          <cell r="K65">
            <v>65.94</v>
          </cell>
          <cell r="L65">
            <v>59.55</v>
          </cell>
          <cell r="M65">
            <v>66.77</v>
          </cell>
        </row>
        <row r="66">
          <cell r="A66">
            <v>12957</v>
          </cell>
          <cell r="C66">
            <v>1</v>
          </cell>
          <cell r="D66" t="str">
            <v>I-15 NB</v>
          </cell>
          <cell r="E66">
            <v>68</v>
          </cell>
          <cell r="F66">
            <v>0.34</v>
          </cell>
          <cell r="G66" t="str">
            <v>CITRACADO</v>
          </cell>
          <cell r="I66">
            <v>65.06</v>
          </cell>
          <cell r="J66">
            <v>69.099999999999994</v>
          </cell>
          <cell r="K66">
            <v>67.12</v>
          </cell>
          <cell r="L66">
            <v>62.2</v>
          </cell>
          <cell r="M66">
            <v>65.92</v>
          </cell>
        </row>
        <row r="67">
          <cell r="A67">
            <v>669</v>
          </cell>
          <cell r="C67">
            <v>1</v>
          </cell>
          <cell r="D67" t="str">
            <v>I-15 NB</v>
          </cell>
          <cell r="E67">
            <v>71</v>
          </cell>
          <cell r="F67">
            <v>0.6</v>
          </cell>
          <cell r="G67" t="str">
            <v>09TH</v>
          </cell>
          <cell r="I67">
            <v>67.44</v>
          </cell>
          <cell r="J67">
            <v>65.88</v>
          </cell>
          <cell r="K67">
            <v>65.75</v>
          </cell>
          <cell r="L67">
            <v>53.94</v>
          </cell>
          <cell r="M67">
            <v>67.89</v>
          </cell>
        </row>
        <row r="68">
          <cell r="A68">
            <v>12929</v>
          </cell>
          <cell r="C68">
            <v>1</v>
          </cell>
          <cell r="D68" t="str">
            <v>I-15 NB</v>
          </cell>
          <cell r="E68">
            <v>72</v>
          </cell>
          <cell r="F68">
            <v>0.14000000000000001</v>
          </cell>
          <cell r="G68" t="str">
            <v>09TH</v>
          </cell>
          <cell r="I68">
            <v>65.819999999999993</v>
          </cell>
          <cell r="J68">
            <v>56.18</v>
          </cell>
          <cell r="K68">
            <v>64.03</v>
          </cell>
          <cell r="L68">
            <v>46.76</v>
          </cell>
          <cell r="M68">
            <v>66.23</v>
          </cell>
        </row>
        <row r="69">
          <cell r="A69">
            <v>28588</v>
          </cell>
          <cell r="C69">
            <v>1</v>
          </cell>
          <cell r="D69" t="str">
            <v>I-15 NB</v>
          </cell>
          <cell r="E69">
            <v>73</v>
          </cell>
          <cell r="F69">
            <v>0.42</v>
          </cell>
          <cell r="G69" t="str">
            <v>VALLEY</v>
          </cell>
          <cell r="I69">
            <v>65.819999999999993</v>
          </cell>
          <cell r="J69">
            <v>56.18</v>
          </cell>
          <cell r="K69">
            <v>64.03</v>
          </cell>
          <cell r="L69">
            <v>46.76</v>
          </cell>
          <cell r="M69">
            <v>66.23</v>
          </cell>
        </row>
        <row r="70">
          <cell r="A70">
            <v>12935</v>
          </cell>
          <cell r="C70">
            <v>1</v>
          </cell>
          <cell r="D70" t="str">
            <v>I-15 NB</v>
          </cell>
          <cell r="E70">
            <v>74</v>
          </cell>
          <cell r="F70">
            <v>0.18</v>
          </cell>
          <cell r="G70" t="str">
            <v>VALLEY</v>
          </cell>
          <cell r="I70">
            <v>65.819999999999993</v>
          </cell>
          <cell r="J70">
            <v>56.18</v>
          </cell>
          <cell r="K70">
            <v>64.03</v>
          </cell>
          <cell r="L70">
            <v>46.76</v>
          </cell>
          <cell r="M70">
            <v>66.23</v>
          </cell>
        </row>
        <row r="71">
          <cell r="A71">
            <v>31192</v>
          </cell>
          <cell r="C71">
            <v>1</v>
          </cell>
          <cell r="D71" t="str">
            <v>I-15 NB</v>
          </cell>
          <cell r="E71">
            <v>75</v>
          </cell>
          <cell r="F71">
            <v>0.23</v>
          </cell>
          <cell r="G71" t="str">
            <v>SR-78 WB</v>
          </cell>
          <cell r="I71">
            <v>64.709999999999994</v>
          </cell>
          <cell r="J71">
            <v>66.05</v>
          </cell>
          <cell r="K71">
            <v>66.599999999999994</v>
          </cell>
          <cell r="L71">
            <v>60.93</v>
          </cell>
          <cell r="M71">
            <v>66.05</v>
          </cell>
        </row>
        <row r="72">
          <cell r="A72">
            <v>558</v>
          </cell>
          <cell r="C72">
            <v>1</v>
          </cell>
          <cell r="D72" t="str">
            <v>I-15 NB</v>
          </cell>
          <cell r="E72">
            <v>76</v>
          </cell>
          <cell r="F72">
            <v>0.39</v>
          </cell>
          <cell r="G72" t="str">
            <v>SR-78 WB</v>
          </cell>
          <cell r="I72">
            <v>64.709999999999994</v>
          </cell>
          <cell r="J72">
            <v>66.05</v>
          </cell>
          <cell r="K72">
            <v>66.599999999999994</v>
          </cell>
          <cell r="L72">
            <v>60.93</v>
          </cell>
          <cell r="M72">
            <v>66.05</v>
          </cell>
        </row>
        <row r="73">
          <cell r="A73">
            <v>27165</v>
          </cell>
          <cell r="C73">
            <v>1</v>
          </cell>
          <cell r="D73" t="str">
            <v>I-15 NB</v>
          </cell>
          <cell r="E73">
            <v>79</v>
          </cell>
          <cell r="F73">
            <v>0.7</v>
          </cell>
          <cell r="G73" t="str">
            <v>EL NORTE</v>
          </cell>
          <cell r="I73">
            <v>66.099999999999994</v>
          </cell>
          <cell r="J73">
            <v>68.37</v>
          </cell>
          <cell r="K73">
            <v>68.25</v>
          </cell>
          <cell r="L73">
            <v>68.28</v>
          </cell>
          <cell r="M73">
            <v>67.61</v>
          </cell>
        </row>
        <row r="74">
          <cell r="A74">
            <v>27183</v>
          </cell>
          <cell r="C74">
            <v>1</v>
          </cell>
          <cell r="D74" t="str">
            <v>I-15 NB</v>
          </cell>
          <cell r="E74">
            <v>80</v>
          </cell>
          <cell r="F74">
            <v>1.1200000000000001</v>
          </cell>
          <cell r="G74" t="str">
            <v>EL NORTE</v>
          </cell>
          <cell r="I74">
            <v>66.430000000000007</v>
          </cell>
          <cell r="J74">
            <v>68.7</v>
          </cell>
          <cell r="K74">
            <v>68.42</v>
          </cell>
          <cell r="L74">
            <v>68.489999999999995</v>
          </cell>
          <cell r="M74">
            <v>67.989999999999995</v>
          </cell>
        </row>
        <row r="75">
          <cell r="A75">
            <v>27166</v>
          </cell>
          <cell r="C75">
            <v>1</v>
          </cell>
          <cell r="D75" t="str">
            <v>I-15 NB</v>
          </cell>
          <cell r="E75">
            <v>84</v>
          </cell>
          <cell r="F75">
            <v>0.69</v>
          </cell>
          <cell r="G75" t="str">
            <v>DEER SPRINGS</v>
          </cell>
          <cell r="I75">
            <v>66.28</v>
          </cell>
          <cell r="J75">
            <v>68.8</v>
          </cell>
          <cell r="K75">
            <v>69.13</v>
          </cell>
          <cell r="L75">
            <v>68.489999999999995</v>
          </cell>
          <cell r="M75">
            <v>67.650000000000006</v>
          </cell>
        </row>
        <row r="76">
          <cell r="A76">
            <v>27170</v>
          </cell>
          <cell r="C76">
            <v>1</v>
          </cell>
          <cell r="D76" t="str">
            <v>I-15 NB</v>
          </cell>
          <cell r="E76">
            <v>86</v>
          </cell>
          <cell r="F76">
            <v>0.67</v>
          </cell>
          <cell r="G76" t="str">
            <v>GOPHER CANYON</v>
          </cell>
          <cell r="I76">
            <v>66.47</v>
          </cell>
          <cell r="J76">
            <v>69.150000000000006</v>
          </cell>
          <cell r="K76">
            <v>69.48</v>
          </cell>
          <cell r="L76">
            <v>70.47</v>
          </cell>
          <cell r="M76">
            <v>67.83</v>
          </cell>
        </row>
        <row r="77">
          <cell r="A77">
            <v>27658</v>
          </cell>
          <cell r="C77">
            <v>1</v>
          </cell>
          <cell r="D77" t="str">
            <v>I-15 NB</v>
          </cell>
          <cell r="E77">
            <v>88</v>
          </cell>
          <cell r="F77">
            <v>0.42</v>
          </cell>
          <cell r="G77" t="str">
            <v>OLD 395</v>
          </cell>
          <cell r="I77">
            <v>62.26</v>
          </cell>
          <cell r="J77">
            <v>66.2</v>
          </cell>
          <cell r="K77">
            <v>66.25</v>
          </cell>
          <cell r="L77">
            <v>66.06</v>
          </cell>
          <cell r="M77">
            <v>64.05</v>
          </cell>
        </row>
        <row r="78">
          <cell r="A78">
            <v>27659</v>
          </cell>
          <cell r="C78">
            <v>1</v>
          </cell>
          <cell r="D78" t="str">
            <v>I-15 NB</v>
          </cell>
          <cell r="E78">
            <v>89</v>
          </cell>
          <cell r="F78">
            <v>0.33</v>
          </cell>
          <cell r="G78" t="str">
            <v>OLD 395</v>
          </cell>
          <cell r="I78">
            <v>62.26</v>
          </cell>
          <cell r="J78">
            <v>66.2</v>
          </cell>
          <cell r="K78">
            <v>66.25</v>
          </cell>
          <cell r="L78">
            <v>66.06</v>
          </cell>
          <cell r="M78">
            <v>64.05</v>
          </cell>
        </row>
        <row r="79">
          <cell r="A79">
            <v>26667</v>
          </cell>
          <cell r="C79">
            <v>1</v>
          </cell>
          <cell r="D79" t="str">
            <v>I-15 NB</v>
          </cell>
          <cell r="E79">
            <v>91</v>
          </cell>
          <cell r="F79">
            <v>0.44</v>
          </cell>
          <cell r="G79" t="str">
            <v>PALA</v>
          </cell>
          <cell r="I79">
            <v>66.19</v>
          </cell>
          <cell r="J79">
            <v>68.989999999999995</v>
          </cell>
          <cell r="K79">
            <v>69</v>
          </cell>
          <cell r="L79">
            <v>57.78</v>
          </cell>
          <cell r="M79">
            <v>67.22</v>
          </cell>
        </row>
        <row r="80">
          <cell r="A80">
            <v>27174</v>
          </cell>
          <cell r="C80">
            <v>1</v>
          </cell>
          <cell r="D80" t="str">
            <v>I-15 NB</v>
          </cell>
          <cell r="E80">
            <v>92</v>
          </cell>
          <cell r="F80">
            <v>0.37</v>
          </cell>
          <cell r="G80" t="str">
            <v>PALA</v>
          </cell>
          <cell r="I80">
            <v>66.19</v>
          </cell>
          <cell r="J80">
            <v>68.989999999999995</v>
          </cell>
          <cell r="K80">
            <v>69</v>
          </cell>
          <cell r="L80">
            <v>57.78</v>
          </cell>
          <cell r="M80">
            <v>67.22</v>
          </cell>
        </row>
        <row r="81">
          <cell r="A81">
            <v>27191</v>
          </cell>
          <cell r="C81">
            <v>1</v>
          </cell>
          <cell r="D81" t="str">
            <v>I-15 NB</v>
          </cell>
          <cell r="E81">
            <v>95</v>
          </cell>
          <cell r="F81">
            <v>1.27</v>
          </cell>
          <cell r="G81" t="str">
            <v>STEWART CANYON</v>
          </cell>
          <cell r="I81">
            <v>65.510000000000005</v>
          </cell>
          <cell r="J81">
            <v>68.89</v>
          </cell>
          <cell r="K81">
            <v>67.760000000000005</v>
          </cell>
          <cell r="L81">
            <v>42.41</v>
          </cell>
          <cell r="M81">
            <v>66.28</v>
          </cell>
        </row>
        <row r="82">
          <cell r="A82">
            <v>28565</v>
          </cell>
          <cell r="C82">
            <v>1</v>
          </cell>
          <cell r="D82" t="str">
            <v>I-15 NB</v>
          </cell>
          <cell r="E82">
            <v>98</v>
          </cell>
          <cell r="F82">
            <v>0.63</v>
          </cell>
          <cell r="G82" t="str">
            <v>RAINBOW VALLEY WEST</v>
          </cell>
          <cell r="I82">
            <v>64.489999999999995</v>
          </cell>
          <cell r="J82">
            <v>68.41</v>
          </cell>
          <cell r="K82">
            <v>67.39</v>
          </cell>
          <cell r="L82">
            <v>40.98</v>
          </cell>
          <cell r="M82">
            <v>65.040000000000006</v>
          </cell>
        </row>
        <row r="83">
          <cell r="A83">
            <v>16128</v>
          </cell>
          <cell r="C83">
            <v>1</v>
          </cell>
          <cell r="D83" t="str">
            <v>I-15 NB</v>
          </cell>
          <cell r="E83">
            <v>2</v>
          </cell>
          <cell r="F83">
            <v>0.25</v>
          </cell>
          <cell r="G83" t="str">
            <v>OCEAN VIEW</v>
          </cell>
          <cell r="I83">
            <v>68.22</v>
          </cell>
          <cell r="J83">
            <v>57.81</v>
          </cell>
          <cell r="K83">
            <v>65.2</v>
          </cell>
          <cell r="L83">
            <v>55.46</v>
          </cell>
          <cell r="M83">
            <v>66.180000000000007</v>
          </cell>
        </row>
        <row r="84">
          <cell r="A84">
            <v>11327</v>
          </cell>
          <cell r="C84">
            <v>1</v>
          </cell>
          <cell r="D84" t="str">
            <v>I-15 NB</v>
          </cell>
          <cell r="E84">
            <v>3</v>
          </cell>
          <cell r="F84">
            <v>0.4</v>
          </cell>
          <cell r="G84" t="str">
            <v>OCEAN VIEW</v>
          </cell>
          <cell r="I84">
            <v>65.69</v>
          </cell>
          <cell r="J84">
            <v>65.69</v>
          </cell>
          <cell r="K84">
            <v>65.680000000000007</v>
          </cell>
          <cell r="L84">
            <v>54.03</v>
          </cell>
          <cell r="M84">
            <v>65.98</v>
          </cell>
        </row>
        <row r="85">
          <cell r="A85">
            <v>11329</v>
          </cell>
          <cell r="C85">
            <v>1</v>
          </cell>
          <cell r="D85" t="str">
            <v>I-15 NB</v>
          </cell>
          <cell r="E85">
            <v>4</v>
          </cell>
          <cell r="F85">
            <v>0.24</v>
          </cell>
          <cell r="G85" t="str">
            <v>MARKET</v>
          </cell>
          <cell r="I85">
            <v>64.44</v>
          </cell>
          <cell r="J85">
            <v>64.260000000000005</v>
          </cell>
          <cell r="K85">
            <v>63.57</v>
          </cell>
          <cell r="L85">
            <v>55.61</v>
          </cell>
          <cell r="M85">
            <v>64.680000000000007</v>
          </cell>
        </row>
        <row r="86">
          <cell r="A86">
            <v>16136</v>
          </cell>
          <cell r="C86">
            <v>1</v>
          </cell>
          <cell r="D86" t="str">
            <v>I-15 NB</v>
          </cell>
          <cell r="E86">
            <v>5</v>
          </cell>
          <cell r="F86">
            <v>0.17</v>
          </cell>
          <cell r="I86">
            <v>65.510000000000005</v>
          </cell>
          <cell r="J86">
            <v>65.400000000000006</v>
          </cell>
          <cell r="K86">
            <v>64.44</v>
          </cell>
          <cell r="L86">
            <v>56.62</v>
          </cell>
          <cell r="M86">
            <v>64.72</v>
          </cell>
        </row>
        <row r="87">
          <cell r="A87">
            <v>9027</v>
          </cell>
          <cell r="C87">
            <v>1</v>
          </cell>
          <cell r="D87" t="str">
            <v>I-15 NB</v>
          </cell>
          <cell r="E87">
            <v>6</v>
          </cell>
          <cell r="F87">
            <v>0.16</v>
          </cell>
          <cell r="G87" t="str">
            <v>SR-94 EB</v>
          </cell>
          <cell r="I87">
            <v>65.510000000000005</v>
          </cell>
          <cell r="J87">
            <v>65.400000000000006</v>
          </cell>
          <cell r="K87">
            <v>64.44</v>
          </cell>
          <cell r="L87">
            <v>56.62</v>
          </cell>
          <cell r="M87">
            <v>64.72</v>
          </cell>
        </row>
        <row r="88">
          <cell r="A88">
            <v>8902</v>
          </cell>
          <cell r="C88">
            <v>1</v>
          </cell>
          <cell r="D88" t="str">
            <v>I-15 NB</v>
          </cell>
          <cell r="E88">
            <v>7</v>
          </cell>
          <cell r="F88">
            <v>0.18</v>
          </cell>
          <cell r="G88" t="str">
            <v>SR-94 WB</v>
          </cell>
          <cell r="I88">
            <v>64.260000000000005</v>
          </cell>
          <cell r="J88">
            <v>56.57</v>
          </cell>
          <cell r="K88">
            <v>63.46</v>
          </cell>
          <cell r="L88">
            <v>62.5</v>
          </cell>
          <cell r="M88">
            <v>62.43</v>
          </cell>
        </row>
        <row r="89">
          <cell r="A89">
            <v>15877</v>
          </cell>
          <cell r="C89">
            <v>1</v>
          </cell>
          <cell r="D89" t="str">
            <v>I-15 NB</v>
          </cell>
          <cell r="E89">
            <v>10</v>
          </cell>
          <cell r="F89">
            <v>0.55000000000000004</v>
          </cell>
          <cell r="G89" t="str">
            <v>SR-94 EB</v>
          </cell>
          <cell r="I89">
            <v>66.75</v>
          </cell>
          <cell r="J89">
            <v>61.74</v>
          </cell>
          <cell r="K89">
            <v>66.45</v>
          </cell>
          <cell r="L89">
            <v>66.97</v>
          </cell>
          <cell r="M89">
            <v>65.98</v>
          </cell>
        </row>
        <row r="90">
          <cell r="A90">
            <v>15916</v>
          </cell>
          <cell r="C90">
            <v>1</v>
          </cell>
          <cell r="D90" t="str">
            <v>I-15 NB</v>
          </cell>
          <cell r="E90">
            <v>11</v>
          </cell>
          <cell r="F90">
            <v>0.6</v>
          </cell>
          <cell r="G90" t="str">
            <v>I-805 NB</v>
          </cell>
          <cell r="I90">
            <v>66.75</v>
          </cell>
          <cell r="J90">
            <v>61.74</v>
          </cell>
          <cell r="K90">
            <v>66.45</v>
          </cell>
          <cell r="L90">
            <v>66.97</v>
          </cell>
          <cell r="M90">
            <v>65.98</v>
          </cell>
        </row>
        <row r="91">
          <cell r="A91">
            <v>8966</v>
          </cell>
          <cell r="C91">
            <v>1</v>
          </cell>
          <cell r="D91" t="str">
            <v>I-15 NB</v>
          </cell>
          <cell r="E91">
            <v>13</v>
          </cell>
          <cell r="F91">
            <v>0.19</v>
          </cell>
          <cell r="G91" t="str">
            <v>40TH</v>
          </cell>
          <cell r="I91">
            <v>66.92</v>
          </cell>
          <cell r="J91">
            <v>41.71</v>
          </cell>
          <cell r="K91">
            <v>63.78</v>
          </cell>
          <cell r="L91">
            <v>65.91</v>
          </cell>
          <cell r="M91">
            <v>66.27</v>
          </cell>
        </row>
        <row r="92">
          <cell r="A92">
            <v>8954</v>
          </cell>
          <cell r="C92">
            <v>1</v>
          </cell>
          <cell r="D92" t="str">
            <v>I-15 NB</v>
          </cell>
          <cell r="E92">
            <v>14</v>
          </cell>
          <cell r="F92">
            <v>0.18</v>
          </cell>
          <cell r="G92" t="str">
            <v>UNIVERSITY</v>
          </cell>
          <cell r="I92">
            <v>66.92</v>
          </cell>
          <cell r="J92">
            <v>41.71</v>
          </cell>
          <cell r="K92">
            <v>63.78</v>
          </cell>
          <cell r="L92">
            <v>65.91</v>
          </cell>
          <cell r="M92">
            <v>66.27</v>
          </cell>
        </row>
        <row r="93">
          <cell r="A93">
            <v>20458</v>
          </cell>
          <cell r="C93">
            <v>1</v>
          </cell>
          <cell r="D93" t="str">
            <v>I-15 NB</v>
          </cell>
          <cell r="E93">
            <v>15</v>
          </cell>
          <cell r="F93">
            <v>0.34</v>
          </cell>
          <cell r="G93" t="str">
            <v>UNIVERSITY</v>
          </cell>
          <cell r="I93">
            <v>66.209999999999994</v>
          </cell>
          <cell r="J93">
            <v>39.69</v>
          </cell>
          <cell r="K93">
            <v>63.71</v>
          </cell>
          <cell r="L93">
            <v>65.58</v>
          </cell>
          <cell r="M93">
            <v>65.52</v>
          </cell>
        </row>
        <row r="94">
          <cell r="A94">
            <v>27578</v>
          </cell>
          <cell r="C94">
            <v>1</v>
          </cell>
          <cell r="D94" t="str">
            <v>I-15 NB</v>
          </cell>
          <cell r="E94">
            <v>16</v>
          </cell>
          <cell r="F94">
            <v>0.19</v>
          </cell>
          <cell r="G94" t="str">
            <v>EL CAJON</v>
          </cell>
          <cell r="I94">
            <v>66.209999999999994</v>
          </cell>
          <cell r="J94">
            <v>39.69</v>
          </cell>
          <cell r="K94">
            <v>63.71</v>
          </cell>
          <cell r="L94">
            <v>65.58</v>
          </cell>
          <cell r="M94">
            <v>65.52</v>
          </cell>
        </row>
        <row r="95">
          <cell r="A95">
            <v>8972</v>
          </cell>
          <cell r="C95">
            <v>1</v>
          </cell>
          <cell r="D95" t="str">
            <v>I-15 NB</v>
          </cell>
          <cell r="E95">
            <v>17</v>
          </cell>
          <cell r="F95">
            <v>0.23</v>
          </cell>
          <cell r="G95" t="str">
            <v>EL CAJON</v>
          </cell>
          <cell r="I95">
            <v>66.06</v>
          </cell>
          <cell r="J95">
            <v>39.270000000000003</v>
          </cell>
          <cell r="K95">
            <v>64.58</v>
          </cell>
          <cell r="L95">
            <v>66.23</v>
          </cell>
          <cell r="M95">
            <v>65.34</v>
          </cell>
        </row>
        <row r="96">
          <cell r="A96">
            <v>28564</v>
          </cell>
          <cell r="C96">
            <v>2</v>
          </cell>
          <cell r="D96" t="str">
            <v>I-15 SB</v>
          </cell>
          <cell r="E96">
            <v>2</v>
          </cell>
          <cell r="F96">
            <v>0.73</v>
          </cell>
          <cell r="G96" t="str">
            <v>RAINBOW VALLEY WEST</v>
          </cell>
          <cell r="I96">
            <v>68.819999999999993</v>
          </cell>
          <cell r="J96">
            <v>65.430000000000007</v>
          </cell>
          <cell r="K96">
            <v>72.260000000000005</v>
          </cell>
          <cell r="L96">
            <v>72.37</v>
          </cell>
          <cell r="M96">
            <v>67.72</v>
          </cell>
        </row>
        <row r="97">
          <cell r="A97">
            <v>27177</v>
          </cell>
          <cell r="C97">
            <v>2</v>
          </cell>
          <cell r="D97" t="str">
            <v>I-15 SB</v>
          </cell>
          <cell r="E97">
            <v>4</v>
          </cell>
          <cell r="F97">
            <v>0.63</v>
          </cell>
          <cell r="G97" t="str">
            <v>MISSION</v>
          </cell>
          <cell r="I97">
            <v>68.62</v>
          </cell>
          <cell r="J97">
            <v>67.930000000000007</v>
          </cell>
          <cell r="K97">
            <v>71.069999999999993</v>
          </cell>
          <cell r="L97">
            <v>71.38</v>
          </cell>
          <cell r="M97">
            <v>66.8</v>
          </cell>
        </row>
        <row r="98">
          <cell r="A98">
            <v>26675</v>
          </cell>
          <cell r="C98">
            <v>2</v>
          </cell>
          <cell r="D98" t="str">
            <v>I-15 SB</v>
          </cell>
          <cell r="E98">
            <v>8</v>
          </cell>
          <cell r="F98">
            <v>0.51</v>
          </cell>
          <cell r="G98" t="str">
            <v>PALA</v>
          </cell>
          <cell r="I98">
            <v>67.069999999999993</v>
          </cell>
          <cell r="J98">
            <v>66.099999999999994</v>
          </cell>
          <cell r="K98">
            <v>69.959999999999994</v>
          </cell>
          <cell r="L98">
            <v>69.89</v>
          </cell>
          <cell r="M98">
            <v>65.36</v>
          </cell>
        </row>
        <row r="99">
          <cell r="A99">
            <v>27175</v>
          </cell>
          <cell r="C99">
            <v>2</v>
          </cell>
          <cell r="D99" t="str">
            <v>I-15 SB</v>
          </cell>
          <cell r="E99">
            <v>9</v>
          </cell>
          <cell r="F99">
            <v>0.31</v>
          </cell>
          <cell r="G99" t="str">
            <v>PALA</v>
          </cell>
          <cell r="I99">
            <v>67.069999999999993</v>
          </cell>
          <cell r="J99">
            <v>66.099999999999994</v>
          </cell>
          <cell r="K99">
            <v>69.959999999999994</v>
          </cell>
          <cell r="L99">
            <v>69.89</v>
          </cell>
          <cell r="M99">
            <v>65.36</v>
          </cell>
        </row>
        <row r="100">
          <cell r="A100">
            <v>27171</v>
          </cell>
          <cell r="C100">
            <v>2</v>
          </cell>
          <cell r="D100" t="str">
            <v>I-15 SB</v>
          </cell>
          <cell r="E100">
            <v>11</v>
          </cell>
          <cell r="F100">
            <v>0.9</v>
          </cell>
          <cell r="G100" t="str">
            <v>OLD 395</v>
          </cell>
          <cell r="I100">
            <v>67.040000000000006</v>
          </cell>
          <cell r="J100">
            <v>63.13</v>
          </cell>
          <cell r="K100">
            <v>69.58</v>
          </cell>
          <cell r="L100">
            <v>69.81</v>
          </cell>
          <cell r="M100">
            <v>65.17</v>
          </cell>
        </row>
        <row r="101">
          <cell r="A101">
            <v>27180</v>
          </cell>
          <cell r="C101">
            <v>2</v>
          </cell>
          <cell r="D101" t="str">
            <v>I-15 SB</v>
          </cell>
          <cell r="E101">
            <v>12</v>
          </cell>
          <cell r="F101">
            <v>1.79</v>
          </cell>
          <cell r="G101" t="str">
            <v>OLD 395</v>
          </cell>
          <cell r="I101">
            <v>64.430000000000007</v>
          </cell>
          <cell r="J101">
            <v>55.41</v>
          </cell>
          <cell r="K101">
            <v>67.849999999999994</v>
          </cell>
          <cell r="L101">
            <v>68.52</v>
          </cell>
          <cell r="M101">
            <v>62.95</v>
          </cell>
        </row>
        <row r="102">
          <cell r="A102">
            <v>27173</v>
          </cell>
          <cell r="C102">
            <v>2</v>
          </cell>
          <cell r="D102" t="str">
            <v>I-15 SB</v>
          </cell>
          <cell r="E102">
            <v>13</v>
          </cell>
          <cell r="F102">
            <v>0.69</v>
          </cell>
          <cell r="G102" t="str">
            <v>GOPHER CANYON</v>
          </cell>
          <cell r="I102">
            <v>64.430000000000007</v>
          </cell>
          <cell r="J102">
            <v>55.41</v>
          </cell>
          <cell r="K102">
            <v>67.849999999999994</v>
          </cell>
          <cell r="L102">
            <v>68.52</v>
          </cell>
          <cell r="M102">
            <v>62.95</v>
          </cell>
        </row>
        <row r="103">
          <cell r="A103">
            <v>27167</v>
          </cell>
          <cell r="C103">
            <v>2</v>
          </cell>
          <cell r="D103" t="str">
            <v>I-15 SB</v>
          </cell>
          <cell r="E103">
            <v>15</v>
          </cell>
          <cell r="F103">
            <v>0.69</v>
          </cell>
          <cell r="G103" t="str">
            <v>DEER SPRINGS</v>
          </cell>
          <cell r="I103">
            <v>66.02</v>
          </cell>
          <cell r="J103">
            <v>65.2</v>
          </cell>
          <cell r="K103">
            <v>69.87</v>
          </cell>
          <cell r="L103">
            <v>70.13</v>
          </cell>
          <cell r="M103">
            <v>64.66</v>
          </cell>
        </row>
        <row r="104">
          <cell r="A104">
            <v>14782</v>
          </cell>
          <cell r="C104">
            <v>2</v>
          </cell>
          <cell r="D104" t="str">
            <v>I-15 SB</v>
          </cell>
          <cell r="E104">
            <v>16</v>
          </cell>
          <cell r="F104">
            <v>1.21</v>
          </cell>
          <cell r="G104" t="str">
            <v>DEER SPRINGS</v>
          </cell>
          <cell r="I104">
            <v>66.02</v>
          </cell>
          <cell r="J104">
            <v>65.2</v>
          </cell>
          <cell r="K104">
            <v>69.87</v>
          </cell>
          <cell r="L104">
            <v>70.13</v>
          </cell>
          <cell r="M104">
            <v>64.66</v>
          </cell>
        </row>
        <row r="105">
          <cell r="A105">
            <v>27184</v>
          </cell>
          <cell r="C105">
            <v>2</v>
          </cell>
          <cell r="D105" t="str">
            <v>I-15 SB</v>
          </cell>
          <cell r="E105">
            <v>20</v>
          </cell>
          <cell r="F105">
            <v>0.74</v>
          </cell>
          <cell r="G105" t="str">
            <v>EL NORTE</v>
          </cell>
          <cell r="I105">
            <v>68.27</v>
          </cell>
          <cell r="J105">
            <v>51.78</v>
          </cell>
          <cell r="K105">
            <v>68.709999999999994</v>
          </cell>
          <cell r="L105">
            <v>70.53</v>
          </cell>
          <cell r="M105">
            <v>67.33</v>
          </cell>
        </row>
        <row r="106">
          <cell r="A106">
            <v>28569</v>
          </cell>
          <cell r="C106">
            <v>2</v>
          </cell>
          <cell r="D106" t="str">
            <v>I-15 SB</v>
          </cell>
          <cell r="E106">
            <v>22</v>
          </cell>
          <cell r="F106">
            <v>0.62</v>
          </cell>
          <cell r="G106" t="str">
            <v>SR-78 WB</v>
          </cell>
          <cell r="I106">
            <v>67.38</v>
          </cell>
          <cell r="J106">
            <v>51.93</v>
          </cell>
          <cell r="K106">
            <v>68.63</v>
          </cell>
          <cell r="L106">
            <v>69.53</v>
          </cell>
          <cell r="M106">
            <v>66.099999999999994</v>
          </cell>
        </row>
        <row r="107">
          <cell r="A107">
            <v>31193</v>
          </cell>
          <cell r="C107">
            <v>2</v>
          </cell>
          <cell r="D107" t="str">
            <v>I-15 SB</v>
          </cell>
          <cell r="E107">
            <v>23</v>
          </cell>
          <cell r="F107">
            <v>0.12</v>
          </cell>
          <cell r="G107" t="str">
            <v>SR-78 WB</v>
          </cell>
          <cell r="I107">
            <v>67.38</v>
          </cell>
          <cell r="J107">
            <v>51.93</v>
          </cell>
          <cell r="K107">
            <v>68.63</v>
          </cell>
          <cell r="L107">
            <v>69.53</v>
          </cell>
          <cell r="M107">
            <v>66.099999999999994</v>
          </cell>
        </row>
        <row r="108">
          <cell r="A108">
            <v>28587</v>
          </cell>
          <cell r="C108">
            <v>2</v>
          </cell>
          <cell r="D108" t="str">
            <v>I-15 SB</v>
          </cell>
          <cell r="E108">
            <v>26</v>
          </cell>
          <cell r="F108">
            <v>0.38</v>
          </cell>
          <cell r="G108" t="str">
            <v>VALLEY</v>
          </cell>
          <cell r="I108">
            <v>68.39</v>
          </cell>
          <cell r="J108">
            <v>51.57</v>
          </cell>
          <cell r="K108">
            <v>66.8</v>
          </cell>
          <cell r="L108">
            <v>68.5</v>
          </cell>
          <cell r="M108">
            <v>67.489999999999995</v>
          </cell>
        </row>
        <row r="109">
          <cell r="A109">
            <v>12943</v>
          </cell>
          <cell r="C109">
            <v>2</v>
          </cell>
          <cell r="D109" t="str">
            <v>I-15 SB</v>
          </cell>
          <cell r="E109">
            <v>27</v>
          </cell>
          <cell r="F109">
            <v>0.18</v>
          </cell>
          <cell r="G109" t="str">
            <v>VALLEY</v>
          </cell>
          <cell r="I109">
            <v>67.3</v>
          </cell>
          <cell r="J109">
            <v>46.91</v>
          </cell>
          <cell r="K109">
            <v>67.06</v>
          </cell>
          <cell r="L109">
            <v>69.56</v>
          </cell>
          <cell r="M109">
            <v>66.14</v>
          </cell>
        </row>
        <row r="110">
          <cell r="A110">
            <v>12944</v>
          </cell>
          <cell r="C110">
            <v>2</v>
          </cell>
          <cell r="D110" t="str">
            <v>I-15 SB</v>
          </cell>
          <cell r="E110">
            <v>28</v>
          </cell>
          <cell r="F110">
            <v>0.65</v>
          </cell>
          <cell r="G110" t="str">
            <v>09TH</v>
          </cell>
          <cell r="I110">
            <v>67.3</v>
          </cell>
          <cell r="J110">
            <v>46.91</v>
          </cell>
          <cell r="K110">
            <v>67.06</v>
          </cell>
          <cell r="L110">
            <v>69.56</v>
          </cell>
          <cell r="M110">
            <v>66.14</v>
          </cell>
        </row>
        <row r="111">
          <cell r="A111">
            <v>12945</v>
          </cell>
          <cell r="C111">
            <v>2</v>
          </cell>
          <cell r="D111" t="str">
            <v>I-15 SB</v>
          </cell>
          <cell r="E111">
            <v>30</v>
          </cell>
          <cell r="F111">
            <v>0.43</v>
          </cell>
          <cell r="G111" t="str">
            <v>CITRACADO</v>
          </cell>
          <cell r="I111">
            <v>67.72</v>
          </cell>
          <cell r="J111">
            <v>49.59</v>
          </cell>
          <cell r="K111">
            <v>66.78</v>
          </cell>
          <cell r="L111">
            <v>69.3</v>
          </cell>
          <cell r="M111">
            <v>66.680000000000007</v>
          </cell>
        </row>
        <row r="112">
          <cell r="A112">
            <v>12946</v>
          </cell>
          <cell r="C112">
            <v>2</v>
          </cell>
          <cell r="D112" t="str">
            <v>I-15 SB</v>
          </cell>
          <cell r="E112">
            <v>31</v>
          </cell>
          <cell r="F112">
            <v>0.26</v>
          </cell>
          <cell r="G112" t="str">
            <v>CITRACADO</v>
          </cell>
          <cell r="I112">
            <v>67.72</v>
          </cell>
          <cell r="J112">
            <v>49.59</v>
          </cell>
          <cell r="K112">
            <v>66.78</v>
          </cell>
          <cell r="L112">
            <v>69.3</v>
          </cell>
          <cell r="M112">
            <v>66.680000000000007</v>
          </cell>
        </row>
        <row r="113">
          <cell r="A113">
            <v>12950</v>
          </cell>
          <cell r="C113">
            <v>2</v>
          </cell>
          <cell r="D113" t="str">
            <v>I-15 SB</v>
          </cell>
          <cell r="E113">
            <v>34</v>
          </cell>
          <cell r="F113">
            <v>0.26</v>
          </cell>
          <cell r="G113" t="str">
            <v>CENTRE CITY</v>
          </cell>
          <cell r="I113">
            <v>67.94</v>
          </cell>
          <cell r="J113">
            <v>55.78</v>
          </cell>
          <cell r="K113">
            <v>67.97</v>
          </cell>
          <cell r="L113">
            <v>70.08</v>
          </cell>
          <cell r="M113">
            <v>67.239999999999995</v>
          </cell>
        </row>
        <row r="114">
          <cell r="A114">
            <v>26879</v>
          </cell>
          <cell r="C114">
            <v>2</v>
          </cell>
          <cell r="D114" t="str">
            <v>I-15 SB</v>
          </cell>
          <cell r="E114">
            <v>35</v>
          </cell>
          <cell r="F114">
            <v>0.25</v>
          </cell>
          <cell r="G114" t="str">
            <v>VIA RANCHO</v>
          </cell>
          <cell r="I114">
            <v>67.94</v>
          </cell>
          <cell r="J114">
            <v>55.78</v>
          </cell>
          <cell r="K114">
            <v>67.97</v>
          </cell>
          <cell r="L114">
            <v>70.08</v>
          </cell>
          <cell r="M114">
            <v>67.239999999999995</v>
          </cell>
        </row>
        <row r="115">
          <cell r="A115">
            <v>722</v>
          </cell>
          <cell r="C115">
            <v>2</v>
          </cell>
          <cell r="D115" t="str">
            <v>I-15 SB</v>
          </cell>
          <cell r="E115">
            <v>36</v>
          </cell>
          <cell r="F115">
            <v>0.27</v>
          </cell>
          <cell r="G115" t="str">
            <v>VIA RANCHO</v>
          </cell>
          <cell r="I115">
            <v>67.94</v>
          </cell>
          <cell r="J115">
            <v>55.78</v>
          </cell>
          <cell r="K115">
            <v>67.97</v>
          </cell>
          <cell r="L115">
            <v>70.08</v>
          </cell>
          <cell r="M115">
            <v>67.239999999999995</v>
          </cell>
        </row>
        <row r="116">
          <cell r="A116">
            <v>8810</v>
          </cell>
          <cell r="C116">
            <v>2</v>
          </cell>
          <cell r="D116" t="str">
            <v>I-15 SB</v>
          </cell>
          <cell r="E116">
            <v>38</v>
          </cell>
          <cell r="F116">
            <v>0.5</v>
          </cell>
          <cell r="G116" t="str">
            <v>WEST BERNARDO</v>
          </cell>
          <cell r="I116">
            <v>68.91</v>
          </cell>
          <cell r="J116">
            <v>63.33</v>
          </cell>
          <cell r="K116">
            <v>68.56</v>
          </cell>
          <cell r="L116">
            <v>70.38</v>
          </cell>
          <cell r="M116">
            <v>68.77</v>
          </cell>
        </row>
        <row r="117">
          <cell r="A117">
            <v>31207</v>
          </cell>
          <cell r="C117">
            <v>2</v>
          </cell>
          <cell r="D117" t="str">
            <v>I-15 SB</v>
          </cell>
          <cell r="E117">
            <v>39</v>
          </cell>
          <cell r="F117">
            <v>1.27</v>
          </cell>
          <cell r="G117" t="str">
            <v>WEST BERNARDO</v>
          </cell>
          <cell r="I117">
            <v>70.099999999999994</v>
          </cell>
          <cell r="J117">
            <v>69.989999999999995</v>
          </cell>
          <cell r="K117">
            <v>70.849999999999994</v>
          </cell>
          <cell r="L117">
            <v>71.23</v>
          </cell>
          <cell r="M117">
            <v>68.459999999999994</v>
          </cell>
        </row>
        <row r="118">
          <cell r="A118">
            <v>568</v>
          </cell>
          <cell r="C118">
            <v>2</v>
          </cell>
          <cell r="D118" t="str">
            <v>I-15 SB</v>
          </cell>
          <cell r="E118">
            <v>41</v>
          </cell>
          <cell r="F118">
            <v>0.53</v>
          </cell>
          <cell r="G118" t="str">
            <v>RANCHO BERNARDO</v>
          </cell>
          <cell r="I118">
            <v>68.08</v>
          </cell>
          <cell r="J118">
            <v>57.36</v>
          </cell>
          <cell r="K118">
            <v>66.709999999999994</v>
          </cell>
          <cell r="L118">
            <v>68.53</v>
          </cell>
          <cell r="M118">
            <v>68.13</v>
          </cell>
        </row>
        <row r="119">
          <cell r="A119">
            <v>13646</v>
          </cell>
          <cell r="C119">
            <v>2</v>
          </cell>
          <cell r="D119" t="str">
            <v>I-15 SB</v>
          </cell>
          <cell r="E119">
            <v>42</v>
          </cell>
          <cell r="F119">
            <v>0.39</v>
          </cell>
          <cell r="G119" t="str">
            <v>RANCHO BERNARDO</v>
          </cell>
          <cell r="I119">
            <v>68.08</v>
          </cell>
          <cell r="J119">
            <v>57.36</v>
          </cell>
          <cell r="K119">
            <v>66.709999999999994</v>
          </cell>
          <cell r="L119">
            <v>68.53</v>
          </cell>
          <cell r="M119">
            <v>68.13</v>
          </cell>
        </row>
        <row r="120">
          <cell r="A120">
            <v>13649</v>
          </cell>
          <cell r="C120">
            <v>2</v>
          </cell>
          <cell r="D120" t="str">
            <v>I-15 SB</v>
          </cell>
          <cell r="E120">
            <v>43</v>
          </cell>
          <cell r="F120">
            <v>0.45</v>
          </cell>
          <cell r="G120" t="str">
            <v>BERNARDO CENTER</v>
          </cell>
          <cell r="I120">
            <v>66.430000000000007</v>
          </cell>
          <cell r="J120">
            <v>58.85</v>
          </cell>
          <cell r="K120">
            <v>64.64</v>
          </cell>
          <cell r="L120">
            <v>65.94</v>
          </cell>
          <cell r="M120">
            <v>66.12</v>
          </cell>
        </row>
        <row r="121">
          <cell r="A121">
            <v>13653</v>
          </cell>
          <cell r="C121">
            <v>2</v>
          </cell>
          <cell r="D121" t="str">
            <v>I-15 SB</v>
          </cell>
          <cell r="E121">
            <v>44</v>
          </cell>
          <cell r="F121">
            <v>0.52</v>
          </cell>
          <cell r="G121" t="str">
            <v>BERNARDO CENTER</v>
          </cell>
          <cell r="I121">
            <v>69.77</v>
          </cell>
          <cell r="J121">
            <v>70.290000000000006</v>
          </cell>
          <cell r="K121">
            <v>70.08</v>
          </cell>
          <cell r="L121">
            <v>70.05</v>
          </cell>
          <cell r="M121">
            <v>67.64</v>
          </cell>
        </row>
        <row r="122">
          <cell r="A122">
            <v>31208</v>
          </cell>
          <cell r="C122">
            <v>2</v>
          </cell>
          <cell r="D122" t="str">
            <v>I-15 SB</v>
          </cell>
          <cell r="E122">
            <v>45</v>
          </cell>
          <cell r="F122">
            <v>0.4</v>
          </cell>
          <cell r="G122" t="str">
            <v>CAM DEL NORTE</v>
          </cell>
          <cell r="I122">
            <v>66.099999999999994</v>
          </cell>
          <cell r="J122">
            <v>62.27</v>
          </cell>
          <cell r="K122">
            <v>66.489999999999995</v>
          </cell>
          <cell r="L122">
            <v>67.56</v>
          </cell>
          <cell r="M122">
            <v>65.84</v>
          </cell>
        </row>
        <row r="123">
          <cell r="A123">
            <v>13661</v>
          </cell>
          <cell r="C123">
            <v>2</v>
          </cell>
          <cell r="D123" t="str">
            <v>I-15 SB</v>
          </cell>
          <cell r="E123">
            <v>46</v>
          </cell>
          <cell r="F123">
            <v>0.14000000000000001</v>
          </cell>
          <cell r="G123" t="str">
            <v>CAM DEL NORTE</v>
          </cell>
          <cell r="I123">
            <v>66.099999999999994</v>
          </cell>
          <cell r="J123">
            <v>62.27</v>
          </cell>
          <cell r="K123">
            <v>66.489999999999995</v>
          </cell>
          <cell r="L123">
            <v>67.56</v>
          </cell>
          <cell r="M123">
            <v>65.84</v>
          </cell>
        </row>
        <row r="124">
          <cell r="A124">
            <v>13664</v>
          </cell>
          <cell r="C124">
            <v>2</v>
          </cell>
          <cell r="D124" t="str">
            <v>I-15 SB</v>
          </cell>
          <cell r="E124">
            <v>47</v>
          </cell>
          <cell r="F124">
            <v>0.79</v>
          </cell>
          <cell r="G124" t="str">
            <v>CAM DEL NORTE</v>
          </cell>
          <cell r="I124">
            <v>66.099999999999994</v>
          </cell>
          <cell r="J124">
            <v>62.27</v>
          </cell>
          <cell r="K124">
            <v>66.489999999999995</v>
          </cell>
          <cell r="L124">
            <v>67.56</v>
          </cell>
          <cell r="M124">
            <v>65.84</v>
          </cell>
        </row>
        <row r="125">
          <cell r="A125">
            <v>13673</v>
          </cell>
          <cell r="C125">
            <v>2</v>
          </cell>
          <cell r="D125" t="str">
            <v>I-15 SB</v>
          </cell>
          <cell r="E125">
            <v>48</v>
          </cell>
          <cell r="F125">
            <v>0.51</v>
          </cell>
          <cell r="G125" t="str">
            <v>CARMEL MTN</v>
          </cell>
          <cell r="I125">
            <v>68.78</v>
          </cell>
          <cell r="J125">
            <v>60.53</v>
          </cell>
          <cell r="K125">
            <v>67.150000000000006</v>
          </cell>
          <cell r="L125">
            <v>69.069999999999993</v>
          </cell>
          <cell r="M125">
            <v>68.430000000000007</v>
          </cell>
        </row>
        <row r="126">
          <cell r="A126">
            <v>14644</v>
          </cell>
          <cell r="C126">
            <v>2</v>
          </cell>
          <cell r="D126" t="str">
            <v>I-15 SB</v>
          </cell>
          <cell r="E126">
            <v>49</v>
          </cell>
          <cell r="F126">
            <v>0.61</v>
          </cell>
          <cell r="G126" t="str">
            <v>CARMEL MTN</v>
          </cell>
          <cell r="I126">
            <v>73.72</v>
          </cell>
          <cell r="J126">
            <v>71.86</v>
          </cell>
          <cell r="K126">
            <v>72.56</v>
          </cell>
          <cell r="L126">
            <v>72.02</v>
          </cell>
          <cell r="M126">
            <v>72.16</v>
          </cell>
        </row>
        <row r="127">
          <cell r="A127">
            <v>570</v>
          </cell>
          <cell r="C127">
            <v>2</v>
          </cell>
          <cell r="D127" t="str">
            <v>I-15 SB</v>
          </cell>
          <cell r="E127">
            <v>53</v>
          </cell>
          <cell r="F127">
            <v>0.56000000000000005</v>
          </cell>
          <cell r="G127" t="str">
            <v>I-15 HOV SB</v>
          </cell>
          <cell r="I127">
            <v>73.55</v>
          </cell>
          <cell r="J127">
            <v>70.72</v>
          </cell>
          <cell r="K127">
            <v>71.83</v>
          </cell>
          <cell r="L127">
            <v>71.12</v>
          </cell>
          <cell r="M127">
            <v>71.59</v>
          </cell>
        </row>
        <row r="128">
          <cell r="A128">
            <v>14637</v>
          </cell>
          <cell r="C128">
            <v>2</v>
          </cell>
          <cell r="D128" t="str">
            <v>I-15 SB</v>
          </cell>
          <cell r="E128">
            <v>54</v>
          </cell>
          <cell r="F128">
            <v>0.23</v>
          </cell>
          <cell r="G128" t="str">
            <v>SR-56 EB</v>
          </cell>
          <cell r="I128">
            <v>70.959999999999994</v>
          </cell>
          <cell r="J128">
            <v>70.53</v>
          </cell>
          <cell r="K128">
            <v>70.67</v>
          </cell>
          <cell r="L128">
            <v>68.44</v>
          </cell>
          <cell r="M128">
            <v>70.05</v>
          </cell>
        </row>
        <row r="129">
          <cell r="A129">
            <v>14660</v>
          </cell>
          <cell r="C129">
            <v>2</v>
          </cell>
          <cell r="D129" t="str">
            <v>I-15 SB</v>
          </cell>
          <cell r="E129">
            <v>55</v>
          </cell>
          <cell r="F129">
            <v>0.32</v>
          </cell>
          <cell r="G129" t="str">
            <v>RANCHO PENASQUITOS</v>
          </cell>
          <cell r="I129">
            <v>67.19</v>
          </cell>
          <cell r="J129">
            <v>52.77</v>
          </cell>
          <cell r="K129">
            <v>65.28</v>
          </cell>
          <cell r="L129">
            <v>67.069999999999993</v>
          </cell>
          <cell r="M129">
            <v>66.73</v>
          </cell>
        </row>
        <row r="130">
          <cell r="A130">
            <v>14658</v>
          </cell>
          <cell r="C130">
            <v>2</v>
          </cell>
          <cell r="D130" t="str">
            <v>I-15 SB</v>
          </cell>
          <cell r="E130">
            <v>56</v>
          </cell>
          <cell r="F130">
            <v>0.2</v>
          </cell>
          <cell r="G130" t="str">
            <v>RANCHO PENASQUITOS</v>
          </cell>
          <cell r="I130">
            <v>71.069999999999993</v>
          </cell>
          <cell r="J130">
            <v>71.91</v>
          </cell>
          <cell r="K130">
            <v>68.22</v>
          </cell>
          <cell r="L130">
            <v>69.86</v>
          </cell>
          <cell r="M130">
            <v>69.28</v>
          </cell>
        </row>
        <row r="131">
          <cell r="A131">
            <v>14666</v>
          </cell>
          <cell r="C131">
            <v>2</v>
          </cell>
          <cell r="D131" t="str">
            <v>I-15 SB</v>
          </cell>
          <cell r="E131">
            <v>57</v>
          </cell>
          <cell r="F131">
            <v>0.31</v>
          </cell>
          <cell r="G131" t="str">
            <v>RANCHO PENASQUITOS</v>
          </cell>
          <cell r="I131">
            <v>71.52</v>
          </cell>
          <cell r="J131">
            <v>71.959999999999994</v>
          </cell>
          <cell r="K131">
            <v>72.22</v>
          </cell>
          <cell r="L131">
            <v>70.42</v>
          </cell>
          <cell r="M131">
            <v>71.66</v>
          </cell>
        </row>
        <row r="132">
          <cell r="A132">
            <v>25100</v>
          </cell>
          <cell r="C132">
            <v>2</v>
          </cell>
          <cell r="D132" t="str">
            <v>I-15 SB</v>
          </cell>
          <cell r="E132">
            <v>58</v>
          </cell>
          <cell r="F132">
            <v>0.39</v>
          </cell>
          <cell r="G132" t="str">
            <v>MERCY</v>
          </cell>
          <cell r="I132">
            <v>71.41</v>
          </cell>
          <cell r="J132">
            <v>66.959999999999994</v>
          </cell>
          <cell r="K132">
            <v>69.77</v>
          </cell>
          <cell r="L132">
            <v>68.44</v>
          </cell>
          <cell r="M132">
            <v>70.7</v>
          </cell>
        </row>
        <row r="133">
          <cell r="A133">
            <v>14383</v>
          </cell>
          <cell r="C133">
            <v>2</v>
          </cell>
          <cell r="D133" t="str">
            <v>I-15 SB</v>
          </cell>
          <cell r="E133">
            <v>60</v>
          </cell>
          <cell r="F133">
            <v>0.72</v>
          </cell>
          <cell r="G133" t="str">
            <v>MERCY</v>
          </cell>
          <cell r="I133">
            <v>71.41</v>
          </cell>
          <cell r="J133">
            <v>66.959999999999994</v>
          </cell>
          <cell r="K133">
            <v>69.77</v>
          </cell>
          <cell r="L133">
            <v>68.44</v>
          </cell>
          <cell r="M133">
            <v>70.7</v>
          </cell>
        </row>
        <row r="134">
          <cell r="A134">
            <v>14391</v>
          </cell>
          <cell r="C134">
            <v>2</v>
          </cell>
          <cell r="D134" t="str">
            <v>I-15 SB</v>
          </cell>
          <cell r="E134">
            <v>63</v>
          </cell>
          <cell r="F134">
            <v>0.24</v>
          </cell>
          <cell r="G134" t="str">
            <v>MIRA MESA</v>
          </cell>
          <cell r="I134">
            <v>70.56</v>
          </cell>
          <cell r="J134">
            <v>73.11</v>
          </cell>
          <cell r="K134">
            <v>70.45</v>
          </cell>
          <cell r="L134">
            <v>69.64</v>
          </cell>
          <cell r="M134">
            <v>69.400000000000006</v>
          </cell>
        </row>
        <row r="135">
          <cell r="A135">
            <v>8814</v>
          </cell>
          <cell r="C135">
            <v>2</v>
          </cell>
          <cell r="D135" t="str">
            <v>I-15 SB</v>
          </cell>
          <cell r="E135">
            <v>64</v>
          </cell>
          <cell r="F135">
            <v>0.45</v>
          </cell>
          <cell r="G135" t="str">
            <v>MIRA MESA</v>
          </cell>
          <cell r="I135">
            <v>66.75</v>
          </cell>
          <cell r="J135">
            <v>65.680000000000007</v>
          </cell>
          <cell r="K135">
            <v>67.430000000000007</v>
          </cell>
          <cell r="L135">
            <v>64.47</v>
          </cell>
          <cell r="M135">
            <v>66.819999999999993</v>
          </cell>
        </row>
        <row r="136">
          <cell r="A136">
            <v>14400</v>
          </cell>
          <cell r="C136">
            <v>2</v>
          </cell>
          <cell r="D136" t="str">
            <v>I-15 SB</v>
          </cell>
          <cell r="E136">
            <v>65</v>
          </cell>
          <cell r="F136">
            <v>0.4</v>
          </cell>
          <cell r="G136" t="str">
            <v>CARROLL CANYON</v>
          </cell>
          <cell r="I136">
            <v>66.75</v>
          </cell>
          <cell r="J136">
            <v>65.680000000000007</v>
          </cell>
          <cell r="K136">
            <v>67.430000000000007</v>
          </cell>
          <cell r="L136">
            <v>64.47</v>
          </cell>
          <cell r="M136">
            <v>66.819999999999993</v>
          </cell>
        </row>
        <row r="137">
          <cell r="A137">
            <v>14403</v>
          </cell>
          <cell r="C137">
            <v>2</v>
          </cell>
          <cell r="D137" t="str">
            <v>I-15 SB</v>
          </cell>
          <cell r="E137">
            <v>66</v>
          </cell>
          <cell r="F137">
            <v>0.25</v>
          </cell>
          <cell r="G137" t="str">
            <v>CARROLL CANYON</v>
          </cell>
          <cell r="I137">
            <v>68.09</v>
          </cell>
          <cell r="J137">
            <v>67.349999999999994</v>
          </cell>
          <cell r="K137">
            <v>68.41</v>
          </cell>
          <cell r="L137">
            <v>61.36</v>
          </cell>
          <cell r="M137">
            <v>68.25</v>
          </cell>
        </row>
        <row r="138">
          <cell r="A138">
            <v>14407</v>
          </cell>
          <cell r="C138">
            <v>2</v>
          </cell>
          <cell r="D138" t="str">
            <v>I-15 SB</v>
          </cell>
          <cell r="E138">
            <v>67</v>
          </cell>
          <cell r="F138">
            <v>0.3</v>
          </cell>
          <cell r="G138" t="str">
            <v>MIRAMAR</v>
          </cell>
          <cell r="I138">
            <v>68.09</v>
          </cell>
          <cell r="J138">
            <v>67.349999999999994</v>
          </cell>
          <cell r="K138">
            <v>68.41</v>
          </cell>
          <cell r="L138">
            <v>61.36</v>
          </cell>
          <cell r="M138">
            <v>68.25</v>
          </cell>
        </row>
        <row r="139">
          <cell r="A139">
            <v>14411</v>
          </cell>
          <cell r="C139">
            <v>2</v>
          </cell>
          <cell r="D139" t="str">
            <v>I-15 SB</v>
          </cell>
          <cell r="E139">
            <v>68</v>
          </cell>
          <cell r="F139">
            <v>0.22</v>
          </cell>
          <cell r="G139" t="str">
            <v>MIRAMAR</v>
          </cell>
          <cell r="I139">
            <v>72.849999999999994</v>
          </cell>
          <cell r="J139">
            <v>72.19</v>
          </cell>
          <cell r="K139">
            <v>72.41</v>
          </cell>
          <cell r="L139">
            <v>69.42</v>
          </cell>
          <cell r="M139">
            <v>71.650000000000006</v>
          </cell>
        </row>
        <row r="140">
          <cell r="A140">
            <v>14412</v>
          </cell>
          <cell r="C140">
            <v>2</v>
          </cell>
          <cell r="D140" t="str">
            <v>I-15 SB</v>
          </cell>
          <cell r="E140">
            <v>69</v>
          </cell>
          <cell r="F140">
            <v>0.37</v>
          </cell>
          <cell r="G140" t="str">
            <v>MIRAMAR</v>
          </cell>
          <cell r="I140">
            <v>67.88</v>
          </cell>
          <cell r="J140">
            <v>67.959999999999994</v>
          </cell>
          <cell r="K140">
            <v>67.63</v>
          </cell>
          <cell r="L140">
            <v>57.7</v>
          </cell>
          <cell r="M140">
            <v>67.53</v>
          </cell>
        </row>
        <row r="141">
          <cell r="A141">
            <v>25105</v>
          </cell>
          <cell r="C141">
            <v>2</v>
          </cell>
          <cell r="D141" t="str">
            <v>I-15 SB</v>
          </cell>
          <cell r="E141">
            <v>70</v>
          </cell>
          <cell r="F141">
            <v>0.08</v>
          </cell>
          <cell r="G141" t="str">
            <v>MIRAMAR WAY</v>
          </cell>
          <cell r="I141">
            <v>68.5</v>
          </cell>
          <cell r="J141">
            <v>68.040000000000006</v>
          </cell>
          <cell r="K141">
            <v>66</v>
          </cell>
          <cell r="L141">
            <v>57.88</v>
          </cell>
          <cell r="M141">
            <v>68.680000000000007</v>
          </cell>
        </row>
        <row r="142">
          <cell r="A142">
            <v>14418</v>
          </cell>
          <cell r="C142">
            <v>2</v>
          </cell>
          <cell r="D142" t="str">
            <v>I-15 SB</v>
          </cell>
          <cell r="E142">
            <v>71</v>
          </cell>
          <cell r="F142">
            <v>0.57999999999999996</v>
          </cell>
          <cell r="G142" t="str">
            <v>MIRAMAR WAY</v>
          </cell>
          <cell r="I142">
            <v>67.88</v>
          </cell>
          <cell r="J142">
            <v>67.959999999999994</v>
          </cell>
          <cell r="K142">
            <v>67.63</v>
          </cell>
          <cell r="L142">
            <v>57.7</v>
          </cell>
          <cell r="M142">
            <v>67.53</v>
          </cell>
        </row>
        <row r="143">
          <cell r="A143">
            <v>8815</v>
          </cell>
          <cell r="C143">
            <v>2</v>
          </cell>
          <cell r="D143" t="str">
            <v>I-15 SB</v>
          </cell>
          <cell r="E143">
            <v>73</v>
          </cell>
          <cell r="F143">
            <v>0.91</v>
          </cell>
          <cell r="G143" t="str">
            <v>SR-163 SB</v>
          </cell>
          <cell r="I143">
            <v>69.489999999999995</v>
          </cell>
          <cell r="J143">
            <v>69.69</v>
          </cell>
          <cell r="K143">
            <v>68.84</v>
          </cell>
          <cell r="L143">
            <v>36</v>
          </cell>
          <cell r="M143">
            <v>69.48</v>
          </cell>
        </row>
        <row r="144">
          <cell r="A144">
            <v>8816</v>
          </cell>
          <cell r="C144">
            <v>2</v>
          </cell>
          <cell r="D144" t="str">
            <v>I-15 SB</v>
          </cell>
          <cell r="E144">
            <v>74</v>
          </cell>
          <cell r="F144">
            <v>0.61</v>
          </cell>
          <cell r="G144" t="str">
            <v>I-15 HOV SB</v>
          </cell>
          <cell r="I144">
            <v>69.489999999999995</v>
          </cell>
          <cell r="J144">
            <v>69.69</v>
          </cell>
          <cell r="K144">
            <v>68.84</v>
          </cell>
          <cell r="L144">
            <v>36</v>
          </cell>
          <cell r="M144">
            <v>69.48</v>
          </cell>
        </row>
        <row r="145">
          <cell r="A145">
            <v>15196</v>
          </cell>
          <cell r="C145">
            <v>2</v>
          </cell>
          <cell r="D145" t="str">
            <v>I-15 SB</v>
          </cell>
          <cell r="E145">
            <v>76</v>
          </cell>
          <cell r="F145">
            <v>0.32</v>
          </cell>
          <cell r="G145" t="str">
            <v>CLAIREMONT MESA</v>
          </cell>
          <cell r="I145">
            <v>67.650000000000006</v>
          </cell>
          <cell r="J145">
            <v>69.069999999999993</v>
          </cell>
          <cell r="K145">
            <v>67.58</v>
          </cell>
          <cell r="L145">
            <v>16.55</v>
          </cell>
          <cell r="M145">
            <v>66.44</v>
          </cell>
        </row>
        <row r="146">
          <cell r="A146">
            <v>15191</v>
          </cell>
          <cell r="C146">
            <v>2</v>
          </cell>
          <cell r="D146" t="str">
            <v>I-15 SB</v>
          </cell>
          <cell r="E146">
            <v>77</v>
          </cell>
          <cell r="F146">
            <v>0.3</v>
          </cell>
          <cell r="G146" t="str">
            <v>CLAIREMONT MESA</v>
          </cell>
          <cell r="I146">
            <v>67.510000000000005</v>
          </cell>
          <cell r="J146">
            <v>68.98</v>
          </cell>
          <cell r="K146">
            <v>67.52</v>
          </cell>
          <cell r="L146">
            <v>19.510000000000002</v>
          </cell>
          <cell r="M146">
            <v>66.319999999999993</v>
          </cell>
        </row>
        <row r="147">
          <cell r="A147">
            <v>9338</v>
          </cell>
          <cell r="C147">
            <v>2</v>
          </cell>
          <cell r="D147" t="str">
            <v>I-15 SB</v>
          </cell>
          <cell r="E147">
            <v>81</v>
          </cell>
          <cell r="F147">
            <v>0.35</v>
          </cell>
          <cell r="G147" t="str">
            <v>BALBOA</v>
          </cell>
          <cell r="I147">
            <v>67.83</v>
          </cell>
          <cell r="J147">
            <v>68.58</v>
          </cell>
          <cell r="K147">
            <v>66.209999999999994</v>
          </cell>
          <cell r="L147">
            <v>45.66</v>
          </cell>
          <cell r="M147">
            <v>65.900000000000006</v>
          </cell>
        </row>
        <row r="148">
          <cell r="A148">
            <v>9335</v>
          </cell>
          <cell r="C148">
            <v>2</v>
          </cell>
          <cell r="D148" t="str">
            <v>I-15 SB</v>
          </cell>
          <cell r="E148">
            <v>82</v>
          </cell>
          <cell r="F148">
            <v>0.51</v>
          </cell>
          <cell r="G148" t="str">
            <v>AERO</v>
          </cell>
          <cell r="I148">
            <v>67.83</v>
          </cell>
          <cell r="J148">
            <v>68.58</v>
          </cell>
          <cell r="K148">
            <v>66.209999999999994</v>
          </cell>
          <cell r="L148">
            <v>45.66</v>
          </cell>
          <cell r="M148">
            <v>65.900000000000006</v>
          </cell>
        </row>
        <row r="149">
          <cell r="A149">
            <v>15768</v>
          </cell>
          <cell r="C149">
            <v>2</v>
          </cell>
          <cell r="D149" t="str">
            <v>I-15 SB</v>
          </cell>
          <cell r="E149">
            <v>85</v>
          </cell>
          <cell r="F149">
            <v>0.27</v>
          </cell>
          <cell r="G149" t="str">
            <v>FRIARS</v>
          </cell>
          <cell r="I149">
            <v>67.13</v>
          </cell>
          <cell r="J149">
            <v>68.14</v>
          </cell>
          <cell r="K149">
            <v>65.489999999999995</v>
          </cell>
          <cell r="L149">
            <v>58.51</v>
          </cell>
          <cell r="M149">
            <v>66.03</v>
          </cell>
        </row>
        <row r="150">
          <cell r="A150">
            <v>16570</v>
          </cell>
          <cell r="C150">
            <v>2</v>
          </cell>
          <cell r="D150" t="str">
            <v>I-15 SB</v>
          </cell>
          <cell r="E150">
            <v>86</v>
          </cell>
          <cell r="F150">
            <v>0.22</v>
          </cell>
          <cell r="G150" t="str">
            <v>FRIARS</v>
          </cell>
          <cell r="I150">
            <v>64.959999999999994</v>
          </cell>
          <cell r="J150">
            <v>67.53</v>
          </cell>
          <cell r="K150">
            <v>64.97</v>
          </cell>
          <cell r="L150">
            <v>61.52</v>
          </cell>
          <cell r="M150">
            <v>64.12</v>
          </cell>
        </row>
        <row r="151">
          <cell r="A151">
            <v>16126</v>
          </cell>
          <cell r="C151">
            <v>2</v>
          </cell>
          <cell r="D151" t="str">
            <v>I-15 SB</v>
          </cell>
          <cell r="E151">
            <v>87</v>
          </cell>
          <cell r="F151">
            <v>0.14000000000000001</v>
          </cell>
          <cell r="G151" t="str">
            <v>I-8 WB</v>
          </cell>
          <cell r="I151">
            <v>64.959999999999994</v>
          </cell>
          <cell r="J151">
            <v>67.53</v>
          </cell>
          <cell r="K151">
            <v>64.97</v>
          </cell>
          <cell r="L151">
            <v>61.52</v>
          </cell>
          <cell r="M151">
            <v>64.12</v>
          </cell>
        </row>
        <row r="152">
          <cell r="A152">
            <v>15775</v>
          </cell>
          <cell r="C152">
            <v>2</v>
          </cell>
          <cell r="D152" t="str">
            <v>I-15 SB</v>
          </cell>
          <cell r="E152">
            <v>88</v>
          </cell>
          <cell r="F152">
            <v>0.04</v>
          </cell>
          <cell r="G152" t="str">
            <v>I-8 WB</v>
          </cell>
          <cell r="I152">
            <v>64.959999999999994</v>
          </cell>
          <cell r="J152">
            <v>67.53</v>
          </cell>
          <cell r="K152">
            <v>64.97</v>
          </cell>
          <cell r="L152">
            <v>61.52</v>
          </cell>
          <cell r="M152">
            <v>64.12</v>
          </cell>
        </row>
        <row r="153">
          <cell r="A153">
            <v>7874</v>
          </cell>
          <cell r="C153">
            <v>2</v>
          </cell>
          <cell r="D153" t="str">
            <v>I-15 SB</v>
          </cell>
          <cell r="E153">
            <v>89</v>
          </cell>
          <cell r="F153">
            <v>0.19</v>
          </cell>
          <cell r="G153" t="str">
            <v>I-8 WB</v>
          </cell>
          <cell r="I153">
            <v>64.959999999999994</v>
          </cell>
          <cell r="J153">
            <v>67.53</v>
          </cell>
          <cell r="K153">
            <v>64.97</v>
          </cell>
          <cell r="L153">
            <v>61.52</v>
          </cell>
          <cell r="M153">
            <v>64.12</v>
          </cell>
        </row>
        <row r="154">
          <cell r="A154">
            <v>16759</v>
          </cell>
          <cell r="C154">
            <v>2</v>
          </cell>
          <cell r="D154" t="str">
            <v>I-15 SB</v>
          </cell>
          <cell r="E154">
            <v>91</v>
          </cell>
          <cell r="F154">
            <v>0.13</v>
          </cell>
          <cell r="G154" t="str">
            <v>I-8 WB</v>
          </cell>
          <cell r="I154">
            <v>64.930000000000007</v>
          </cell>
          <cell r="J154">
            <v>67.58</v>
          </cell>
          <cell r="K154">
            <v>65.010000000000005</v>
          </cell>
          <cell r="L154">
            <v>62</v>
          </cell>
          <cell r="M154">
            <v>64.09</v>
          </cell>
        </row>
        <row r="155">
          <cell r="A155">
            <v>573</v>
          </cell>
          <cell r="C155">
            <v>2</v>
          </cell>
          <cell r="D155" t="str">
            <v>I-15 SB</v>
          </cell>
          <cell r="E155">
            <v>92</v>
          </cell>
          <cell r="F155">
            <v>0.05</v>
          </cell>
          <cell r="G155" t="str">
            <v>I-8 EB</v>
          </cell>
          <cell r="I155">
            <v>64.930000000000007</v>
          </cell>
          <cell r="J155">
            <v>67.58</v>
          </cell>
          <cell r="K155">
            <v>65.010000000000005</v>
          </cell>
          <cell r="L155">
            <v>62</v>
          </cell>
          <cell r="M155">
            <v>64.09</v>
          </cell>
        </row>
        <row r="156">
          <cell r="A156">
            <v>8933</v>
          </cell>
          <cell r="C156">
            <v>2</v>
          </cell>
          <cell r="D156" t="str">
            <v>I-15 SB</v>
          </cell>
          <cell r="E156">
            <v>93</v>
          </cell>
          <cell r="F156">
            <v>0.55000000000000004</v>
          </cell>
          <cell r="G156" t="str">
            <v>I-8 EB</v>
          </cell>
          <cell r="I156">
            <v>61.04</v>
          </cell>
          <cell r="J156">
            <v>64.56</v>
          </cell>
          <cell r="K156">
            <v>61.59</v>
          </cell>
          <cell r="L156">
            <v>58.81</v>
          </cell>
          <cell r="M156">
            <v>60.33</v>
          </cell>
        </row>
        <row r="157">
          <cell r="A157">
            <v>578</v>
          </cell>
          <cell r="C157">
            <v>2</v>
          </cell>
          <cell r="D157" t="str">
            <v>I-15 SB</v>
          </cell>
          <cell r="E157">
            <v>94</v>
          </cell>
          <cell r="F157">
            <v>0.28000000000000003</v>
          </cell>
          <cell r="G157" t="str">
            <v>I-8 EB</v>
          </cell>
          <cell r="I157">
            <v>66.42</v>
          </cell>
          <cell r="J157">
            <v>67.56</v>
          </cell>
          <cell r="K157">
            <v>65.02</v>
          </cell>
          <cell r="L157">
            <v>59.57</v>
          </cell>
          <cell r="M157">
            <v>65.63</v>
          </cell>
        </row>
        <row r="158">
          <cell r="A158">
            <v>8968</v>
          </cell>
          <cell r="C158">
            <v>2</v>
          </cell>
          <cell r="D158" t="str">
            <v>I-15 SB</v>
          </cell>
          <cell r="E158">
            <v>95</v>
          </cell>
          <cell r="F158">
            <v>0.23</v>
          </cell>
          <cell r="G158" t="str">
            <v>ADAMS</v>
          </cell>
          <cell r="I158">
            <v>66.42</v>
          </cell>
          <cell r="J158">
            <v>67.56</v>
          </cell>
          <cell r="K158">
            <v>65.02</v>
          </cell>
          <cell r="L158">
            <v>59.57</v>
          </cell>
          <cell r="M158">
            <v>65.63</v>
          </cell>
        </row>
        <row r="159">
          <cell r="A159">
            <v>8973</v>
          </cell>
          <cell r="C159">
            <v>2</v>
          </cell>
          <cell r="D159" t="str">
            <v>I-15 SB</v>
          </cell>
          <cell r="E159">
            <v>1</v>
          </cell>
          <cell r="F159">
            <v>0.25</v>
          </cell>
          <cell r="G159" t="str">
            <v>ADAMS</v>
          </cell>
          <cell r="I159">
            <v>67.430000000000007</v>
          </cell>
          <cell r="J159">
            <v>67.760000000000005</v>
          </cell>
          <cell r="K159">
            <v>64.989999999999995</v>
          </cell>
          <cell r="L159">
            <v>53.22</v>
          </cell>
          <cell r="M159">
            <v>65.739999999999995</v>
          </cell>
        </row>
        <row r="160">
          <cell r="A160">
            <v>27577</v>
          </cell>
          <cell r="C160">
            <v>2</v>
          </cell>
          <cell r="D160" t="str">
            <v>I-15 SB</v>
          </cell>
          <cell r="E160">
            <v>2</v>
          </cell>
          <cell r="F160">
            <v>0.16</v>
          </cell>
          <cell r="G160" t="str">
            <v>EL CAJON</v>
          </cell>
          <cell r="I160">
            <v>67.430000000000007</v>
          </cell>
          <cell r="J160">
            <v>67.760000000000005</v>
          </cell>
          <cell r="K160">
            <v>64.989999999999995</v>
          </cell>
          <cell r="L160">
            <v>53.22</v>
          </cell>
          <cell r="M160">
            <v>65.739999999999995</v>
          </cell>
        </row>
        <row r="161">
          <cell r="A161">
            <v>20463</v>
          </cell>
          <cell r="C161">
            <v>2</v>
          </cell>
          <cell r="D161" t="str">
            <v>I-15 SB</v>
          </cell>
          <cell r="E161">
            <v>3</v>
          </cell>
          <cell r="F161">
            <v>0.35</v>
          </cell>
          <cell r="G161" t="str">
            <v>EL CAJON</v>
          </cell>
          <cell r="I161">
            <v>67.430000000000007</v>
          </cell>
          <cell r="J161">
            <v>67.760000000000005</v>
          </cell>
          <cell r="K161">
            <v>64.989999999999995</v>
          </cell>
          <cell r="L161">
            <v>53.22</v>
          </cell>
          <cell r="M161">
            <v>65.739999999999995</v>
          </cell>
        </row>
        <row r="162">
          <cell r="A162">
            <v>8955</v>
          </cell>
          <cell r="C162">
            <v>2</v>
          </cell>
          <cell r="D162" t="str">
            <v>I-15 SB</v>
          </cell>
          <cell r="E162">
            <v>4</v>
          </cell>
          <cell r="F162">
            <v>0.22</v>
          </cell>
          <cell r="I162">
            <v>66.849999999999994</v>
          </cell>
          <cell r="J162">
            <v>66.56</v>
          </cell>
          <cell r="K162">
            <v>63.81</v>
          </cell>
          <cell r="L162">
            <v>47.2</v>
          </cell>
          <cell r="M162">
            <v>64.8</v>
          </cell>
        </row>
        <row r="163">
          <cell r="A163">
            <v>8944</v>
          </cell>
          <cell r="C163">
            <v>2</v>
          </cell>
          <cell r="D163" t="str">
            <v>I-15 SB</v>
          </cell>
          <cell r="E163">
            <v>5</v>
          </cell>
          <cell r="F163">
            <v>0.13</v>
          </cell>
          <cell r="G163" t="str">
            <v>UNIVERSITY</v>
          </cell>
          <cell r="I163">
            <v>66.849999999999994</v>
          </cell>
          <cell r="J163">
            <v>66.56</v>
          </cell>
          <cell r="K163">
            <v>63.81</v>
          </cell>
          <cell r="L163">
            <v>47.2</v>
          </cell>
          <cell r="M163">
            <v>64.8</v>
          </cell>
        </row>
        <row r="164">
          <cell r="A164">
            <v>22757</v>
          </cell>
          <cell r="C164">
            <v>2</v>
          </cell>
          <cell r="D164" t="str">
            <v>I-15 SB</v>
          </cell>
          <cell r="E164">
            <v>7</v>
          </cell>
          <cell r="F164">
            <v>0.56000000000000005</v>
          </cell>
          <cell r="G164" t="str">
            <v>I-805 SB</v>
          </cell>
          <cell r="I164">
            <v>67.400000000000006</v>
          </cell>
          <cell r="J164">
            <v>69.069999999999993</v>
          </cell>
          <cell r="K164">
            <v>67.23</v>
          </cell>
          <cell r="L164">
            <v>51.51</v>
          </cell>
          <cell r="M164">
            <v>66.260000000000005</v>
          </cell>
        </row>
        <row r="165">
          <cell r="A165">
            <v>15917</v>
          </cell>
          <cell r="C165">
            <v>2</v>
          </cell>
          <cell r="D165" t="str">
            <v>I-15 SB</v>
          </cell>
          <cell r="E165">
            <v>8</v>
          </cell>
          <cell r="F165">
            <v>0.27</v>
          </cell>
          <cell r="G165" t="str">
            <v>I-805 SB</v>
          </cell>
          <cell r="I165">
            <v>67.400000000000006</v>
          </cell>
          <cell r="J165">
            <v>69.069999999999993</v>
          </cell>
          <cell r="K165">
            <v>67.23</v>
          </cell>
          <cell r="L165">
            <v>51.51</v>
          </cell>
          <cell r="M165">
            <v>66.260000000000005</v>
          </cell>
        </row>
        <row r="166">
          <cell r="A166">
            <v>15914</v>
          </cell>
          <cell r="C166">
            <v>2</v>
          </cell>
          <cell r="D166" t="str">
            <v>I-15 SB</v>
          </cell>
          <cell r="E166">
            <v>9</v>
          </cell>
          <cell r="F166">
            <v>0.81</v>
          </cell>
          <cell r="G166" t="str">
            <v>I-805 SB</v>
          </cell>
          <cell r="I166">
            <v>67.400000000000006</v>
          </cell>
          <cell r="J166">
            <v>69.069999999999993</v>
          </cell>
          <cell r="K166">
            <v>67.23</v>
          </cell>
          <cell r="L166">
            <v>51.51</v>
          </cell>
          <cell r="M166">
            <v>66.260000000000005</v>
          </cell>
        </row>
        <row r="167">
          <cell r="A167">
            <v>11326</v>
          </cell>
          <cell r="C167">
            <v>2</v>
          </cell>
          <cell r="D167" t="str">
            <v>I-15 SB</v>
          </cell>
          <cell r="E167">
            <v>10</v>
          </cell>
          <cell r="F167">
            <v>0.32</v>
          </cell>
          <cell r="G167" t="str">
            <v>SR-94 WB</v>
          </cell>
          <cell r="I167">
            <v>65.510000000000005</v>
          </cell>
          <cell r="J167">
            <v>65.400000000000006</v>
          </cell>
          <cell r="K167">
            <v>64.44</v>
          </cell>
          <cell r="L167">
            <v>56.62</v>
          </cell>
          <cell r="M167">
            <v>64.72</v>
          </cell>
        </row>
        <row r="168">
          <cell r="A168">
            <v>16131</v>
          </cell>
          <cell r="C168">
            <v>2</v>
          </cell>
          <cell r="D168" t="str">
            <v>I-15 SB</v>
          </cell>
          <cell r="E168">
            <v>17</v>
          </cell>
          <cell r="F168">
            <v>0.28000000000000003</v>
          </cell>
          <cell r="G168" t="str">
            <v>OCEAN VIEW</v>
          </cell>
          <cell r="I168">
            <v>65.69</v>
          </cell>
          <cell r="J168">
            <v>65.69</v>
          </cell>
          <cell r="K168">
            <v>65.680000000000007</v>
          </cell>
          <cell r="L168">
            <v>54.03</v>
          </cell>
          <cell r="M168">
            <v>65.98</v>
          </cell>
        </row>
        <row r="169">
          <cell r="A169">
            <v>579</v>
          </cell>
          <cell r="C169">
            <v>2</v>
          </cell>
          <cell r="D169" t="str">
            <v>I-15 SB</v>
          </cell>
          <cell r="E169">
            <v>18</v>
          </cell>
          <cell r="F169">
            <v>0.19</v>
          </cell>
          <cell r="G169" t="str">
            <v>OCEAN VIEW</v>
          </cell>
          <cell r="I169">
            <v>55.06</v>
          </cell>
          <cell r="J169">
            <v>46.9</v>
          </cell>
          <cell r="K169">
            <v>56.79</v>
          </cell>
          <cell r="L169">
            <v>45.79</v>
          </cell>
          <cell r="M169">
            <v>56.01</v>
          </cell>
        </row>
        <row r="170">
          <cell r="A170">
            <v>29565</v>
          </cell>
          <cell r="C170">
            <v>1</v>
          </cell>
          <cell r="D170" t="str">
            <v>I-5 HOV NB</v>
          </cell>
          <cell r="E170">
            <v>4</v>
          </cell>
          <cell r="F170">
            <v>0.28000000000000003</v>
          </cell>
          <cell r="G170" t="str">
            <v>CARMEL VALLEY</v>
          </cell>
          <cell r="I170">
            <v>66.94</v>
          </cell>
          <cell r="J170">
            <v>67.59</v>
          </cell>
          <cell r="K170">
            <v>65.3</v>
          </cell>
          <cell r="L170">
            <v>33.54</v>
          </cell>
          <cell r="M170">
            <v>66.97</v>
          </cell>
        </row>
        <row r="171">
          <cell r="A171">
            <v>29571</v>
          </cell>
          <cell r="C171">
            <v>1</v>
          </cell>
          <cell r="D171" t="str">
            <v>I-5 HOV NB</v>
          </cell>
          <cell r="E171">
            <v>5</v>
          </cell>
          <cell r="F171">
            <v>0.67</v>
          </cell>
          <cell r="G171" t="str">
            <v>CARMEL VALLEY</v>
          </cell>
          <cell r="I171">
            <v>68.31</v>
          </cell>
          <cell r="J171">
            <v>67.48</v>
          </cell>
          <cell r="K171">
            <v>67.400000000000006</v>
          </cell>
          <cell r="L171">
            <v>69.099999999999994</v>
          </cell>
          <cell r="M171">
            <v>68.56</v>
          </cell>
        </row>
        <row r="172">
          <cell r="A172">
            <v>25381</v>
          </cell>
          <cell r="C172">
            <v>1</v>
          </cell>
          <cell r="D172" t="str">
            <v>I-5 HOV NB</v>
          </cell>
          <cell r="E172">
            <v>7</v>
          </cell>
          <cell r="F172">
            <v>1.34</v>
          </cell>
          <cell r="G172" t="str">
            <v>DEL MAR HEIGHTS</v>
          </cell>
          <cell r="I172">
            <v>68.31</v>
          </cell>
          <cell r="J172">
            <v>67.48</v>
          </cell>
          <cell r="K172">
            <v>67.400000000000006</v>
          </cell>
          <cell r="L172">
            <v>69.099999999999994</v>
          </cell>
          <cell r="M172">
            <v>68.56</v>
          </cell>
        </row>
        <row r="173">
          <cell r="A173">
            <v>29577</v>
          </cell>
          <cell r="C173">
            <v>2</v>
          </cell>
          <cell r="D173" t="str">
            <v>I-5 HOV SB</v>
          </cell>
          <cell r="E173">
            <v>23</v>
          </cell>
          <cell r="F173">
            <v>0.62</v>
          </cell>
          <cell r="G173" t="str">
            <v>VIA DE LA VALLE</v>
          </cell>
          <cell r="I173">
            <v>68.31</v>
          </cell>
          <cell r="J173">
            <v>67.48</v>
          </cell>
          <cell r="K173">
            <v>67.400000000000006</v>
          </cell>
          <cell r="L173">
            <v>69.099999999999994</v>
          </cell>
          <cell r="M173">
            <v>68.56</v>
          </cell>
        </row>
        <row r="174">
          <cell r="A174">
            <v>29573</v>
          </cell>
          <cell r="C174">
            <v>2</v>
          </cell>
          <cell r="D174" t="str">
            <v>I-5 HOV SB</v>
          </cell>
          <cell r="E174">
            <v>24</v>
          </cell>
          <cell r="F174">
            <v>0.6</v>
          </cell>
          <cell r="G174" t="str">
            <v>CARMEL VALLEY</v>
          </cell>
          <cell r="I174">
            <v>68.31</v>
          </cell>
          <cell r="J174">
            <v>67.48</v>
          </cell>
          <cell r="K174">
            <v>67.400000000000006</v>
          </cell>
          <cell r="L174">
            <v>69.099999999999994</v>
          </cell>
          <cell r="M174">
            <v>68.56</v>
          </cell>
        </row>
        <row r="175">
          <cell r="A175">
            <v>29570</v>
          </cell>
          <cell r="C175">
            <v>2</v>
          </cell>
          <cell r="D175" t="str">
            <v>I-5 HOV SB</v>
          </cell>
          <cell r="E175">
            <v>26</v>
          </cell>
          <cell r="F175">
            <v>0.28999999999999998</v>
          </cell>
          <cell r="G175" t="str">
            <v>CARMEL VALLEY</v>
          </cell>
          <cell r="I175">
            <v>68.66</v>
          </cell>
          <cell r="J175">
            <v>70.790000000000006</v>
          </cell>
          <cell r="K175">
            <v>70.39</v>
          </cell>
          <cell r="L175">
            <v>71.989999999999995</v>
          </cell>
          <cell r="M175">
            <v>69.150000000000006</v>
          </cell>
        </row>
        <row r="176">
          <cell r="A176">
            <v>29559</v>
          </cell>
          <cell r="C176">
            <v>2</v>
          </cell>
          <cell r="D176" t="str">
            <v>I-5 HOV SB</v>
          </cell>
          <cell r="E176">
            <v>28</v>
          </cell>
          <cell r="F176">
            <v>1.05</v>
          </cell>
          <cell r="G176" t="str">
            <v>CARMEL VALLEY</v>
          </cell>
          <cell r="I176">
            <v>65.849999999999994</v>
          </cell>
          <cell r="J176">
            <v>70.14</v>
          </cell>
          <cell r="K176">
            <v>70.34</v>
          </cell>
          <cell r="L176">
            <v>54.36</v>
          </cell>
          <cell r="M176">
            <v>67.19</v>
          </cell>
        </row>
        <row r="177">
          <cell r="A177">
            <v>27706</v>
          </cell>
          <cell r="C177">
            <v>1</v>
          </cell>
          <cell r="D177" t="str">
            <v>I-5 NB</v>
          </cell>
          <cell r="E177">
            <v>2</v>
          </cell>
          <cell r="F177">
            <v>0.18</v>
          </cell>
          <cell r="G177" t="str">
            <v>EAST SAN YSIDRO</v>
          </cell>
          <cell r="I177">
            <v>57.15</v>
          </cell>
          <cell r="J177">
            <v>53.25</v>
          </cell>
          <cell r="K177">
            <v>49.91</v>
          </cell>
          <cell r="L177">
            <v>51.64</v>
          </cell>
          <cell r="M177">
            <v>54.61</v>
          </cell>
        </row>
        <row r="178">
          <cell r="A178">
            <v>605</v>
          </cell>
          <cell r="C178">
            <v>1</v>
          </cell>
          <cell r="D178" t="str">
            <v>I-5 NB</v>
          </cell>
          <cell r="E178">
            <v>3</v>
          </cell>
          <cell r="F178">
            <v>0.21</v>
          </cell>
          <cell r="G178" t="str">
            <v>EAST SAN YSIDRO</v>
          </cell>
          <cell r="I178">
            <v>58.45</v>
          </cell>
          <cell r="J178">
            <v>64.05</v>
          </cell>
          <cell r="K178">
            <v>62.51</v>
          </cell>
          <cell r="L178">
            <v>64.03</v>
          </cell>
          <cell r="M178">
            <v>58.96</v>
          </cell>
        </row>
        <row r="179">
          <cell r="A179">
            <v>27694</v>
          </cell>
          <cell r="C179">
            <v>1</v>
          </cell>
          <cell r="D179" t="str">
            <v>I-5 NB</v>
          </cell>
          <cell r="E179">
            <v>4</v>
          </cell>
          <cell r="F179">
            <v>0.47</v>
          </cell>
          <cell r="G179" t="str">
            <v>I-805 NB</v>
          </cell>
          <cell r="I179">
            <v>59.84</v>
          </cell>
          <cell r="J179">
            <v>62.5</v>
          </cell>
          <cell r="K179">
            <v>60.65</v>
          </cell>
          <cell r="L179">
            <v>60.21</v>
          </cell>
          <cell r="M179">
            <v>58.9</v>
          </cell>
        </row>
        <row r="180">
          <cell r="A180">
            <v>27154</v>
          </cell>
          <cell r="C180">
            <v>1</v>
          </cell>
          <cell r="D180" t="str">
            <v>I-5 NB</v>
          </cell>
          <cell r="E180">
            <v>5</v>
          </cell>
          <cell r="F180">
            <v>0.38</v>
          </cell>
          <cell r="G180" t="str">
            <v>VIA DE SAN YSIDRO</v>
          </cell>
          <cell r="I180">
            <v>65.95</v>
          </cell>
          <cell r="J180">
            <v>65.91</v>
          </cell>
          <cell r="K180">
            <v>64.88</v>
          </cell>
          <cell r="L180">
            <v>63.25</v>
          </cell>
          <cell r="M180">
            <v>65.12</v>
          </cell>
        </row>
        <row r="181">
          <cell r="A181">
            <v>27884</v>
          </cell>
          <cell r="C181">
            <v>1</v>
          </cell>
          <cell r="D181" t="str">
            <v>I-5 NB</v>
          </cell>
          <cell r="E181">
            <v>6</v>
          </cell>
          <cell r="F181">
            <v>0.7</v>
          </cell>
          <cell r="G181" t="str">
            <v>VIA DE SAN YSIDRO</v>
          </cell>
          <cell r="I181">
            <v>65.95</v>
          </cell>
          <cell r="J181">
            <v>65.91</v>
          </cell>
          <cell r="K181">
            <v>64.88</v>
          </cell>
          <cell r="L181">
            <v>63.25</v>
          </cell>
          <cell r="M181">
            <v>65.12</v>
          </cell>
        </row>
        <row r="182">
          <cell r="A182">
            <v>27883</v>
          </cell>
          <cell r="C182">
            <v>1</v>
          </cell>
          <cell r="D182" t="str">
            <v>I-5 NB</v>
          </cell>
          <cell r="E182">
            <v>7</v>
          </cell>
          <cell r="F182">
            <v>0.27</v>
          </cell>
          <cell r="G182" t="str">
            <v>SAN YSIDRO</v>
          </cell>
          <cell r="I182">
            <v>67.56</v>
          </cell>
          <cell r="J182">
            <v>67.760000000000005</v>
          </cell>
          <cell r="K182">
            <v>67.36</v>
          </cell>
          <cell r="L182">
            <v>67.08</v>
          </cell>
          <cell r="M182">
            <v>66.8</v>
          </cell>
        </row>
        <row r="183">
          <cell r="A183">
            <v>27877</v>
          </cell>
          <cell r="C183">
            <v>1</v>
          </cell>
          <cell r="D183" t="str">
            <v>I-5 NB</v>
          </cell>
          <cell r="E183">
            <v>10</v>
          </cell>
          <cell r="F183">
            <v>0.2</v>
          </cell>
          <cell r="G183" t="str">
            <v>SR-905 EB</v>
          </cell>
          <cell r="I183">
            <v>67.680000000000007</v>
          </cell>
          <cell r="J183">
            <v>68.28</v>
          </cell>
          <cell r="K183">
            <v>67.44</v>
          </cell>
          <cell r="L183">
            <v>67.400000000000006</v>
          </cell>
          <cell r="M183">
            <v>66.72</v>
          </cell>
        </row>
        <row r="184">
          <cell r="A184">
            <v>27893</v>
          </cell>
          <cell r="C184">
            <v>1</v>
          </cell>
          <cell r="D184" t="str">
            <v>I-5 NB</v>
          </cell>
          <cell r="E184">
            <v>11</v>
          </cell>
          <cell r="F184">
            <v>0.27</v>
          </cell>
          <cell r="G184" t="str">
            <v>SR-905 WB</v>
          </cell>
          <cell r="I184">
            <v>66.8</v>
          </cell>
          <cell r="J184">
            <v>66.37</v>
          </cell>
          <cell r="K184">
            <v>65.66</v>
          </cell>
          <cell r="L184">
            <v>65.8</v>
          </cell>
          <cell r="M184">
            <v>65.84</v>
          </cell>
        </row>
        <row r="185">
          <cell r="A185">
            <v>27894</v>
          </cell>
          <cell r="C185">
            <v>1</v>
          </cell>
          <cell r="D185" t="str">
            <v>I-5 NB</v>
          </cell>
          <cell r="E185">
            <v>12</v>
          </cell>
          <cell r="F185">
            <v>0.28000000000000003</v>
          </cell>
          <cell r="G185" t="str">
            <v>CORONADO</v>
          </cell>
          <cell r="I185">
            <v>66.8</v>
          </cell>
          <cell r="J185">
            <v>66.37</v>
          </cell>
          <cell r="K185">
            <v>65.66</v>
          </cell>
          <cell r="L185">
            <v>65.8</v>
          </cell>
          <cell r="M185">
            <v>65.84</v>
          </cell>
        </row>
        <row r="186">
          <cell r="A186">
            <v>27903</v>
          </cell>
          <cell r="C186">
            <v>1</v>
          </cell>
          <cell r="D186" t="str">
            <v>I-5 NB</v>
          </cell>
          <cell r="E186">
            <v>14</v>
          </cell>
          <cell r="F186">
            <v>0.54</v>
          </cell>
          <cell r="G186" t="str">
            <v>PALM</v>
          </cell>
          <cell r="I186">
            <v>67.790000000000006</v>
          </cell>
          <cell r="J186">
            <v>67.77</v>
          </cell>
          <cell r="K186">
            <v>66.84</v>
          </cell>
          <cell r="L186">
            <v>67.290000000000006</v>
          </cell>
          <cell r="M186">
            <v>66.91</v>
          </cell>
        </row>
        <row r="187">
          <cell r="A187">
            <v>27914</v>
          </cell>
          <cell r="C187">
            <v>1</v>
          </cell>
          <cell r="D187" t="str">
            <v>I-5 NB</v>
          </cell>
          <cell r="E187">
            <v>15</v>
          </cell>
          <cell r="F187">
            <v>0.37</v>
          </cell>
          <cell r="G187" t="str">
            <v>PALM</v>
          </cell>
          <cell r="I187">
            <v>66.55</v>
          </cell>
          <cell r="J187">
            <v>67.66</v>
          </cell>
          <cell r="K187">
            <v>66.209999999999994</v>
          </cell>
          <cell r="L187">
            <v>66.42</v>
          </cell>
          <cell r="M187">
            <v>66</v>
          </cell>
        </row>
        <row r="188">
          <cell r="A188">
            <v>27919</v>
          </cell>
          <cell r="C188">
            <v>1</v>
          </cell>
          <cell r="D188" t="str">
            <v>I-5 NB</v>
          </cell>
          <cell r="E188">
            <v>17</v>
          </cell>
          <cell r="F188">
            <v>0.19</v>
          </cell>
          <cell r="G188" t="str">
            <v>MAIN</v>
          </cell>
          <cell r="I188">
            <v>67.77</v>
          </cell>
          <cell r="J188">
            <v>67.510000000000005</v>
          </cell>
          <cell r="K188">
            <v>66.87</v>
          </cell>
          <cell r="L188">
            <v>67.28</v>
          </cell>
          <cell r="M188">
            <v>66.83</v>
          </cell>
        </row>
        <row r="189">
          <cell r="A189">
            <v>27921</v>
          </cell>
          <cell r="C189">
            <v>1</v>
          </cell>
          <cell r="D189" t="str">
            <v>I-5 NB</v>
          </cell>
          <cell r="E189">
            <v>18</v>
          </cell>
          <cell r="F189">
            <v>0.43</v>
          </cell>
          <cell r="G189" t="str">
            <v>PALOMAR</v>
          </cell>
          <cell r="I189">
            <v>67.77</v>
          </cell>
          <cell r="J189">
            <v>67.510000000000005</v>
          </cell>
          <cell r="K189">
            <v>66.87</v>
          </cell>
          <cell r="L189">
            <v>67.28</v>
          </cell>
          <cell r="M189">
            <v>66.83</v>
          </cell>
        </row>
        <row r="190">
          <cell r="A190">
            <v>27925</v>
          </cell>
          <cell r="C190">
            <v>1</v>
          </cell>
          <cell r="D190" t="str">
            <v>I-5 NB</v>
          </cell>
          <cell r="E190">
            <v>19</v>
          </cell>
          <cell r="F190">
            <v>0.23</v>
          </cell>
          <cell r="G190" t="str">
            <v>PALOMAR</v>
          </cell>
          <cell r="I190">
            <v>66.69</v>
          </cell>
          <cell r="J190">
            <v>65.040000000000006</v>
          </cell>
          <cell r="K190">
            <v>66.45</v>
          </cell>
          <cell r="L190">
            <v>67.209999999999994</v>
          </cell>
          <cell r="M190">
            <v>66.400000000000006</v>
          </cell>
        </row>
        <row r="191">
          <cell r="A191">
            <v>27929</v>
          </cell>
          <cell r="C191">
            <v>1</v>
          </cell>
          <cell r="D191" t="str">
            <v>I-5 NB</v>
          </cell>
          <cell r="E191">
            <v>20</v>
          </cell>
          <cell r="F191">
            <v>0.28000000000000003</v>
          </cell>
          <cell r="G191" t="str">
            <v>INDUSTRIAL</v>
          </cell>
          <cell r="I191">
            <v>66.69</v>
          </cell>
          <cell r="J191">
            <v>65.040000000000006</v>
          </cell>
          <cell r="K191">
            <v>66.45</v>
          </cell>
          <cell r="L191">
            <v>67.209999999999994</v>
          </cell>
          <cell r="M191">
            <v>66.400000000000006</v>
          </cell>
        </row>
        <row r="192">
          <cell r="A192">
            <v>27931</v>
          </cell>
          <cell r="C192">
            <v>1</v>
          </cell>
          <cell r="D192" t="str">
            <v>I-5 NB</v>
          </cell>
          <cell r="E192">
            <v>21</v>
          </cell>
          <cell r="F192">
            <v>0.33</v>
          </cell>
          <cell r="G192" t="str">
            <v>INDUSTRIAL</v>
          </cell>
          <cell r="I192">
            <v>67.64</v>
          </cell>
          <cell r="J192">
            <v>60.94</v>
          </cell>
          <cell r="K192">
            <v>66.52</v>
          </cell>
          <cell r="L192">
            <v>67.09</v>
          </cell>
          <cell r="M192">
            <v>68.150000000000006</v>
          </cell>
        </row>
        <row r="193">
          <cell r="A193">
            <v>27933</v>
          </cell>
          <cell r="C193">
            <v>1</v>
          </cell>
          <cell r="D193" t="str">
            <v>I-5 NB</v>
          </cell>
          <cell r="E193">
            <v>22</v>
          </cell>
          <cell r="F193">
            <v>0.4</v>
          </cell>
          <cell r="G193" t="str">
            <v>J</v>
          </cell>
          <cell r="I193">
            <v>67.64</v>
          </cell>
          <cell r="J193">
            <v>60.94</v>
          </cell>
          <cell r="K193">
            <v>66.52</v>
          </cell>
          <cell r="L193">
            <v>67.09</v>
          </cell>
          <cell r="M193">
            <v>68.150000000000006</v>
          </cell>
        </row>
        <row r="194">
          <cell r="A194">
            <v>27941</v>
          </cell>
          <cell r="C194">
            <v>1</v>
          </cell>
          <cell r="D194" t="str">
            <v>I-5 NB</v>
          </cell>
          <cell r="E194">
            <v>24</v>
          </cell>
          <cell r="F194">
            <v>0.41</v>
          </cell>
          <cell r="G194" t="str">
            <v>H</v>
          </cell>
          <cell r="I194">
            <v>67.28</v>
          </cell>
          <cell r="J194">
            <v>57.63</v>
          </cell>
          <cell r="K194">
            <v>67.069999999999993</v>
          </cell>
          <cell r="L194">
            <v>67.66</v>
          </cell>
          <cell r="M194">
            <v>67.38</v>
          </cell>
        </row>
        <row r="195">
          <cell r="A195">
            <v>27943</v>
          </cell>
          <cell r="C195">
            <v>1</v>
          </cell>
          <cell r="D195" t="str">
            <v>I-5 NB</v>
          </cell>
          <cell r="E195">
            <v>25</v>
          </cell>
          <cell r="F195">
            <v>0.32</v>
          </cell>
          <cell r="G195" t="str">
            <v>H</v>
          </cell>
          <cell r="I195">
            <v>67.75</v>
          </cell>
          <cell r="J195">
            <v>52.58</v>
          </cell>
          <cell r="K195">
            <v>67.209999999999994</v>
          </cell>
          <cell r="L195">
            <v>67.989999999999995</v>
          </cell>
          <cell r="M195">
            <v>67.69</v>
          </cell>
        </row>
        <row r="196">
          <cell r="A196">
            <v>27946</v>
          </cell>
          <cell r="C196">
            <v>1</v>
          </cell>
          <cell r="D196" t="str">
            <v>I-5 NB</v>
          </cell>
          <cell r="E196">
            <v>26</v>
          </cell>
          <cell r="F196">
            <v>0.39</v>
          </cell>
          <cell r="G196" t="str">
            <v>E ST</v>
          </cell>
          <cell r="I196">
            <v>67.75</v>
          </cell>
          <cell r="J196">
            <v>52.58</v>
          </cell>
          <cell r="K196">
            <v>67.209999999999994</v>
          </cell>
          <cell r="L196">
            <v>67.989999999999995</v>
          </cell>
          <cell r="M196">
            <v>67.69</v>
          </cell>
        </row>
        <row r="197">
          <cell r="A197">
            <v>27948</v>
          </cell>
          <cell r="C197">
            <v>1</v>
          </cell>
          <cell r="D197" t="str">
            <v>I-5 NB</v>
          </cell>
          <cell r="E197">
            <v>27</v>
          </cell>
          <cell r="F197">
            <v>0.5</v>
          </cell>
          <cell r="G197" t="str">
            <v>E ST</v>
          </cell>
          <cell r="I197">
            <v>64.89</v>
          </cell>
          <cell r="J197">
            <v>34.24</v>
          </cell>
          <cell r="K197">
            <v>67.06</v>
          </cell>
          <cell r="L197">
            <v>68.39</v>
          </cell>
          <cell r="M197">
            <v>66.040000000000006</v>
          </cell>
        </row>
        <row r="198">
          <cell r="A198">
            <v>28698</v>
          </cell>
          <cell r="C198">
            <v>1</v>
          </cell>
          <cell r="D198" t="str">
            <v>I-5 NB</v>
          </cell>
          <cell r="E198">
            <v>29</v>
          </cell>
          <cell r="F198">
            <v>0.25</v>
          </cell>
          <cell r="G198" t="str">
            <v>SR-54 EB</v>
          </cell>
          <cell r="I198">
            <v>64.89</v>
          </cell>
          <cell r="J198">
            <v>34.24</v>
          </cell>
          <cell r="K198">
            <v>67.06</v>
          </cell>
          <cell r="L198">
            <v>68.39</v>
          </cell>
          <cell r="M198">
            <v>66.040000000000006</v>
          </cell>
        </row>
        <row r="199">
          <cell r="A199">
            <v>28695</v>
          </cell>
          <cell r="C199">
            <v>1</v>
          </cell>
          <cell r="D199" t="str">
            <v>I-5 NB</v>
          </cell>
          <cell r="E199">
            <v>31</v>
          </cell>
          <cell r="F199">
            <v>0.46</v>
          </cell>
          <cell r="G199" t="str">
            <v>24TH</v>
          </cell>
          <cell r="I199">
            <v>63.99</v>
          </cell>
          <cell r="J199">
            <v>26.25</v>
          </cell>
          <cell r="K199">
            <v>66.16</v>
          </cell>
          <cell r="L199">
            <v>67.959999999999994</v>
          </cell>
          <cell r="M199">
            <v>66.290000000000006</v>
          </cell>
        </row>
        <row r="200">
          <cell r="A200">
            <v>28710</v>
          </cell>
          <cell r="C200">
            <v>1</v>
          </cell>
          <cell r="D200" t="str">
            <v>I-5 NB</v>
          </cell>
          <cell r="E200">
            <v>33</v>
          </cell>
          <cell r="F200">
            <v>0.2</v>
          </cell>
          <cell r="G200" t="str">
            <v>HARBOR</v>
          </cell>
          <cell r="I200">
            <v>65.34</v>
          </cell>
          <cell r="J200">
            <v>26.19</v>
          </cell>
          <cell r="K200">
            <v>64.87</v>
          </cell>
          <cell r="L200">
            <v>66.739999999999995</v>
          </cell>
          <cell r="M200">
            <v>66.31</v>
          </cell>
        </row>
        <row r="201">
          <cell r="A201">
            <v>28718</v>
          </cell>
          <cell r="C201">
            <v>1</v>
          </cell>
          <cell r="D201" t="str">
            <v>I-5 NB</v>
          </cell>
          <cell r="E201">
            <v>34</v>
          </cell>
          <cell r="F201">
            <v>0.25</v>
          </cell>
          <cell r="G201" t="str">
            <v>CIVIC CENTER</v>
          </cell>
          <cell r="I201">
            <v>65.239999999999995</v>
          </cell>
          <cell r="J201">
            <v>27.04</v>
          </cell>
          <cell r="K201">
            <v>64.44</v>
          </cell>
          <cell r="L201">
            <v>66.239999999999995</v>
          </cell>
          <cell r="M201">
            <v>66.040000000000006</v>
          </cell>
        </row>
        <row r="202">
          <cell r="A202">
            <v>28725</v>
          </cell>
          <cell r="C202">
            <v>1</v>
          </cell>
          <cell r="D202" t="str">
            <v>I-5 NB</v>
          </cell>
          <cell r="E202">
            <v>35</v>
          </cell>
          <cell r="F202">
            <v>0.42</v>
          </cell>
          <cell r="G202" t="str">
            <v>CIVIC CENTER</v>
          </cell>
          <cell r="I202">
            <v>65.2</v>
          </cell>
          <cell r="J202">
            <v>29.15</v>
          </cell>
          <cell r="K202">
            <v>63.35</v>
          </cell>
          <cell r="L202">
            <v>65.430000000000007</v>
          </cell>
          <cell r="M202">
            <v>65.61</v>
          </cell>
        </row>
        <row r="203">
          <cell r="A203">
            <v>28730</v>
          </cell>
          <cell r="C203">
            <v>1</v>
          </cell>
          <cell r="D203" t="str">
            <v>I-5 NB</v>
          </cell>
          <cell r="E203">
            <v>37</v>
          </cell>
          <cell r="F203">
            <v>0.24</v>
          </cell>
          <cell r="G203" t="str">
            <v>MAIN</v>
          </cell>
          <cell r="I203">
            <v>64.89</v>
          </cell>
          <cell r="J203">
            <v>43.18</v>
          </cell>
          <cell r="K203">
            <v>64.06</v>
          </cell>
          <cell r="L203">
            <v>65.19</v>
          </cell>
          <cell r="M203">
            <v>64.77</v>
          </cell>
        </row>
        <row r="204">
          <cell r="A204">
            <v>20465</v>
          </cell>
          <cell r="C204">
            <v>1</v>
          </cell>
          <cell r="D204" t="str">
            <v>I-5 NB</v>
          </cell>
          <cell r="E204">
            <v>38</v>
          </cell>
          <cell r="F204">
            <v>0.32</v>
          </cell>
          <cell r="G204" t="str">
            <v>MAIN</v>
          </cell>
          <cell r="I204">
            <v>65.59</v>
          </cell>
          <cell r="J204">
            <v>41.61</v>
          </cell>
          <cell r="K204">
            <v>66.47</v>
          </cell>
          <cell r="L204">
            <v>67.87</v>
          </cell>
          <cell r="M204">
            <v>66.64</v>
          </cell>
        </row>
        <row r="205">
          <cell r="A205">
            <v>20466</v>
          </cell>
          <cell r="C205">
            <v>1</v>
          </cell>
          <cell r="D205" t="str">
            <v>I-5 NB</v>
          </cell>
          <cell r="E205">
            <v>39</v>
          </cell>
          <cell r="F205">
            <v>0.64</v>
          </cell>
          <cell r="G205" t="str">
            <v>SR-15 NB</v>
          </cell>
          <cell r="I205">
            <v>65.59</v>
          </cell>
          <cell r="J205">
            <v>41.61</v>
          </cell>
          <cell r="K205">
            <v>66.47</v>
          </cell>
          <cell r="L205">
            <v>67.87</v>
          </cell>
          <cell r="M205">
            <v>66.64</v>
          </cell>
        </row>
        <row r="206">
          <cell r="A206">
            <v>20467</v>
          </cell>
          <cell r="C206">
            <v>1</v>
          </cell>
          <cell r="D206" t="str">
            <v>I-5 NB</v>
          </cell>
          <cell r="E206">
            <v>41</v>
          </cell>
          <cell r="F206">
            <v>0.38</v>
          </cell>
          <cell r="G206" t="str">
            <v>NATIONAL</v>
          </cell>
          <cell r="I206">
            <v>64.790000000000006</v>
          </cell>
          <cell r="J206">
            <v>42.72</v>
          </cell>
          <cell r="K206">
            <v>64.959999999999994</v>
          </cell>
          <cell r="L206">
            <v>66.569999999999993</v>
          </cell>
          <cell r="M206">
            <v>66.28</v>
          </cell>
        </row>
        <row r="207">
          <cell r="A207">
            <v>28746</v>
          </cell>
          <cell r="C207">
            <v>1</v>
          </cell>
          <cell r="D207" t="str">
            <v>I-5 NB</v>
          </cell>
          <cell r="E207">
            <v>42</v>
          </cell>
          <cell r="F207">
            <v>0.11</v>
          </cell>
          <cell r="G207" t="str">
            <v>28TH</v>
          </cell>
          <cell r="I207">
            <v>64.790000000000006</v>
          </cell>
          <cell r="J207">
            <v>42.72</v>
          </cell>
          <cell r="K207">
            <v>64.959999999999994</v>
          </cell>
          <cell r="L207">
            <v>66.569999999999993</v>
          </cell>
          <cell r="M207">
            <v>66.28</v>
          </cell>
        </row>
        <row r="208">
          <cell r="A208">
            <v>27262</v>
          </cell>
          <cell r="C208">
            <v>1</v>
          </cell>
          <cell r="D208" t="str">
            <v>I-5 NB</v>
          </cell>
          <cell r="E208">
            <v>44</v>
          </cell>
          <cell r="F208">
            <v>0.16</v>
          </cell>
          <cell r="G208" t="str">
            <v>SR-75 SB</v>
          </cell>
          <cell r="I208">
            <v>67.39</v>
          </cell>
          <cell r="J208">
            <v>41.78</v>
          </cell>
          <cell r="K208">
            <v>64.97</v>
          </cell>
          <cell r="L208">
            <v>66.69</v>
          </cell>
          <cell r="M208">
            <v>66.7</v>
          </cell>
        </row>
        <row r="209">
          <cell r="A209">
            <v>30860</v>
          </cell>
          <cell r="C209">
            <v>1</v>
          </cell>
          <cell r="D209" t="str">
            <v>I-5 NB</v>
          </cell>
          <cell r="E209">
            <v>45</v>
          </cell>
          <cell r="F209">
            <v>0.22</v>
          </cell>
          <cell r="G209" t="str">
            <v>KEARNEY</v>
          </cell>
          <cell r="I209">
            <v>67.58</v>
          </cell>
          <cell r="J209">
            <v>66.22</v>
          </cell>
          <cell r="K209">
            <v>64.27</v>
          </cell>
          <cell r="L209">
            <v>41.25</v>
          </cell>
          <cell r="M209">
            <v>67.03</v>
          </cell>
        </row>
        <row r="210">
          <cell r="A210">
            <v>27789</v>
          </cell>
          <cell r="C210">
            <v>1</v>
          </cell>
          <cell r="D210" t="str">
            <v>I-5 NB</v>
          </cell>
          <cell r="E210">
            <v>46</v>
          </cell>
          <cell r="F210">
            <v>0.25</v>
          </cell>
          <cell r="G210" t="str">
            <v>KEARNEY</v>
          </cell>
          <cell r="I210">
            <v>67.58</v>
          </cell>
          <cell r="J210">
            <v>66.22</v>
          </cell>
          <cell r="K210">
            <v>64.27</v>
          </cell>
          <cell r="L210">
            <v>41.25</v>
          </cell>
          <cell r="M210">
            <v>67.03</v>
          </cell>
        </row>
        <row r="211">
          <cell r="A211">
            <v>27792</v>
          </cell>
          <cell r="C211">
            <v>1</v>
          </cell>
          <cell r="D211" t="str">
            <v>I-5 NB</v>
          </cell>
          <cell r="E211">
            <v>47</v>
          </cell>
          <cell r="F211">
            <v>0.12</v>
          </cell>
          <cell r="G211" t="str">
            <v>SR-75 NB</v>
          </cell>
          <cell r="I211">
            <v>66.709999999999994</v>
          </cell>
          <cell r="J211">
            <v>38.99</v>
          </cell>
          <cell r="K211">
            <v>62.91</v>
          </cell>
          <cell r="L211">
            <v>64.03</v>
          </cell>
          <cell r="M211">
            <v>65.510000000000005</v>
          </cell>
        </row>
        <row r="212">
          <cell r="A212">
            <v>20471</v>
          </cell>
          <cell r="C212">
            <v>1</v>
          </cell>
          <cell r="D212" t="str">
            <v>I-5 NB</v>
          </cell>
          <cell r="E212">
            <v>51</v>
          </cell>
          <cell r="F212">
            <v>0.21</v>
          </cell>
          <cell r="G212" t="str">
            <v>PERSHING</v>
          </cell>
          <cell r="I212">
            <v>64.8</v>
          </cell>
          <cell r="J212">
            <v>40.71</v>
          </cell>
          <cell r="K212">
            <v>61.38</v>
          </cell>
          <cell r="L212">
            <v>63.27</v>
          </cell>
          <cell r="M212">
            <v>63.82</v>
          </cell>
        </row>
        <row r="213">
          <cell r="A213">
            <v>20472</v>
          </cell>
          <cell r="C213">
            <v>1</v>
          </cell>
          <cell r="D213" t="str">
            <v>I-5 NB</v>
          </cell>
          <cell r="E213">
            <v>52</v>
          </cell>
          <cell r="F213">
            <v>0.21</v>
          </cell>
          <cell r="G213" t="str">
            <v>PERSHING</v>
          </cell>
          <cell r="I213">
            <v>64.8</v>
          </cell>
          <cell r="J213">
            <v>40.71</v>
          </cell>
          <cell r="K213">
            <v>61.38</v>
          </cell>
          <cell r="L213">
            <v>63.27</v>
          </cell>
          <cell r="M213">
            <v>63.82</v>
          </cell>
        </row>
        <row r="214">
          <cell r="A214">
            <v>30862</v>
          </cell>
          <cell r="C214">
            <v>1</v>
          </cell>
          <cell r="D214" t="str">
            <v>I-5 NB</v>
          </cell>
          <cell r="E214">
            <v>53</v>
          </cell>
          <cell r="F214">
            <v>0.16</v>
          </cell>
          <cell r="G214" t="str">
            <v>SR-94 WB</v>
          </cell>
          <cell r="I214">
            <v>64.8</v>
          </cell>
          <cell r="J214">
            <v>40.71</v>
          </cell>
          <cell r="K214">
            <v>61.38</v>
          </cell>
          <cell r="L214">
            <v>63.27</v>
          </cell>
          <cell r="M214">
            <v>63.82</v>
          </cell>
        </row>
        <row r="215">
          <cell r="A215">
            <v>27820</v>
          </cell>
          <cell r="C215">
            <v>1</v>
          </cell>
          <cell r="D215" t="str">
            <v>I-5 NB</v>
          </cell>
          <cell r="E215">
            <v>54</v>
          </cell>
          <cell r="F215">
            <v>0.12</v>
          </cell>
          <cell r="G215" t="str">
            <v>SR-94 WB</v>
          </cell>
          <cell r="I215">
            <v>64.8</v>
          </cell>
          <cell r="J215">
            <v>40.71</v>
          </cell>
          <cell r="K215">
            <v>61.38</v>
          </cell>
          <cell r="L215">
            <v>63.27</v>
          </cell>
          <cell r="M215">
            <v>63.82</v>
          </cell>
        </row>
        <row r="216">
          <cell r="A216">
            <v>27832</v>
          </cell>
          <cell r="C216">
            <v>1</v>
          </cell>
          <cell r="D216" t="str">
            <v>I-5 NB</v>
          </cell>
          <cell r="E216">
            <v>58</v>
          </cell>
          <cell r="F216">
            <v>0.13</v>
          </cell>
          <cell r="G216" t="str">
            <v>PARK</v>
          </cell>
          <cell r="I216">
            <v>63.46</v>
          </cell>
          <cell r="J216">
            <v>53.84</v>
          </cell>
          <cell r="K216">
            <v>61.27</v>
          </cell>
          <cell r="L216">
            <v>61.86</v>
          </cell>
          <cell r="M216">
            <v>62.65</v>
          </cell>
        </row>
        <row r="217">
          <cell r="A217">
            <v>29232</v>
          </cell>
          <cell r="C217">
            <v>1</v>
          </cell>
          <cell r="D217" t="str">
            <v>I-5 NB</v>
          </cell>
          <cell r="E217">
            <v>59</v>
          </cell>
          <cell r="F217">
            <v>0.28000000000000003</v>
          </cell>
          <cell r="G217" t="str">
            <v>PARK</v>
          </cell>
          <cell r="I217">
            <v>63.46</v>
          </cell>
          <cell r="J217">
            <v>53.84</v>
          </cell>
          <cell r="K217">
            <v>61.27</v>
          </cell>
          <cell r="L217">
            <v>61.86</v>
          </cell>
          <cell r="M217">
            <v>62.65</v>
          </cell>
        </row>
        <row r="218">
          <cell r="A218">
            <v>20487</v>
          </cell>
          <cell r="C218">
            <v>1</v>
          </cell>
          <cell r="D218" t="str">
            <v>I-5 NB</v>
          </cell>
          <cell r="E218">
            <v>60</v>
          </cell>
          <cell r="F218">
            <v>0.19</v>
          </cell>
          <cell r="G218" t="str">
            <v>SR-163 SB</v>
          </cell>
          <cell r="I218">
            <v>63.46</v>
          </cell>
          <cell r="J218">
            <v>53.84</v>
          </cell>
          <cell r="K218">
            <v>61.27</v>
          </cell>
          <cell r="L218">
            <v>61.86</v>
          </cell>
          <cell r="M218">
            <v>62.65</v>
          </cell>
        </row>
        <row r="219">
          <cell r="A219">
            <v>29756</v>
          </cell>
          <cell r="C219">
            <v>1</v>
          </cell>
          <cell r="D219" t="str">
            <v>I-5 NB</v>
          </cell>
          <cell r="E219">
            <v>61</v>
          </cell>
          <cell r="F219">
            <v>0.12</v>
          </cell>
          <cell r="G219" t="str">
            <v>HAWTHORN</v>
          </cell>
          <cell r="I219">
            <v>66.489999999999995</v>
          </cell>
          <cell r="J219">
            <v>59.82</v>
          </cell>
          <cell r="K219">
            <v>64.510000000000005</v>
          </cell>
          <cell r="L219">
            <v>64.569999999999993</v>
          </cell>
          <cell r="M219">
            <v>65.430000000000007</v>
          </cell>
        </row>
        <row r="220">
          <cell r="A220">
            <v>29224</v>
          </cell>
          <cell r="C220">
            <v>1</v>
          </cell>
          <cell r="D220" t="str">
            <v>I-5 NB</v>
          </cell>
          <cell r="E220">
            <v>62</v>
          </cell>
          <cell r="F220">
            <v>0.15</v>
          </cell>
          <cell r="G220" t="str">
            <v>HAWTHORN</v>
          </cell>
          <cell r="I220">
            <v>66.489999999999995</v>
          </cell>
          <cell r="J220">
            <v>59.82</v>
          </cell>
          <cell r="K220">
            <v>64.510000000000005</v>
          </cell>
          <cell r="L220">
            <v>64.569999999999993</v>
          </cell>
          <cell r="M220">
            <v>65.430000000000007</v>
          </cell>
        </row>
        <row r="221">
          <cell r="A221">
            <v>30864</v>
          </cell>
          <cell r="C221">
            <v>1</v>
          </cell>
          <cell r="D221" t="str">
            <v>I-5 NB</v>
          </cell>
          <cell r="E221">
            <v>63</v>
          </cell>
          <cell r="F221">
            <v>0.13</v>
          </cell>
          <cell r="G221" t="str">
            <v>01ST</v>
          </cell>
          <cell r="I221">
            <v>66.510000000000005</v>
          </cell>
          <cell r="J221">
            <v>61.46</v>
          </cell>
          <cell r="K221">
            <v>63.72</v>
          </cell>
          <cell r="L221">
            <v>62.21</v>
          </cell>
          <cell r="M221">
            <v>64.989999999999995</v>
          </cell>
        </row>
        <row r="222">
          <cell r="A222">
            <v>16584</v>
          </cell>
          <cell r="C222">
            <v>1</v>
          </cell>
          <cell r="D222" t="str">
            <v>I-5 NB</v>
          </cell>
          <cell r="E222">
            <v>64</v>
          </cell>
          <cell r="F222">
            <v>0.13</v>
          </cell>
          <cell r="G222" t="str">
            <v>01ST</v>
          </cell>
          <cell r="I222">
            <v>66.510000000000005</v>
          </cell>
          <cell r="J222">
            <v>61.46</v>
          </cell>
          <cell r="K222">
            <v>63.72</v>
          </cell>
          <cell r="L222">
            <v>62.21</v>
          </cell>
          <cell r="M222">
            <v>64.989999999999995</v>
          </cell>
        </row>
        <row r="223">
          <cell r="A223">
            <v>20529</v>
          </cell>
          <cell r="C223">
            <v>1</v>
          </cell>
          <cell r="D223" t="str">
            <v>I-5 NB</v>
          </cell>
          <cell r="E223">
            <v>66</v>
          </cell>
          <cell r="F223">
            <v>0.16</v>
          </cell>
          <cell r="G223" t="str">
            <v>INDIA</v>
          </cell>
          <cell r="I223">
            <v>67.89</v>
          </cell>
          <cell r="J223">
            <v>65.12</v>
          </cell>
          <cell r="K223">
            <v>66.05</v>
          </cell>
          <cell r="L223">
            <v>65.290000000000006</v>
          </cell>
          <cell r="M223">
            <v>66.61</v>
          </cell>
        </row>
        <row r="224">
          <cell r="A224">
            <v>20588</v>
          </cell>
          <cell r="C224">
            <v>1</v>
          </cell>
          <cell r="D224" t="str">
            <v>I-5 NB</v>
          </cell>
          <cell r="E224">
            <v>68</v>
          </cell>
          <cell r="F224">
            <v>0.54</v>
          </cell>
          <cell r="G224" t="str">
            <v>INDIA</v>
          </cell>
          <cell r="I224">
            <v>66.599999999999994</v>
          </cell>
          <cell r="J224">
            <v>62.33</v>
          </cell>
          <cell r="K224">
            <v>64.97</v>
          </cell>
          <cell r="L224">
            <v>62.29</v>
          </cell>
          <cell r="M224">
            <v>65.06</v>
          </cell>
        </row>
        <row r="225">
          <cell r="A225">
            <v>10969</v>
          </cell>
          <cell r="C225">
            <v>1</v>
          </cell>
          <cell r="D225" t="str">
            <v>I-5 NB</v>
          </cell>
          <cell r="E225">
            <v>69</v>
          </cell>
          <cell r="F225">
            <v>0.22</v>
          </cell>
          <cell r="G225" t="str">
            <v>INDIA</v>
          </cell>
          <cell r="I225">
            <v>66.599999999999994</v>
          </cell>
          <cell r="J225">
            <v>62.33</v>
          </cell>
          <cell r="K225">
            <v>64.97</v>
          </cell>
          <cell r="L225">
            <v>62.29</v>
          </cell>
          <cell r="M225">
            <v>65.06</v>
          </cell>
        </row>
        <row r="226">
          <cell r="A226">
            <v>30813</v>
          </cell>
          <cell r="C226">
            <v>1</v>
          </cell>
          <cell r="D226" t="str">
            <v>I-5 NB</v>
          </cell>
          <cell r="E226">
            <v>71</v>
          </cell>
          <cell r="F226">
            <v>0.18</v>
          </cell>
          <cell r="G226" t="str">
            <v>OLD TOWN</v>
          </cell>
          <cell r="I226">
            <v>68.34</v>
          </cell>
          <cell r="J226">
            <v>61.35</v>
          </cell>
          <cell r="K226">
            <v>67.34</v>
          </cell>
          <cell r="L226">
            <v>63.72</v>
          </cell>
          <cell r="M226">
            <v>67.790000000000006</v>
          </cell>
        </row>
        <row r="227">
          <cell r="A227">
            <v>10966</v>
          </cell>
          <cell r="C227">
            <v>1</v>
          </cell>
          <cell r="D227" t="str">
            <v>I-5 NB</v>
          </cell>
          <cell r="E227">
            <v>73</v>
          </cell>
          <cell r="F227">
            <v>0.13</v>
          </cell>
          <cell r="G227" t="str">
            <v>OLD TOWN</v>
          </cell>
          <cell r="I227">
            <v>68.34</v>
          </cell>
          <cell r="J227">
            <v>61.35</v>
          </cell>
          <cell r="K227">
            <v>67.34</v>
          </cell>
          <cell r="L227">
            <v>63.72</v>
          </cell>
          <cell r="M227">
            <v>67.790000000000006</v>
          </cell>
        </row>
        <row r="228">
          <cell r="A228">
            <v>20600</v>
          </cell>
          <cell r="C228">
            <v>1</v>
          </cell>
          <cell r="D228" t="str">
            <v>I-5 NB</v>
          </cell>
          <cell r="E228">
            <v>75</v>
          </cell>
          <cell r="F228">
            <v>0.41</v>
          </cell>
          <cell r="G228" t="str">
            <v>I-8 EB</v>
          </cell>
          <cell r="I228">
            <v>67.430000000000007</v>
          </cell>
          <cell r="J228">
            <v>50</v>
          </cell>
          <cell r="K228">
            <v>66</v>
          </cell>
          <cell r="L228">
            <v>64.02</v>
          </cell>
          <cell r="M228">
            <v>67.069999999999993</v>
          </cell>
        </row>
        <row r="229">
          <cell r="A229">
            <v>8794</v>
          </cell>
          <cell r="C229">
            <v>1</v>
          </cell>
          <cell r="D229" t="str">
            <v>I-5 NB</v>
          </cell>
          <cell r="E229">
            <v>80</v>
          </cell>
          <cell r="F229">
            <v>0.03</v>
          </cell>
          <cell r="G229" t="str">
            <v>I-8 WB</v>
          </cell>
          <cell r="I229">
            <v>67.3</v>
          </cell>
          <cell r="J229">
            <v>44.35</v>
          </cell>
          <cell r="K229">
            <v>65.91</v>
          </cell>
          <cell r="L229">
            <v>67.37</v>
          </cell>
          <cell r="M229">
            <v>67.94</v>
          </cell>
        </row>
        <row r="230">
          <cell r="A230">
            <v>26708</v>
          </cell>
          <cell r="C230">
            <v>1</v>
          </cell>
          <cell r="D230" t="str">
            <v>I-5 NB</v>
          </cell>
          <cell r="E230">
            <v>81</v>
          </cell>
          <cell r="F230">
            <v>0.36</v>
          </cell>
          <cell r="G230" t="str">
            <v>TECOLOTE</v>
          </cell>
          <cell r="I230">
            <v>67.3</v>
          </cell>
          <cell r="J230">
            <v>44.35</v>
          </cell>
          <cell r="K230">
            <v>65.91</v>
          </cell>
          <cell r="L230">
            <v>67.37</v>
          </cell>
          <cell r="M230">
            <v>67.94</v>
          </cell>
        </row>
        <row r="231">
          <cell r="A231">
            <v>8792</v>
          </cell>
          <cell r="C231">
            <v>1</v>
          </cell>
          <cell r="D231" t="str">
            <v>I-5 NB</v>
          </cell>
          <cell r="E231">
            <v>82</v>
          </cell>
          <cell r="F231">
            <v>0.04</v>
          </cell>
          <cell r="G231" t="str">
            <v>TECOLOTE</v>
          </cell>
          <cell r="I231">
            <v>67.3</v>
          </cell>
          <cell r="J231">
            <v>44.35</v>
          </cell>
          <cell r="K231">
            <v>65.91</v>
          </cell>
          <cell r="L231">
            <v>67.37</v>
          </cell>
          <cell r="M231">
            <v>67.94</v>
          </cell>
        </row>
        <row r="232">
          <cell r="A232">
            <v>8790</v>
          </cell>
          <cell r="C232">
            <v>1</v>
          </cell>
          <cell r="D232" t="str">
            <v>I-5 NB</v>
          </cell>
          <cell r="E232">
            <v>85</v>
          </cell>
          <cell r="F232">
            <v>0.94</v>
          </cell>
          <cell r="G232" t="str">
            <v>TECOLOTE</v>
          </cell>
          <cell r="I232">
            <v>67.52</v>
          </cell>
          <cell r="J232">
            <v>53.37</v>
          </cell>
          <cell r="K232">
            <v>65.73</v>
          </cell>
          <cell r="L232">
            <v>66.06</v>
          </cell>
          <cell r="M232">
            <v>66.97</v>
          </cell>
        </row>
        <row r="233">
          <cell r="A233">
            <v>8784</v>
          </cell>
          <cell r="C233">
            <v>1</v>
          </cell>
          <cell r="D233" t="str">
            <v>I-5 NB</v>
          </cell>
          <cell r="E233">
            <v>86</v>
          </cell>
          <cell r="F233">
            <v>0.4</v>
          </cell>
          <cell r="G233" t="str">
            <v>CLAIREMONT</v>
          </cell>
          <cell r="I233">
            <v>67.52</v>
          </cell>
          <cell r="J233">
            <v>53.37</v>
          </cell>
          <cell r="K233">
            <v>65.73</v>
          </cell>
          <cell r="L233">
            <v>66.06</v>
          </cell>
          <cell r="M233">
            <v>66.97</v>
          </cell>
        </row>
        <row r="234">
          <cell r="A234">
            <v>20640</v>
          </cell>
          <cell r="C234">
            <v>1</v>
          </cell>
          <cell r="D234" t="str">
            <v>I-5 NB</v>
          </cell>
          <cell r="E234">
            <v>88</v>
          </cell>
          <cell r="F234">
            <v>0.55000000000000004</v>
          </cell>
          <cell r="G234" t="str">
            <v>MISSION BAY</v>
          </cell>
          <cell r="I234">
            <v>49.76</v>
          </cell>
          <cell r="J234">
            <v>47.76</v>
          </cell>
          <cell r="K234">
            <v>49.89</v>
          </cell>
          <cell r="L234">
            <v>47.64</v>
          </cell>
          <cell r="M234">
            <v>49.03</v>
          </cell>
        </row>
        <row r="235">
          <cell r="A235">
            <v>8781</v>
          </cell>
          <cell r="C235">
            <v>1</v>
          </cell>
          <cell r="D235" t="str">
            <v>I-5 NB</v>
          </cell>
          <cell r="E235">
            <v>89</v>
          </cell>
          <cell r="F235">
            <v>0.96</v>
          </cell>
          <cell r="G235" t="str">
            <v>BALBOA</v>
          </cell>
          <cell r="I235">
            <v>67.790000000000006</v>
          </cell>
          <cell r="J235">
            <v>54.76</v>
          </cell>
          <cell r="K235">
            <v>65.91</v>
          </cell>
          <cell r="L235">
            <v>67.67</v>
          </cell>
          <cell r="M235">
            <v>67.23</v>
          </cell>
        </row>
        <row r="236">
          <cell r="A236">
            <v>26064</v>
          </cell>
          <cell r="C236">
            <v>1</v>
          </cell>
          <cell r="D236" t="str">
            <v>I-5 NB</v>
          </cell>
          <cell r="E236">
            <v>90</v>
          </cell>
          <cell r="F236">
            <v>0.74</v>
          </cell>
          <cell r="G236" t="str">
            <v>MISSION BAY</v>
          </cell>
          <cell r="I236">
            <v>67.790000000000006</v>
          </cell>
          <cell r="J236">
            <v>54.76</v>
          </cell>
          <cell r="K236">
            <v>65.91</v>
          </cell>
          <cell r="L236">
            <v>67.67</v>
          </cell>
          <cell r="M236">
            <v>67.23</v>
          </cell>
        </row>
        <row r="237">
          <cell r="A237">
            <v>12010</v>
          </cell>
          <cell r="C237">
            <v>1</v>
          </cell>
          <cell r="D237" t="str">
            <v>I-5 NB</v>
          </cell>
          <cell r="E237">
            <v>92</v>
          </cell>
          <cell r="F237">
            <v>0.22</v>
          </cell>
          <cell r="G237" t="str">
            <v>SR-52 WB</v>
          </cell>
          <cell r="I237">
            <v>67.790000000000006</v>
          </cell>
          <cell r="J237">
            <v>51.99</v>
          </cell>
          <cell r="K237">
            <v>65.459999999999994</v>
          </cell>
          <cell r="L237">
            <v>68.569999999999993</v>
          </cell>
          <cell r="M237">
            <v>67.599999999999994</v>
          </cell>
        </row>
        <row r="238">
          <cell r="A238">
            <v>12007</v>
          </cell>
          <cell r="C238">
            <v>1</v>
          </cell>
          <cell r="D238" t="str">
            <v>I-5 NB</v>
          </cell>
          <cell r="E238">
            <v>93</v>
          </cell>
          <cell r="F238">
            <v>0.34</v>
          </cell>
          <cell r="G238" t="str">
            <v>SR-52 EB</v>
          </cell>
          <cell r="I238">
            <v>68.150000000000006</v>
          </cell>
          <cell r="J238">
            <v>50.59</v>
          </cell>
          <cell r="K238">
            <v>65.62</v>
          </cell>
          <cell r="L238">
            <v>68.97</v>
          </cell>
          <cell r="M238">
            <v>68.09</v>
          </cell>
        </row>
        <row r="239">
          <cell r="A239">
            <v>15020</v>
          </cell>
          <cell r="C239">
            <v>1</v>
          </cell>
          <cell r="D239" t="str">
            <v>I-5 NB</v>
          </cell>
          <cell r="E239">
            <v>95</v>
          </cell>
          <cell r="F239">
            <v>0.55000000000000004</v>
          </cell>
          <cell r="G239" t="str">
            <v>GILMAN</v>
          </cell>
          <cell r="I239">
            <v>67.12</v>
          </cell>
          <cell r="J239">
            <v>60.45</v>
          </cell>
          <cell r="K239">
            <v>66.06</v>
          </cell>
          <cell r="L239">
            <v>68.09</v>
          </cell>
          <cell r="M239">
            <v>66.989999999999995</v>
          </cell>
        </row>
        <row r="240">
          <cell r="A240">
            <v>15037</v>
          </cell>
          <cell r="C240">
            <v>1</v>
          </cell>
          <cell r="D240" t="str">
            <v>I-5 NB</v>
          </cell>
          <cell r="E240">
            <v>97</v>
          </cell>
          <cell r="F240">
            <v>0.27</v>
          </cell>
          <cell r="G240" t="str">
            <v>NOBEL</v>
          </cell>
          <cell r="I240">
            <v>67.900000000000006</v>
          </cell>
          <cell r="J240">
            <v>62.31</v>
          </cell>
          <cell r="K240">
            <v>66.72</v>
          </cell>
          <cell r="L240">
            <v>69.790000000000006</v>
          </cell>
          <cell r="M240">
            <v>68.23</v>
          </cell>
        </row>
        <row r="241">
          <cell r="A241">
            <v>15038</v>
          </cell>
          <cell r="C241">
            <v>1</v>
          </cell>
          <cell r="D241" t="str">
            <v>I-5 NB</v>
          </cell>
          <cell r="E241">
            <v>98</v>
          </cell>
          <cell r="F241">
            <v>0.25</v>
          </cell>
          <cell r="G241" t="str">
            <v>LA JOLLA VILLAGE</v>
          </cell>
          <cell r="I241">
            <v>67.930000000000007</v>
          </cell>
          <cell r="J241">
            <v>60.83</v>
          </cell>
          <cell r="K241">
            <v>65.89</v>
          </cell>
          <cell r="L241">
            <v>69.84</v>
          </cell>
          <cell r="M241">
            <v>68.3</v>
          </cell>
        </row>
        <row r="242">
          <cell r="A242">
            <v>9250</v>
          </cell>
          <cell r="C242">
            <v>1</v>
          </cell>
          <cell r="D242" t="str">
            <v>I-5 NB</v>
          </cell>
          <cell r="E242">
            <v>99</v>
          </cell>
          <cell r="F242">
            <v>0.19</v>
          </cell>
          <cell r="G242" t="str">
            <v>LA JOLLA VILLAGE</v>
          </cell>
          <cell r="I242">
            <v>67.930000000000007</v>
          </cell>
          <cell r="J242">
            <v>60.83</v>
          </cell>
          <cell r="K242">
            <v>65.89</v>
          </cell>
          <cell r="L242">
            <v>69.84</v>
          </cell>
          <cell r="M242">
            <v>68.3</v>
          </cell>
        </row>
        <row r="243">
          <cell r="A243">
            <v>9249</v>
          </cell>
          <cell r="C243">
            <v>1</v>
          </cell>
          <cell r="D243" t="str">
            <v>I-5 NB</v>
          </cell>
          <cell r="E243">
            <v>100</v>
          </cell>
          <cell r="F243">
            <v>0.28999999999999998</v>
          </cell>
          <cell r="G243" t="str">
            <v>LA JOLLA VILLAGE</v>
          </cell>
          <cell r="I243">
            <v>67.930000000000007</v>
          </cell>
          <cell r="J243">
            <v>60.83</v>
          </cell>
          <cell r="K243">
            <v>65.89</v>
          </cell>
          <cell r="L243">
            <v>69.84</v>
          </cell>
          <cell r="M243">
            <v>68.3</v>
          </cell>
        </row>
        <row r="244">
          <cell r="A244">
            <v>14290</v>
          </cell>
          <cell r="C244">
            <v>1</v>
          </cell>
          <cell r="D244" t="str">
            <v>I-5 NB</v>
          </cell>
          <cell r="E244">
            <v>102</v>
          </cell>
          <cell r="F244">
            <v>0.43</v>
          </cell>
          <cell r="G244" t="str">
            <v>GENESEE</v>
          </cell>
          <cell r="I244">
            <v>67.88</v>
          </cell>
          <cell r="J244">
            <v>67.03</v>
          </cell>
          <cell r="K244">
            <v>68.27</v>
          </cell>
          <cell r="L244">
            <v>68.83</v>
          </cell>
          <cell r="M244">
            <v>68.19</v>
          </cell>
        </row>
        <row r="245">
          <cell r="A245">
            <v>25878</v>
          </cell>
          <cell r="C245">
            <v>1</v>
          </cell>
          <cell r="D245" t="str">
            <v>I-5 NB</v>
          </cell>
          <cell r="E245">
            <v>103</v>
          </cell>
          <cell r="F245">
            <v>0.26</v>
          </cell>
          <cell r="G245" t="str">
            <v>GENESEE</v>
          </cell>
          <cell r="I245">
            <v>68.569999999999993</v>
          </cell>
          <cell r="J245">
            <v>71.39</v>
          </cell>
          <cell r="K245">
            <v>71.23</v>
          </cell>
          <cell r="L245">
            <v>71.23</v>
          </cell>
          <cell r="M245">
            <v>69.13</v>
          </cell>
        </row>
        <row r="246">
          <cell r="A246">
            <v>14288</v>
          </cell>
          <cell r="C246">
            <v>1</v>
          </cell>
          <cell r="D246" t="str">
            <v>I-5 NB</v>
          </cell>
          <cell r="E246">
            <v>104</v>
          </cell>
          <cell r="F246">
            <v>7.0000000000000007E-2</v>
          </cell>
          <cell r="G246" t="str">
            <v>GENESEE</v>
          </cell>
          <cell r="I246">
            <v>68.569999999999993</v>
          </cell>
          <cell r="J246">
            <v>71.39</v>
          </cell>
          <cell r="K246">
            <v>71.23</v>
          </cell>
          <cell r="L246">
            <v>71.23</v>
          </cell>
          <cell r="M246">
            <v>69.13</v>
          </cell>
        </row>
        <row r="247">
          <cell r="A247">
            <v>8896</v>
          </cell>
          <cell r="C247">
            <v>1</v>
          </cell>
          <cell r="D247" t="str">
            <v>I-5 NB</v>
          </cell>
          <cell r="E247">
            <v>105</v>
          </cell>
          <cell r="F247">
            <v>0.54</v>
          </cell>
          <cell r="G247" t="str">
            <v>SORRENTO VALLEY</v>
          </cell>
          <cell r="I247">
            <v>68.569999999999993</v>
          </cell>
          <cell r="J247">
            <v>71.39</v>
          </cell>
          <cell r="K247">
            <v>71.23</v>
          </cell>
          <cell r="L247">
            <v>71.23</v>
          </cell>
          <cell r="M247">
            <v>69.13</v>
          </cell>
        </row>
        <row r="248">
          <cell r="A248">
            <v>14265</v>
          </cell>
          <cell r="C248">
            <v>1</v>
          </cell>
          <cell r="D248" t="str">
            <v>I-5 NB</v>
          </cell>
          <cell r="E248">
            <v>106</v>
          </cell>
          <cell r="F248">
            <v>0.59</v>
          </cell>
          <cell r="G248" t="str">
            <v>I-805 NB</v>
          </cell>
          <cell r="I248">
            <v>68.430000000000007</v>
          </cell>
          <cell r="J248">
            <v>71</v>
          </cell>
          <cell r="K248">
            <v>70.63</v>
          </cell>
          <cell r="L248">
            <v>68.849999999999994</v>
          </cell>
          <cell r="M248">
            <v>68.97</v>
          </cell>
        </row>
        <row r="249">
          <cell r="A249">
            <v>26279</v>
          </cell>
          <cell r="C249">
            <v>1</v>
          </cell>
          <cell r="D249" t="str">
            <v>I-5 NB</v>
          </cell>
          <cell r="E249">
            <v>109</v>
          </cell>
          <cell r="F249">
            <v>0.28999999999999998</v>
          </cell>
          <cell r="G249" t="str">
            <v>I-805 NB</v>
          </cell>
          <cell r="I249">
            <v>65.540000000000006</v>
          </cell>
          <cell r="J249">
            <v>67.819999999999993</v>
          </cell>
          <cell r="K249">
            <v>68.790000000000006</v>
          </cell>
          <cell r="L249">
            <v>54.45</v>
          </cell>
          <cell r="M249">
            <v>68.16</v>
          </cell>
        </row>
        <row r="250">
          <cell r="A250">
            <v>14262</v>
          </cell>
          <cell r="C250">
            <v>1</v>
          </cell>
          <cell r="D250" t="str">
            <v>I-5 NB</v>
          </cell>
          <cell r="E250">
            <v>111</v>
          </cell>
          <cell r="F250">
            <v>0.32</v>
          </cell>
          <cell r="G250" t="str">
            <v>I-805 NB</v>
          </cell>
          <cell r="I250">
            <v>66.95</v>
          </cell>
          <cell r="J250">
            <v>67.62</v>
          </cell>
          <cell r="K250">
            <v>65.36</v>
          </cell>
          <cell r="L250">
            <v>33.64</v>
          </cell>
          <cell r="M250">
            <v>67</v>
          </cell>
        </row>
        <row r="251">
          <cell r="A251">
            <v>14256</v>
          </cell>
          <cell r="C251">
            <v>1</v>
          </cell>
          <cell r="D251" t="str">
            <v>I-5 NB</v>
          </cell>
          <cell r="E251">
            <v>113</v>
          </cell>
          <cell r="F251">
            <v>7.0000000000000007E-2</v>
          </cell>
          <cell r="G251" t="str">
            <v>CARMEL VALLEY</v>
          </cell>
          <cell r="I251">
            <v>61.37</v>
          </cell>
          <cell r="J251">
            <v>63.09</v>
          </cell>
          <cell r="K251">
            <v>63.04</v>
          </cell>
          <cell r="L251">
            <v>25.63</v>
          </cell>
          <cell r="M251">
            <v>61.35</v>
          </cell>
        </row>
        <row r="252">
          <cell r="A252">
            <v>8776</v>
          </cell>
          <cell r="C252">
            <v>1</v>
          </cell>
          <cell r="D252" t="str">
            <v>I-5 NB</v>
          </cell>
          <cell r="E252">
            <v>119</v>
          </cell>
          <cell r="F252">
            <v>0.3</v>
          </cell>
          <cell r="G252" t="str">
            <v>DEL MAR HEIGHTS</v>
          </cell>
          <cell r="I252">
            <v>67.61</v>
          </cell>
          <cell r="J252">
            <v>68.459999999999994</v>
          </cell>
          <cell r="K252">
            <v>63.5</v>
          </cell>
          <cell r="L252">
            <v>32.770000000000003</v>
          </cell>
          <cell r="M252">
            <v>67.400000000000006</v>
          </cell>
        </row>
        <row r="253">
          <cell r="A253">
            <v>13869</v>
          </cell>
          <cell r="C253">
            <v>1</v>
          </cell>
          <cell r="D253" t="str">
            <v>I-5 NB</v>
          </cell>
          <cell r="E253">
            <v>120</v>
          </cell>
          <cell r="F253">
            <v>0.28000000000000003</v>
          </cell>
          <cell r="G253" t="str">
            <v>VIA DE LA VALLE</v>
          </cell>
          <cell r="I253">
            <v>67.61</v>
          </cell>
          <cell r="J253">
            <v>68.459999999999994</v>
          </cell>
          <cell r="K253">
            <v>63.5</v>
          </cell>
          <cell r="L253">
            <v>32.770000000000003</v>
          </cell>
          <cell r="M253">
            <v>67.400000000000006</v>
          </cell>
        </row>
        <row r="254">
          <cell r="A254">
            <v>13870</v>
          </cell>
          <cell r="C254">
            <v>1</v>
          </cell>
          <cell r="D254" t="str">
            <v>I-5 NB</v>
          </cell>
          <cell r="E254">
            <v>121</v>
          </cell>
          <cell r="F254">
            <v>0.25</v>
          </cell>
          <cell r="G254" t="str">
            <v>VIA DE LA VALLE</v>
          </cell>
          <cell r="I254">
            <v>67.61</v>
          </cell>
          <cell r="J254">
            <v>68.459999999999994</v>
          </cell>
          <cell r="K254">
            <v>63.5</v>
          </cell>
          <cell r="L254">
            <v>32.770000000000003</v>
          </cell>
          <cell r="M254">
            <v>67.400000000000006</v>
          </cell>
        </row>
        <row r="255">
          <cell r="A255">
            <v>26293</v>
          </cell>
          <cell r="C255">
            <v>1</v>
          </cell>
          <cell r="D255" t="str">
            <v>I-5 NB</v>
          </cell>
          <cell r="E255">
            <v>123</v>
          </cell>
          <cell r="F255">
            <v>0.34</v>
          </cell>
          <cell r="G255" t="str">
            <v>LOMAS SANTA FE</v>
          </cell>
          <cell r="I255">
            <v>67.48</v>
          </cell>
          <cell r="J255">
            <v>68.55</v>
          </cell>
          <cell r="K255">
            <v>62.52</v>
          </cell>
          <cell r="L255">
            <v>33.93</v>
          </cell>
          <cell r="M255">
            <v>67.13</v>
          </cell>
        </row>
        <row r="256">
          <cell r="A256">
            <v>13527</v>
          </cell>
          <cell r="C256">
            <v>1</v>
          </cell>
          <cell r="D256" t="str">
            <v>I-5 NB</v>
          </cell>
          <cell r="E256">
            <v>127</v>
          </cell>
          <cell r="F256">
            <v>0.25</v>
          </cell>
          <cell r="G256" t="str">
            <v>MANCHESTER</v>
          </cell>
          <cell r="I256">
            <v>67.11</v>
          </cell>
          <cell r="J256">
            <v>69.22</v>
          </cell>
          <cell r="K256">
            <v>63.31</v>
          </cell>
          <cell r="L256">
            <v>47.61</v>
          </cell>
          <cell r="M256">
            <v>66.88</v>
          </cell>
        </row>
        <row r="257">
          <cell r="A257">
            <v>13593</v>
          </cell>
          <cell r="C257">
            <v>1</v>
          </cell>
          <cell r="D257" t="str">
            <v>I-5 NB</v>
          </cell>
          <cell r="E257">
            <v>128</v>
          </cell>
          <cell r="F257">
            <v>0.85</v>
          </cell>
          <cell r="G257" t="str">
            <v>MANCHESTER</v>
          </cell>
          <cell r="I257">
            <v>67.11</v>
          </cell>
          <cell r="J257">
            <v>69.22</v>
          </cell>
          <cell r="K257">
            <v>63.31</v>
          </cell>
          <cell r="L257">
            <v>47.61</v>
          </cell>
          <cell r="M257">
            <v>66.88</v>
          </cell>
        </row>
        <row r="258">
          <cell r="A258">
            <v>13588</v>
          </cell>
          <cell r="C258">
            <v>1</v>
          </cell>
          <cell r="D258" t="str">
            <v>I-5 NB</v>
          </cell>
          <cell r="E258">
            <v>130</v>
          </cell>
          <cell r="F258">
            <v>0.11</v>
          </cell>
          <cell r="G258" t="str">
            <v>BIRMINGHAM</v>
          </cell>
          <cell r="I258">
            <v>66.510000000000005</v>
          </cell>
          <cell r="J258">
            <v>68.849999999999994</v>
          </cell>
          <cell r="K258">
            <v>63.74</v>
          </cell>
          <cell r="L258">
            <v>50.6</v>
          </cell>
          <cell r="M258">
            <v>66.349999999999994</v>
          </cell>
        </row>
        <row r="259">
          <cell r="A259">
            <v>26523</v>
          </cell>
          <cell r="C259">
            <v>1</v>
          </cell>
          <cell r="D259" t="str">
            <v>I-5 NB</v>
          </cell>
          <cell r="E259">
            <v>132</v>
          </cell>
          <cell r="F259">
            <v>0.28000000000000003</v>
          </cell>
          <cell r="G259" t="str">
            <v>SANTA FE</v>
          </cell>
          <cell r="I259">
            <v>68.37</v>
          </cell>
          <cell r="J259">
            <v>70.03</v>
          </cell>
          <cell r="K259">
            <v>65.540000000000006</v>
          </cell>
          <cell r="L259">
            <v>52.36</v>
          </cell>
          <cell r="M259">
            <v>68.31</v>
          </cell>
        </row>
        <row r="260">
          <cell r="A260">
            <v>13581</v>
          </cell>
          <cell r="C260">
            <v>1</v>
          </cell>
          <cell r="D260" t="str">
            <v>I-5 NB</v>
          </cell>
          <cell r="E260">
            <v>133</v>
          </cell>
          <cell r="F260">
            <v>0.16</v>
          </cell>
          <cell r="G260" t="str">
            <v>SANTA FE</v>
          </cell>
          <cell r="I260">
            <v>68.37</v>
          </cell>
          <cell r="J260">
            <v>70.03</v>
          </cell>
          <cell r="K260">
            <v>65.540000000000006</v>
          </cell>
          <cell r="L260">
            <v>52.36</v>
          </cell>
          <cell r="M260">
            <v>68.31</v>
          </cell>
        </row>
        <row r="261">
          <cell r="A261">
            <v>615</v>
          </cell>
          <cell r="C261">
            <v>1</v>
          </cell>
          <cell r="D261" t="str">
            <v>I-5 NB</v>
          </cell>
          <cell r="E261">
            <v>135</v>
          </cell>
          <cell r="F261">
            <v>0.36</v>
          </cell>
          <cell r="G261" t="str">
            <v>ENCINITAS</v>
          </cell>
          <cell r="I261">
            <v>68.28</v>
          </cell>
          <cell r="J261">
            <v>69.89</v>
          </cell>
          <cell r="K261">
            <v>64.95</v>
          </cell>
          <cell r="L261">
            <v>52.04</v>
          </cell>
          <cell r="M261">
            <v>68.19</v>
          </cell>
        </row>
        <row r="262">
          <cell r="A262">
            <v>16274</v>
          </cell>
          <cell r="C262">
            <v>1</v>
          </cell>
          <cell r="D262" t="str">
            <v>I-5 NB</v>
          </cell>
          <cell r="E262">
            <v>136</v>
          </cell>
          <cell r="F262">
            <v>0.15</v>
          </cell>
          <cell r="G262" t="str">
            <v>ENCINITAS</v>
          </cell>
          <cell r="I262">
            <v>68.28</v>
          </cell>
          <cell r="J262">
            <v>69.89</v>
          </cell>
          <cell r="K262">
            <v>64.95</v>
          </cell>
          <cell r="L262">
            <v>52.04</v>
          </cell>
          <cell r="M262">
            <v>68.19</v>
          </cell>
        </row>
        <row r="263">
          <cell r="A263">
            <v>16290</v>
          </cell>
          <cell r="C263">
            <v>1</v>
          </cell>
          <cell r="D263" t="str">
            <v>I-5 NB</v>
          </cell>
          <cell r="E263">
            <v>139</v>
          </cell>
          <cell r="F263">
            <v>0.5</v>
          </cell>
          <cell r="G263" t="str">
            <v>LEUCADIA</v>
          </cell>
          <cell r="I263">
            <v>68.62</v>
          </cell>
          <cell r="J263">
            <v>69.89</v>
          </cell>
          <cell r="K263">
            <v>64.53</v>
          </cell>
          <cell r="L263">
            <v>51.15</v>
          </cell>
          <cell r="M263">
            <v>68.55</v>
          </cell>
        </row>
        <row r="264">
          <cell r="A264">
            <v>671</v>
          </cell>
          <cell r="C264">
            <v>1</v>
          </cell>
          <cell r="D264" t="str">
            <v>I-5 NB</v>
          </cell>
          <cell r="E264">
            <v>141</v>
          </cell>
          <cell r="F264">
            <v>0.48</v>
          </cell>
          <cell r="G264" t="str">
            <v>LA COSTA</v>
          </cell>
          <cell r="I264">
            <v>68.08</v>
          </cell>
          <cell r="J264">
            <v>70.02</v>
          </cell>
          <cell r="K264">
            <v>66.709999999999994</v>
          </cell>
          <cell r="L264">
            <v>53.85</v>
          </cell>
          <cell r="M264">
            <v>68.209999999999994</v>
          </cell>
        </row>
        <row r="265">
          <cell r="A265">
            <v>26546</v>
          </cell>
          <cell r="C265">
            <v>1</v>
          </cell>
          <cell r="D265" t="str">
            <v>I-5 NB</v>
          </cell>
          <cell r="E265">
            <v>143</v>
          </cell>
          <cell r="F265">
            <v>0.38</v>
          </cell>
          <cell r="G265" t="str">
            <v>POINSETTIA</v>
          </cell>
          <cell r="I265">
            <v>68.2</v>
          </cell>
          <cell r="J265">
            <v>69.87</v>
          </cell>
          <cell r="K265">
            <v>65.849999999999994</v>
          </cell>
          <cell r="L265">
            <v>43.94</v>
          </cell>
          <cell r="M265">
            <v>68.17</v>
          </cell>
        </row>
        <row r="266">
          <cell r="A266">
            <v>734</v>
          </cell>
          <cell r="C266">
            <v>1</v>
          </cell>
          <cell r="D266" t="str">
            <v>I-5 NB</v>
          </cell>
          <cell r="E266">
            <v>144</v>
          </cell>
          <cell r="F266">
            <v>0.28000000000000003</v>
          </cell>
          <cell r="G266" t="str">
            <v>POINSETTIA</v>
          </cell>
          <cell r="I266">
            <v>68.2</v>
          </cell>
          <cell r="J266">
            <v>69.87</v>
          </cell>
          <cell r="K266">
            <v>65.849999999999994</v>
          </cell>
          <cell r="L266">
            <v>43.94</v>
          </cell>
          <cell r="M266">
            <v>68.17</v>
          </cell>
        </row>
        <row r="267">
          <cell r="A267">
            <v>13279</v>
          </cell>
          <cell r="C267">
            <v>1</v>
          </cell>
          <cell r="D267" t="str">
            <v>I-5 NB</v>
          </cell>
          <cell r="E267">
            <v>145</v>
          </cell>
          <cell r="F267">
            <v>0.86</v>
          </cell>
          <cell r="G267" t="str">
            <v>POINSETTIA</v>
          </cell>
          <cell r="I267">
            <v>68.02</v>
          </cell>
          <cell r="J267">
            <v>69.37</v>
          </cell>
          <cell r="K267">
            <v>65.239999999999995</v>
          </cell>
          <cell r="L267">
            <v>38.67</v>
          </cell>
          <cell r="M267">
            <v>67.7</v>
          </cell>
        </row>
        <row r="268">
          <cell r="A268">
            <v>13277</v>
          </cell>
          <cell r="C268">
            <v>1</v>
          </cell>
          <cell r="D268" t="str">
            <v>I-5 NB</v>
          </cell>
          <cell r="E268">
            <v>146</v>
          </cell>
          <cell r="F268">
            <v>0.49</v>
          </cell>
          <cell r="G268" t="str">
            <v>PALOMAR AIRPORT</v>
          </cell>
          <cell r="I268">
            <v>68.02</v>
          </cell>
          <cell r="J268">
            <v>69.37</v>
          </cell>
          <cell r="K268">
            <v>65.239999999999995</v>
          </cell>
          <cell r="L268">
            <v>38.67</v>
          </cell>
          <cell r="M268">
            <v>67.7</v>
          </cell>
        </row>
        <row r="269">
          <cell r="A269">
            <v>673</v>
          </cell>
          <cell r="C269">
            <v>1</v>
          </cell>
          <cell r="D269" t="str">
            <v>I-5 NB</v>
          </cell>
          <cell r="E269">
            <v>148</v>
          </cell>
          <cell r="F269">
            <v>0.6</v>
          </cell>
          <cell r="G269" t="str">
            <v>CANNON</v>
          </cell>
          <cell r="I269">
            <v>68.14</v>
          </cell>
          <cell r="J269">
            <v>70.37</v>
          </cell>
          <cell r="K269">
            <v>65.319999999999993</v>
          </cell>
          <cell r="L269">
            <v>34.51</v>
          </cell>
          <cell r="M269">
            <v>67.349999999999994</v>
          </cell>
        </row>
        <row r="270">
          <cell r="A270">
            <v>26547</v>
          </cell>
          <cell r="C270">
            <v>1</v>
          </cell>
          <cell r="D270" t="str">
            <v>I-5 NB</v>
          </cell>
          <cell r="E270">
            <v>150</v>
          </cell>
          <cell r="F270">
            <v>0.17</v>
          </cell>
          <cell r="G270" t="str">
            <v>TAMARACK</v>
          </cell>
          <cell r="I270">
            <v>67.790000000000006</v>
          </cell>
          <cell r="J270">
            <v>70</v>
          </cell>
          <cell r="K270">
            <v>66.849999999999994</v>
          </cell>
          <cell r="L270">
            <v>57.57</v>
          </cell>
          <cell r="M270">
            <v>66.95</v>
          </cell>
        </row>
        <row r="271">
          <cell r="A271">
            <v>12592</v>
          </cell>
          <cell r="C271">
            <v>1</v>
          </cell>
          <cell r="D271" t="str">
            <v>I-5 NB</v>
          </cell>
          <cell r="E271">
            <v>151</v>
          </cell>
          <cell r="F271">
            <v>0.42</v>
          </cell>
          <cell r="G271" t="str">
            <v>TAMARACK</v>
          </cell>
          <cell r="I271">
            <v>67.790000000000006</v>
          </cell>
          <cell r="J271">
            <v>70</v>
          </cell>
          <cell r="K271">
            <v>66.849999999999994</v>
          </cell>
          <cell r="L271">
            <v>57.57</v>
          </cell>
          <cell r="M271">
            <v>66.95</v>
          </cell>
        </row>
        <row r="272">
          <cell r="A272">
            <v>12593</v>
          </cell>
          <cell r="C272">
            <v>1</v>
          </cell>
          <cell r="D272" t="str">
            <v>I-5 NB</v>
          </cell>
          <cell r="E272">
            <v>152</v>
          </cell>
          <cell r="F272">
            <v>0.38</v>
          </cell>
          <cell r="G272" t="str">
            <v>TAMARACK</v>
          </cell>
          <cell r="I272">
            <v>67.959999999999994</v>
          </cell>
          <cell r="J272">
            <v>69.92</v>
          </cell>
          <cell r="K272">
            <v>66.83</v>
          </cell>
          <cell r="L272">
            <v>61.38</v>
          </cell>
          <cell r="M272">
            <v>67.13</v>
          </cell>
        </row>
        <row r="273">
          <cell r="A273">
            <v>12584</v>
          </cell>
          <cell r="C273">
            <v>1</v>
          </cell>
          <cell r="D273" t="str">
            <v>I-5 NB</v>
          </cell>
          <cell r="E273">
            <v>153</v>
          </cell>
          <cell r="F273">
            <v>0.35</v>
          </cell>
          <cell r="G273" t="str">
            <v>CARLSBAD VILLAGE</v>
          </cell>
          <cell r="I273">
            <v>67.959999999999994</v>
          </cell>
          <cell r="J273">
            <v>69.92</v>
          </cell>
          <cell r="K273">
            <v>66.83</v>
          </cell>
          <cell r="L273">
            <v>61.38</v>
          </cell>
          <cell r="M273">
            <v>67.13</v>
          </cell>
        </row>
        <row r="274">
          <cell r="A274">
            <v>12585</v>
          </cell>
          <cell r="C274">
            <v>1</v>
          </cell>
          <cell r="D274" t="str">
            <v>I-5 NB</v>
          </cell>
          <cell r="E274">
            <v>154</v>
          </cell>
          <cell r="F274">
            <v>0.23</v>
          </cell>
          <cell r="G274" t="str">
            <v>CARLSBAD VILLAGE</v>
          </cell>
          <cell r="I274">
            <v>67.97</v>
          </cell>
          <cell r="J274">
            <v>69.86</v>
          </cell>
          <cell r="K274">
            <v>66.55</v>
          </cell>
          <cell r="L274">
            <v>62.69</v>
          </cell>
          <cell r="M274">
            <v>66.87</v>
          </cell>
        </row>
        <row r="275">
          <cell r="A275">
            <v>12591</v>
          </cell>
          <cell r="C275">
            <v>1</v>
          </cell>
          <cell r="D275" t="str">
            <v>I-5 NB</v>
          </cell>
          <cell r="E275">
            <v>155</v>
          </cell>
          <cell r="F275">
            <v>0.37</v>
          </cell>
          <cell r="G275" t="str">
            <v>LAS FLORES</v>
          </cell>
          <cell r="I275">
            <v>67.97</v>
          </cell>
          <cell r="J275">
            <v>69.86</v>
          </cell>
          <cell r="K275">
            <v>66.55</v>
          </cell>
          <cell r="L275">
            <v>62.69</v>
          </cell>
          <cell r="M275">
            <v>66.87</v>
          </cell>
        </row>
        <row r="276">
          <cell r="A276">
            <v>29111</v>
          </cell>
          <cell r="C276">
            <v>1</v>
          </cell>
          <cell r="D276" t="str">
            <v>I-5 NB</v>
          </cell>
          <cell r="E276">
            <v>158</v>
          </cell>
          <cell r="F276">
            <v>0.09</v>
          </cell>
          <cell r="G276" t="str">
            <v>SR-78 EB</v>
          </cell>
          <cell r="I276">
            <v>68.010000000000005</v>
          </cell>
          <cell r="J276">
            <v>70.36</v>
          </cell>
          <cell r="K276">
            <v>67.55</v>
          </cell>
          <cell r="L276">
            <v>65.739999999999995</v>
          </cell>
          <cell r="M276">
            <v>67.180000000000007</v>
          </cell>
        </row>
        <row r="277">
          <cell r="A277">
            <v>29109</v>
          </cell>
          <cell r="C277">
            <v>1</v>
          </cell>
          <cell r="D277" t="str">
            <v>I-5 NB</v>
          </cell>
          <cell r="E277">
            <v>159</v>
          </cell>
          <cell r="F277">
            <v>0.21</v>
          </cell>
          <cell r="G277" t="str">
            <v>SR-78 WB</v>
          </cell>
          <cell r="I277">
            <v>68.010000000000005</v>
          </cell>
          <cell r="J277">
            <v>70.36</v>
          </cell>
          <cell r="K277">
            <v>67.55</v>
          </cell>
          <cell r="L277">
            <v>65.739999999999995</v>
          </cell>
          <cell r="M277">
            <v>67.180000000000007</v>
          </cell>
        </row>
        <row r="278">
          <cell r="A278">
            <v>12253</v>
          </cell>
          <cell r="C278">
            <v>1</v>
          </cell>
          <cell r="D278" t="str">
            <v>I-5 NB</v>
          </cell>
          <cell r="E278">
            <v>160</v>
          </cell>
          <cell r="F278">
            <v>0.62</v>
          </cell>
          <cell r="G278" t="str">
            <v>CASSIDY</v>
          </cell>
          <cell r="I278">
            <v>66.989999999999995</v>
          </cell>
          <cell r="J278">
            <v>68.27</v>
          </cell>
          <cell r="K278">
            <v>64.17</v>
          </cell>
          <cell r="L278">
            <v>62.55</v>
          </cell>
          <cell r="M278">
            <v>65.88</v>
          </cell>
        </row>
        <row r="279">
          <cell r="A279">
            <v>12245</v>
          </cell>
          <cell r="C279">
            <v>1</v>
          </cell>
          <cell r="D279" t="str">
            <v>I-5 NB</v>
          </cell>
          <cell r="E279">
            <v>161</v>
          </cell>
          <cell r="F279">
            <v>0.25</v>
          </cell>
          <cell r="G279" t="str">
            <v>CALIFORNIA</v>
          </cell>
          <cell r="I279">
            <v>67.349999999999994</v>
          </cell>
          <cell r="J279">
            <v>69.819999999999993</v>
          </cell>
          <cell r="K279">
            <v>67.7</v>
          </cell>
          <cell r="L279">
            <v>66.38</v>
          </cell>
          <cell r="M279">
            <v>66.48</v>
          </cell>
        </row>
        <row r="280">
          <cell r="A280">
            <v>26561</v>
          </cell>
          <cell r="C280">
            <v>1</v>
          </cell>
          <cell r="D280" t="str">
            <v>I-5 NB</v>
          </cell>
          <cell r="E280">
            <v>162</v>
          </cell>
          <cell r="F280">
            <v>0.08</v>
          </cell>
          <cell r="G280" t="str">
            <v>OCEANSIDE</v>
          </cell>
          <cell r="I280">
            <v>67.349999999999994</v>
          </cell>
          <cell r="J280">
            <v>69.819999999999993</v>
          </cell>
          <cell r="K280">
            <v>67.7</v>
          </cell>
          <cell r="L280">
            <v>66.38</v>
          </cell>
          <cell r="M280">
            <v>66.48</v>
          </cell>
        </row>
        <row r="281">
          <cell r="A281">
            <v>12242</v>
          </cell>
          <cell r="C281">
            <v>1</v>
          </cell>
          <cell r="D281" t="str">
            <v>I-5 NB</v>
          </cell>
          <cell r="E281">
            <v>163</v>
          </cell>
          <cell r="F281">
            <v>0.26</v>
          </cell>
          <cell r="G281" t="str">
            <v>OCEANSIDE</v>
          </cell>
          <cell r="I281">
            <v>67.349999999999994</v>
          </cell>
          <cell r="J281">
            <v>69.819999999999993</v>
          </cell>
          <cell r="K281">
            <v>67.7</v>
          </cell>
          <cell r="L281">
            <v>66.38</v>
          </cell>
          <cell r="M281">
            <v>66.48</v>
          </cell>
        </row>
        <row r="282">
          <cell r="A282">
            <v>12239</v>
          </cell>
          <cell r="C282">
            <v>1</v>
          </cell>
          <cell r="D282" t="str">
            <v>I-5 NB</v>
          </cell>
          <cell r="E282">
            <v>164</v>
          </cell>
          <cell r="F282">
            <v>0.24</v>
          </cell>
          <cell r="G282" t="str">
            <v>OCEANSIDE</v>
          </cell>
          <cell r="I282">
            <v>67.5</v>
          </cell>
          <cell r="J282">
            <v>69.92</v>
          </cell>
          <cell r="K282">
            <v>67.8</v>
          </cell>
          <cell r="L282">
            <v>67.28</v>
          </cell>
          <cell r="M282">
            <v>66.42</v>
          </cell>
        </row>
        <row r="283">
          <cell r="A283">
            <v>28495</v>
          </cell>
          <cell r="C283">
            <v>1</v>
          </cell>
          <cell r="D283" t="str">
            <v>I-5 NB</v>
          </cell>
          <cell r="E283">
            <v>165</v>
          </cell>
          <cell r="F283">
            <v>0.54</v>
          </cell>
          <cell r="G283" t="str">
            <v>MISSION</v>
          </cell>
          <cell r="I283">
            <v>67.5</v>
          </cell>
          <cell r="J283">
            <v>69.92</v>
          </cell>
          <cell r="K283">
            <v>67.8</v>
          </cell>
          <cell r="L283">
            <v>67.28</v>
          </cell>
          <cell r="M283">
            <v>66.42</v>
          </cell>
        </row>
        <row r="284">
          <cell r="A284">
            <v>28511</v>
          </cell>
          <cell r="C284">
            <v>1</v>
          </cell>
          <cell r="D284" t="str">
            <v>I-5 NB</v>
          </cell>
          <cell r="E284">
            <v>166</v>
          </cell>
          <cell r="F284">
            <v>0.27</v>
          </cell>
          <cell r="G284" t="str">
            <v>MISSION</v>
          </cell>
          <cell r="I284">
            <v>68.37</v>
          </cell>
          <cell r="J284">
            <v>70.88</v>
          </cell>
          <cell r="K284">
            <v>70.05</v>
          </cell>
          <cell r="L284">
            <v>70.430000000000007</v>
          </cell>
          <cell r="M284">
            <v>67.87</v>
          </cell>
        </row>
        <row r="285">
          <cell r="A285">
            <v>28512</v>
          </cell>
          <cell r="C285">
            <v>1</v>
          </cell>
          <cell r="D285" t="str">
            <v>I-5 NB</v>
          </cell>
          <cell r="E285">
            <v>167</v>
          </cell>
          <cell r="F285">
            <v>0.28000000000000003</v>
          </cell>
          <cell r="G285" t="str">
            <v>SR-76</v>
          </cell>
          <cell r="I285">
            <v>68.37</v>
          </cell>
          <cell r="J285">
            <v>70.88</v>
          </cell>
          <cell r="K285">
            <v>70.05</v>
          </cell>
          <cell r="L285">
            <v>70.430000000000007</v>
          </cell>
          <cell r="M285">
            <v>67.87</v>
          </cell>
        </row>
        <row r="286">
          <cell r="A286">
            <v>12268</v>
          </cell>
          <cell r="C286">
            <v>1</v>
          </cell>
          <cell r="D286" t="str">
            <v>I-5 NB</v>
          </cell>
          <cell r="E286">
            <v>169</v>
          </cell>
          <cell r="F286">
            <v>0.19</v>
          </cell>
          <cell r="G286" t="str">
            <v>VANDEGRIFT</v>
          </cell>
          <cell r="I286">
            <v>67.78</v>
          </cell>
          <cell r="J286">
            <v>71.44</v>
          </cell>
          <cell r="K286">
            <v>70.349999999999994</v>
          </cell>
          <cell r="L286">
            <v>70.67</v>
          </cell>
          <cell r="M286">
            <v>67.430000000000007</v>
          </cell>
        </row>
        <row r="287">
          <cell r="A287">
            <v>24696</v>
          </cell>
          <cell r="C287">
            <v>1</v>
          </cell>
          <cell r="D287" t="str">
            <v>I-5 NB</v>
          </cell>
          <cell r="E287">
            <v>170</v>
          </cell>
          <cell r="F287">
            <v>0.06</v>
          </cell>
          <cell r="G287" t="str">
            <v>VANDEGRIFT</v>
          </cell>
          <cell r="I287">
            <v>67.78</v>
          </cell>
          <cell r="J287">
            <v>71.44</v>
          </cell>
          <cell r="K287">
            <v>70.349999999999994</v>
          </cell>
          <cell r="L287">
            <v>70.67</v>
          </cell>
          <cell r="M287">
            <v>67.430000000000007</v>
          </cell>
        </row>
        <row r="288">
          <cell r="A288">
            <v>28486</v>
          </cell>
          <cell r="C288">
            <v>1</v>
          </cell>
          <cell r="D288" t="str">
            <v>I-5 NB</v>
          </cell>
          <cell r="E288">
            <v>171</v>
          </cell>
          <cell r="F288">
            <v>0.35</v>
          </cell>
          <cell r="G288" t="str">
            <v>VANDEGRIFT</v>
          </cell>
          <cell r="I288">
            <v>67.78</v>
          </cell>
          <cell r="J288">
            <v>71.44</v>
          </cell>
          <cell r="K288">
            <v>70.349999999999994</v>
          </cell>
          <cell r="L288">
            <v>70.67</v>
          </cell>
          <cell r="M288">
            <v>67.430000000000007</v>
          </cell>
        </row>
        <row r="289">
          <cell r="A289">
            <v>27522</v>
          </cell>
          <cell r="C289">
            <v>1</v>
          </cell>
          <cell r="D289" t="str">
            <v>I-5 NB</v>
          </cell>
          <cell r="E289">
            <v>173</v>
          </cell>
          <cell r="F289">
            <v>0.67</v>
          </cell>
          <cell r="G289" t="str">
            <v>LAS PULGAS</v>
          </cell>
          <cell r="I289">
            <v>66.12</v>
          </cell>
          <cell r="J289">
            <v>71.45</v>
          </cell>
          <cell r="K289">
            <v>69.02</v>
          </cell>
          <cell r="L289">
            <v>69.930000000000007</v>
          </cell>
          <cell r="M289">
            <v>65.44</v>
          </cell>
        </row>
        <row r="290">
          <cell r="A290">
            <v>27518</v>
          </cell>
          <cell r="C290">
            <v>1</v>
          </cell>
          <cell r="D290" t="str">
            <v>I-5 NB</v>
          </cell>
          <cell r="E290">
            <v>175</v>
          </cell>
          <cell r="F290">
            <v>0.5</v>
          </cell>
          <cell r="G290" t="str">
            <v>BASILONE</v>
          </cell>
          <cell r="I290">
            <v>67.14</v>
          </cell>
          <cell r="J290">
            <v>72.38</v>
          </cell>
          <cell r="K290">
            <v>69.63</v>
          </cell>
          <cell r="L290">
            <v>71.47</v>
          </cell>
          <cell r="M290">
            <v>66.739999999999995</v>
          </cell>
        </row>
        <row r="291">
          <cell r="A291">
            <v>610</v>
          </cell>
          <cell r="C291">
            <v>1</v>
          </cell>
          <cell r="D291" t="str">
            <v>I-5 NB</v>
          </cell>
          <cell r="E291">
            <v>177</v>
          </cell>
          <cell r="F291">
            <v>0.23</v>
          </cell>
          <cell r="G291" t="str">
            <v>BASILONE</v>
          </cell>
          <cell r="I291">
            <v>66.14</v>
          </cell>
          <cell r="J291">
            <v>71.2</v>
          </cell>
          <cell r="K291">
            <v>66.56</v>
          </cell>
          <cell r="L291">
            <v>69.150000000000006</v>
          </cell>
          <cell r="M291">
            <v>65.53</v>
          </cell>
        </row>
        <row r="292">
          <cell r="A292">
            <v>12759</v>
          </cell>
          <cell r="C292">
            <v>1</v>
          </cell>
          <cell r="D292" t="str">
            <v>I-5 NB</v>
          </cell>
          <cell r="E292">
            <v>178</v>
          </cell>
          <cell r="F292">
            <v>0.37</v>
          </cell>
          <cell r="G292" t="str">
            <v>CRISTIANITOS</v>
          </cell>
          <cell r="I292">
            <v>66.14</v>
          </cell>
          <cell r="J292">
            <v>71.2</v>
          </cell>
          <cell r="K292">
            <v>66.56</v>
          </cell>
          <cell r="L292">
            <v>69.150000000000006</v>
          </cell>
          <cell r="M292">
            <v>65.53</v>
          </cell>
        </row>
        <row r="293">
          <cell r="A293">
            <v>28795</v>
          </cell>
          <cell r="C293">
            <v>1</v>
          </cell>
          <cell r="D293" t="str">
            <v>I-5 NB AUX LOCAL ACC</v>
          </cell>
          <cell r="E293">
            <v>2</v>
          </cell>
          <cell r="F293">
            <v>0.79</v>
          </cell>
          <cell r="I293">
            <v>65.540000000000006</v>
          </cell>
          <cell r="J293">
            <v>67.819999999999993</v>
          </cell>
          <cell r="K293">
            <v>68.790000000000006</v>
          </cell>
          <cell r="L293">
            <v>54.45</v>
          </cell>
          <cell r="M293">
            <v>68.16</v>
          </cell>
        </row>
        <row r="294">
          <cell r="A294">
            <v>28790</v>
          </cell>
          <cell r="C294">
            <v>1</v>
          </cell>
          <cell r="D294" t="str">
            <v>I-5 NB AUX LOCAL ACC</v>
          </cell>
          <cell r="E294">
            <v>3</v>
          </cell>
          <cell r="F294">
            <v>0.37</v>
          </cell>
          <cell r="G294" t="str">
            <v>LRT-MIDCOAST</v>
          </cell>
          <cell r="I294">
            <v>65.540000000000006</v>
          </cell>
          <cell r="J294">
            <v>67.819999999999993</v>
          </cell>
          <cell r="K294">
            <v>68.790000000000006</v>
          </cell>
          <cell r="L294">
            <v>54.45</v>
          </cell>
          <cell r="M294">
            <v>68.16</v>
          </cell>
        </row>
        <row r="295">
          <cell r="A295">
            <v>28789</v>
          </cell>
          <cell r="C295">
            <v>1</v>
          </cell>
          <cell r="D295" t="str">
            <v>I-5 NB AUX LOCAL ACC</v>
          </cell>
          <cell r="E295">
            <v>4</v>
          </cell>
          <cell r="F295">
            <v>0.71</v>
          </cell>
          <cell r="G295" t="str">
            <v>LRT-MIDCOAST</v>
          </cell>
          <cell r="I295">
            <v>65.540000000000006</v>
          </cell>
          <cell r="J295">
            <v>67.819999999999993</v>
          </cell>
          <cell r="K295">
            <v>68.790000000000006</v>
          </cell>
          <cell r="L295">
            <v>54.45</v>
          </cell>
          <cell r="M295">
            <v>68.16</v>
          </cell>
        </row>
        <row r="296">
          <cell r="A296">
            <v>12758</v>
          </cell>
          <cell r="C296">
            <v>2</v>
          </cell>
          <cell r="D296" t="str">
            <v>I-5 SB</v>
          </cell>
          <cell r="E296">
            <v>2</v>
          </cell>
          <cell r="F296">
            <v>0.34</v>
          </cell>
          <cell r="G296" t="str">
            <v>CRISTIANITOS</v>
          </cell>
          <cell r="I296">
            <v>66.14</v>
          </cell>
          <cell r="J296">
            <v>71.2</v>
          </cell>
          <cell r="K296">
            <v>66.56</v>
          </cell>
          <cell r="L296">
            <v>69.150000000000006</v>
          </cell>
          <cell r="M296">
            <v>65.53</v>
          </cell>
        </row>
        <row r="297">
          <cell r="A297">
            <v>12753</v>
          </cell>
          <cell r="C297">
            <v>2</v>
          </cell>
          <cell r="D297" t="str">
            <v>I-5 SB</v>
          </cell>
          <cell r="E297">
            <v>3</v>
          </cell>
          <cell r="F297">
            <v>0.25</v>
          </cell>
          <cell r="G297" t="str">
            <v>CRISTIANITOS</v>
          </cell>
          <cell r="I297">
            <v>67.099999999999994</v>
          </cell>
          <cell r="J297">
            <v>70.48</v>
          </cell>
          <cell r="K297">
            <v>70.48</v>
          </cell>
          <cell r="L297">
            <v>72.06</v>
          </cell>
          <cell r="M297">
            <v>68.45</v>
          </cell>
        </row>
        <row r="298">
          <cell r="A298">
            <v>617</v>
          </cell>
          <cell r="C298">
            <v>2</v>
          </cell>
          <cell r="D298" t="str">
            <v>I-5 SB</v>
          </cell>
          <cell r="E298">
            <v>4</v>
          </cell>
          <cell r="F298">
            <v>0.31</v>
          </cell>
          <cell r="G298" t="str">
            <v>CRISTIANITOS</v>
          </cell>
          <cell r="I298">
            <v>65.709999999999994</v>
          </cell>
          <cell r="J298">
            <v>70.05</v>
          </cell>
          <cell r="K298">
            <v>70.62</v>
          </cell>
          <cell r="L298">
            <v>72.44</v>
          </cell>
          <cell r="M298">
            <v>67.28</v>
          </cell>
        </row>
        <row r="299">
          <cell r="A299">
            <v>27517</v>
          </cell>
          <cell r="C299">
            <v>2</v>
          </cell>
          <cell r="D299" t="str">
            <v>I-5 SB</v>
          </cell>
          <cell r="E299">
            <v>5</v>
          </cell>
          <cell r="F299">
            <v>0.5</v>
          </cell>
          <cell r="G299" t="str">
            <v>FOOTHILL TOLLWAY SB</v>
          </cell>
          <cell r="I299">
            <v>65.709999999999994</v>
          </cell>
          <cell r="J299">
            <v>70.05</v>
          </cell>
          <cell r="K299">
            <v>70.62</v>
          </cell>
          <cell r="L299">
            <v>72.44</v>
          </cell>
          <cell r="M299">
            <v>67.28</v>
          </cell>
        </row>
        <row r="300">
          <cell r="A300">
            <v>27521</v>
          </cell>
          <cell r="C300">
            <v>2</v>
          </cell>
          <cell r="D300" t="str">
            <v>I-5 SB</v>
          </cell>
          <cell r="E300">
            <v>7</v>
          </cell>
          <cell r="F300">
            <v>0.67</v>
          </cell>
          <cell r="G300" t="str">
            <v>LAS PULGAS</v>
          </cell>
          <cell r="I300">
            <v>65.930000000000007</v>
          </cell>
          <cell r="J300">
            <v>70.08</v>
          </cell>
          <cell r="K300">
            <v>70.7</v>
          </cell>
          <cell r="L300">
            <v>71.75</v>
          </cell>
          <cell r="M300">
            <v>67.42</v>
          </cell>
        </row>
        <row r="301">
          <cell r="A301">
            <v>26623</v>
          </cell>
          <cell r="C301">
            <v>2</v>
          </cell>
          <cell r="D301" t="str">
            <v>I-5 SB</v>
          </cell>
          <cell r="E301">
            <v>9</v>
          </cell>
          <cell r="F301">
            <v>0.36</v>
          </cell>
          <cell r="G301" t="str">
            <v>VANDEGRIFT</v>
          </cell>
          <cell r="I301">
            <v>65.13</v>
          </cell>
          <cell r="J301">
            <v>69.75</v>
          </cell>
          <cell r="K301">
            <v>67.260000000000005</v>
          </cell>
          <cell r="L301">
            <v>66.58</v>
          </cell>
          <cell r="M301">
            <v>67.63</v>
          </cell>
        </row>
        <row r="302">
          <cell r="A302">
            <v>12270</v>
          </cell>
          <cell r="C302">
            <v>2</v>
          </cell>
          <cell r="D302" t="str">
            <v>I-5 SB</v>
          </cell>
          <cell r="E302">
            <v>11</v>
          </cell>
          <cell r="F302">
            <v>0.18</v>
          </cell>
          <cell r="G302" t="str">
            <v>VANDEGRIFT</v>
          </cell>
          <cell r="I302">
            <v>66.290000000000006</v>
          </cell>
          <cell r="J302">
            <v>68.37</v>
          </cell>
          <cell r="K302">
            <v>64.83</v>
          </cell>
          <cell r="L302">
            <v>64.040000000000006</v>
          </cell>
          <cell r="M302">
            <v>67.7</v>
          </cell>
        </row>
        <row r="303">
          <cell r="A303">
            <v>28515</v>
          </cell>
          <cell r="C303">
            <v>2</v>
          </cell>
          <cell r="D303" t="str">
            <v>I-5 SB</v>
          </cell>
          <cell r="E303">
            <v>12</v>
          </cell>
          <cell r="F303">
            <v>0.44</v>
          </cell>
          <cell r="G303" t="str">
            <v>SR-76</v>
          </cell>
          <cell r="I303">
            <v>66.290000000000006</v>
          </cell>
          <cell r="J303">
            <v>68.37</v>
          </cell>
          <cell r="K303">
            <v>64.83</v>
          </cell>
          <cell r="L303">
            <v>64.040000000000006</v>
          </cell>
          <cell r="M303">
            <v>67.7</v>
          </cell>
        </row>
        <row r="304">
          <cell r="A304">
            <v>28493</v>
          </cell>
          <cell r="C304">
            <v>2</v>
          </cell>
          <cell r="D304" t="str">
            <v>I-5 SB</v>
          </cell>
          <cell r="E304">
            <v>14</v>
          </cell>
          <cell r="F304">
            <v>0.37</v>
          </cell>
          <cell r="G304" t="str">
            <v>MISSION</v>
          </cell>
          <cell r="I304">
            <v>65.56</v>
          </cell>
          <cell r="J304">
            <v>65.959999999999994</v>
          </cell>
          <cell r="K304">
            <v>62.45</v>
          </cell>
          <cell r="L304">
            <v>61.05</v>
          </cell>
          <cell r="M304">
            <v>66.290000000000006</v>
          </cell>
        </row>
        <row r="305">
          <cell r="A305">
            <v>28492</v>
          </cell>
          <cell r="C305">
            <v>2</v>
          </cell>
          <cell r="D305" t="str">
            <v>I-5 SB</v>
          </cell>
          <cell r="E305">
            <v>15</v>
          </cell>
          <cell r="F305">
            <v>0.12</v>
          </cell>
          <cell r="G305" t="str">
            <v>MISSION</v>
          </cell>
          <cell r="I305">
            <v>65.56</v>
          </cell>
          <cell r="J305">
            <v>65.959999999999994</v>
          </cell>
          <cell r="K305">
            <v>62.45</v>
          </cell>
          <cell r="L305">
            <v>61.05</v>
          </cell>
          <cell r="M305">
            <v>66.290000000000006</v>
          </cell>
        </row>
        <row r="306">
          <cell r="A306">
            <v>12238</v>
          </cell>
          <cell r="C306">
            <v>2</v>
          </cell>
          <cell r="D306" t="str">
            <v>I-5 SB</v>
          </cell>
          <cell r="E306">
            <v>16</v>
          </cell>
          <cell r="F306">
            <v>0.37</v>
          </cell>
          <cell r="G306" t="str">
            <v>MISSION</v>
          </cell>
          <cell r="I306">
            <v>65.56</v>
          </cell>
          <cell r="J306">
            <v>65.959999999999994</v>
          </cell>
          <cell r="K306">
            <v>62.45</v>
          </cell>
          <cell r="L306">
            <v>61.05</v>
          </cell>
          <cell r="M306">
            <v>66.290000000000006</v>
          </cell>
        </row>
        <row r="307">
          <cell r="A307">
            <v>26562</v>
          </cell>
          <cell r="C307">
            <v>2</v>
          </cell>
          <cell r="D307" t="str">
            <v>I-5 SB</v>
          </cell>
          <cell r="E307">
            <v>17</v>
          </cell>
          <cell r="F307">
            <v>0.25</v>
          </cell>
          <cell r="G307" t="str">
            <v>OCEANSIDE</v>
          </cell>
          <cell r="I307">
            <v>66.84</v>
          </cell>
          <cell r="J307">
            <v>66.84</v>
          </cell>
          <cell r="K307">
            <v>64.3</v>
          </cell>
          <cell r="L307">
            <v>61.95</v>
          </cell>
          <cell r="M307">
            <v>68.11</v>
          </cell>
        </row>
        <row r="308">
          <cell r="A308">
            <v>12241</v>
          </cell>
          <cell r="C308">
            <v>2</v>
          </cell>
          <cell r="D308" t="str">
            <v>I-5 SB</v>
          </cell>
          <cell r="E308">
            <v>18</v>
          </cell>
          <cell r="F308">
            <v>0.08</v>
          </cell>
          <cell r="G308" t="str">
            <v>OCEANSIDE</v>
          </cell>
          <cell r="I308">
            <v>66.84</v>
          </cell>
          <cell r="J308">
            <v>66.84</v>
          </cell>
          <cell r="K308">
            <v>64.3</v>
          </cell>
          <cell r="L308">
            <v>61.95</v>
          </cell>
          <cell r="M308">
            <v>68.11</v>
          </cell>
        </row>
        <row r="309">
          <cell r="A309">
            <v>20654</v>
          </cell>
          <cell r="C309">
            <v>2</v>
          </cell>
          <cell r="D309" t="str">
            <v>I-5 SB</v>
          </cell>
          <cell r="E309">
            <v>19</v>
          </cell>
          <cell r="F309">
            <v>0.62</v>
          </cell>
          <cell r="G309" t="str">
            <v>OCEANSIDE</v>
          </cell>
          <cell r="I309">
            <v>66.03</v>
          </cell>
          <cell r="J309">
            <v>63.37</v>
          </cell>
          <cell r="K309">
            <v>62.74</v>
          </cell>
          <cell r="L309">
            <v>60.03</v>
          </cell>
          <cell r="M309">
            <v>67.239999999999995</v>
          </cell>
        </row>
        <row r="310">
          <cell r="A310">
            <v>12247</v>
          </cell>
          <cell r="C310">
            <v>2</v>
          </cell>
          <cell r="D310" t="str">
            <v>I-5 SB</v>
          </cell>
          <cell r="E310">
            <v>20</v>
          </cell>
          <cell r="F310">
            <v>0.27</v>
          </cell>
          <cell r="G310" t="str">
            <v>RAMP</v>
          </cell>
          <cell r="I310">
            <v>65.760000000000005</v>
          </cell>
          <cell r="J310">
            <v>61.44</v>
          </cell>
          <cell r="K310">
            <v>62.39</v>
          </cell>
          <cell r="L310">
            <v>60.54</v>
          </cell>
          <cell r="M310">
            <v>66.849999999999994</v>
          </cell>
        </row>
        <row r="311">
          <cell r="A311">
            <v>27594</v>
          </cell>
          <cell r="C311">
            <v>2</v>
          </cell>
          <cell r="D311" t="str">
            <v>I-5 SB</v>
          </cell>
          <cell r="E311">
            <v>23</v>
          </cell>
          <cell r="F311">
            <v>0.12</v>
          </cell>
          <cell r="G311" t="str">
            <v>VISTA WY</v>
          </cell>
          <cell r="I311">
            <v>67.83</v>
          </cell>
          <cell r="J311">
            <v>61.45</v>
          </cell>
          <cell r="K311">
            <v>67.819999999999993</v>
          </cell>
          <cell r="L311">
            <v>69.540000000000006</v>
          </cell>
          <cell r="M311">
            <v>69.150000000000006</v>
          </cell>
        </row>
        <row r="312">
          <cell r="A312">
            <v>580</v>
          </cell>
          <cell r="C312">
            <v>2</v>
          </cell>
          <cell r="D312" t="str">
            <v>I-5 SB</v>
          </cell>
          <cell r="E312">
            <v>24</v>
          </cell>
          <cell r="F312">
            <v>0.11</v>
          </cell>
          <cell r="G312" t="str">
            <v>LAS FLORES</v>
          </cell>
          <cell r="I312">
            <v>65.87</v>
          </cell>
          <cell r="J312">
            <v>56.51</v>
          </cell>
          <cell r="K312">
            <v>63.32</v>
          </cell>
          <cell r="L312">
            <v>67.12</v>
          </cell>
          <cell r="M312">
            <v>67.150000000000006</v>
          </cell>
        </row>
        <row r="313">
          <cell r="A313">
            <v>12589</v>
          </cell>
          <cell r="C313">
            <v>2</v>
          </cell>
          <cell r="D313" t="str">
            <v>I-5 SB</v>
          </cell>
          <cell r="E313">
            <v>25</v>
          </cell>
          <cell r="F313">
            <v>0.37</v>
          </cell>
          <cell r="G313" t="str">
            <v>LAS FLORES</v>
          </cell>
          <cell r="I313">
            <v>65.87</v>
          </cell>
          <cell r="J313">
            <v>56.51</v>
          </cell>
          <cell r="K313">
            <v>63.32</v>
          </cell>
          <cell r="L313">
            <v>67.12</v>
          </cell>
          <cell r="M313">
            <v>67.150000000000006</v>
          </cell>
        </row>
        <row r="314">
          <cell r="A314">
            <v>12586</v>
          </cell>
          <cell r="C314">
            <v>2</v>
          </cell>
          <cell r="D314" t="str">
            <v>I-5 SB</v>
          </cell>
          <cell r="E314">
            <v>26</v>
          </cell>
          <cell r="F314">
            <v>0.2</v>
          </cell>
          <cell r="G314" t="str">
            <v>LAS FLORES</v>
          </cell>
          <cell r="I314">
            <v>67.19</v>
          </cell>
          <cell r="J314">
            <v>57.41</v>
          </cell>
          <cell r="K314">
            <v>64.010000000000005</v>
          </cell>
          <cell r="L314">
            <v>67.91</v>
          </cell>
          <cell r="M314">
            <v>68.06</v>
          </cell>
        </row>
        <row r="315">
          <cell r="A315">
            <v>12583</v>
          </cell>
          <cell r="C315">
            <v>2</v>
          </cell>
          <cell r="D315" t="str">
            <v>I-5 SB</v>
          </cell>
          <cell r="E315">
            <v>27</v>
          </cell>
          <cell r="F315">
            <v>0.38</v>
          </cell>
          <cell r="G315" t="str">
            <v>CARLSBAD VILLAGE</v>
          </cell>
          <cell r="I315">
            <v>67.19</v>
          </cell>
          <cell r="J315">
            <v>57.41</v>
          </cell>
          <cell r="K315">
            <v>64.010000000000005</v>
          </cell>
          <cell r="L315">
            <v>67.91</v>
          </cell>
          <cell r="M315">
            <v>68.06</v>
          </cell>
        </row>
        <row r="316">
          <cell r="A316">
            <v>12582</v>
          </cell>
          <cell r="C316">
            <v>2</v>
          </cell>
          <cell r="D316" t="str">
            <v>I-5 SB</v>
          </cell>
          <cell r="E316">
            <v>28</v>
          </cell>
          <cell r="F316">
            <v>0.36</v>
          </cell>
          <cell r="G316" t="str">
            <v>CARLSBAD VILLAGE</v>
          </cell>
          <cell r="I316">
            <v>67.19</v>
          </cell>
          <cell r="J316">
            <v>57.41</v>
          </cell>
          <cell r="K316">
            <v>64.010000000000005</v>
          </cell>
          <cell r="L316">
            <v>67.91</v>
          </cell>
          <cell r="M316">
            <v>68.06</v>
          </cell>
        </row>
        <row r="317">
          <cell r="A317">
            <v>26563</v>
          </cell>
          <cell r="C317">
            <v>2</v>
          </cell>
          <cell r="D317" t="str">
            <v>I-5 SB</v>
          </cell>
          <cell r="E317">
            <v>29</v>
          </cell>
          <cell r="F317">
            <v>0.45</v>
          </cell>
          <cell r="G317" t="str">
            <v>TAMARACK</v>
          </cell>
          <cell r="I317">
            <v>68.17</v>
          </cell>
          <cell r="J317">
            <v>57.51</v>
          </cell>
          <cell r="K317">
            <v>63.9</v>
          </cell>
          <cell r="L317">
            <v>67.459999999999994</v>
          </cell>
          <cell r="M317">
            <v>68.8</v>
          </cell>
        </row>
        <row r="318">
          <cell r="A318">
            <v>675</v>
          </cell>
          <cell r="C318">
            <v>2</v>
          </cell>
          <cell r="D318" t="str">
            <v>I-5 SB</v>
          </cell>
          <cell r="E318">
            <v>30</v>
          </cell>
          <cell r="F318">
            <v>0.16</v>
          </cell>
          <cell r="G318" t="str">
            <v>TAMARACK</v>
          </cell>
          <cell r="I318">
            <v>68.17</v>
          </cell>
          <cell r="J318">
            <v>57.51</v>
          </cell>
          <cell r="K318">
            <v>63.9</v>
          </cell>
          <cell r="L318">
            <v>67.459999999999994</v>
          </cell>
          <cell r="M318">
            <v>68.8</v>
          </cell>
        </row>
        <row r="319">
          <cell r="A319">
            <v>674</v>
          </cell>
          <cell r="C319">
            <v>2</v>
          </cell>
          <cell r="D319" t="str">
            <v>I-5 SB</v>
          </cell>
          <cell r="E319">
            <v>32</v>
          </cell>
          <cell r="F319">
            <v>0.54</v>
          </cell>
          <cell r="G319" t="str">
            <v>CANNON</v>
          </cell>
          <cell r="I319">
            <v>67.59</v>
          </cell>
          <cell r="J319">
            <v>56.52</v>
          </cell>
          <cell r="K319">
            <v>63.11</v>
          </cell>
          <cell r="L319">
            <v>64.53</v>
          </cell>
          <cell r="M319">
            <v>68.03</v>
          </cell>
        </row>
        <row r="320">
          <cell r="A320">
            <v>13273</v>
          </cell>
          <cell r="C320">
            <v>2</v>
          </cell>
          <cell r="D320" t="str">
            <v>I-5 SB</v>
          </cell>
          <cell r="E320">
            <v>34</v>
          </cell>
          <cell r="F320">
            <v>0.37</v>
          </cell>
          <cell r="G320" t="str">
            <v>PALOMAR AIRPORT</v>
          </cell>
          <cell r="I320">
            <v>68.2</v>
          </cell>
          <cell r="J320">
            <v>53</v>
          </cell>
          <cell r="K320">
            <v>61.5</v>
          </cell>
          <cell r="L320">
            <v>62.53</v>
          </cell>
          <cell r="M320">
            <v>68.58</v>
          </cell>
        </row>
        <row r="321">
          <cell r="A321">
            <v>13281</v>
          </cell>
          <cell r="C321">
            <v>2</v>
          </cell>
          <cell r="D321" t="str">
            <v>I-5 SB</v>
          </cell>
          <cell r="E321">
            <v>35</v>
          </cell>
          <cell r="F321">
            <v>0.17</v>
          </cell>
          <cell r="G321" t="str">
            <v>PALOMAR AIRPORT</v>
          </cell>
          <cell r="I321">
            <v>68.2</v>
          </cell>
          <cell r="J321">
            <v>53</v>
          </cell>
          <cell r="K321">
            <v>61.5</v>
          </cell>
          <cell r="L321">
            <v>62.53</v>
          </cell>
          <cell r="M321">
            <v>68.58</v>
          </cell>
        </row>
        <row r="322">
          <cell r="A322">
            <v>26564</v>
          </cell>
          <cell r="C322">
            <v>2</v>
          </cell>
          <cell r="D322" t="str">
            <v>I-5 SB</v>
          </cell>
          <cell r="E322">
            <v>37</v>
          </cell>
          <cell r="F322">
            <v>0.3</v>
          </cell>
          <cell r="G322" t="str">
            <v>POINSETTIA</v>
          </cell>
          <cell r="I322">
            <v>67.37</v>
          </cell>
          <cell r="J322">
            <v>40.82</v>
          </cell>
          <cell r="K322">
            <v>60.16</v>
          </cell>
          <cell r="L322">
            <v>62.86</v>
          </cell>
          <cell r="M322">
            <v>67.87</v>
          </cell>
        </row>
        <row r="323">
          <cell r="A323">
            <v>735</v>
          </cell>
          <cell r="C323">
            <v>2</v>
          </cell>
          <cell r="D323" t="str">
            <v>I-5 SB</v>
          </cell>
          <cell r="E323">
            <v>38</v>
          </cell>
          <cell r="F323">
            <v>0.4</v>
          </cell>
          <cell r="G323" t="str">
            <v>POINSETTIA</v>
          </cell>
          <cell r="I323">
            <v>67.37</v>
          </cell>
          <cell r="J323">
            <v>40.82</v>
          </cell>
          <cell r="K323">
            <v>60.16</v>
          </cell>
          <cell r="L323">
            <v>62.86</v>
          </cell>
          <cell r="M323">
            <v>67.87</v>
          </cell>
        </row>
        <row r="324">
          <cell r="A324">
            <v>672</v>
          </cell>
          <cell r="C324">
            <v>2</v>
          </cell>
          <cell r="D324" t="str">
            <v>I-5 SB</v>
          </cell>
          <cell r="E324">
            <v>40</v>
          </cell>
          <cell r="F324">
            <v>0.66</v>
          </cell>
          <cell r="G324" t="str">
            <v>LA COSTA</v>
          </cell>
          <cell r="I324">
            <v>68.05</v>
          </cell>
          <cell r="J324">
            <v>35.01</v>
          </cell>
          <cell r="K324">
            <v>56.66</v>
          </cell>
          <cell r="L324">
            <v>61.88</v>
          </cell>
          <cell r="M324">
            <v>68.53</v>
          </cell>
        </row>
        <row r="325">
          <cell r="A325">
            <v>8773</v>
          </cell>
          <cell r="C325">
            <v>2</v>
          </cell>
          <cell r="D325" t="str">
            <v>I-5 SB</v>
          </cell>
          <cell r="E325">
            <v>43</v>
          </cell>
          <cell r="F325">
            <v>0.56999999999999995</v>
          </cell>
          <cell r="G325" t="str">
            <v>LEUCADIA</v>
          </cell>
          <cell r="I325">
            <v>67.72</v>
          </cell>
          <cell r="J325">
            <v>37.01</v>
          </cell>
          <cell r="K325">
            <v>56.08</v>
          </cell>
          <cell r="L325">
            <v>62.25</v>
          </cell>
          <cell r="M325">
            <v>67.94</v>
          </cell>
        </row>
        <row r="326">
          <cell r="A326">
            <v>621</v>
          </cell>
          <cell r="C326">
            <v>2</v>
          </cell>
          <cell r="D326" t="str">
            <v>I-5 SB</v>
          </cell>
          <cell r="E326">
            <v>45</v>
          </cell>
          <cell r="F326">
            <v>0.43</v>
          </cell>
          <cell r="G326" t="str">
            <v>ENCINITAS</v>
          </cell>
          <cell r="I326">
            <v>68.209999999999994</v>
          </cell>
          <cell r="J326">
            <v>39.770000000000003</v>
          </cell>
          <cell r="K326">
            <v>58.29</v>
          </cell>
          <cell r="L326">
            <v>63.7</v>
          </cell>
          <cell r="M326">
            <v>68.37</v>
          </cell>
        </row>
        <row r="327">
          <cell r="A327">
            <v>26622</v>
          </cell>
          <cell r="C327">
            <v>2</v>
          </cell>
          <cell r="D327" t="str">
            <v>I-5 SB</v>
          </cell>
          <cell r="E327">
            <v>48</v>
          </cell>
          <cell r="F327">
            <v>0.21</v>
          </cell>
          <cell r="G327" t="str">
            <v>SANTA FE</v>
          </cell>
          <cell r="I327">
            <v>67.33</v>
          </cell>
          <cell r="J327">
            <v>42.29</v>
          </cell>
          <cell r="K327">
            <v>57.37</v>
          </cell>
          <cell r="L327">
            <v>61.58</v>
          </cell>
          <cell r="M327">
            <v>67.209999999999994</v>
          </cell>
        </row>
        <row r="328">
          <cell r="A328">
            <v>13582</v>
          </cell>
          <cell r="C328">
            <v>2</v>
          </cell>
          <cell r="D328" t="str">
            <v>I-5 SB</v>
          </cell>
          <cell r="E328">
            <v>49</v>
          </cell>
          <cell r="F328">
            <v>0.24</v>
          </cell>
          <cell r="G328" t="str">
            <v>SANTA FE</v>
          </cell>
          <cell r="I328">
            <v>67.33</v>
          </cell>
          <cell r="J328">
            <v>42.29</v>
          </cell>
          <cell r="K328">
            <v>57.37</v>
          </cell>
          <cell r="L328">
            <v>61.58</v>
          </cell>
          <cell r="M328">
            <v>67.209999999999994</v>
          </cell>
        </row>
        <row r="329">
          <cell r="A329">
            <v>13585</v>
          </cell>
          <cell r="C329">
            <v>2</v>
          </cell>
          <cell r="D329" t="str">
            <v>I-5 SB</v>
          </cell>
          <cell r="E329">
            <v>50</v>
          </cell>
          <cell r="F329">
            <v>0.34</v>
          </cell>
          <cell r="G329" t="str">
            <v>SANTA FE</v>
          </cell>
          <cell r="I329">
            <v>67.33</v>
          </cell>
          <cell r="J329">
            <v>42.29</v>
          </cell>
          <cell r="K329">
            <v>57.37</v>
          </cell>
          <cell r="L329">
            <v>61.58</v>
          </cell>
          <cell r="M329">
            <v>67.209999999999994</v>
          </cell>
        </row>
        <row r="330">
          <cell r="A330">
            <v>13589</v>
          </cell>
          <cell r="C330">
            <v>2</v>
          </cell>
          <cell r="D330" t="str">
            <v>I-5 SB</v>
          </cell>
          <cell r="E330">
            <v>52</v>
          </cell>
          <cell r="F330">
            <v>0.31</v>
          </cell>
          <cell r="G330" t="str">
            <v>BIRMINGHAM</v>
          </cell>
          <cell r="I330">
            <v>68.78</v>
          </cell>
          <cell r="J330">
            <v>45.83</v>
          </cell>
          <cell r="K330">
            <v>61.34</v>
          </cell>
          <cell r="L330">
            <v>66.81</v>
          </cell>
          <cell r="M330">
            <v>68.930000000000007</v>
          </cell>
        </row>
        <row r="331">
          <cell r="A331">
            <v>13590</v>
          </cell>
          <cell r="C331">
            <v>2</v>
          </cell>
          <cell r="D331" t="str">
            <v>I-5 SB</v>
          </cell>
          <cell r="E331">
            <v>53</v>
          </cell>
          <cell r="F331">
            <v>0.7</v>
          </cell>
          <cell r="G331" t="str">
            <v>BIRMINGHAM</v>
          </cell>
          <cell r="I331">
            <v>68.78</v>
          </cell>
          <cell r="J331">
            <v>45.83</v>
          </cell>
          <cell r="K331">
            <v>61.34</v>
          </cell>
          <cell r="L331">
            <v>66.81</v>
          </cell>
          <cell r="M331">
            <v>68.930000000000007</v>
          </cell>
        </row>
        <row r="332">
          <cell r="A332">
            <v>643</v>
          </cell>
          <cell r="C332">
            <v>2</v>
          </cell>
          <cell r="D332" t="str">
            <v>I-5 SB</v>
          </cell>
          <cell r="E332">
            <v>54</v>
          </cell>
          <cell r="F332">
            <v>0.34</v>
          </cell>
          <cell r="G332" t="str">
            <v>MANCHESTER</v>
          </cell>
          <cell r="I332">
            <v>68.260000000000005</v>
          </cell>
          <cell r="J332">
            <v>50.14</v>
          </cell>
          <cell r="K332">
            <v>60.9</v>
          </cell>
          <cell r="L332">
            <v>66.989999999999995</v>
          </cell>
          <cell r="M332">
            <v>68.36</v>
          </cell>
        </row>
        <row r="333">
          <cell r="A333">
            <v>26294</v>
          </cell>
          <cell r="C333">
            <v>2</v>
          </cell>
          <cell r="D333" t="str">
            <v>I-5 SB</v>
          </cell>
          <cell r="E333">
            <v>57</v>
          </cell>
          <cell r="F333">
            <v>0.13</v>
          </cell>
          <cell r="G333" t="str">
            <v>LOMAS SANTA FE</v>
          </cell>
          <cell r="I333">
            <v>67.099999999999994</v>
          </cell>
          <cell r="J333">
            <v>60.62</v>
          </cell>
          <cell r="K333">
            <v>63.61</v>
          </cell>
          <cell r="L333">
            <v>66.56</v>
          </cell>
          <cell r="M333">
            <v>67.17</v>
          </cell>
        </row>
        <row r="334">
          <cell r="A334">
            <v>13598</v>
          </cell>
          <cell r="C334">
            <v>2</v>
          </cell>
          <cell r="D334" t="str">
            <v>I-5 SB</v>
          </cell>
          <cell r="E334">
            <v>58</v>
          </cell>
          <cell r="F334">
            <v>0.31</v>
          </cell>
          <cell r="G334" t="str">
            <v>LOMAS SANTA FE</v>
          </cell>
          <cell r="I334">
            <v>67.099999999999994</v>
          </cell>
          <cell r="J334">
            <v>60.62</v>
          </cell>
          <cell r="K334">
            <v>63.61</v>
          </cell>
          <cell r="L334">
            <v>66.56</v>
          </cell>
          <cell r="M334">
            <v>67.17</v>
          </cell>
        </row>
        <row r="335">
          <cell r="A335">
            <v>782</v>
          </cell>
          <cell r="C335">
            <v>2</v>
          </cell>
          <cell r="D335" t="str">
            <v>I-5 SB</v>
          </cell>
          <cell r="E335">
            <v>60</v>
          </cell>
          <cell r="F335">
            <v>0.26</v>
          </cell>
          <cell r="G335" t="str">
            <v>VIA DE LA VALLE</v>
          </cell>
          <cell r="I335">
            <v>68.069999999999993</v>
          </cell>
          <cell r="J335">
            <v>65.94</v>
          </cell>
          <cell r="K335">
            <v>67.77</v>
          </cell>
          <cell r="L335">
            <v>69.87</v>
          </cell>
          <cell r="M335">
            <v>68.34</v>
          </cell>
        </row>
        <row r="336">
          <cell r="A336">
            <v>14247</v>
          </cell>
          <cell r="C336">
            <v>2</v>
          </cell>
          <cell r="D336" t="str">
            <v>I-5 SB</v>
          </cell>
          <cell r="E336">
            <v>61</v>
          </cell>
          <cell r="F336">
            <v>0.25</v>
          </cell>
          <cell r="G336" t="str">
            <v>VIA DE LA VALLE</v>
          </cell>
          <cell r="I336">
            <v>68.069999999999993</v>
          </cell>
          <cell r="J336">
            <v>65.94</v>
          </cell>
          <cell r="K336">
            <v>67.77</v>
          </cell>
          <cell r="L336">
            <v>69.87</v>
          </cell>
          <cell r="M336">
            <v>68.34</v>
          </cell>
        </row>
        <row r="337">
          <cell r="A337">
            <v>26417</v>
          </cell>
          <cell r="C337">
            <v>2</v>
          </cell>
          <cell r="D337" t="str">
            <v>I-5 SB</v>
          </cell>
          <cell r="E337">
            <v>71</v>
          </cell>
          <cell r="F337">
            <v>0.68</v>
          </cell>
          <cell r="G337" t="str">
            <v>CARMEL VALLEY</v>
          </cell>
          <cell r="I337">
            <v>68.63</v>
          </cell>
          <cell r="J337">
            <v>70.78</v>
          </cell>
          <cell r="K337">
            <v>70.349999999999994</v>
          </cell>
          <cell r="L337">
            <v>71.930000000000007</v>
          </cell>
          <cell r="M337">
            <v>69.14</v>
          </cell>
        </row>
        <row r="338">
          <cell r="A338">
            <v>30776</v>
          </cell>
          <cell r="C338">
            <v>2</v>
          </cell>
          <cell r="D338" t="str">
            <v>I-5 SB</v>
          </cell>
          <cell r="E338">
            <v>73</v>
          </cell>
          <cell r="F338">
            <v>0.43</v>
          </cell>
          <cell r="G338" t="str">
            <v>CARMEL VALLEY</v>
          </cell>
          <cell r="I338">
            <v>64.97</v>
          </cell>
          <cell r="J338">
            <v>66.98</v>
          </cell>
          <cell r="K338">
            <v>68.22</v>
          </cell>
          <cell r="L338">
            <v>69.180000000000007</v>
          </cell>
          <cell r="M338">
            <v>65.05</v>
          </cell>
        </row>
        <row r="339">
          <cell r="A339">
            <v>16170</v>
          </cell>
          <cell r="C339">
            <v>2</v>
          </cell>
          <cell r="D339" t="str">
            <v>I-5 SB</v>
          </cell>
          <cell r="E339">
            <v>74</v>
          </cell>
          <cell r="F339">
            <v>0.28999999999999998</v>
          </cell>
          <cell r="I339">
            <v>67.72</v>
          </cell>
          <cell r="J339">
            <v>65.62</v>
          </cell>
          <cell r="K339">
            <v>68.61</v>
          </cell>
          <cell r="L339">
            <v>41.63</v>
          </cell>
          <cell r="M339">
            <v>67.05</v>
          </cell>
        </row>
        <row r="340">
          <cell r="A340">
            <v>14263</v>
          </cell>
          <cell r="C340">
            <v>2</v>
          </cell>
          <cell r="D340" t="str">
            <v>I-5 SB</v>
          </cell>
          <cell r="E340">
            <v>75</v>
          </cell>
          <cell r="F340">
            <v>0.52</v>
          </cell>
          <cell r="G340" t="str">
            <v>I-805 SB</v>
          </cell>
          <cell r="I340">
            <v>67.680000000000007</v>
          </cell>
          <cell r="J340">
            <v>64.92</v>
          </cell>
          <cell r="K340">
            <v>68.400000000000006</v>
          </cell>
          <cell r="L340">
            <v>41.34</v>
          </cell>
          <cell r="M340">
            <v>67.069999999999993</v>
          </cell>
        </row>
        <row r="341">
          <cell r="A341">
            <v>25879</v>
          </cell>
          <cell r="C341">
            <v>2</v>
          </cell>
          <cell r="D341" t="str">
            <v>I-5 SB</v>
          </cell>
          <cell r="E341">
            <v>76</v>
          </cell>
          <cell r="F341">
            <v>0.12</v>
          </cell>
          <cell r="G341" t="str">
            <v>SORRENTO VALLEY</v>
          </cell>
          <cell r="I341">
            <v>67.680000000000007</v>
          </cell>
          <cell r="J341">
            <v>64.92</v>
          </cell>
          <cell r="K341">
            <v>68.400000000000006</v>
          </cell>
          <cell r="L341">
            <v>41.34</v>
          </cell>
          <cell r="M341">
            <v>67.069999999999993</v>
          </cell>
        </row>
        <row r="342">
          <cell r="A342">
            <v>9241</v>
          </cell>
          <cell r="C342">
            <v>2</v>
          </cell>
          <cell r="D342" t="str">
            <v>I-5 SB</v>
          </cell>
          <cell r="E342">
            <v>79</v>
          </cell>
          <cell r="F342">
            <v>0.36</v>
          </cell>
          <cell r="G342" t="str">
            <v>GENESEE</v>
          </cell>
          <cell r="I342">
            <v>66.819999999999993</v>
          </cell>
          <cell r="J342">
            <v>66.12</v>
          </cell>
          <cell r="K342">
            <v>65.900000000000006</v>
          </cell>
          <cell r="L342">
            <v>24.54</v>
          </cell>
          <cell r="M342">
            <v>65.61</v>
          </cell>
        </row>
        <row r="343">
          <cell r="A343">
            <v>26065</v>
          </cell>
          <cell r="C343">
            <v>2</v>
          </cell>
          <cell r="D343" t="str">
            <v>I-5 SB</v>
          </cell>
          <cell r="E343">
            <v>88</v>
          </cell>
          <cell r="F343">
            <v>0.77</v>
          </cell>
          <cell r="G343" t="str">
            <v>SR-52 WB</v>
          </cell>
          <cell r="I343">
            <v>68.33</v>
          </cell>
          <cell r="J343">
            <v>69.7</v>
          </cell>
          <cell r="K343">
            <v>67.34</v>
          </cell>
          <cell r="L343">
            <v>31.2</v>
          </cell>
          <cell r="M343">
            <v>66.7</v>
          </cell>
        </row>
        <row r="344">
          <cell r="A344">
            <v>26017</v>
          </cell>
          <cell r="C344">
            <v>2</v>
          </cell>
          <cell r="D344" t="str">
            <v>I-5 SB</v>
          </cell>
          <cell r="E344">
            <v>89</v>
          </cell>
          <cell r="F344">
            <v>0.89</v>
          </cell>
          <cell r="G344" t="str">
            <v>SR-52 WB</v>
          </cell>
          <cell r="I344">
            <v>68.459999999999994</v>
          </cell>
          <cell r="J344">
            <v>69.709999999999994</v>
          </cell>
          <cell r="K344">
            <v>67.8</v>
          </cell>
          <cell r="L344">
            <v>36.549999999999997</v>
          </cell>
          <cell r="M344">
            <v>67.150000000000006</v>
          </cell>
        </row>
        <row r="345">
          <cell r="A345">
            <v>8780</v>
          </cell>
          <cell r="C345">
            <v>2</v>
          </cell>
          <cell r="D345" t="str">
            <v>I-5 SB</v>
          </cell>
          <cell r="E345">
            <v>90</v>
          </cell>
          <cell r="F345">
            <v>0.52</v>
          </cell>
          <cell r="G345" t="str">
            <v>MISSION BAY</v>
          </cell>
          <cell r="I345">
            <v>67.790000000000006</v>
          </cell>
          <cell r="J345">
            <v>54.76</v>
          </cell>
          <cell r="K345">
            <v>65.91</v>
          </cell>
          <cell r="L345">
            <v>67.67</v>
          </cell>
          <cell r="M345">
            <v>67.23</v>
          </cell>
        </row>
        <row r="346">
          <cell r="A346">
            <v>20684</v>
          </cell>
          <cell r="C346">
            <v>2</v>
          </cell>
          <cell r="D346" t="str">
            <v>I-5 SB</v>
          </cell>
          <cell r="E346">
            <v>91</v>
          </cell>
          <cell r="F346">
            <v>0.83</v>
          </cell>
          <cell r="G346" t="str">
            <v>GARNET</v>
          </cell>
          <cell r="I346">
            <v>68.540000000000006</v>
          </cell>
          <cell r="J346">
            <v>55.83</v>
          </cell>
          <cell r="K346">
            <v>67.489999999999995</v>
          </cell>
          <cell r="L346">
            <v>68.540000000000006</v>
          </cell>
          <cell r="M346">
            <v>68.38</v>
          </cell>
        </row>
        <row r="347">
          <cell r="A347">
            <v>8787</v>
          </cell>
          <cell r="C347">
            <v>2</v>
          </cell>
          <cell r="D347" t="str">
            <v>I-5 SB</v>
          </cell>
          <cell r="E347">
            <v>93</v>
          </cell>
          <cell r="F347">
            <v>0.33</v>
          </cell>
          <cell r="G347" t="str">
            <v>CLAIREMONT</v>
          </cell>
          <cell r="I347">
            <v>68.91</v>
          </cell>
          <cell r="J347">
            <v>68.930000000000007</v>
          </cell>
          <cell r="K347">
            <v>66.180000000000007</v>
          </cell>
          <cell r="L347">
            <v>43.51</v>
          </cell>
          <cell r="M347">
            <v>67.33</v>
          </cell>
        </row>
        <row r="348">
          <cell r="A348">
            <v>8786</v>
          </cell>
          <cell r="C348">
            <v>2</v>
          </cell>
          <cell r="D348" t="str">
            <v>I-5 SB</v>
          </cell>
          <cell r="E348">
            <v>94</v>
          </cell>
          <cell r="F348">
            <v>0.18</v>
          </cell>
          <cell r="G348" t="str">
            <v>CLAIREMONT</v>
          </cell>
          <cell r="I348">
            <v>68.91</v>
          </cell>
          <cell r="J348">
            <v>68.930000000000007</v>
          </cell>
          <cell r="K348">
            <v>66.180000000000007</v>
          </cell>
          <cell r="L348">
            <v>43.51</v>
          </cell>
          <cell r="M348">
            <v>67.33</v>
          </cell>
        </row>
        <row r="349">
          <cell r="A349">
            <v>8789</v>
          </cell>
          <cell r="C349">
            <v>2</v>
          </cell>
          <cell r="D349" t="str">
            <v>I-5 SB</v>
          </cell>
          <cell r="E349">
            <v>96</v>
          </cell>
          <cell r="F349">
            <v>0.05</v>
          </cell>
          <cell r="G349" t="str">
            <v>CLAIREMONT</v>
          </cell>
          <cell r="I349">
            <v>68.400000000000006</v>
          </cell>
          <cell r="J349">
            <v>69.75</v>
          </cell>
          <cell r="K349">
            <v>68.25</v>
          </cell>
          <cell r="L349">
            <v>53.36</v>
          </cell>
          <cell r="M349">
            <v>67.11</v>
          </cell>
        </row>
        <row r="350">
          <cell r="A350">
            <v>8791</v>
          </cell>
          <cell r="C350">
            <v>2</v>
          </cell>
          <cell r="D350" t="str">
            <v>I-5 SB</v>
          </cell>
          <cell r="E350">
            <v>97</v>
          </cell>
          <cell r="F350">
            <v>0.37</v>
          </cell>
          <cell r="G350" t="str">
            <v>SEA WORLD</v>
          </cell>
          <cell r="I350">
            <v>68.400000000000006</v>
          </cell>
          <cell r="J350">
            <v>69.75</v>
          </cell>
          <cell r="K350">
            <v>68.25</v>
          </cell>
          <cell r="L350">
            <v>53.36</v>
          </cell>
          <cell r="M350">
            <v>67.11</v>
          </cell>
        </row>
        <row r="351">
          <cell r="A351">
            <v>8793</v>
          </cell>
          <cell r="C351">
            <v>2</v>
          </cell>
          <cell r="D351" t="str">
            <v>I-5 SB</v>
          </cell>
          <cell r="E351">
            <v>98</v>
          </cell>
          <cell r="F351">
            <v>0.3</v>
          </cell>
          <cell r="G351" t="str">
            <v>SEA WORLD</v>
          </cell>
          <cell r="I351">
            <v>68.400000000000006</v>
          </cell>
          <cell r="J351">
            <v>69.75</v>
          </cell>
          <cell r="K351">
            <v>68.25</v>
          </cell>
          <cell r="L351">
            <v>53.36</v>
          </cell>
          <cell r="M351">
            <v>67.11</v>
          </cell>
        </row>
        <row r="352">
          <cell r="A352">
            <v>20685</v>
          </cell>
          <cell r="C352">
            <v>2</v>
          </cell>
          <cell r="D352" t="str">
            <v>I-5 SB</v>
          </cell>
          <cell r="E352">
            <v>100</v>
          </cell>
          <cell r="F352">
            <v>0.55000000000000004</v>
          </cell>
          <cell r="G352" t="str">
            <v>I-8 EB</v>
          </cell>
          <cell r="I352">
            <v>67.430000000000007</v>
          </cell>
          <cell r="J352">
            <v>50</v>
          </cell>
          <cell r="K352">
            <v>66</v>
          </cell>
          <cell r="L352">
            <v>64.02</v>
          </cell>
          <cell r="M352">
            <v>67.069999999999993</v>
          </cell>
        </row>
        <row r="353">
          <cell r="A353">
            <v>20689</v>
          </cell>
          <cell r="C353">
            <v>2</v>
          </cell>
          <cell r="D353" t="str">
            <v>I-5 SB</v>
          </cell>
          <cell r="E353">
            <v>101</v>
          </cell>
          <cell r="F353">
            <v>0.62</v>
          </cell>
          <cell r="G353" t="str">
            <v>I-8 EB</v>
          </cell>
          <cell r="I353">
            <v>67.430000000000007</v>
          </cell>
          <cell r="J353">
            <v>50</v>
          </cell>
          <cell r="K353">
            <v>66</v>
          </cell>
          <cell r="L353">
            <v>64.02</v>
          </cell>
          <cell r="M353">
            <v>67.069999999999993</v>
          </cell>
        </row>
        <row r="354">
          <cell r="A354">
            <v>30817</v>
          </cell>
          <cell r="C354">
            <v>2</v>
          </cell>
          <cell r="D354" t="str">
            <v>I-5 SB</v>
          </cell>
          <cell r="E354">
            <v>102</v>
          </cell>
          <cell r="F354">
            <v>0.21</v>
          </cell>
          <cell r="G354" t="str">
            <v>OLD TOWN</v>
          </cell>
          <cell r="I354">
            <v>68.34</v>
          </cell>
          <cell r="J354">
            <v>61.35</v>
          </cell>
          <cell r="K354">
            <v>67.34</v>
          </cell>
          <cell r="L354">
            <v>63.72</v>
          </cell>
          <cell r="M354">
            <v>67.790000000000006</v>
          </cell>
        </row>
        <row r="355">
          <cell r="A355">
            <v>20694</v>
          </cell>
          <cell r="C355">
            <v>2</v>
          </cell>
          <cell r="D355" t="str">
            <v>I-5 SB</v>
          </cell>
          <cell r="E355">
            <v>108</v>
          </cell>
          <cell r="F355">
            <v>0.55000000000000004</v>
          </cell>
          <cell r="G355" t="str">
            <v>HANCOCK</v>
          </cell>
          <cell r="I355">
            <v>66.13</v>
          </cell>
          <cell r="J355">
            <v>66.069999999999993</v>
          </cell>
          <cell r="K355">
            <v>64.489999999999995</v>
          </cell>
          <cell r="L355">
            <v>22.76</v>
          </cell>
          <cell r="M355">
            <v>64.83</v>
          </cell>
        </row>
        <row r="356">
          <cell r="A356">
            <v>20696</v>
          </cell>
          <cell r="C356">
            <v>2</v>
          </cell>
          <cell r="D356" t="str">
            <v>I-5 SB</v>
          </cell>
          <cell r="E356">
            <v>110</v>
          </cell>
          <cell r="F356">
            <v>0.32</v>
          </cell>
          <cell r="G356" t="str">
            <v>KETTNER</v>
          </cell>
          <cell r="I356">
            <v>65.62</v>
          </cell>
          <cell r="J356">
            <v>64.34</v>
          </cell>
          <cell r="K356">
            <v>61.84</v>
          </cell>
          <cell r="L356">
            <v>28.02</v>
          </cell>
          <cell r="M356">
            <v>63.41</v>
          </cell>
        </row>
        <row r="357">
          <cell r="A357">
            <v>20700</v>
          </cell>
          <cell r="C357">
            <v>2</v>
          </cell>
          <cell r="D357" t="str">
            <v>I-5 SB</v>
          </cell>
          <cell r="E357">
            <v>111</v>
          </cell>
          <cell r="F357">
            <v>0.28000000000000003</v>
          </cell>
          <cell r="G357" t="str">
            <v>FRONT</v>
          </cell>
          <cell r="I357">
            <v>66.510000000000005</v>
          </cell>
          <cell r="J357">
            <v>66.510000000000005</v>
          </cell>
          <cell r="K357">
            <v>63.5</v>
          </cell>
          <cell r="L357">
            <v>29.26</v>
          </cell>
          <cell r="M357">
            <v>64.56</v>
          </cell>
        </row>
        <row r="358">
          <cell r="A358">
            <v>20701</v>
          </cell>
          <cell r="C358">
            <v>2</v>
          </cell>
          <cell r="D358" t="str">
            <v>I-5 SB</v>
          </cell>
          <cell r="E358">
            <v>112</v>
          </cell>
          <cell r="F358">
            <v>0.22</v>
          </cell>
          <cell r="G358" t="str">
            <v>STATE</v>
          </cell>
          <cell r="I358">
            <v>66.489999999999995</v>
          </cell>
          <cell r="J358">
            <v>59.82</v>
          </cell>
          <cell r="K358">
            <v>64.510000000000005</v>
          </cell>
          <cell r="L358">
            <v>64.569999999999993</v>
          </cell>
          <cell r="M358">
            <v>65.430000000000007</v>
          </cell>
        </row>
        <row r="359">
          <cell r="A359">
            <v>27834</v>
          </cell>
          <cell r="C359">
            <v>2</v>
          </cell>
          <cell r="D359" t="str">
            <v>I-5 SB</v>
          </cell>
          <cell r="E359">
            <v>114</v>
          </cell>
          <cell r="F359">
            <v>0.19</v>
          </cell>
          <cell r="I359">
            <v>65.05</v>
          </cell>
          <cell r="J359">
            <v>63.06</v>
          </cell>
          <cell r="K359">
            <v>59.21</v>
          </cell>
          <cell r="L359">
            <v>34.619999999999997</v>
          </cell>
          <cell r="M359">
            <v>61.54</v>
          </cell>
        </row>
        <row r="360">
          <cell r="A360">
            <v>27131</v>
          </cell>
          <cell r="C360">
            <v>2</v>
          </cell>
          <cell r="D360" t="str">
            <v>I-5 SB</v>
          </cell>
          <cell r="E360">
            <v>116</v>
          </cell>
          <cell r="F360">
            <v>0.09</v>
          </cell>
          <cell r="G360" t="str">
            <v>SR-163 SB</v>
          </cell>
          <cell r="I360">
            <v>66.5</v>
          </cell>
          <cell r="J360">
            <v>66.040000000000006</v>
          </cell>
          <cell r="K360">
            <v>65.58</v>
          </cell>
          <cell r="L360">
            <v>49.96</v>
          </cell>
          <cell r="M360">
            <v>66.19</v>
          </cell>
        </row>
        <row r="361">
          <cell r="A361">
            <v>27824</v>
          </cell>
          <cell r="C361">
            <v>2</v>
          </cell>
          <cell r="D361" t="str">
            <v>I-5 SB</v>
          </cell>
          <cell r="E361">
            <v>117</v>
          </cell>
          <cell r="F361">
            <v>0.12</v>
          </cell>
          <cell r="G361" t="str">
            <v>PERSHING</v>
          </cell>
          <cell r="I361">
            <v>66.5</v>
          </cell>
          <cell r="J361">
            <v>66.040000000000006</v>
          </cell>
          <cell r="K361">
            <v>65.58</v>
          </cell>
          <cell r="L361">
            <v>49.96</v>
          </cell>
          <cell r="M361">
            <v>66.19</v>
          </cell>
        </row>
        <row r="362">
          <cell r="A362">
            <v>20705</v>
          </cell>
          <cell r="C362">
            <v>2</v>
          </cell>
          <cell r="D362" t="str">
            <v>I-5 SB</v>
          </cell>
          <cell r="E362">
            <v>118</v>
          </cell>
          <cell r="F362">
            <v>0.39</v>
          </cell>
          <cell r="G362" t="str">
            <v>SR-94 EB</v>
          </cell>
          <cell r="I362">
            <v>66.5</v>
          </cell>
          <cell r="J362">
            <v>66.040000000000006</v>
          </cell>
          <cell r="K362">
            <v>65.58</v>
          </cell>
          <cell r="L362">
            <v>49.96</v>
          </cell>
          <cell r="M362">
            <v>66.19</v>
          </cell>
        </row>
        <row r="363">
          <cell r="A363">
            <v>20706</v>
          </cell>
          <cell r="C363">
            <v>2</v>
          </cell>
          <cell r="D363" t="str">
            <v>I-5 SB</v>
          </cell>
          <cell r="E363">
            <v>119</v>
          </cell>
          <cell r="F363">
            <v>0.28000000000000003</v>
          </cell>
          <cell r="G363" t="str">
            <v>PARK</v>
          </cell>
          <cell r="I363">
            <v>64.8</v>
          </cell>
          <cell r="J363">
            <v>40.71</v>
          </cell>
          <cell r="K363">
            <v>61.38</v>
          </cell>
          <cell r="L363">
            <v>63.27</v>
          </cell>
          <cell r="M363">
            <v>63.82</v>
          </cell>
        </row>
        <row r="364">
          <cell r="A364">
            <v>20709</v>
          </cell>
          <cell r="C364">
            <v>2</v>
          </cell>
          <cell r="D364" t="str">
            <v>I-5 SB</v>
          </cell>
          <cell r="E364">
            <v>120</v>
          </cell>
          <cell r="F364">
            <v>0.18</v>
          </cell>
          <cell r="G364" t="str">
            <v>PERSHING</v>
          </cell>
          <cell r="I364">
            <v>66.5</v>
          </cell>
          <cell r="J364">
            <v>66.040000000000006</v>
          </cell>
          <cell r="K364">
            <v>65.58</v>
          </cell>
          <cell r="L364">
            <v>49.96</v>
          </cell>
          <cell r="M364">
            <v>66.19</v>
          </cell>
        </row>
        <row r="365">
          <cell r="A365">
            <v>27795</v>
          </cell>
          <cell r="C365">
            <v>2</v>
          </cell>
          <cell r="D365" t="str">
            <v>I-5 SB</v>
          </cell>
          <cell r="E365">
            <v>122</v>
          </cell>
          <cell r="F365">
            <v>0.23</v>
          </cell>
          <cell r="G365" t="str">
            <v>IMPERIAL</v>
          </cell>
          <cell r="I365">
            <v>66.709999999999994</v>
          </cell>
          <cell r="J365">
            <v>38.99</v>
          </cell>
          <cell r="K365">
            <v>62.91</v>
          </cell>
          <cell r="L365">
            <v>64.03</v>
          </cell>
          <cell r="M365">
            <v>65.510000000000005</v>
          </cell>
        </row>
        <row r="366">
          <cell r="A366">
            <v>30842</v>
          </cell>
          <cell r="C366">
            <v>2</v>
          </cell>
          <cell r="D366" t="str">
            <v>I-5 SB</v>
          </cell>
          <cell r="E366">
            <v>124</v>
          </cell>
          <cell r="F366">
            <v>0.15</v>
          </cell>
          <cell r="G366" t="str">
            <v>BEARDSLEY</v>
          </cell>
          <cell r="I366">
            <v>67.58</v>
          </cell>
          <cell r="J366">
            <v>66.22</v>
          </cell>
          <cell r="K366">
            <v>64.27</v>
          </cell>
          <cell r="L366">
            <v>41.25</v>
          </cell>
          <cell r="M366">
            <v>67.03</v>
          </cell>
        </row>
        <row r="367">
          <cell r="A367">
            <v>30865</v>
          </cell>
          <cell r="C367">
            <v>2</v>
          </cell>
          <cell r="D367" t="str">
            <v>I-5 SB</v>
          </cell>
          <cell r="E367">
            <v>126</v>
          </cell>
          <cell r="F367">
            <v>0.15</v>
          </cell>
          <cell r="G367" t="str">
            <v>SR-75 SB</v>
          </cell>
          <cell r="I367">
            <v>67.58</v>
          </cell>
          <cell r="J367">
            <v>66.22</v>
          </cell>
          <cell r="K367">
            <v>64.27</v>
          </cell>
          <cell r="L367">
            <v>41.25</v>
          </cell>
          <cell r="M367">
            <v>67.03</v>
          </cell>
        </row>
        <row r="368">
          <cell r="A368">
            <v>28745</v>
          </cell>
          <cell r="C368">
            <v>2</v>
          </cell>
          <cell r="D368" t="str">
            <v>I-5 SB</v>
          </cell>
          <cell r="E368">
            <v>128</v>
          </cell>
          <cell r="F368">
            <v>0.16</v>
          </cell>
          <cell r="G368" t="str">
            <v>SR-75 NB</v>
          </cell>
          <cell r="I368">
            <v>66.44</v>
          </cell>
          <cell r="J368">
            <v>67.44</v>
          </cell>
          <cell r="K368">
            <v>64.73</v>
          </cell>
          <cell r="L368">
            <v>37.5</v>
          </cell>
          <cell r="M368">
            <v>66.63</v>
          </cell>
        </row>
        <row r="369">
          <cell r="A369">
            <v>20711</v>
          </cell>
          <cell r="C369">
            <v>2</v>
          </cell>
          <cell r="D369" t="str">
            <v>I-5 SB</v>
          </cell>
          <cell r="E369">
            <v>129</v>
          </cell>
          <cell r="F369">
            <v>0.5</v>
          </cell>
          <cell r="G369" t="str">
            <v>NATIONAL</v>
          </cell>
          <cell r="I369">
            <v>66.44</v>
          </cell>
          <cell r="J369">
            <v>67.44</v>
          </cell>
          <cell r="K369">
            <v>64.73</v>
          </cell>
          <cell r="L369">
            <v>37.5</v>
          </cell>
          <cell r="M369">
            <v>66.63</v>
          </cell>
        </row>
        <row r="370">
          <cell r="A370">
            <v>20713</v>
          </cell>
          <cell r="C370">
            <v>2</v>
          </cell>
          <cell r="D370" t="str">
            <v>I-5 SB</v>
          </cell>
          <cell r="E370">
            <v>131</v>
          </cell>
          <cell r="F370">
            <v>0.33</v>
          </cell>
          <cell r="G370" t="str">
            <v>SR-15 NB</v>
          </cell>
          <cell r="I370">
            <v>66.459999999999994</v>
          </cell>
          <cell r="J370">
            <v>66.83</v>
          </cell>
          <cell r="K370">
            <v>66.62</v>
          </cell>
          <cell r="L370">
            <v>40.659999999999997</v>
          </cell>
          <cell r="M370">
            <v>66.45</v>
          </cell>
        </row>
        <row r="371">
          <cell r="A371">
            <v>27781</v>
          </cell>
          <cell r="C371">
            <v>2</v>
          </cell>
          <cell r="D371" t="str">
            <v>I-5 SB</v>
          </cell>
          <cell r="E371">
            <v>132</v>
          </cell>
          <cell r="F371">
            <v>0.31</v>
          </cell>
          <cell r="G371" t="str">
            <v>MAIN</v>
          </cell>
          <cell r="I371">
            <v>66.459999999999994</v>
          </cell>
          <cell r="J371">
            <v>66.83</v>
          </cell>
          <cell r="K371">
            <v>66.62</v>
          </cell>
          <cell r="L371">
            <v>40.659999999999997</v>
          </cell>
          <cell r="M371">
            <v>66.45</v>
          </cell>
        </row>
        <row r="372">
          <cell r="A372">
            <v>20717</v>
          </cell>
          <cell r="C372">
            <v>2</v>
          </cell>
          <cell r="D372" t="str">
            <v>I-5 SB</v>
          </cell>
          <cell r="E372">
            <v>133</v>
          </cell>
          <cell r="F372">
            <v>0.64</v>
          </cell>
          <cell r="G372" t="str">
            <v>SR-15 SB</v>
          </cell>
          <cell r="I372">
            <v>66.53</v>
          </cell>
          <cell r="J372">
            <v>67.86</v>
          </cell>
          <cell r="K372">
            <v>65.98</v>
          </cell>
          <cell r="L372">
            <v>35.42</v>
          </cell>
          <cell r="M372">
            <v>66.63</v>
          </cell>
        </row>
        <row r="373">
          <cell r="A373">
            <v>28722</v>
          </cell>
          <cell r="C373">
            <v>2</v>
          </cell>
          <cell r="D373" t="str">
            <v>I-5 SB</v>
          </cell>
          <cell r="E373">
            <v>135</v>
          </cell>
          <cell r="F373">
            <v>0.28000000000000003</v>
          </cell>
          <cell r="G373" t="str">
            <v>08TH</v>
          </cell>
          <cell r="I373">
            <v>65.709999999999994</v>
          </cell>
          <cell r="J373">
            <v>66.14</v>
          </cell>
          <cell r="K373">
            <v>64.099999999999994</v>
          </cell>
          <cell r="L373">
            <v>38.299999999999997</v>
          </cell>
          <cell r="M373">
            <v>65.5</v>
          </cell>
        </row>
        <row r="374">
          <cell r="A374">
            <v>28717</v>
          </cell>
          <cell r="C374">
            <v>2</v>
          </cell>
          <cell r="D374" t="str">
            <v>I-5 SB</v>
          </cell>
          <cell r="E374">
            <v>136</v>
          </cell>
          <cell r="F374">
            <v>0.13</v>
          </cell>
          <cell r="G374" t="str">
            <v>CIVIC CENTER</v>
          </cell>
          <cell r="I374">
            <v>65.69</v>
          </cell>
          <cell r="J374">
            <v>66.099999999999994</v>
          </cell>
          <cell r="K374">
            <v>63.93</v>
          </cell>
          <cell r="L374">
            <v>44.15</v>
          </cell>
          <cell r="M374">
            <v>65.31</v>
          </cell>
        </row>
        <row r="375">
          <cell r="A375">
            <v>28716</v>
          </cell>
          <cell r="C375">
            <v>2</v>
          </cell>
          <cell r="D375" t="str">
            <v>I-5 SB</v>
          </cell>
          <cell r="E375">
            <v>137</v>
          </cell>
          <cell r="F375">
            <v>0.3</v>
          </cell>
          <cell r="G375" t="str">
            <v>CIVIC CENTER</v>
          </cell>
          <cell r="I375">
            <v>65.8</v>
          </cell>
          <cell r="J375">
            <v>66.209999999999994</v>
          </cell>
          <cell r="K375">
            <v>64.08</v>
          </cell>
          <cell r="L375">
            <v>41.4</v>
          </cell>
          <cell r="M375">
            <v>65.430000000000007</v>
          </cell>
        </row>
        <row r="376">
          <cell r="A376">
            <v>28706</v>
          </cell>
          <cell r="C376">
            <v>2</v>
          </cell>
          <cell r="D376" t="str">
            <v>I-5 SB</v>
          </cell>
          <cell r="E376">
            <v>139</v>
          </cell>
          <cell r="F376">
            <v>0.42</v>
          </cell>
          <cell r="G376" t="str">
            <v>24TH</v>
          </cell>
          <cell r="I376">
            <v>65.64</v>
          </cell>
          <cell r="J376">
            <v>67.209999999999994</v>
          </cell>
          <cell r="K376">
            <v>66</v>
          </cell>
          <cell r="L376">
            <v>52.48</v>
          </cell>
          <cell r="M376">
            <v>66.06</v>
          </cell>
        </row>
        <row r="377">
          <cell r="A377">
            <v>28700</v>
          </cell>
          <cell r="C377">
            <v>2</v>
          </cell>
          <cell r="D377" t="str">
            <v>I-5 SB</v>
          </cell>
          <cell r="E377">
            <v>142</v>
          </cell>
          <cell r="F377">
            <v>0.2</v>
          </cell>
          <cell r="G377" t="str">
            <v>SR-54 WB</v>
          </cell>
          <cell r="I377">
            <v>65.900000000000006</v>
          </cell>
          <cell r="J377">
            <v>66.790000000000006</v>
          </cell>
          <cell r="K377">
            <v>66.489999999999995</v>
          </cell>
          <cell r="L377">
            <v>44.62</v>
          </cell>
          <cell r="M377">
            <v>66.47</v>
          </cell>
        </row>
        <row r="378">
          <cell r="A378">
            <v>27951</v>
          </cell>
          <cell r="C378">
            <v>2</v>
          </cell>
          <cell r="D378" t="str">
            <v>I-5 SB</v>
          </cell>
          <cell r="E378">
            <v>143</v>
          </cell>
          <cell r="F378">
            <v>0.39</v>
          </cell>
          <cell r="G378" t="str">
            <v>SR-54 WB</v>
          </cell>
          <cell r="I378">
            <v>65.900000000000006</v>
          </cell>
          <cell r="J378">
            <v>66.790000000000006</v>
          </cell>
          <cell r="K378">
            <v>66.489999999999995</v>
          </cell>
          <cell r="L378">
            <v>44.62</v>
          </cell>
          <cell r="M378">
            <v>66.47</v>
          </cell>
        </row>
        <row r="379">
          <cell r="A379">
            <v>27952</v>
          </cell>
          <cell r="C379">
            <v>2</v>
          </cell>
          <cell r="D379" t="str">
            <v>I-5 SB</v>
          </cell>
          <cell r="E379">
            <v>144</v>
          </cell>
          <cell r="F379">
            <v>0.34</v>
          </cell>
          <cell r="G379" t="str">
            <v>E ST</v>
          </cell>
          <cell r="I379">
            <v>66.400000000000006</v>
          </cell>
          <cell r="J379">
            <v>67.27</v>
          </cell>
          <cell r="K379">
            <v>65.84</v>
          </cell>
          <cell r="L379">
            <v>48.55</v>
          </cell>
          <cell r="M379">
            <v>66.25</v>
          </cell>
        </row>
        <row r="380">
          <cell r="A380">
            <v>27945</v>
          </cell>
          <cell r="C380">
            <v>2</v>
          </cell>
          <cell r="D380" t="str">
            <v>I-5 SB</v>
          </cell>
          <cell r="E380">
            <v>145</v>
          </cell>
          <cell r="F380">
            <v>0.17</v>
          </cell>
          <cell r="G380" t="str">
            <v>E ST</v>
          </cell>
          <cell r="I380">
            <v>66.400000000000006</v>
          </cell>
          <cell r="J380">
            <v>67.27</v>
          </cell>
          <cell r="K380">
            <v>65.84</v>
          </cell>
          <cell r="L380">
            <v>48.55</v>
          </cell>
          <cell r="M380">
            <v>66.25</v>
          </cell>
        </row>
        <row r="381">
          <cell r="A381">
            <v>27940</v>
          </cell>
          <cell r="C381">
            <v>2</v>
          </cell>
          <cell r="D381" t="str">
            <v>I-5 SB</v>
          </cell>
          <cell r="E381">
            <v>147</v>
          </cell>
          <cell r="F381">
            <v>0.42</v>
          </cell>
          <cell r="G381" t="str">
            <v>H</v>
          </cell>
          <cell r="I381">
            <v>67.28</v>
          </cell>
          <cell r="J381">
            <v>57.63</v>
          </cell>
          <cell r="K381">
            <v>67.069999999999993</v>
          </cell>
          <cell r="L381">
            <v>67.66</v>
          </cell>
          <cell r="M381">
            <v>67.38</v>
          </cell>
        </row>
        <row r="382">
          <cell r="A382">
            <v>27934</v>
          </cell>
          <cell r="C382">
            <v>2</v>
          </cell>
          <cell r="D382" t="str">
            <v>I-5 SB</v>
          </cell>
          <cell r="E382">
            <v>149</v>
          </cell>
          <cell r="F382">
            <v>0.39</v>
          </cell>
          <cell r="G382" t="str">
            <v>J</v>
          </cell>
          <cell r="I382">
            <v>66.08</v>
          </cell>
          <cell r="J382">
            <v>67.099999999999994</v>
          </cell>
          <cell r="K382">
            <v>65.41</v>
          </cell>
          <cell r="L382">
            <v>60.9</v>
          </cell>
          <cell r="M382">
            <v>65.83</v>
          </cell>
        </row>
        <row r="383">
          <cell r="A383">
            <v>27930</v>
          </cell>
          <cell r="C383">
            <v>2</v>
          </cell>
          <cell r="D383" t="str">
            <v>I-5 SB</v>
          </cell>
          <cell r="E383">
            <v>150</v>
          </cell>
          <cell r="F383">
            <v>0.26</v>
          </cell>
          <cell r="G383" t="str">
            <v>J</v>
          </cell>
          <cell r="I383">
            <v>65.959999999999994</v>
          </cell>
          <cell r="J383">
            <v>66.98</v>
          </cell>
          <cell r="K383">
            <v>65.3</v>
          </cell>
          <cell r="L383">
            <v>62.53</v>
          </cell>
          <cell r="M383">
            <v>65.8</v>
          </cell>
        </row>
        <row r="384">
          <cell r="A384">
            <v>27928</v>
          </cell>
          <cell r="C384">
            <v>2</v>
          </cell>
          <cell r="D384" t="str">
            <v>I-5 SB</v>
          </cell>
          <cell r="E384">
            <v>151</v>
          </cell>
          <cell r="F384">
            <v>0.35</v>
          </cell>
          <cell r="G384" t="str">
            <v>BAY</v>
          </cell>
          <cell r="I384">
            <v>65.959999999999994</v>
          </cell>
          <cell r="J384">
            <v>66.98</v>
          </cell>
          <cell r="K384">
            <v>65.3</v>
          </cell>
          <cell r="L384">
            <v>62.53</v>
          </cell>
          <cell r="M384">
            <v>65.8</v>
          </cell>
        </row>
        <row r="385">
          <cell r="A385">
            <v>27924</v>
          </cell>
          <cell r="C385">
            <v>2</v>
          </cell>
          <cell r="D385" t="str">
            <v>I-5 SB</v>
          </cell>
          <cell r="E385">
            <v>152</v>
          </cell>
          <cell r="F385">
            <v>0.22</v>
          </cell>
          <cell r="G385" t="str">
            <v>BAY</v>
          </cell>
          <cell r="I385">
            <v>65.75</v>
          </cell>
          <cell r="J385">
            <v>66.400000000000006</v>
          </cell>
          <cell r="K385">
            <v>65.180000000000007</v>
          </cell>
          <cell r="L385">
            <v>62.89</v>
          </cell>
          <cell r="M385">
            <v>65.72</v>
          </cell>
        </row>
        <row r="386">
          <cell r="A386">
            <v>27923</v>
          </cell>
          <cell r="C386">
            <v>2</v>
          </cell>
          <cell r="D386" t="str">
            <v>I-5 SB</v>
          </cell>
          <cell r="E386">
            <v>153</v>
          </cell>
          <cell r="F386">
            <v>0.41</v>
          </cell>
          <cell r="G386" t="str">
            <v>PALOMAR</v>
          </cell>
          <cell r="I386">
            <v>65.75</v>
          </cell>
          <cell r="J386">
            <v>66.400000000000006</v>
          </cell>
          <cell r="K386">
            <v>65.180000000000007</v>
          </cell>
          <cell r="L386">
            <v>62.89</v>
          </cell>
          <cell r="M386">
            <v>65.72</v>
          </cell>
        </row>
        <row r="387">
          <cell r="A387">
            <v>27918</v>
          </cell>
          <cell r="C387">
            <v>2</v>
          </cell>
          <cell r="D387" t="str">
            <v>I-5 SB</v>
          </cell>
          <cell r="E387">
            <v>154</v>
          </cell>
          <cell r="F387">
            <v>0.16</v>
          </cell>
          <cell r="G387" t="str">
            <v>PALOMAR</v>
          </cell>
          <cell r="I387">
            <v>64.989999999999995</v>
          </cell>
          <cell r="J387">
            <v>66.09</v>
          </cell>
          <cell r="K387">
            <v>65.099999999999994</v>
          </cell>
          <cell r="L387">
            <v>62.65</v>
          </cell>
          <cell r="M387">
            <v>64.84</v>
          </cell>
        </row>
        <row r="388">
          <cell r="A388">
            <v>27915</v>
          </cell>
          <cell r="C388">
            <v>2</v>
          </cell>
          <cell r="D388" t="str">
            <v>I-5 SB</v>
          </cell>
          <cell r="E388">
            <v>155</v>
          </cell>
          <cell r="F388">
            <v>0.42</v>
          </cell>
          <cell r="G388" t="str">
            <v>MAIN</v>
          </cell>
          <cell r="I388">
            <v>64.989999999999995</v>
          </cell>
          <cell r="J388">
            <v>66.09</v>
          </cell>
          <cell r="K388">
            <v>65.099999999999994</v>
          </cell>
          <cell r="L388">
            <v>62.65</v>
          </cell>
          <cell r="M388">
            <v>64.84</v>
          </cell>
        </row>
        <row r="389">
          <cell r="A389">
            <v>27844</v>
          </cell>
          <cell r="C389">
            <v>2</v>
          </cell>
          <cell r="D389" t="str">
            <v>I-5 SB</v>
          </cell>
          <cell r="E389">
            <v>157</v>
          </cell>
          <cell r="F389">
            <v>0.34</v>
          </cell>
          <cell r="I389">
            <v>67.790000000000006</v>
          </cell>
          <cell r="J389">
            <v>67.77</v>
          </cell>
          <cell r="K389">
            <v>66.84</v>
          </cell>
          <cell r="L389">
            <v>67.290000000000006</v>
          </cell>
          <cell r="M389">
            <v>66.91</v>
          </cell>
        </row>
        <row r="390">
          <cell r="A390">
            <v>27843</v>
          </cell>
          <cell r="C390">
            <v>2</v>
          </cell>
          <cell r="D390" t="str">
            <v>I-5 SB</v>
          </cell>
          <cell r="E390">
            <v>158</v>
          </cell>
          <cell r="F390">
            <v>0.14000000000000001</v>
          </cell>
          <cell r="G390" t="str">
            <v>PALM</v>
          </cell>
          <cell r="I390">
            <v>64.14</v>
          </cell>
          <cell r="J390">
            <v>64.98</v>
          </cell>
          <cell r="K390">
            <v>64.69</v>
          </cell>
          <cell r="L390">
            <v>63.85</v>
          </cell>
          <cell r="M390">
            <v>64.44</v>
          </cell>
        </row>
        <row r="391">
          <cell r="A391">
            <v>27901</v>
          </cell>
          <cell r="C391">
            <v>2</v>
          </cell>
          <cell r="D391" t="str">
            <v>I-5 SB</v>
          </cell>
          <cell r="E391">
            <v>159</v>
          </cell>
          <cell r="F391">
            <v>0.14000000000000001</v>
          </cell>
          <cell r="G391" t="str">
            <v>PALM</v>
          </cell>
          <cell r="I391">
            <v>67.790000000000006</v>
          </cell>
          <cell r="J391">
            <v>67.77</v>
          </cell>
          <cell r="K391">
            <v>66.84</v>
          </cell>
          <cell r="L391">
            <v>67.290000000000006</v>
          </cell>
          <cell r="M391">
            <v>66.91</v>
          </cell>
        </row>
        <row r="392">
          <cell r="A392">
            <v>27902</v>
          </cell>
          <cell r="C392">
            <v>2</v>
          </cell>
          <cell r="D392" t="str">
            <v>I-5 SB</v>
          </cell>
          <cell r="E392">
            <v>160</v>
          </cell>
          <cell r="F392">
            <v>0.33</v>
          </cell>
          <cell r="G392" t="str">
            <v>CORONADO</v>
          </cell>
          <cell r="I392">
            <v>64.959999999999994</v>
          </cell>
          <cell r="J392">
            <v>64.97</v>
          </cell>
          <cell r="K392">
            <v>64.98</v>
          </cell>
          <cell r="L392">
            <v>64.010000000000005</v>
          </cell>
          <cell r="M392">
            <v>65.150000000000006</v>
          </cell>
        </row>
        <row r="393">
          <cell r="A393">
            <v>27898</v>
          </cell>
          <cell r="C393">
            <v>2</v>
          </cell>
          <cell r="D393" t="str">
            <v>I-5 SB</v>
          </cell>
          <cell r="E393">
            <v>161</v>
          </cell>
          <cell r="F393">
            <v>0.44</v>
          </cell>
          <cell r="G393" t="str">
            <v>CORONADO</v>
          </cell>
          <cell r="I393">
            <v>66.8</v>
          </cell>
          <cell r="J393">
            <v>66.37</v>
          </cell>
          <cell r="K393">
            <v>65.66</v>
          </cell>
          <cell r="L393">
            <v>65.8</v>
          </cell>
          <cell r="M393">
            <v>65.84</v>
          </cell>
        </row>
        <row r="394">
          <cell r="A394">
            <v>27878</v>
          </cell>
          <cell r="C394">
            <v>2</v>
          </cell>
          <cell r="D394" t="str">
            <v>I-5 SB</v>
          </cell>
          <cell r="E394">
            <v>162</v>
          </cell>
          <cell r="F394">
            <v>0.49</v>
          </cell>
          <cell r="G394" t="str">
            <v>SR-905</v>
          </cell>
          <cell r="I394">
            <v>66.73</v>
          </cell>
          <cell r="J394">
            <v>66.59</v>
          </cell>
          <cell r="K394">
            <v>67.81</v>
          </cell>
          <cell r="L394">
            <v>67.14</v>
          </cell>
          <cell r="M394">
            <v>67.16</v>
          </cell>
        </row>
        <row r="395">
          <cell r="A395">
            <v>27864</v>
          </cell>
          <cell r="C395">
            <v>2</v>
          </cell>
          <cell r="D395" t="str">
            <v>I-5 SB</v>
          </cell>
          <cell r="E395">
            <v>163</v>
          </cell>
          <cell r="F395">
            <v>0.23</v>
          </cell>
          <cell r="G395" t="str">
            <v>SR-905 WB</v>
          </cell>
          <cell r="I395">
            <v>66.73</v>
          </cell>
          <cell r="J395">
            <v>66.59</v>
          </cell>
          <cell r="K395">
            <v>67.81</v>
          </cell>
          <cell r="L395">
            <v>67.14</v>
          </cell>
          <cell r="M395">
            <v>67.16</v>
          </cell>
        </row>
        <row r="396">
          <cell r="A396">
            <v>27860</v>
          </cell>
          <cell r="C396">
            <v>2</v>
          </cell>
          <cell r="D396" t="str">
            <v>I-5 SB</v>
          </cell>
          <cell r="E396">
            <v>164</v>
          </cell>
          <cell r="F396">
            <v>0.34</v>
          </cell>
          <cell r="G396" t="str">
            <v>SR-905 EB</v>
          </cell>
          <cell r="I396">
            <v>66.41</v>
          </cell>
          <cell r="J396">
            <v>66.760000000000005</v>
          </cell>
          <cell r="K396">
            <v>67.22</v>
          </cell>
          <cell r="L396">
            <v>65.040000000000006</v>
          </cell>
          <cell r="M396">
            <v>67.099999999999994</v>
          </cell>
        </row>
        <row r="397">
          <cell r="A397">
            <v>27887</v>
          </cell>
          <cell r="C397">
            <v>2</v>
          </cell>
          <cell r="D397" t="str">
            <v>I-5 SB</v>
          </cell>
          <cell r="E397">
            <v>165</v>
          </cell>
          <cell r="F397">
            <v>0.44</v>
          </cell>
          <cell r="G397" t="str">
            <v>DAIRY MART</v>
          </cell>
          <cell r="I397">
            <v>66.41</v>
          </cell>
          <cell r="J397">
            <v>66.760000000000005</v>
          </cell>
          <cell r="K397">
            <v>67.22</v>
          </cell>
          <cell r="L397">
            <v>65.040000000000006</v>
          </cell>
          <cell r="M397">
            <v>67.099999999999994</v>
          </cell>
        </row>
        <row r="398">
          <cell r="A398">
            <v>27888</v>
          </cell>
          <cell r="C398">
            <v>2</v>
          </cell>
          <cell r="D398" t="str">
            <v>I-5 SB</v>
          </cell>
          <cell r="E398">
            <v>166</v>
          </cell>
          <cell r="F398">
            <v>0.69</v>
          </cell>
          <cell r="G398" t="str">
            <v>DAIRY MART</v>
          </cell>
          <cell r="I398">
            <v>66.41</v>
          </cell>
          <cell r="J398">
            <v>66.760000000000005</v>
          </cell>
          <cell r="K398">
            <v>67.22</v>
          </cell>
          <cell r="L398">
            <v>65.040000000000006</v>
          </cell>
          <cell r="M398">
            <v>67.099999999999994</v>
          </cell>
        </row>
        <row r="399">
          <cell r="A399">
            <v>27155</v>
          </cell>
          <cell r="C399">
            <v>2</v>
          </cell>
          <cell r="D399" t="str">
            <v>I-5 SB</v>
          </cell>
          <cell r="E399">
            <v>167</v>
          </cell>
          <cell r="F399">
            <v>0.38</v>
          </cell>
          <cell r="G399" t="str">
            <v>VIA DE SAN YSIDRO</v>
          </cell>
          <cell r="I399">
            <v>64.17</v>
          </cell>
          <cell r="J399">
            <v>65.459999999999994</v>
          </cell>
          <cell r="K399">
            <v>63.24</v>
          </cell>
          <cell r="L399">
            <v>59.56</v>
          </cell>
          <cell r="M399">
            <v>62.66</v>
          </cell>
        </row>
        <row r="400">
          <cell r="A400">
            <v>27743</v>
          </cell>
          <cell r="C400">
            <v>2</v>
          </cell>
          <cell r="D400" t="str">
            <v>I-5 SB</v>
          </cell>
          <cell r="E400">
            <v>168</v>
          </cell>
          <cell r="F400">
            <v>0.56999999999999995</v>
          </cell>
          <cell r="G400" t="str">
            <v>CAM DE LA PLAZA</v>
          </cell>
          <cell r="I400">
            <v>59.53</v>
          </cell>
          <cell r="J400">
            <v>61.4</v>
          </cell>
          <cell r="K400">
            <v>61.95</v>
          </cell>
          <cell r="L400">
            <v>40.659999999999997</v>
          </cell>
          <cell r="M400">
            <v>51.31</v>
          </cell>
        </row>
        <row r="401">
          <cell r="A401">
            <v>619</v>
          </cell>
          <cell r="C401">
            <v>2</v>
          </cell>
          <cell r="D401" t="str">
            <v>I-5 SB</v>
          </cell>
          <cell r="E401">
            <v>169</v>
          </cell>
          <cell r="F401">
            <v>0.16</v>
          </cell>
          <cell r="G401" t="str">
            <v>I-805 SB</v>
          </cell>
          <cell r="I401">
            <v>59.53</v>
          </cell>
          <cell r="J401">
            <v>61.4</v>
          </cell>
          <cell r="K401">
            <v>61.95</v>
          </cell>
          <cell r="L401">
            <v>40.659999999999997</v>
          </cell>
          <cell r="M401">
            <v>51.31</v>
          </cell>
        </row>
        <row r="402">
          <cell r="A402">
            <v>25467</v>
          </cell>
          <cell r="C402">
            <v>2</v>
          </cell>
          <cell r="D402" t="str">
            <v>I-5 SB AUX LOCAL ACC</v>
          </cell>
          <cell r="E402">
            <v>5</v>
          </cell>
          <cell r="F402">
            <v>0.31</v>
          </cell>
          <cell r="I402">
            <v>63.91</v>
          </cell>
          <cell r="J402">
            <v>66.16</v>
          </cell>
          <cell r="K402">
            <v>65.48</v>
          </cell>
          <cell r="L402">
            <v>66.72</v>
          </cell>
          <cell r="M402">
            <v>64.31</v>
          </cell>
        </row>
        <row r="403">
          <cell r="A403">
            <v>28787</v>
          </cell>
          <cell r="C403">
            <v>2</v>
          </cell>
          <cell r="D403" t="str">
            <v>I-5 SB AUX LOCAL ACC</v>
          </cell>
          <cell r="E403">
            <v>6</v>
          </cell>
          <cell r="F403">
            <v>0.73</v>
          </cell>
          <cell r="I403">
            <v>63.91</v>
          </cell>
          <cell r="J403">
            <v>66.16</v>
          </cell>
          <cell r="K403">
            <v>65.48</v>
          </cell>
          <cell r="L403">
            <v>66.72</v>
          </cell>
          <cell r="M403">
            <v>64.31</v>
          </cell>
        </row>
        <row r="404">
          <cell r="A404">
            <v>28791</v>
          </cell>
          <cell r="C404">
            <v>2</v>
          </cell>
          <cell r="D404" t="str">
            <v>I-5 SB AUX LOCAL ACC</v>
          </cell>
          <cell r="E404">
            <v>7</v>
          </cell>
          <cell r="F404">
            <v>0.37</v>
          </cell>
          <cell r="G404" t="str">
            <v>CARMEL MOUNTAIN</v>
          </cell>
          <cell r="I404">
            <v>64.97</v>
          </cell>
          <cell r="J404">
            <v>66.98</v>
          </cell>
          <cell r="K404">
            <v>68.22</v>
          </cell>
          <cell r="L404">
            <v>69.180000000000007</v>
          </cell>
          <cell r="M404">
            <v>65.05</v>
          </cell>
        </row>
        <row r="405">
          <cell r="A405">
            <v>28792</v>
          </cell>
          <cell r="C405">
            <v>2</v>
          </cell>
          <cell r="D405" t="str">
            <v>I-5 SB AUX LOCAL ACC</v>
          </cell>
          <cell r="E405">
            <v>8</v>
          </cell>
          <cell r="F405">
            <v>0.63</v>
          </cell>
          <cell r="G405" t="str">
            <v>CARMEL MOUNTAIN</v>
          </cell>
          <cell r="I405">
            <v>64.97</v>
          </cell>
          <cell r="J405">
            <v>66.98</v>
          </cell>
          <cell r="K405">
            <v>68.22</v>
          </cell>
          <cell r="L405">
            <v>69.180000000000007</v>
          </cell>
          <cell r="M405">
            <v>65.05</v>
          </cell>
        </row>
        <row r="406">
          <cell r="A406">
            <v>28455</v>
          </cell>
          <cell r="C406">
            <v>4</v>
          </cell>
          <cell r="D406" t="str">
            <v>I-8 EB</v>
          </cell>
          <cell r="E406">
            <v>1</v>
          </cell>
          <cell r="F406">
            <v>0.87</v>
          </cell>
          <cell r="G406" t="str">
            <v>I-8 EB</v>
          </cell>
          <cell r="I406">
            <v>36.049999999999997</v>
          </cell>
          <cell r="J406">
            <v>36.049999999999997</v>
          </cell>
          <cell r="K406">
            <v>30.86</v>
          </cell>
          <cell r="L406">
            <v>31.12</v>
          </cell>
          <cell r="M406">
            <v>31.42</v>
          </cell>
        </row>
        <row r="407">
          <cell r="A407">
            <v>28084</v>
          </cell>
          <cell r="C407">
            <v>4</v>
          </cell>
          <cell r="D407" t="str">
            <v>I-8 EB</v>
          </cell>
          <cell r="E407">
            <v>2</v>
          </cell>
          <cell r="F407">
            <v>0.16</v>
          </cell>
          <cell r="G407" t="str">
            <v>MIDWAY</v>
          </cell>
          <cell r="I407">
            <v>59.63</v>
          </cell>
          <cell r="J407">
            <v>59.46</v>
          </cell>
          <cell r="K407">
            <v>59.19</v>
          </cell>
          <cell r="L407">
            <v>51.89</v>
          </cell>
          <cell r="M407">
            <v>58.96</v>
          </cell>
        </row>
        <row r="408">
          <cell r="A408">
            <v>28086</v>
          </cell>
          <cell r="C408">
            <v>4</v>
          </cell>
          <cell r="D408" t="str">
            <v>I-8 EB</v>
          </cell>
          <cell r="E408">
            <v>3</v>
          </cell>
          <cell r="F408">
            <v>0.57999999999999996</v>
          </cell>
          <cell r="G408" t="str">
            <v>MIDWAY</v>
          </cell>
          <cell r="I408">
            <v>59.63</v>
          </cell>
          <cell r="J408">
            <v>59.46</v>
          </cell>
          <cell r="K408">
            <v>59.19</v>
          </cell>
          <cell r="L408">
            <v>51.89</v>
          </cell>
          <cell r="M408">
            <v>58.96</v>
          </cell>
        </row>
        <row r="409">
          <cell r="A409">
            <v>28087</v>
          </cell>
          <cell r="C409">
            <v>4</v>
          </cell>
          <cell r="D409" t="str">
            <v>I-8 EB</v>
          </cell>
          <cell r="E409">
            <v>6</v>
          </cell>
          <cell r="F409">
            <v>7.0000000000000007E-2</v>
          </cell>
          <cell r="G409" t="str">
            <v>I-5 SB</v>
          </cell>
          <cell r="I409">
            <v>60.97</v>
          </cell>
          <cell r="J409">
            <v>61.81</v>
          </cell>
          <cell r="K409">
            <v>58.75</v>
          </cell>
          <cell r="L409">
            <v>22.4</v>
          </cell>
          <cell r="M409">
            <v>59.62</v>
          </cell>
        </row>
        <row r="410">
          <cell r="A410">
            <v>27603</v>
          </cell>
          <cell r="C410">
            <v>4</v>
          </cell>
          <cell r="D410" t="str">
            <v>I-8 EB</v>
          </cell>
          <cell r="E410">
            <v>9</v>
          </cell>
          <cell r="F410">
            <v>0.17</v>
          </cell>
          <cell r="G410" t="str">
            <v>MORENA</v>
          </cell>
          <cell r="I410">
            <v>66.39</v>
          </cell>
          <cell r="J410">
            <v>62.44</v>
          </cell>
          <cell r="K410">
            <v>64.62</v>
          </cell>
          <cell r="L410">
            <v>64.77</v>
          </cell>
          <cell r="M410">
            <v>66.37</v>
          </cell>
        </row>
        <row r="411">
          <cell r="A411">
            <v>27605</v>
          </cell>
          <cell r="C411">
            <v>4</v>
          </cell>
          <cell r="D411" t="str">
            <v>I-8 EB</v>
          </cell>
          <cell r="E411">
            <v>11</v>
          </cell>
          <cell r="F411">
            <v>0.31</v>
          </cell>
          <cell r="G411" t="str">
            <v>HOTEL CIRCLE NORTH</v>
          </cell>
          <cell r="I411">
            <v>68.2</v>
          </cell>
          <cell r="J411">
            <v>60.85</v>
          </cell>
          <cell r="K411">
            <v>65.239999999999995</v>
          </cell>
          <cell r="L411">
            <v>65.87</v>
          </cell>
          <cell r="M411">
            <v>68.02</v>
          </cell>
        </row>
        <row r="412">
          <cell r="A412">
            <v>29089</v>
          </cell>
          <cell r="C412">
            <v>4</v>
          </cell>
          <cell r="D412" t="str">
            <v>I-8 EB</v>
          </cell>
          <cell r="E412">
            <v>14</v>
          </cell>
          <cell r="F412">
            <v>0.17</v>
          </cell>
          <cell r="G412" t="str">
            <v>HOTEL CIRCLE SOUTH</v>
          </cell>
          <cell r="I412">
            <v>62.04</v>
          </cell>
          <cell r="J412">
            <v>63.78</v>
          </cell>
          <cell r="K412">
            <v>61.78</v>
          </cell>
          <cell r="L412">
            <v>54.76</v>
          </cell>
          <cell r="M412">
            <v>61.53</v>
          </cell>
        </row>
        <row r="413">
          <cell r="A413">
            <v>27606</v>
          </cell>
          <cell r="C413">
            <v>4</v>
          </cell>
          <cell r="D413" t="str">
            <v>I-8 EB</v>
          </cell>
          <cell r="E413">
            <v>16</v>
          </cell>
          <cell r="F413">
            <v>0.28000000000000003</v>
          </cell>
          <cell r="G413" t="str">
            <v>SR-163 SB</v>
          </cell>
          <cell r="I413">
            <v>65.78</v>
          </cell>
          <cell r="J413">
            <v>66.8</v>
          </cell>
          <cell r="K413">
            <v>65.28</v>
          </cell>
          <cell r="L413">
            <v>49.67</v>
          </cell>
          <cell r="M413">
            <v>65.37</v>
          </cell>
        </row>
        <row r="414">
          <cell r="A414">
            <v>28093</v>
          </cell>
          <cell r="C414">
            <v>4</v>
          </cell>
          <cell r="D414" t="str">
            <v>I-8 EB</v>
          </cell>
          <cell r="E414">
            <v>17</v>
          </cell>
          <cell r="F414">
            <v>0.69</v>
          </cell>
          <cell r="G414" t="str">
            <v>MISSION CENTER</v>
          </cell>
          <cell r="I414">
            <v>67.349999999999994</v>
          </cell>
          <cell r="J414">
            <v>54.61</v>
          </cell>
          <cell r="K414">
            <v>62.55</v>
          </cell>
          <cell r="L414">
            <v>62.66</v>
          </cell>
          <cell r="M414">
            <v>65.87</v>
          </cell>
        </row>
        <row r="415">
          <cell r="A415">
            <v>29108</v>
          </cell>
          <cell r="C415">
            <v>4</v>
          </cell>
          <cell r="D415" t="str">
            <v>I-8 EB</v>
          </cell>
          <cell r="E415">
            <v>19</v>
          </cell>
          <cell r="F415">
            <v>0.22</v>
          </cell>
          <cell r="G415" t="str">
            <v>MISSION CENTER</v>
          </cell>
          <cell r="I415">
            <v>67.349999999999994</v>
          </cell>
          <cell r="J415">
            <v>54.61</v>
          </cell>
          <cell r="K415">
            <v>62.55</v>
          </cell>
          <cell r="L415">
            <v>62.66</v>
          </cell>
          <cell r="M415">
            <v>65.87</v>
          </cell>
        </row>
        <row r="416">
          <cell r="A416">
            <v>29105</v>
          </cell>
          <cell r="C416">
            <v>4</v>
          </cell>
          <cell r="D416" t="str">
            <v>I-8 EB</v>
          </cell>
          <cell r="E416">
            <v>20</v>
          </cell>
          <cell r="F416">
            <v>0.35</v>
          </cell>
          <cell r="G416" t="str">
            <v>TEXAS</v>
          </cell>
          <cell r="I416">
            <v>65.77</v>
          </cell>
          <cell r="J416">
            <v>67.67</v>
          </cell>
          <cell r="K416">
            <v>66.349999999999994</v>
          </cell>
          <cell r="L416">
            <v>48.37</v>
          </cell>
          <cell r="M416">
            <v>65.959999999999994</v>
          </cell>
        </row>
        <row r="417">
          <cell r="A417">
            <v>27607</v>
          </cell>
          <cell r="C417">
            <v>4</v>
          </cell>
          <cell r="D417" t="str">
            <v>I-8 EB</v>
          </cell>
          <cell r="E417">
            <v>21</v>
          </cell>
          <cell r="F417">
            <v>0.27</v>
          </cell>
          <cell r="G417" t="str">
            <v>I-805 SB</v>
          </cell>
          <cell r="I417">
            <v>65.34</v>
          </cell>
          <cell r="J417">
            <v>67.8</v>
          </cell>
          <cell r="K417">
            <v>66.72</v>
          </cell>
          <cell r="L417">
            <v>48.14</v>
          </cell>
          <cell r="M417">
            <v>66.040000000000006</v>
          </cell>
        </row>
        <row r="418">
          <cell r="A418">
            <v>28106</v>
          </cell>
          <cell r="C418">
            <v>4</v>
          </cell>
          <cell r="D418" t="str">
            <v>I-8 EB</v>
          </cell>
          <cell r="E418">
            <v>23</v>
          </cell>
          <cell r="F418">
            <v>0.39</v>
          </cell>
          <cell r="G418" t="str">
            <v>TEXAS</v>
          </cell>
          <cell r="I418">
            <v>65.34</v>
          </cell>
          <cell r="J418">
            <v>67.8</v>
          </cell>
          <cell r="K418">
            <v>66.72</v>
          </cell>
          <cell r="L418">
            <v>48.14</v>
          </cell>
          <cell r="M418">
            <v>66.040000000000006</v>
          </cell>
        </row>
        <row r="419">
          <cell r="A419">
            <v>16096</v>
          </cell>
          <cell r="C419">
            <v>4</v>
          </cell>
          <cell r="D419" t="str">
            <v>I-8 EB</v>
          </cell>
          <cell r="E419">
            <v>25</v>
          </cell>
          <cell r="F419">
            <v>0.85</v>
          </cell>
          <cell r="G419" t="str">
            <v>SR-15 SB</v>
          </cell>
          <cell r="I419">
            <v>65.03</v>
          </cell>
          <cell r="J419">
            <v>67.59</v>
          </cell>
          <cell r="K419">
            <v>67.19</v>
          </cell>
          <cell r="L419">
            <v>35.24</v>
          </cell>
          <cell r="M419">
            <v>65.760000000000005</v>
          </cell>
        </row>
        <row r="420">
          <cell r="A420">
            <v>14515</v>
          </cell>
          <cell r="C420">
            <v>4</v>
          </cell>
          <cell r="D420" t="str">
            <v>I-8 EB</v>
          </cell>
          <cell r="E420">
            <v>26</v>
          </cell>
          <cell r="F420">
            <v>0.17</v>
          </cell>
          <cell r="G420" t="str">
            <v>SR-15 NB</v>
          </cell>
          <cell r="I420">
            <v>65.87</v>
          </cell>
          <cell r="J420">
            <v>66.56</v>
          </cell>
          <cell r="K420">
            <v>65.2</v>
          </cell>
          <cell r="L420">
            <v>32.6</v>
          </cell>
          <cell r="M420">
            <v>65.36</v>
          </cell>
        </row>
        <row r="421">
          <cell r="A421">
            <v>15429</v>
          </cell>
          <cell r="C421">
            <v>4</v>
          </cell>
          <cell r="D421" t="str">
            <v>I-8 EB</v>
          </cell>
          <cell r="E421">
            <v>27</v>
          </cell>
          <cell r="F421">
            <v>0.16</v>
          </cell>
          <cell r="G421" t="str">
            <v>FAIRMOUNT</v>
          </cell>
          <cell r="I421">
            <v>65.87</v>
          </cell>
          <cell r="J421">
            <v>66.56</v>
          </cell>
          <cell r="K421">
            <v>65.2</v>
          </cell>
          <cell r="L421">
            <v>32.6</v>
          </cell>
          <cell r="M421">
            <v>65.36</v>
          </cell>
        </row>
        <row r="422">
          <cell r="A422">
            <v>15432</v>
          </cell>
          <cell r="C422">
            <v>4</v>
          </cell>
          <cell r="D422" t="str">
            <v>I-8 EB</v>
          </cell>
          <cell r="E422">
            <v>28</v>
          </cell>
          <cell r="F422">
            <v>0.35</v>
          </cell>
          <cell r="G422" t="str">
            <v>FAIRMOUNT</v>
          </cell>
          <cell r="I422">
            <v>66.31</v>
          </cell>
          <cell r="J422">
            <v>67.180000000000007</v>
          </cell>
          <cell r="K422">
            <v>65.709999999999994</v>
          </cell>
          <cell r="L422">
            <v>46.19</v>
          </cell>
          <cell r="M422">
            <v>65.17</v>
          </cell>
        </row>
        <row r="423">
          <cell r="A423">
            <v>15435</v>
          </cell>
          <cell r="C423">
            <v>4</v>
          </cell>
          <cell r="D423" t="str">
            <v>I-8 EB</v>
          </cell>
          <cell r="E423">
            <v>29</v>
          </cell>
          <cell r="F423">
            <v>0.24</v>
          </cell>
          <cell r="G423" t="str">
            <v>WARING</v>
          </cell>
          <cell r="I423">
            <v>66.31</v>
          </cell>
          <cell r="J423">
            <v>67.180000000000007</v>
          </cell>
          <cell r="K423">
            <v>65.709999999999994</v>
          </cell>
          <cell r="L423">
            <v>46.19</v>
          </cell>
          <cell r="M423">
            <v>65.17</v>
          </cell>
        </row>
        <row r="424">
          <cell r="A424">
            <v>14953</v>
          </cell>
          <cell r="C424">
            <v>4</v>
          </cell>
          <cell r="D424" t="str">
            <v>I-8 EB</v>
          </cell>
          <cell r="E424">
            <v>30</v>
          </cell>
          <cell r="F424">
            <v>0.15</v>
          </cell>
          <cell r="G424" t="str">
            <v>WARING</v>
          </cell>
          <cell r="I424">
            <v>66.31</v>
          </cell>
          <cell r="J424">
            <v>67.180000000000007</v>
          </cell>
          <cell r="K424">
            <v>65.709999999999994</v>
          </cell>
          <cell r="L424">
            <v>46.19</v>
          </cell>
          <cell r="M424">
            <v>65.17</v>
          </cell>
        </row>
        <row r="425">
          <cell r="A425">
            <v>15457</v>
          </cell>
          <cell r="C425">
            <v>4</v>
          </cell>
          <cell r="D425" t="str">
            <v>I-8 EB</v>
          </cell>
          <cell r="E425">
            <v>32</v>
          </cell>
          <cell r="F425">
            <v>0.47</v>
          </cell>
          <cell r="G425" t="str">
            <v>COLLEGE</v>
          </cell>
          <cell r="I425">
            <v>66.77</v>
          </cell>
          <cell r="J425">
            <v>66.760000000000005</v>
          </cell>
          <cell r="K425">
            <v>65.14</v>
          </cell>
          <cell r="L425">
            <v>57.98</v>
          </cell>
          <cell r="M425">
            <v>66.33</v>
          </cell>
        </row>
        <row r="426">
          <cell r="A426">
            <v>28119</v>
          </cell>
          <cell r="C426">
            <v>4</v>
          </cell>
          <cell r="D426" t="str">
            <v>I-8 EB</v>
          </cell>
          <cell r="E426">
            <v>34</v>
          </cell>
          <cell r="F426">
            <v>0.6</v>
          </cell>
          <cell r="G426" t="str">
            <v>LAKE MURRAY</v>
          </cell>
          <cell r="I426">
            <v>66.400000000000006</v>
          </cell>
          <cell r="J426">
            <v>49.12</v>
          </cell>
          <cell r="K426">
            <v>65.69</v>
          </cell>
          <cell r="L426">
            <v>66.900000000000006</v>
          </cell>
          <cell r="M426">
            <v>66.16</v>
          </cell>
        </row>
        <row r="427">
          <cell r="A427">
            <v>28123</v>
          </cell>
          <cell r="C427">
            <v>4</v>
          </cell>
          <cell r="D427" t="str">
            <v>I-8 EB</v>
          </cell>
          <cell r="E427">
            <v>36</v>
          </cell>
          <cell r="F427">
            <v>0.52</v>
          </cell>
          <cell r="G427" t="str">
            <v>FLETCHER</v>
          </cell>
          <cell r="I427">
            <v>66.680000000000007</v>
          </cell>
          <cell r="J427">
            <v>39.96</v>
          </cell>
          <cell r="K427">
            <v>66.27</v>
          </cell>
          <cell r="L427">
            <v>67.31</v>
          </cell>
          <cell r="M427">
            <v>66.400000000000006</v>
          </cell>
        </row>
        <row r="428">
          <cell r="A428">
            <v>20719</v>
          </cell>
          <cell r="C428">
            <v>4</v>
          </cell>
          <cell r="D428" t="str">
            <v>I-8 EB</v>
          </cell>
          <cell r="E428">
            <v>38</v>
          </cell>
          <cell r="F428">
            <v>0.46</v>
          </cell>
          <cell r="G428" t="str">
            <v>SPRING</v>
          </cell>
          <cell r="I428">
            <v>67.959999999999994</v>
          </cell>
          <cell r="J428">
            <v>41.84</v>
          </cell>
          <cell r="K428">
            <v>67.86</v>
          </cell>
          <cell r="L428">
            <v>68.819999999999993</v>
          </cell>
          <cell r="M428">
            <v>67.87</v>
          </cell>
        </row>
        <row r="429">
          <cell r="A429">
            <v>28143</v>
          </cell>
          <cell r="C429">
            <v>4</v>
          </cell>
          <cell r="D429" t="str">
            <v>I-8 EB</v>
          </cell>
          <cell r="E429">
            <v>39</v>
          </cell>
          <cell r="F429">
            <v>0.21</v>
          </cell>
          <cell r="G429" t="str">
            <v>EL CAJON</v>
          </cell>
          <cell r="I429">
            <v>64.72</v>
          </cell>
          <cell r="J429">
            <v>65.59</v>
          </cell>
          <cell r="K429">
            <v>64.260000000000005</v>
          </cell>
          <cell r="L429">
            <v>62.03</v>
          </cell>
          <cell r="M429">
            <v>65.36</v>
          </cell>
        </row>
        <row r="430">
          <cell r="A430">
            <v>28390</v>
          </cell>
          <cell r="C430">
            <v>4</v>
          </cell>
          <cell r="D430" t="str">
            <v>I-8 EB</v>
          </cell>
          <cell r="E430">
            <v>40</v>
          </cell>
          <cell r="F430">
            <v>0.25</v>
          </cell>
          <cell r="G430" t="str">
            <v>GROSSMONT</v>
          </cell>
          <cell r="I430">
            <v>64.63</v>
          </cell>
          <cell r="J430">
            <v>65.64</v>
          </cell>
          <cell r="K430">
            <v>64.67</v>
          </cell>
          <cell r="L430">
            <v>63.17</v>
          </cell>
          <cell r="M430">
            <v>65.319999999999993</v>
          </cell>
        </row>
        <row r="431">
          <cell r="A431">
            <v>11278</v>
          </cell>
          <cell r="C431">
            <v>4</v>
          </cell>
          <cell r="D431" t="str">
            <v>I-8 EB</v>
          </cell>
          <cell r="E431">
            <v>41</v>
          </cell>
          <cell r="F431">
            <v>0.1</v>
          </cell>
          <cell r="G431" t="str">
            <v>GROSSMONT</v>
          </cell>
          <cell r="I431">
            <v>65.290000000000006</v>
          </cell>
          <cell r="J431">
            <v>67</v>
          </cell>
          <cell r="K431">
            <v>66.599999999999994</v>
          </cell>
          <cell r="L431">
            <v>65.81</v>
          </cell>
          <cell r="M431">
            <v>66.52</v>
          </cell>
        </row>
        <row r="432">
          <cell r="A432">
            <v>11288</v>
          </cell>
          <cell r="C432">
            <v>4</v>
          </cell>
          <cell r="D432" t="str">
            <v>I-8 EB</v>
          </cell>
          <cell r="E432">
            <v>42</v>
          </cell>
          <cell r="F432">
            <v>0.28999999999999998</v>
          </cell>
          <cell r="G432" t="str">
            <v>SR-125 SB</v>
          </cell>
          <cell r="I432">
            <v>63.84</v>
          </cell>
          <cell r="J432">
            <v>66.239999999999995</v>
          </cell>
          <cell r="K432">
            <v>65.88</v>
          </cell>
          <cell r="L432">
            <v>65.61</v>
          </cell>
          <cell r="M432">
            <v>64.91</v>
          </cell>
        </row>
        <row r="433">
          <cell r="A433">
            <v>11287</v>
          </cell>
          <cell r="C433">
            <v>4</v>
          </cell>
          <cell r="D433" t="str">
            <v>I-8 EB</v>
          </cell>
          <cell r="E433">
            <v>43</v>
          </cell>
          <cell r="F433">
            <v>0.21</v>
          </cell>
          <cell r="I433">
            <v>63.84</v>
          </cell>
          <cell r="J433">
            <v>66.239999999999995</v>
          </cell>
          <cell r="K433">
            <v>65.88</v>
          </cell>
          <cell r="L433">
            <v>65.61</v>
          </cell>
          <cell r="M433">
            <v>64.91</v>
          </cell>
        </row>
        <row r="434">
          <cell r="A434">
            <v>11245</v>
          </cell>
          <cell r="C434">
            <v>4</v>
          </cell>
          <cell r="D434" t="str">
            <v>I-8 EB</v>
          </cell>
          <cell r="E434">
            <v>44</v>
          </cell>
          <cell r="F434">
            <v>0.13</v>
          </cell>
          <cell r="G434" t="str">
            <v>SR-125 SB</v>
          </cell>
          <cell r="I434">
            <v>63.84</v>
          </cell>
          <cell r="J434">
            <v>66.239999999999995</v>
          </cell>
          <cell r="K434">
            <v>65.88</v>
          </cell>
          <cell r="L434">
            <v>65.61</v>
          </cell>
          <cell r="M434">
            <v>64.91</v>
          </cell>
        </row>
        <row r="435">
          <cell r="A435">
            <v>11271</v>
          </cell>
          <cell r="C435">
            <v>4</v>
          </cell>
          <cell r="D435" t="str">
            <v>I-8 EB</v>
          </cell>
          <cell r="E435">
            <v>46</v>
          </cell>
          <cell r="F435">
            <v>0.16</v>
          </cell>
          <cell r="G435" t="str">
            <v>SR-125 NB</v>
          </cell>
          <cell r="I435">
            <v>63.84</v>
          </cell>
          <cell r="J435">
            <v>66.239999999999995</v>
          </cell>
          <cell r="K435">
            <v>65.88</v>
          </cell>
          <cell r="L435">
            <v>65.61</v>
          </cell>
          <cell r="M435">
            <v>64.91</v>
          </cell>
        </row>
        <row r="436">
          <cell r="A436">
            <v>11054</v>
          </cell>
          <cell r="C436">
            <v>4</v>
          </cell>
          <cell r="D436" t="str">
            <v>I-8 EB</v>
          </cell>
          <cell r="E436">
            <v>48</v>
          </cell>
          <cell r="F436">
            <v>0.92</v>
          </cell>
          <cell r="G436" t="str">
            <v>EL CAJON</v>
          </cell>
          <cell r="I436">
            <v>63.92</v>
          </cell>
          <cell r="J436">
            <v>66.64</v>
          </cell>
          <cell r="K436">
            <v>65.14</v>
          </cell>
          <cell r="L436">
            <v>64.55</v>
          </cell>
          <cell r="M436">
            <v>64.58</v>
          </cell>
        </row>
        <row r="437">
          <cell r="A437">
            <v>11055</v>
          </cell>
          <cell r="C437">
            <v>4</v>
          </cell>
          <cell r="D437" t="str">
            <v>I-8 EB</v>
          </cell>
          <cell r="E437">
            <v>49</v>
          </cell>
          <cell r="F437">
            <v>0.48</v>
          </cell>
          <cell r="G437" t="str">
            <v>MAIN</v>
          </cell>
          <cell r="I437">
            <v>66.150000000000006</v>
          </cell>
          <cell r="J437">
            <v>67.56</v>
          </cell>
          <cell r="K437">
            <v>66.099999999999994</v>
          </cell>
          <cell r="L437">
            <v>65.569999999999993</v>
          </cell>
          <cell r="M437">
            <v>66.72</v>
          </cell>
        </row>
        <row r="438">
          <cell r="A438">
            <v>20726</v>
          </cell>
          <cell r="C438">
            <v>4</v>
          </cell>
          <cell r="D438" t="str">
            <v>I-8 EB</v>
          </cell>
          <cell r="E438">
            <v>53</v>
          </cell>
          <cell r="F438">
            <v>0.51</v>
          </cell>
          <cell r="G438" t="str">
            <v>MAGNOLIA</v>
          </cell>
          <cell r="I438">
            <v>65.27</v>
          </cell>
          <cell r="J438">
            <v>66.13</v>
          </cell>
          <cell r="K438">
            <v>64.900000000000006</v>
          </cell>
          <cell r="L438">
            <v>61.09</v>
          </cell>
          <cell r="M438">
            <v>65.19</v>
          </cell>
        </row>
        <row r="439">
          <cell r="A439">
            <v>28179</v>
          </cell>
          <cell r="C439">
            <v>4</v>
          </cell>
          <cell r="D439" t="str">
            <v>I-8 EB</v>
          </cell>
          <cell r="E439">
            <v>54</v>
          </cell>
          <cell r="F439">
            <v>0.21</v>
          </cell>
          <cell r="G439" t="str">
            <v>MAGNOLIA</v>
          </cell>
          <cell r="I439">
            <v>65.27</v>
          </cell>
          <cell r="J439">
            <v>66.13</v>
          </cell>
          <cell r="K439">
            <v>64.900000000000006</v>
          </cell>
          <cell r="L439">
            <v>61.09</v>
          </cell>
          <cell r="M439">
            <v>65.19</v>
          </cell>
        </row>
        <row r="440">
          <cell r="A440">
            <v>28184</v>
          </cell>
          <cell r="C440">
            <v>4</v>
          </cell>
          <cell r="D440" t="str">
            <v>I-8 EB</v>
          </cell>
          <cell r="E440">
            <v>55</v>
          </cell>
          <cell r="F440">
            <v>0.48</v>
          </cell>
          <cell r="G440" t="str">
            <v>MOLLISON</v>
          </cell>
          <cell r="I440">
            <v>64.510000000000005</v>
          </cell>
          <cell r="J440">
            <v>64.42</v>
          </cell>
          <cell r="K440">
            <v>62.49</v>
          </cell>
          <cell r="L440">
            <v>53.47</v>
          </cell>
          <cell r="M440">
            <v>63.81</v>
          </cell>
        </row>
        <row r="441">
          <cell r="A441">
            <v>28191</v>
          </cell>
          <cell r="C441">
            <v>4</v>
          </cell>
          <cell r="D441" t="str">
            <v>I-8 EB</v>
          </cell>
          <cell r="E441">
            <v>57</v>
          </cell>
          <cell r="F441">
            <v>0.48</v>
          </cell>
          <cell r="G441" t="str">
            <v>02ND</v>
          </cell>
          <cell r="I441">
            <v>64.19</v>
          </cell>
          <cell r="J441">
            <v>65.28</v>
          </cell>
          <cell r="K441">
            <v>63.51</v>
          </cell>
          <cell r="L441">
            <v>59.18</v>
          </cell>
          <cell r="M441">
            <v>63.21</v>
          </cell>
        </row>
        <row r="442">
          <cell r="A442">
            <v>28380</v>
          </cell>
          <cell r="C442">
            <v>4</v>
          </cell>
          <cell r="D442" t="str">
            <v>I-8 EB</v>
          </cell>
          <cell r="E442">
            <v>58</v>
          </cell>
          <cell r="F442">
            <v>0.34</v>
          </cell>
          <cell r="G442" t="str">
            <v>SR  54</v>
          </cell>
          <cell r="I442">
            <v>66.83</v>
          </cell>
          <cell r="J442">
            <v>66.63</v>
          </cell>
          <cell r="K442">
            <v>64.98</v>
          </cell>
          <cell r="L442">
            <v>61.11</v>
          </cell>
          <cell r="M442">
            <v>66.41</v>
          </cell>
        </row>
        <row r="443">
          <cell r="A443">
            <v>28381</v>
          </cell>
          <cell r="C443">
            <v>4</v>
          </cell>
          <cell r="D443" t="str">
            <v>I-8 EB</v>
          </cell>
          <cell r="E443">
            <v>59</v>
          </cell>
          <cell r="F443">
            <v>0.22</v>
          </cell>
          <cell r="G443" t="str">
            <v>SR  54</v>
          </cell>
          <cell r="I443">
            <v>66.83</v>
          </cell>
          <cell r="J443">
            <v>66.63</v>
          </cell>
          <cell r="K443">
            <v>64.98</v>
          </cell>
          <cell r="L443">
            <v>61.11</v>
          </cell>
          <cell r="M443">
            <v>66.41</v>
          </cell>
        </row>
        <row r="444">
          <cell r="A444">
            <v>28635</v>
          </cell>
          <cell r="C444">
            <v>4</v>
          </cell>
          <cell r="D444" t="str">
            <v>I-8 EB</v>
          </cell>
          <cell r="E444">
            <v>62</v>
          </cell>
          <cell r="F444">
            <v>0.32</v>
          </cell>
          <cell r="G444" t="str">
            <v>GREENFIELD</v>
          </cell>
          <cell r="I444">
            <v>64.569999999999993</v>
          </cell>
          <cell r="J444">
            <v>65.8</v>
          </cell>
          <cell r="K444">
            <v>63.35</v>
          </cell>
          <cell r="L444">
            <v>59.37</v>
          </cell>
          <cell r="M444">
            <v>64.87</v>
          </cell>
        </row>
        <row r="445">
          <cell r="A445">
            <v>28203</v>
          </cell>
          <cell r="C445">
            <v>4</v>
          </cell>
          <cell r="D445" t="str">
            <v>I-8 EB</v>
          </cell>
          <cell r="E445">
            <v>64</v>
          </cell>
          <cell r="F445">
            <v>0.41</v>
          </cell>
          <cell r="G445" t="str">
            <v>CAM CANADA</v>
          </cell>
          <cell r="I445">
            <v>66</v>
          </cell>
          <cell r="J445">
            <v>66.459999999999994</v>
          </cell>
          <cell r="K445">
            <v>64.150000000000006</v>
          </cell>
          <cell r="L445">
            <v>62.89</v>
          </cell>
          <cell r="M445">
            <v>65.78</v>
          </cell>
        </row>
        <row r="446">
          <cell r="A446">
            <v>28208</v>
          </cell>
          <cell r="C446">
            <v>4</v>
          </cell>
          <cell r="D446" t="str">
            <v>I-8 EB</v>
          </cell>
          <cell r="E446">
            <v>65</v>
          </cell>
          <cell r="F446">
            <v>1.3</v>
          </cell>
          <cell r="G446" t="str">
            <v>CAM CANADA</v>
          </cell>
          <cell r="I446">
            <v>64.819999999999993</v>
          </cell>
          <cell r="J446">
            <v>66</v>
          </cell>
          <cell r="K446">
            <v>64.45</v>
          </cell>
          <cell r="L446">
            <v>65.56</v>
          </cell>
          <cell r="M446">
            <v>65.010000000000005</v>
          </cell>
        </row>
        <row r="447">
          <cell r="A447">
            <v>28209</v>
          </cell>
          <cell r="C447">
            <v>4</v>
          </cell>
          <cell r="D447" t="str">
            <v>I-8 EB</v>
          </cell>
          <cell r="E447">
            <v>66</v>
          </cell>
          <cell r="F447">
            <v>0.27</v>
          </cell>
          <cell r="G447" t="str">
            <v>LAKE JENNINGS PARK</v>
          </cell>
          <cell r="I447">
            <v>64.819999999999993</v>
          </cell>
          <cell r="J447">
            <v>66</v>
          </cell>
          <cell r="K447">
            <v>64.45</v>
          </cell>
          <cell r="L447">
            <v>65.56</v>
          </cell>
          <cell r="M447">
            <v>65.010000000000005</v>
          </cell>
        </row>
        <row r="448">
          <cell r="A448">
            <v>28214</v>
          </cell>
          <cell r="C448">
            <v>4</v>
          </cell>
          <cell r="D448" t="str">
            <v>I-8 EB</v>
          </cell>
          <cell r="E448">
            <v>67</v>
          </cell>
          <cell r="F448">
            <v>0.24</v>
          </cell>
          <cell r="G448" t="str">
            <v>LAKE JENNINGS PARK</v>
          </cell>
          <cell r="I448">
            <v>64.819999999999993</v>
          </cell>
          <cell r="J448">
            <v>66</v>
          </cell>
          <cell r="K448">
            <v>64.45</v>
          </cell>
          <cell r="L448">
            <v>65.56</v>
          </cell>
          <cell r="M448">
            <v>65.010000000000005</v>
          </cell>
        </row>
        <row r="449">
          <cell r="A449">
            <v>36079</v>
          </cell>
          <cell r="C449">
            <v>4</v>
          </cell>
          <cell r="D449" t="str">
            <v>I-8 EB</v>
          </cell>
          <cell r="E449">
            <v>69</v>
          </cell>
          <cell r="F449">
            <v>0.61</v>
          </cell>
          <cell r="I449">
            <v>62.11</v>
          </cell>
          <cell r="J449">
            <v>65.45</v>
          </cell>
          <cell r="K449">
            <v>63.26</v>
          </cell>
          <cell r="L449">
            <v>64.39</v>
          </cell>
          <cell r="M449">
            <v>61.35</v>
          </cell>
        </row>
        <row r="450">
          <cell r="A450">
            <v>28227</v>
          </cell>
          <cell r="C450">
            <v>4</v>
          </cell>
          <cell r="D450" t="str">
            <v>I-8 EB</v>
          </cell>
          <cell r="E450">
            <v>72</v>
          </cell>
          <cell r="F450">
            <v>0.7</v>
          </cell>
          <cell r="G450" t="str">
            <v>TAVERN</v>
          </cell>
          <cell r="I450">
            <v>56.44</v>
          </cell>
          <cell r="J450">
            <v>61.75</v>
          </cell>
          <cell r="K450">
            <v>58.61</v>
          </cell>
          <cell r="L450">
            <v>58.37</v>
          </cell>
          <cell r="M450">
            <v>53.86</v>
          </cell>
        </row>
        <row r="451">
          <cell r="A451">
            <v>28235</v>
          </cell>
          <cell r="C451">
            <v>4</v>
          </cell>
          <cell r="D451" t="str">
            <v>I-8 EB</v>
          </cell>
          <cell r="E451">
            <v>74</v>
          </cell>
          <cell r="F451">
            <v>0.46</v>
          </cell>
          <cell r="G451" t="str">
            <v>WEST WILLOWS</v>
          </cell>
          <cell r="I451">
            <v>62.83</v>
          </cell>
          <cell r="J451">
            <v>65.709999999999994</v>
          </cell>
          <cell r="K451">
            <v>64.12</v>
          </cell>
          <cell r="L451">
            <v>64.540000000000006</v>
          </cell>
          <cell r="M451">
            <v>61.31</v>
          </cell>
        </row>
        <row r="452">
          <cell r="A452">
            <v>28245</v>
          </cell>
          <cell r="C452">
            <v>4</v>
          </cell>
          <cell r="D452" t="str">
            <v>I-8 EB</v>
          </cell>
          <cell r="E452">
            <v>76</v>
          </cell>
          <cell r="F452">
            <v>0.55000000000000004</v>
          </cell>
          <cell r="G452" t="str">
            <v>EAST WILLOWS</v>
          </cell>
          <cell r="I452">
            <v>60.68</v>
          </cell>
          <cell r="J452">
            <v>64.7</v>
          </cell>
          <cell r="K452">
            <v>62.28</v>
          </cell>
          <cell r="L452">
            <v>62.84</v>
          </cell>
          <cell r="M452">
            <v>58.47</v>
          </cell>
        </row>
        <row r="453">
          <cell r="A453">
            <v>28253</v>
          </cell>
          <cell r="C453">
            <v>4</v>
          </cell>
          <cell r="D453" t="str">
            <v>I-8 EB</v>
          </cell>
          <cell r="E453">
            <v>78</v>
          </cell>
          <cell r="F453">
            <v>0.67</v>
          </cell>
          <cell r="G453" t="str">
            <v>JAPATUL VALLEY</v>
          </cell>
          <cell r="I453">
            <v>56.32</v>
          </cell>
          <cell r="J453">
            <v>61.69</v>
          </cell>
          <cell r="K453">
            <v>58.15</v>
          </cell>
          <cell r="L453">
            <v>57.52</v>
          </cell>
          <cell r="M453">
            <v>53.53</v>
          </cell>
        </row>
        <row r="454">
          <cell r="A454">
            <v>29215</v>
          </cell>
          <cell r="C454">
            <v>4</v>
          </cell>
          <cell r="D454" t="str">
            <v>I-8 EB</v>
          </cell>
          <cell r="E454">
            <v>80</v>
          </cell>
          <cell r="F454">
            <v>2.2000000000000002</v>
          </cell>
          <cell r="G454" t="str">
            <v>JAPATUL VALLEY</v>
          </cell>
          <cell r="I454">
            <v>56.32</v>
          </cell>
          <cell r="J454">
            <v>61.69</v>
          </cell>
          <cell r="K454">
            <v>58.15</v>
          </cell>
          <cell r="L454">
            <v>57.52</v>
          </cell>
          <cell r="M454">
            <v>53.53</v>
          </cell>
        </row>
        <row r="455">
          <cell r="A455">
            <v>28258</v>
          </cell>
          <cell r="C455">
            <v>4</v>
          </cell>
          <cell r="D455" t="str">
            <v>I-8 EB</v>
          </cell>
          <cell r="E455">
            <v>81</v>
          </cell>
          <cell r="F455">
            <v>0.51</v>
          </cell>
          <cell r="G455" t="str">
            <v>PINE VALLEY</v>
          </cell>
          <cell r="I455">
            <v>62.82</v>
          </cell>
          <cell r="J455">
            <v>65.739999999999995</v>
          </cell>
          <cell r="K455">
            <v>63.53</v>
          </cell>
          <cell r="L455">
            <v>63.38</v>
          </cell>
          <cell r="M455">
            <v>61.3</v>
          </cell>
        </row>
        <row r="456">
          <cell r="A456">
            <v>28261</v>
          </cell>
          <cell r="C456">
            <v>4</v>
          </cell>
          <cell r="D456" t="str">
            <v>I-8 EB</v>
          </cell>
          <cell r="E456">
            <v>82</v>
          </cell>
          <cell r="F456">
            <v>0.8</v>
          </cell>
          <cell r="G456" t="str">
            <v>PINE VALLEY</v>
          </cell>
          <cell r="I456">
            <v>62.82</v>
          </cell>
          <cell r="J456">
            <v>65.739999999999995</v>
          </cell>
          <cell r="K456">
            <v>63.53</v>
          </cell>
          <cell r="L456">
            <v>63.38</v>
          </cell>
          <cell r="M456">
            <v>61.3</v>
          </cell>
        </row>
        <row r="457">
          <cell r="A457">
            <v>28265</v>
          </cell>
          <cell r="C457">
            <v>4</v>
          </cell>
          <cell r="D457" t="str">
            <v>I-8 EB</v>
          </cell>
          <cell r="E457">
            <v>83</v>
          </cell>
          <cell r="F457">
            <v>0.54</v>
          </cell>
          <cell r="G457" t="str">
            <v>SUNRISE</v>
          </cell>
          <cell r="I457">
            <v>63.11</v>
          </cell>
          <cell r="J457">
            <v>65.849999999999994</v>
          </cell>
          <cell r="K457">
            <v>63.71</v>
          </cell>
          <cell r="L457">
            <v>63.8</v>
          </cell>
          <cell r="M457">
            <v>61.64</v>
          </cell>
        </row>
        <row r="458">
          <cell r="A458">
            <v>28264</v>
          </cell>
          <cell r="C458">
            <v>4</v>
          </cell>
          <cell r="D458" t="str">
            <v>I-8 EB</v>
          </cell>
          <cell r="E458">
            <v>84</v>
          </cell>
          <cell r="F458">
            <v>3.48</v>
          </cell>
          <cell r="G458" t="str">
            <v>SUNRISE</v>
          </cell>
          <cell r="I458">
            <v>63.11</v>
          </cell>
          <cell r="J458">
            <v>65.849999999999994</v>
          </cell>
          <cell r="K458">
            <v>63.71</v>
          </cell>
          <cell r="L458">
            <v>63.8</v>
          </cell>
          <cell r="M458">
            <v>61.64</v>
          </cell>
        </row>
        <row r="459">
          <cell r="A459">
            <v>27206</v>
          </cell>
          <cell r="C459">
            <v>4</v>
          </cell>
          <cell r="D459" t="str">
            <v>I-8 EB</v>
          </cell>
          <cell r="E459">
            <v>85</v>
          </cell>
          <cell r="F459">
            <v>0.44</v>
          </cell>
          <cell r="G459" t="str">
            <v>BUCKMAN SPRINGS</v>
          </cell>
          <cell r="I459">
            <v>65.02</v>
          </cell>
          <cell r="J459">
            <v>67.3</v>
          </cell>
          <cell r="K459">
            <v>65.180000000000007</v>
          </cell>
          <cell r="L459">
            <v>64.760000000000005</v>
          </cell>
          <cell r="M459">
            <v>63.62</v>
          </cell>
        </row>
        <row r="460">
          <cell r="A460">
            <v>28269</v>
          </cell>
          <cell r="C460">
            <v>4</v>
          </cell>
          <cell r="D460" t="str">
            <v>I-8 EB</v>
          </cell>
          <cell r="E460">
            <v>86</v>
          </cell>
          <cell r="F460">
            <v>2.6</v>
          </cell>
          <cell r="G460" t="str">
            <v>BUCKMAN SPRINGS</v>
          </cell>
          <cell r="I460">
            <v>63.79</v>
          </cell>
          <cell r="J460">
            <v>66.31</v>
          </cell>
          <cell r="K460">
            <v>64.260000000000005</v>
          </cell>
          <cell r="L460">
            <v>63.87</v>
          </cell>
          <cell r="M460">
            <v>62.77</v>
          </cell>
        </row>
        <row r="461">
          <cell r="A461">
            <v>27210</v>
          </cell>
          <cell r="C461">
            <v>4</v>
          </cell>
          <cell r="D461" t="str">
            <v>I-8 EB</v>
          </cell>
          <cell r="E461">
            <v>87</v>
          </cell>
          <cell r="F461">
            <v>0.7</v>
          </cell>
          <cell r="G461" t="str">
            <v>CAMERON TRUCK</v>
          </cell>
          <cell r="I461">
            <v>63.79</v>
          </cell>
          <cell r="J461">
            <v>66.31</v>
          </cell>
          <cell r="K461">
            <v>64.260000000000005</v>
          </cell>
          <cell r="L461">
            <v>63.87</v>
          </cell>
          <cell r="M461">
            <v>62.77</v>
          </cell>
        </row>
        <row r="462">
          <cell r="A462">
            <v>27207</v>
          </cell>
          <cell r="C462">
            <v>4</v>
          </cell>
          <cell r="D462" t="str">
            <v>I-8 EB</v>
          </cell>
          <cell r="E462">
            <v>89</v>
          </cell>
          <cell r="F462">
            <v>0.57999999999999996</v>
          </cell>
          <cell r="G462" t="str">
            <v>CRESTWOOD</v>
          </cell>
          <cell r="I462">
            <v>62.55</v>
          </cell>
          <cell r="J462">
            <v>65.91</v>
          </cell>
          <cell r="K462">
            <v>63.65</v>
          </cell>
          <cell r="L462">
            <v>63.66</v>
          </cell>
          <cell r="M462">
            <v>61.95</v>
          </cell>
        </row>
        <row r="463">
          <cell r="A463">
            <v>27208</v>
          </cell>
          <cell r="C463">
            <v>4</v>
          </cell>
          <cell r="D463" t="str">
            <v>I-8 EB</v>
          </cell>
          <cell r="E463">
            <v>91</v>
          </cell>
          <cell r="F463">
            <v>0.63</v>
          </cell>
          <cell r="G463" t="str">
            <v>SR-94</v>
          </cell>
          <cell r="I463">
            <v>63.81</v>
          </cell>
          <cell r="J463">
            <v>65.64</v>
          </cell>
          <cell r="K463">
            <v>63.89</v>
          </cell>
          <cell r="L463">
            <v>64.069999999999993</v>
          </cell>
          <cell r="M463">
            <v>62.95</v>
          </cell>
        </row>
        <row r="464">
          <cell r="A464">
            <v>27539</v>
          </cell>
          <cell r="C464">
            <v>4</v>
          </cell>
          <cell r="D464" t="str">
            <v>I-8 EB</v>
          </cell>
          <cell r="E464">
            <v>92</v>
          </cell>
          <cell r="F464">
            <v>7.62</v>
          </cell>
          <cell r="G464" t="str">
            <v>SR-94</v>
          </cell>
          <cell r="I464">
            <v>63.81</v>
          </cell>
          <cell r="J464">
            <v>65.64</v>
          </cell>
          <cell r="K464">
            <v>63.89</v>
          </cell>
          <cell r="L464">
            <v>64.069999999999993</v>
          </cell>
          <cell r="M464">
            <v>62.95</v>
          </cell>
        </row>
        <row r="465">
          <cell r="A465">
            <v>27204</v>
          </cell>
          <cell r="C465">
            <v>4</v>
          </cell>
          <cell r="D465" t="str">
            <v>I-8 EB</v>
          </cell>
          <cell r="E465">
            <v>93</v>
          </cell>
          <cell r="F465">
            <v>0.35</v>
          </cell>
          <cell r="G465" t="str">
            <v>CORRIZO GORGE</v>
          </cell>
          <cell r="I465">
            <v>59.2</v>
          </cell>
          <cell r="J465">
            <v>62.47</v>
          </cell>
          <cell r="K465">
            <v>60.14</v>
          </cell>
          <cell r="L465">
            <v>59.7</v>
          </cell>
          <cell r="M465">
            <v>58.15</v>
          </cell>
        </row>
        <row r="466">
          <cell r="A466">
            <v>27335</v>
          </cell>
          <cell r="C466">
            <v>4</v>
          </cell>
          <cell r="D466" t="str">
            <v>I-8 EB</v>
          </cell>
          <cell r="E466">
            <v>95</v>
          </cell>
          <cell r="F466">
            <v>0.31</v>
          </cell>
          <cell r="G466" t="str">
            <v>IN KO PAH</v>
          </cell>
          <cell r="I466">
            <v>55.97</v>
          </cell>
          <cell r="J466">
            <v>60.46</v>
          </cell>
          <cell r="K466">
            <v>56.89</v>
          </cell>
          <cell r="L466">
            <v>56.02</v>
          </cell>
          <cell r="M466">
            <v>53.59</v>
          </cell>
        </row>
        <row r="467">
          <cell r="A467">
            <v>27213</v>
          </cell>
          <cell r="C467">
            <v>3</v>
          </cell>
          <cell r="D467" t="str">
            <v>I-8 WB</v>
          </cell>
          <cell r="E467">
            <v>4</v>
          </cell>
          <cell r="F467">
            <v>0.43</v>
          </cell>
          <cell r="G467" t="str">
            <v>CORRIZO GORGE</v>
          </cell>
          <cell r="I467">
            <v>60.9</v>
          </cell>
          <cell r="J467">
            <v>60.92</v>
          </cell>
          <cell r="K467">
            <v>62.25</v>
          </cell>
          <cell r="L467">
            <v>62.36</v>
          </cell>
          <cell r="M467">
            <v>60.73</v>
          </cell>
        </row>
        <row r="468">
          <cell r="A468">
            <v>27540</v>
          </cell>
          <cell r="C468">
            <v>3</v>
          </cell>
          <cell r="D468" t="str">
            <v>I-8 WB</v>
          </cell>
          <cell r="E468">
            <v>5</v>
          </cell>
          <cell r="F468">
            <v>7.6</v>
          </cell>
          <cell r="G468" t="str">
            <v>CORRIZO GORGE</v>
          </cell>
          <cell r="I468">
            <v>55.34</v>
          </cell>
          <cell r="J468">
            <v>56.13</v>
          </cell>
          <cell r="K468">
            <v>58.45</v>
          </cell>
          <cell r="L468">
            <v>59.06</v>
          </cell>
          <cell r="M468">
            <v>55.69</v>
          </cell>
        </row>
        <row r="469">
          <cell r="A469">
            <v>27212</v>
          </cell>
          <cell r="C469">
            <v>3</v>
          </cell>
          <cell r="D469" t="str">
            <v>I-8 WB</v>
          </cell>
          <cell r="E469">
            <v>6</v>
          </cell>
          <cell r="F469">
            <v>0.62</v>
          </cell>
          <cell r="G469" t="str">
            <v>SR-94</v>
          </cell>
          <cell r="I469">
            <v>55.34</v>
          </cell>
          <cell r="J469">
            <v>56.13</v>
          </cell>
          <cell r="K469">
            <v>58.45</v>
          </cell>
          <cell r="L469">
            <v>59.06</v>
          </cell>
          <cell r="M469">
            <v>55.69</v>
          </cell>
        </row>
        <row r="470">
          <cell r="A470">
            <v>27211</v>
          </cell>
          <cell r="C470">
            <v>3</v>
          </cell>
          <cell r="D470" t="str">
            <v>I-8 WB</v>
          </cell>
          <cell r="E470">
            <v>8</v>
          </cell>
          <cell r="F470">
            <v>0.6</v>
          </cell>
          <cell r="G470" t="str">
            <v>CRESTWOOD</v>
          </cell>
          <cell r="I470">
            <v>61.98</v>
          </cell>
          <cell r="J470">
            <v>62.99</v>
          </cell>
          <cell r="K470">
            <v>64.25</v>
          </cell>
          <cell r="L470">
            <v>65.48</v>
          </cell>
          <cell r="M470">
            <v>62.63</v>
          </cell>
        </row>
        <row r="471">
          <cell r="A471">
            <v>27209</v>
          </cell>
          <cell r="C471">
            <v>3</v>
          </cell>
          <cell r="D471" t="str">
            <v>I-8 WB</v>
          </cell>
          <cell r="E471">
            <v>10</v>
          </cell>
          <cell r="F471">
            <v>0.57999999999999996</v>
          </cell>
          <cell r="G471" t="str">
            <v>CAMERON TRUCK</v>
          </cell>
          <cell r="I471">
            <v>60.38</v>
          </cell>
          <cell r="J471">
            <v>61.43</v>
          </cell>
          <cell r="K471">
            <v>63.18</v>
          </cell>
          <cell r="L471">
            <v>64.25</v>
          </cell>
          <cell r="M471">
            <v>61.21</v>
          </cell>
        </row>
        <row r="472">
          <cell r="A472">
            <v>28270</v>
          </cell>
          <cell r="C472">
            <v>3</v>
          </cell>
          <cell r="D472" t="str">
            <v>I-8 WB</v>
          </cell>
          <cell r="E472">
            <v>11</v>
          </cell>
          <cell r="F472">
            <v>2.59</v>
          </cell>
          <cell r="G472" t="str">
            <v>CAMERON TRUCK</v>
          </cell>
          <cell r="I472">
            <v>60.38</v>
          </cell>
          <cell r="J472">
            <v>61.43</v>
          </cell>
          <cell r="K472">
            <v>63.18</v>
          </cell>
          <cell r="L472">
            <v>64.25</v>
          </cell>
          <cell r="M472">
            <v>61.21</v>
          </cell>
        </row>
        <row r="473">
          <cell r="A473">
            <v>27205</v>
          </cell>
          <cell r="C473">
            <v>3</v>
          </cell>
          <cell r="D473" t="str">
            <v>I-8 WB</v>
          </cell>
          <cell r="E473">
            <v>12</v>
          </cell>
          <cell r="F473">
            <v>0.51</v>
          </cell>
          <cell r="G473" t="str">
            <v>BUCKMAN SPRINGS</v>
          </cell>
          <cell r="I473">
            <v>58.8</v>
          </cell>
          <cell r="J473">
            <v>58.28</v>
          </cell>
          <cell r="K473">
            <v>60.31</v>
          </cell>
          <cell r="L473">
            <v>61.97</v>
          </cell>
          <cell r="M473">
            <v>58.81</v>
          </cell>
        </row>
        <row r="474">
          <cell r="A474">
            <v>27534</v>
          </cell>
          <cell r="C474">
            <v>3</v>
          </cell>
          <cell r="D474" t="str">
            <v>I-8 WB</v>
          </cell>
          <cell r="E474">
            <v>13</v>
          </cell>
          <cell r="F474">
            <v>3.23</v>
          </cell>
          <cell r="G474" t="str">
            <v>BUCKMAN SPRINGS</v>
          </cell>
          <cell r="I474">
            <v>58.8</v>
          </cell>
          <cell r="J474">
            <v>58.28</v>
          </cell>
          <cell r="K474">
            <v>60.31</v>
          </cell>
          <cell r="L474">
            <v>61.97</v>
          </cell>
          <cell r="M474">
            <v>58.81</v>
          </cell>
        </row>
        <row r="475">
          <cell r="A475">
            <v>28267</v>
          </cell>
          <cell r="C475">
            <v>3</v>
          </cell>
          <cell r="D475" t="str">
            <v>I-8 WB</v>
          </cell>
          <cell r="E475">
            <v>14</v>
          </cell>
          <cell r="F475">
            <v>0.74</v>
          </cell>
          <cell r="G475" t="str">
            <v>SUNRISE</v>
          </cell>
          <cell r="I475">
            <v>52.03</v>
          </cell>
          <cell r="J475">
            <v>52.7</v>
          </cell>
          <cell r="K475">
            <v>56.07</v>
          </cell>
          <cell r="L475">
            <v>57.42</v>
          </cell>
          <cell r="M475">
            <v>52.81</v>
          </cell>
        </row>
        <row r="476">
          <cell r="A476">
            <v>28260</v>
          </cell>
          <cell r="C476">
            <v>3</v>
          </cell>
          <cell r="D476" t="str">
            <v>I-8 WB</v>
          </cell>
          <cell r="E476">
            <v>15</v>
          </cell>
          <cell r="F476">
            <v>0.8</v>
          </cell>
          <cell r="G476" t="str">
            <v>SUNRISE</v>
          </cell>
          <cell r="I476">
            <v>52.03</v>
          </cell>
          <cell r="J476">
            <v>52.7</v>
          </cell>
          <cell r="K476">
            <v>56.07</v>
          </cell>
          <cell r="L476">
            <v>57.42</v>
          </cell>
          <cell r="M476">
            <v>52.81</v>
          </cell>
        </row>
        <row r="477">
          <cell r="A477">
            <v>28257</v>
          </cell>
          <cell r="C477">
            <v>3</v>
          </cell>
          <cell r="D477" t="str">
            <v>I-8 WB</v>
          </cell>
          <cell r="E477">
            <v>16</v>
          </cell>
          <cell r="F477">
            <v>0.65</v>
          </cell>
          <cell r="G477" t="str">
            <v>PINE VALLEY</v>
          </cell>
          <cell r="I477">
            <v>61.13</v>
          </cell>
          <cell r="J477">
            <v>62.83</v>
          </cell>
          <cell r="K477">
            <v>65.260000000000005</v>
          </cell>
          <cell r="L477">
            <v>65.260000000000005</v>
          </cell>
          <cell r="M477">
            <v>62.31</v>
          </cell>
        </row>
        <row r="478">
          <cell r="A478">
            <v>28254</v>
          </cell>
          <cell r="C478">
            <v>3</v>
          </cell>
          <cell r="D478" t="str">
            <v>I-8 WB</v>
          </cell>
          <cell r="E478">
            <v>17</v>
          </cell>
          <cell r="F478">
            <v>5.01</v>
          </cell>
          <cell r="G478" t="str">
            <v>PINE VALLEY</v>
          </cell>
          <cell r="I478">
            <v>61.13</v>
          </cell>
          <cell r="J478">
            <v>62.83</v>
          </cell>
          <cell r="K478">
            <v>65.260000000000005</v>
          </cell>
          <cell r="L478">
            <v>65.260000000000005</v>
          </cell>
          <cell r="M478">
            <v>62.31</v>
          </cell>
        </row>
        <row r="479">
          <cell r="A479">
            <v>28250</v>
          </cell>
          <cell r="C479">
            <v>3</v>
          </cell>
          <cell r="D479" t="str">
            <v>I-8 WB</v>
          </cell>
          <cell r="E479">
            <v>18</v>
          </cell>
          <cell r="F479">
            <v>0.57999999999999996</v>
          </cell>
          <cell r="G479" t="str">
            <v>JAPATUL VALLEY</v>
          </cell>
          <cell r="I479">
            <v>61.71</v>
          </cell>
          <cell r="J479">
            <v>62.64</v>
          </cell>
          <cell r="K479">
            <v>64.430000000000007</v>
          </cell>
          <cell r="L479">
            <v>65.36</v>
          </cell>
          <cell r="M479">
            <v>61.8</v>
          </cell>
        </row>
        <row r="480">
          <cell r="A480">
            <v>28246</v>
          </cell>
          <cell r="C480">
            <v>3</v>
          </cell>
          <cell r="D480" t="str">
            <v>I-8 WB</v>
          </cell>
          <cell r="E480">
            <v>19</v>
          </cell>
          <cell r="F480">
            <v>2.96</v>
          </cell>
          <cell r="G480" t="str">
            <v>JAPATUL VALLEY</v>
          </cell>
          <cell r="I480">
            <v>61.71</v>
          </cell>
          <cell r="J480">
            <v>62.64</v>
          </cell>
          <cell r="K480">
            <v>64.430000000000007</v>
          </cell>
          <cell r="L480">
            <v>65.36</v>
          </cell>
          <cell r="M480">
            <v>61.8</v>
          </cell>
        </row>
        <row r="481">
          <cell r="A481">
            <v>28244</v>
          </cell>
          <cell r="C481">
            <v>3</v>
          </cell>
          <cell r="D481" t="str">
            <v>I-8 WB</v>
          </cell>
          <cell r="E481">
            <v>20</v>
          </cell>
          <cell r="F481">
            <v>0.55000000000000004</v>
          </cell>
          <cell r="G481" t="str">
            <v>EAST WILLOWS</v>
          </cell>
          <cell r="I481">
            <v>63.7</v>
          </cell>
          <cell r="J481">
            <v>65.489999999999995</v>
          </cell>
          <cell r="K481">
            <v>65.63</v>
          </cell>
          <cell r="L481">
            <v>66.819999999999993</v>
          </cell>
          <cell r="M481">
            <v>63</v>
          </cell>
        </row>
        <row r="482">
          <cell r="A482">
            <v>28237</v>
          </cell>
          <cell r="C482">
            <v>3</v>
          </cell>
          <cell r="D482" t="str">
            <v>I-8 WB</v>
          </cell>
          <cell r="E482">
            <v>22</v>
          </cell>
          <cell r="F482">
            <v>0.47</v>
          </cell>
          <cell r="G482" t="str">
            <v>WEST WILLOWS</v>
          </cell>
          <cell r="I482">
            <v>62.15</v>
          </cell>
          <cell r="J482">
            <v>64.45</v>
          </cell>
          <cell r="K482">
            <v>64.48</v>
          </cell>
          <cell r="L482">
            <v>65.680000000000007</v>
          </cell>
          <cell r="M482">
            <v>61.61</v>
          </cell>
        </row>
        <row r="483">
          <cell r="A483">
            <v>28231</v>
          </cell>
          <cell r="C483">
            <v>3</v>
          </cell>
          <cell r="D483" t="str">
            <v>I-8 WB</v>
          </cell>
          <cell r="E483">
            <v>23</v>
          </cell>
          <cell r="F483">
            <v>2.34</v>
          </cell>
          <cell r="G483" t="str">
            <v>WEST WILLOWS</v>
          </cell>
          <cell r="I483">
            <v>62.15</v>
          </cell>
          <cell r="J483">
            <v>64.45</v>
          </cell>
          <cell r="K483">
            <v>64.48</v>
          </cell>
          <cell r="L483">
            <v>65.680000000000007</v>
          </cell>
          <cell r="M483">
            <v>61.61</v>
          </cell>
        </row>
        <row r="484">
          <cell r="A484">
            <v>28229</v>
          </cell>
          <cell r="C484">
            <v>3</v>
          </cell>
          <cell r="D484" t="str">
            <v>I-8 WB</v>
          </cell>
          <cell r="E484">
            <v>24</v>
          </cell>
          <cell r="F484">
            <v>0.57999999999999996</v>
          </cell>
          <cell r="G484" t="str">
            <v>TAVERN</v>
          </cell>
          <cell r="I484">
            <v>63.49</v>
          </cell>
          <cell r="J484">
            <v>65.27</v>
          </cell>
          <cell r="K484">
            <v>64.66</v>
          </cell>
          <cell r="L484">
            <v>66.64</v>
          </cell>
          <cell r="M484">
            <v>63.39</v>
          </cell>
        </row>
        <row r="485">
          <cell r="A485">
            <v>28223</v>
          </cell>
          <cell r="C485">
            <v>3</v>
          </cell>
          <cell r="D485" t="str">
            <v>I-8 WB</v>
          </cell>
          <cell r="E485">
            <v>25</v>
          </cell>
          <cell r="F485">
            <v>2.16</v>
          </cell>
          <cell r="G485" t="str">
            <v>TAVERN</v>
          </cell>
          <cell r="I485">
            <v>63.49</v>
          </cell>
          <cell r="J485">
            <v>65.27</v>
          </cell>
          <cell r="K485">
            <v>64.66</v>
          </cell>
          <cell r="L485">
            <v>66.64</v>
          </cell>
          <cell r="M485">
            <v>63.39</v>
          </cell>
        </row>
        <row r="486">
          <cell r="A486">
            <v>28219</v>
          </cell>
          <cell r="C486">
            <v>3</v>
          </cell>
          <cell r="D486" t="str">
            <v>I-8 WB</v>
          </cell>
          <cell r="E486">
            <v>26</v>
          </cell>
          <cell r="F486">
            <v>0.57999999999999996</v>
          </cell>
          <cell r="G486" t="str">
            <v>DUNBAR</v>
          </cell>
          <cell r="I486">
            <v>63.75</v>
          </cell>
          <cell r="J486">
            <v>66.790000000000006</v>
          </cell>
          <cell r="K486">
            <v>65.09</v>
          </cell>
          <cell r="L486">
            <v>66.739999999999995</v>
          </cell>
          <cell r="M486">
            <v>62.8</v>
          </cell>
        </row>
        <row r="487">
          <cell r="A487">
            <v>28211</v>
          </cell>
          <cell r="C487">
            <v>3</v>
          </cell>
          <cell r="D487" t="str">
            <v>I-8 WB</v>
          </cell>
          <cell r="E487">
            <v>28</v>
          </cell>
          <cell r="F487">
            <v>0.23</v>
          </cell>
          <cell r="G487" t="str">
            <v>LAKE JENNINGS PARK</v>
          </cell>
          <cell r="I487">
            <v>66.040000000000006</v>
          </cell>
          <cell r="J487">
            <v>66.17</v>
          </cell>
          <cell r="K487">
            <v>65.53</v>
          </cell>
          <cell r="L487">
            <v>66.7</v>
          </cell>
          <cell r="M487">
            <v>65.11</v>
          </cell>
        </row>
        <row r="488">
          <cell r="A488">
            <v>28205</v>
          </cell>
          <cell r="C488">
            <v>3</v>
          </cell>
          <cell r="D488" t="str">
            <v>I-8 WB</v>
          </cell>
          <cell r="E488">
            <v>29</v>
          </cell>
          <cell r="F488">
            <v>0.22</v>
          </cell>
          <cell r="G488" t="str">
            <v>LAKE JENNINGS PARK</v>
          </cell>
          <cell r="I488">
            <v>66.040000000000006</v>
          </cell>
          <cell r="J488">
            <v>66.17</v>
          </cell>
          <cell r="K488">
            <v>65.53</v>
          </cell>
          <cell r="L488">
            <v>66.7</v>
          </cell>
          <cell r="M488">
            <v>65.11</v>
          </cell>
        </row>
        <row r="489">
          <cell r="A489">
            <v>28206</v>
          </cell>
          <cell r="C489">
            <v>3</v>
          </cell>
          <cell r="D489" t="str">
            <v>I-8 WB</v>
          </cell>
          <cell r="E489">
            <v>30</v>
          </cell>
          <cell r="F489">
            <v>1.39</v>
          </cell>
          <cell r="G489" t="str">
            <v>LAKE JENNINGS PARK</v>
          </cell>
          <cell r="I489">
            <v>65.75</v>
          </cell>
          <cell r="J489">
            <v>63.12</v>
          </cell>
          <cell r="K489">
            <v>64.55</v>
          </cell>
          <cell r="L489">
            <v>66.2</v>
          </cell>
          <cell r="M489">
            <v>64.7</v>
          </cell>
        </row>
        <row r="490">
          <cell r="A490">
            <v>28638</v>
          </cell>
          <cell r="C490">
            <v>3</v>
          </cell>
          <cell r="D490" t="str">
            <v>I-8 WB</v>
          </cell>
          <cell r="E490">
            <v>31</v>
          </cell>
          <cell r="F490">
            <v>0.41</v>
          </cell>
          <cell r="G490" t="str">
            <v>CAM CANADA</v>
          </cell>
          <cell r="I490">
            <v>65.75</v>
          </cell>
          <cell r="J490">
            <v>63.12</v>
          </cell>
          <cell r="K490">
            <v>64.55</v>
          </cell>
          <cell r="L490">
            <v>66.2</v>
          </cell>
          <cell r="M490">
            <v>64.7</v>
          </cell>
        </row>
        <row r="491">
          <cell r="A491">
            <v>28637</v>
          </cell>
          <cell r="C491">
            <v>3</v>
          </cell>
          <cell r="D491" t="str">
            <v>I-8 WB</v>
          </cell>
          <cell r="E491">
            <v>32</v>
          </cell>
          <cell r="F491">
            <v>0.86</v>
          </cell>
          <cell r="G491" t="str">
            <v>CAM CANADA</v>
          </cell>
          <cell r="I491">
            <v>66.290000000000006</v>
          </cell>
          <cell r="J491">
            <v>62.02</v>
          </cell>
          <cell r="K491">
            <v>64.87</v>
          </cell>
          <cell r="L491">
            <v>66.59</v>
          </cell>
          <cell r="M491">
            <v>65.05</v>
          </cell>
        </row>
        <row r="492">
          <cell r="A492">
            <v>28200</v>
          </cell>
          <cell r="C492">
            <v>3</v>
          </cell>
          <cell r="D492" t="str">
            <v>I-8 WB</v>
          </cell>
          <cell r="E492">
            <v>34</v>
          </cell>
          <cell r="F492">
            <v>0.28999999999999998</v>
          </cell>
          <cell r="G492" t="str">
            <v>GREENFIELD</v>
          </cell>
          <cell r="I492">
            <v>66.290000000000006</v>
          </cell>
          <cell r="J492">
            <v>62.02</v>
          </cell>
          <cell r="K492">
            <v>64.87</v>
          </cell>
          <cell r="L492">
            <v>66.59</v>
          </cell>
          <cell r="M492">
            <v>65.05</v>
          </cell>
        </row>
        <row r="493">
          <cell r="A493">
            <v>28195</v>
          </cell>
          <cell r="C493">
            <v>3</v>
          </cell>
          <cell r="D493" t="str">
            <v>I-8 WB</v>
          </cell>
          <cell r="E493">
            <v>36</v>
          </cell>
          <cell r="F493">
            <v>0.11</v>
          </cell>
          <cell r="G493" t="str">
            <v>SR  54</v>
          </cell>
          <cell r="I493">
            <v>65.959999999999994</v>
          </cell>
          <cell r="J493">
            <v>62.73</v>
          </cell>
          <cell r="K493">
            <v>64.45</v>
          </cell>
          <cell r="L493">
            <v>65.75</v>
          </cell>
          <cell r="M493">
            <v>64.849999999999994</v>
          </cell>
        </row>
        <row r="494">
          <cell r="A494">
            <v>28634</v>
          </cell>
          <cell r="C494">
            <v>3</v>
          </cell>
          <cell r="D494" t="str">
            <v>I-8 WB</v>
          </cell>
          <cell r="E494">
            <v>37</v>
          </cell>
          <cell r="F494">
            <v>0.27</v>
          </cell>
          <cell r="G494" t="str">
            <v>MAIN</v>
          </cell>
          <cell r="I494">
            <v>65.959999999999994</v>
          </cell>
          <cell r="J494">
            <v>62.73</v>
          </cell>
          <cell r="K494">
            <v>64.45</v>
          </cell>
          <cell r="L494">
            <v>65.75</v>
          </cell>
          <cell r="M494">
            <v>64.849999999999994</v>
          </cell>
        </row>
        <row r="495">
          <cell r="A495">
            <v>28193</v>
          </cell>
          <cell r="C495">
            <v>3</v>
          </cell>
          <cell r="D495" t="str">
            <v>I-8 WB</v>
          </cell>
          <cell r="E495">
            <v>39</v>
          </cell>
          <cell r="F495">
            <v>0.56000000000000005</v>
          </cell>
          <cell r="G495" t="str">
            <v>02ND</v>
          </cell>
          <cell r="I495">
            <v>65.680000000000007</v>
          </cell>
          <cell r="J495">
            <v>62.7</v>
          </cell>
          <cell r="K495">
            <v>63.35</v>
          </cell>
          <cell r="L495">
            <v>64.91</v>
          </cell>
          <cell r="M495">
            <v>64.48</v>
          </cell>
        </row>
        <row r="496">
          <cell r="A496">
            <v>28182</v>
          </cell>
          <cell r="C496">
            <v>3</v>
          </cell>
          <cell r="D496" t="str">
            <v>I-8 WB</v>
          </cell>
          <cell r="E496">
            <v>41</v>
          </cell>
          <cell r="F496">
            <v>0.53</v>
          </cell>
          <cell r="G496" t="str">
            <v>MOLLISON</v>
          </cell>
          <cell r="I496">
            <v>65.260000000000005</v>
          </cell>
          <cell r="J496">
            <v>63.54</v>
          </cell>
          <cell r="K496">
            <v>62.42</v>
          </cell>
          <cell r="L496">
            <v>64.430000000000007</v>
          </cell>
          <cell r="M496">
            <v>64.239999999999995</v>
          </cell>
        </row>
        <row r="497">
          <cell r="A497">
            <v>28178</v>
          </cell>
          <cell r="C497">
            <v>3</v>
          </cell>
          <cell r="D497" t="str">
            <v>I-8 WB</v>
          </cell>
          <cell r="E497">
            <v>42</v>
          </cell>
          <cell r="F497">
            <v>0.2</v>
          </cell>
          <cell r="G497" t="str">
            <v>MOLLISON</v>
          </cell>
          <cell r="I497">
            <v>66.489999999999995</v>
          </cell>
          <cell r="J497">
            <v>66.95</v>
          </cell>
          <cell r="K497">
            <v>65.569999999999993</v>
          </cell>
          <cell r="L497">
            <v>66.23</v>
          </cell>
          <cell r="M497">
            <v>65.680000000000007</v>
          </cell>
        </row>
        <row r="498">
          <cell r="A498">
            <v>20727</v>
          </cell>
          <cell r="C498">
            <v>3</v>
          </cell>
          <cell r="D498" t="str">
            <v>I-8 WB</v>
          </cell>
          <cell r="E498">
            <v>43</v>
          </cell>
          <cell r="F498">
            <v>0.54</v>
          </cell>
          <cell r="G498" t="str">
            <v>SR-67 NB</v>
          </cell>
          <cell r="I498">
            <v>65.27</v>
          </cell>
          <cell r="J498">
            <v>66.13</v>
          </cell>
          <cell r="K498">
            <v>64.900000000000006</v>
          </cell>
          <cell r="L498">
            <v>61.09</v>
          </cell>
          <cell r="M498">
            <v>65.19</v>
          </cell>
        </row>
        <row r="499">
          <cell r="A499">
            <v>20730</v>
          </cell>
          <cell r="C499">
            <v>3</v>
          </cell>
          <cell r="D499" t="str">
            <v>I-8 WB</v>
          </cell>
          <cell r="E499">
            <v>44</v>
          </cell>
          <cell r="F499">
            <v>0.39</v>
          </cell>
          <cell r="G499" t="str">
            <v>SR-67 SB</v>
          </cell>
          <cell r="I499">
            <v>64.47</v>
          </cell>
          <cell r="J499">
            <v>63.95</v>
          </cell>
          <cell r="K499">
            <v>63.19</v>
          </cell>
          <cell r="L499">
            <v>62.83</v>
          </cell>
          <cell r="M499">
            <v>64.42</v>
          </cell>
        </row>
        <row r="500">
          <cell r="A500">
            <v>11057</v>
          </cell>
          <cell r="C500">
            <v>3</v>
          </cell>
          <cell r="D500" t="str">
            <v>I-8 WB</v>
          </cell>
          <cell r="E500">
            <v>45</v>
          </cell>
          <cell r="F500">
            <v>0.32</v>
          </cell>
          <cell r="G500" t="str">
            <v>JOHNSON</v>
          </cell>
          <cell r="I500">
            <v>64.56</v>
          </cell>
          <cell r="J500">
            <v>64.28</v>
          </cell>
          <cell r="K500">
            <v>63.99</v>
          </cell>
          <cell r="L500">
            <v>64.099999999999994</v>
          </cell>
          <cell r="M500">
            <v>64.69</v>
          </cell>
        </row>
        <row r="501">
          <cell r="A501">
            <v>11056</v>
          </cell>
          <cell r="C501">
            <v>3</v>
          </cell>
          <cell r="D501" t="str">
            <v>I-8 WB</v>
          </cell>
          <cell r="E501">
            <v>46</v>
          </cell>
          <cell r="F501">
            <v>0.43</v>
          </cell>
          <cell r="G501" t="str">
            <v>MAIN</v>
          </cell>
          <cell r="I501">
            <v>64.56</v>
          </cell>
          <cell r="J501">
            <v>64.28</v>
          </cell>
          <cell r="K501">
            <v>63.99</v>
          </cell>
          <cell r="L501">
            <v>64.099999999999994</v>
          </cell>
          <cell r="M501">
            <v>64.69</v>
          </cell>
        </row>
        <row r="502">
          <cell r="A502">
            <v>11289</v>
          </cell>
          <cell r="C502">
            <v>3</v>
          </cell>
          <cell r="D502" t="str">
            <v>I-8 WB</v>
          </cell>
          <cell r="E502">
            <v>49</v>
          </cell>
          <cell r="F502">
            <v>0.28999999999999998</v>
          </cell>
          <cell r="G502" t="str">
            <v>SEVERIN</v>
          </cell>
          <cell r="I502">
            <v>67.02</v>
          </cell>
          <cell r="J502">
            <v>57.98</v>
          </cell>
          <cell r="K502">
            <v>68.38</v>
          </cell>
          <cell r="L502">
            <v>68.89</v>
          </cell>
          <cell r="M502">
            <v>66.930000000000007</v>
          </cell>
        </row>
        <row r="503">
          <cell r="A503">
            <v>11290</v>
          </cell>
          <cell r="C503">
            <v>3</v>
          </cell>
          <cell r="D503" t="str">
            <v>I-8 WB</v>
          </cell>
          <cell r="E503">
            <v>50</v>
          </cell>
          <cell r="F503">
            <v>0.24</v>
          </cell>
          <cell r="G503" t="str">
            <v>SR-125 SB</v>
          </cell>
          <cell r="I503">
            <v>67.02</v>
          </cell>
          <cell r="J503">
            <v>57.98</v>
          </cell>
          <cell r="K503">
            <v>68.38</v>
          </cell>
          <cell r="L503">
            <v>68.89</v>
          </cell>
          <cell r="M503">
            <v>66.930000000000007</v>
          </cell>
        </row>
        <row r="504">
          <cell r="A504">
            <v>28396</v>
          </cell>
          <cell r="C504">
            <v>3</v>
          </cell>
          <cell r="D504" t="str">
            <v>I-8 WB</v>
          </cell>
          <cell r="E504">
            <v>51</v>
          </cell>
          <cell r="F504">
            <v>0.28000000000000003</v>
          </cell>
          <cell r="G504" t="str">
            <v>LA MESA</v>
          </cell>
          <cell r="I504">
            <v>67.02</v>
          </cell>
          <cell r="J504">
            <v>57.98</v>
          </cell>
          <cell r="K504">
            <v>68.38</v>
          </cell>
          <cell r="L504">
            <v>68.89</v>
          </cell>
          <cell r="M504">
            <v>66.930000000000007</v>
          </cell>
        </row>
        <row r="505">
          <cell r="A505">
            <v>11280</v>
          </cell>
          <cell r="C505">
            <v>3</v>
          </cell>
          <cell r="D505" t="str">
            <v>I-8 WB</v>
          </cell>
          <cell r="E505">
            <v>52</v>
          </cell>
          <cell r="F505">
            <v>0.13</v>
          </cell>
          <cell r="G505" t="str">
            <v>SR-125 NB</v>
          </cell>
          <cell r="I505">
            <v>67.02</v>
          </cell>
          <cell r="J505">
            <v>57.98</v>
          </cell>
          <cell r="K505">
            <v>68.38</v>
          </cell>
          <cell r="L505">
            <v>68.89</v>
          </cell>
          <cell r="M505">
            <v>66.930000000000007</v>
          </cell>
        </row>
        <row r="506">
          <cell r="A506">
            <v>28397</v>
          </cell>
          <cell r="C506">
            <v>3</v>
          </cell>
          <cell r="D506" t="str">
            <v>I-8 WB</v>
          </cell>
          <cell r="E506">
            <v>54</v>
          </cell>
          <cell r="F506">
            <v>0.33</v>
          </cell>
          <cell r="G506" t="str">
            <v>JACKSON</v>
          </cell>
          <cell r="I506">
            <v>67.349999999999994</v>
          </cell>
          <cell r="J506">
            <v>49.49</v>
          </cell>
          <cell r="K506">
            <v>68.13</v>
          </cell>
          <cell r="L506">
            <v>68.430000000000007</v>
          </cell>
          <cell r="M506">
            <v>67.3</v>
          </cell>
        </row>
        <row r="507">
          <cell r="A507">
            <v>28144</v>
          </cell>
          <cell r="C507">
            <v>3</v>
          </cell>
          <cell r="D507" t="str">
            <v>I-8 WB</v>
          </cell>
          <cell r="E507">
            <v>55</v>
          </cell>
          <cell r="F507">
            <v>0.13</v>
          </cell>
          <cell r="G507" t="str">
            <v>JACKSON</v>
          </cell>
          <cell r="I507">
            <v>67.349999999999994</v>
          </cell>
          <cell r="J507">
            <v>49.49</v>
          </cell>
          <cell r="K507">
            <v>68.13</v>
          </cell>
          <cell r="L507">
            <v>68.430000000000007</v>
          </cell>
          <cell r="M507">
            <v>67.3</v>
          </cell>
        </row>
        <row r="508">
          <cell r="A508">
            <v>28126</v>
          </cell>
          <cell r="C508">
            <v>3</v>
          </cell>
          <cell r="D508" t="str">
            <v>I-8 WB</v>
          </cell>
          <cell r="E508">
            <v>57</v>
          </cell>
          <cell r="F508">
            <v>0.12</v>
          </cell>
          <cell r="G508" t="str">
            <v>SPRING</v>
          </cell>
          <cell r="I508">
            <v>66.680000000000007</v>
          </cell>
          <cell r="J508">
            <v>39.96</v>
          </cell>
          <cell r="K508">
            <v>66.27</v>
          </cell>
          <cell r="L508">
            <v>67.31</v>
          </cell>
          <cell r="M508">
            <v>66.400000000000006</v>
          </cell>
        </row>
        <row r="509">
          <cell r="A509">
            <v>28124</v>
          </cell>
          <cell r="C509">
            <v>3</v>
          </cell>
          <cell r="D509" t="str">
            <v>I-8 WB</v>
          </cell>
          <cell r="E509">
            <v>58</v>
          </cell>
          <cell r="F509">
            <v>0.45</v>
          </cell>
          <cell r="G509" t="str">
            <v>FLETCHER</v>
          </cell>
          <cell r="I509">
            <v>66.680000000000007</v>
          </cell>
          <cell r="J509">
            <v>39.96</v>
          </cell>
          <cell r="K509">
            <v>66.27</v>
          </cell>
          <cell r="L509">
            <v>67.31</v>
          </cell>
          <cell r="M509">
            <v>66.400000000000006</v>
          </cell>
        </row>
        <row r="510">
          <cell r="A510">
            <v>637</v>
          </cell>
          <cell r="C510">
            <v>3</v>
          </cell>
          <cell r="D510" t="str">
            <v>I-8 WB</v>
          </cell>
          <cell r="E510">
            <v>61</v>
          </cell>
          <cell r="F510">
            <v>0.18</v>
          </cell>
          <cell r="G510" t="str">
            <v>LAKE MURRAY</v>
          </cell>
          <cell r="I510">
            <v>66.400000000000006</v>
          </cell>
          <cell r="J510">
            <v>49.12</v>
          </cell>
          <cell r="K510">
            <v>65.69</v>
          </cell>
          <cell r="L510">
            <v>66.900000000000006</v>
          </cell>
          <cell r="M510">
            <v>66.16</v>
          </cell>
        </row>
        <row r="511">
          <cell r="A511">
            <v>15456</v>
          </cell>
          <cell r="C511">
            <v>3</v>
          </cell>
          <cell r="D511" t="str">
            <v>I-8 WB</v>
          </cell>
          <cell r="E511">
            <v>63</v>
          </cell>
          <cell r="F511">
            <v>0.57999999999999996</v>
          </cell>
          <cell r="G511" t="str">
            <v>COLLEGE</v>
          </cell>
          <cell r="I511">
            <v>68.34</v>
          </cell>
          <cell r="J511">
            <v>47.06</v>
          </cell>
          <cell r="K511">
            <v>66.72</v>
          </cell>
          <cell r="L511">
            <v>67.94</v>
          </cell>
          <cell r="M511">
            <v>68.12</v>
          </cell>
        </row>
        <row r="512">
          <cell r="A512">
            <v>15442</v>
          </cell>
          <cell r="C512">
            <v>3</v>
          </cell>
          <cell r="D512" t="str">
            <v>I-8 WB</v>
          </cell>
          <cell r="E512">
            <v>64</v>
          </cell>
          <cell r="F512">
            <v>0.79</v>
          </cell>
          <cell r="G512" t="str">
            <v>COLLEGE</v>
          </cell>
          <cell r="I512">
            <v>68.14</v>
          </cell>
          <cell r="J512">
            <v>49.85</v>
          </cell>
          <cell r="K512">
            <v>67.760000000000005</v>
          </cell>
          <cell r="L512">
            <v>68.87</v>
          </cell>
          <cell r="M512">
            <v>68.2</v>
          </cell>
        </row>
        <row r="513">
          <cell r="A513">
            <v>15439</v>
          </cell>
          <cell r="C513">
            <v>3</v>
          </cell>
          <cell r="D513" t="str">
            <v>I-8 WB</v>
          </cell>
          <cell r="E513">
            <v>65</v>
          </cell>
          <cell r="F513">
            <v>0.33</v>
          </cell>
          <cell r="G513" t="str">
            <v>WARING</v>
          </cell>
          <cell r="I513">
            <v>68.14</v>
          </cell>
          <cell r="J513">
            <v>49.85</v>
          </cell>
          <cell r="K513">
            <v>67.760000000000005</v>
          </cell>
          <cell r="L513">
            <v>68.87</v>
          </cell>
          <cell r="M513">
            <v>68.2</v>
          </cell>
        </row>
        <row r="514">
          <cell r="A514">
            <v>15430</v>
          </cell>
          <cell r="C514">
            <v>3</v>
          </cell>
          <cell r="D514" t="str">
            <v>I-8 WB</v>
          </cell>
          <cell r="E514">
            <v>66</v>
          </cell>
          <cell r="F514">
            <v>0.42</v>
          </cell>
          <cell r="G514" t="str">
            <v>WARING</v>
          </cell>
          <cell r="I514">
            <v>67.67</v>
          </cell>
          <cell r="J514">
            <v>47.17</v>
          </cell>
          <cell r="K514">
            <v>66.8</v>
          </cell>
          <cell r="L514">
            <v>67.900000000000006</v>
          </cell>
          <cell r="M514">
            <v>67.709999999999994</v>
          </cell>
        </row>
        <row r="515">
          <cell r="A515">
            <v>15425</v>
          </cell>
          <cell r="C515">
            <v>3</v>
          </cell>
          <cell r="D515" t="str">
            <v>I-8 WB</v>
          </cell>
          <cell r="E515">
            <v>67</v>
          </cell>
          <cell r="F515">
            <v>0.44</v>
          </cell>
          <cell r="G515" t="str">
            <v>FAIRMOUNT</v>
          </cell>
          <cell r="I515">
            <v>67.67</v>
          </cell>
          <cell r="J515">
            <v>47.17</v>
          </cell>
          <cell r="K515">
            <v>66.8</v>
          </cell>
          <cell r="L515">
            <v>67.900000000000006</v>
          </cell>
          <cell r="M515">
            <v>67.709999999999994</v>
          </cell>
        </row>
        <row r="516">
          <cell r="A516">
            <v>16534</v>
          </cell>
          <cell r="C516">
            <v>3</v>
          </cell>
          <cell r="D516" t="str">
            <v>I-8 WB</v>
          </cell>
          <cell r="E516">
            <v>68</v>
          </cell>
          <cell r="F516">
            <v>0.11</v>
          </cell>
          <cell r="G516" t="str">
            <v>I-15 NB</v>
          </cell>
          <cell r="I516">
            <v>67.33</v>
          </cell>
          <cell r="J516">
            <v>47.86</v>
          </cell>
          <cell r="K516">
            <v>66.819999999999993</v>
          </cell>
          <cell r="L516">
            <v>68.48</v>
          </cell>
          <cell r="M516">
            <v>67.209999999999994</v>
          </cell>
        </row>
        <row r="517">
          <cell r="A517">
            <v>16533</v>
          </cell>
          <cell r="C517">
            <v>3</v>
          </cell>
          <cell r="D517" t="str">
            <v>I-8 WB</v>
          </cell>
          <cell r="E517">
            <v>69</v>
          </cell>
          <cell r="F517">
            <v>0.56000000000000005</v>
          </cell>
          <cell r="G517" t="str">
            <v>I-15 NB</v>
          </cell>
          <cell r="I517">
            <v>67.33</v>
          </cell>
          <cell r="J517">
            <v>47.86</v>
          </cell>
          <cell r="K517">
            <v>66.819999999999993</v>
          </cell>
          <cell r="L517">
            <v>68.48</v>
          </cell>
          <cell r="M517">
            <v>67.209999999999994</v>
          </cell>
        </row>
        <row r="518">
          <cell r="A518">
            <v>10998</v>
          </cell>
          <cell r="C518">
            <v>3</v>
          </cell>
          <cell r="D518" t="str">
            <v>I-8 WB</v>
          </cell>
          <cell r="E518">
            <v>70</v>
          </cell>
          <cell r="F518">
            <v>0.7</v>
          </cell>
          <cell r="G518" t="str">
            <v>I-15 NB</v>
          </cell>
          <cell r="I518">
            <v>67.33</v>
          </cell>
          <cell r="J518">
            <v>47.86</v>
          </cell>
          <cell r="K518">
            <v>66.819999999999993</v>
          </cell>
          <cell r="L518">
            <v>68.48</v>
          </cell>
          <cell r="M518">
            <v>67.209999999999994</v>
          </cell>
        </row>
        <row r="519">
          <cell r="A519">
            <v>10994</v>
          </cell>
          <cell r="C519">
            <v>3</v>
          </cell>
          <cell r="D519" t="str">
            <v>I-8 WB</v>
          </cell>
          <cell r="E519">
            <v>71</v>
          </cell>
          <cell r="F519">
            <v>0.16</v>
          </cell>
          <cell r="G519" t="str">
            <v>I-805 NB</v>
          </cell>
          <cell r="I519">
            <v>67.72</v>
          </cell>
          <cell r="J519">
            <v>53.51</v>
          </cell>
          <cell r="K519">
            <v>66.53</v>
          </cell>
          <cell r="L519">
            <v>67.819999999999993</v>
          </cell>
          <cell r="M519">
            <v>67.319999999999993</v>
          </cell>
        </row>
        <row r="520">
          <cell r="A520">
            <v>10991</v>
          </cell>
          <cell r="C520">
            <v>3</v>
          </cell>
          <cell r="D520" t="str">
            <v>I-8 WB</v>
          </cell>
          <cell r="E520">
            <v>73</v>
          </cell>
          <cell r="F520">
            <v>0.28999999999999998</v>
          </cell>
          <cell r="G520" t="str">
            <v>TEXAS</v>
          </cell>
          <cell r="I520">
            <v>65.34</v>
          </cell>
          <cell r="J520">
            <v>67.8</v>
          </cell>
          <cell r="K520">
            <v>66.72</v>
          </cell>
          <cell r="L520">
            <v>48.14</v>
          </cell>
          <cell r="M520">
            <v>66.040000000000006</v>
          </cell>
        </row>
        <row r="521">
          <cell r="A521">
            <v>16084</v>
          </cell>
          <cell r="C521">
            <v>3</v>
          </cell>
          <cell r="D521" t="str">
            <v>I-8 WB</v>
          </cell>
          <cell r="E521">
            <v>74</v>
          </cell>
          <cell r="F521">
            <v>0.33</v>
          </cell>
          <cell r="G521" t="str">
            <v>I-805 NB</v>
          </cell>
          <cell r="I521">
            <v>67.89</v>
          </cell>
          <cell r="J521">
            <v>51.81</v>
          </cell>
          <cell r="K521">
            <v>65.39</v>
          </cell>
          <cell r="L521">
            <v>66.599999999999994</v>
          </cell>
          <cell r="M521">
            <v>67.22</v>
          </cell>
        </row>
        <row r="522">
          <cell r="A522">
            <v>16085</v>
          </cell>
          <cell r="C522">
            <v>3</v>
          </cell>
          <cell r="D522" t="str">
            <v>I-8 WB</v>
          </cell>
          <cell r="E522">
            <v>75</v>
          </cell>
          <cell r="F522">
            <v>0.28000000000000003</v>
          </cell>
          <cell r="G522" t="str">
            <v>TEXAS</v>
          </cell>
          <cell r="I522">
            <v>67.89</v>
          </cell>
          <cell r="J522">
            <v>51.81</v>
          </cell>
          <cell r="K522">
            <v>65.39</v>
          </cell>
          <cell r="L522">
            <v>66.599999999999994</v>
          </cell>
          <cell r="M522">
            <v>67.22</v>
          </cell>
        </row>
        <row r="523">
          <cell r="A523">
            <v>10982</v>
          </cell>
          <cell r="C523">
            <v>3</v>
          </cell>
          <cell r="D523" t="str">
            <v>I-8 WB</v>
          </cell>
          <cell r="E523">
            <v>76</v>
          </cell>
          <cell r="F523">
            <v>0.34</v>
          </cell>
          <cell r="G523" t="str">
            <v>MISSION CENTER</v>
          </cell>
          <cell r="I523">
            <v>67.349999999999994</v>
          </cell>
          <cell r="J523">
            <v>54.61</v>
          </cell>
          <cell r="K523">
            <v>62.55</v>
          </cell>
          <cell r="L523">
            <v>62.66</v>
          </cell>
          <cell r="M523">
            <v>65.87</v>
          </cell>
        </row>
        <row r="524">
          <cell r="A524">
            <v>29097</v>
          </cell>
          <cell r="C524">
            <v>3</v>
          </cell>
          <cell r="D524" t="str">
            <v>I-8 WB</v>
          </cell>
          <cell r="E524">
            <v>79</v>
          </cell>
          <cell r="F524">
            <v>0.45</v>
          </cell>
          <cell r="G524" t="str">
            <v>SR-163 SB</v>
          </cell>
          <cell r="I524">
            <v>65.78</v>
          </cell>
          <cell r="J524">
            <v>66.8</v>
          </cell>
          <cell r="K524">
            <v>65.28</v>
          </cell>
          <cell r="L524">
            <v>49.67</v>
          </cell>
          <cell r="M524">
            <v>65.37</v>
          </cell>
        </row>
        <row r="525">
          <cell r="A525">
            <v>640</v>
          </cell>
          <cell r="C525">
            <v>3</v>
          </cell>
          <cell r="D525" t="str">
            <v>I-8 WB</v>
          </cell>
          <cell r="E525">
            <v>80</v>
          </cell>
          <cell r="F525">
            <v>0.11</v>
          </cell>
          <cell r="G525" t="str">
            <v>SR-163 SB</v>
          </cell>
          <cell r="I525">
            <v>65.78</v>
          </cell>
          <cell r="J525">
            <v>66.8</v>
          </cell>
          <cell r="K525">
            <v>65.28</v>
          </cell>
          <cell r="L525">
            <v>49.67</v>
          </cell>
          <cell r="M525">
            <v>65.37</v>
          </cell>
        </row>
        <row r="526">
          <cell r="A526">
            <v>29095</v>
          </cell>
          <cell r="C526">
            <v>3</v>
          </cell>
          <cell r="D526" t="str">
            <v>I-8 WB</v>
          </cell>
          <cell r="E526">
            <v>81</v>
          </cell>
          <cell r="F526">
            <v>0.35</v>
          </cell>
          <cell r="G526" t="str">
            <v>SR-163 SB</v>
          </cell>
          <cell r="I526">
            <v>66.12</v>
          </cell>
          <cell r="J526">
            <v>62.43</v>
          </cell>
          <cell r="K526">
            <v>65.22</v>
          </cell>
          <cell r="L526">
            <v>65.569999999999993</v>
          </cell>
          <cell r="M526">
            <v>65.77</v>
          </cell>
        </row>
        <row r="527">
          <cell r="A527">
            <v>27600</v>
          </cell>
          <cell r="C527">
            <v>3</v>
          </cell>
          <cell r="D527" t="str">
            <v>I-8 WB</v>
          </cell>
          <cell r="E527">
            <v>87</v>
          </cell>
          <cell r="F527">
            <v>0.25</v>
          </cell>
          <cell r="G527" t="str">
            <v>MORENA</v>
          </cell>
          <cell r="I527">
            <v>66.39</v>
          </cell>
          <cell r="J527">
            <v>62.44</v>
          </cell>
          <cell r="K527">
            <v>64.62</v>
          </cell>
          <cell r="L527">
            <v>64.77</v>
          </cell>
          <cell r="M527">
            <v>66.37</v>
          </cell>
        </row>
        <row r="528">
          <cell r="A528">
            <v>28073</v>
          </cell>
          <cell r="C528">
            <v>3</v>
          </cell>
          <cell r="D528" t="str">
            <v>I-8 WB</v>
          </cell>
          <cell r="E528">
            <v>90</v>
          </cell>
          <cell r="F528">
            <v>0.08</v>
          </cell>
          <cell r="G528" t="str">
            <v>I-5 NB</v>
          </cell>
          <cell r="I528">
            <v>59.66</v>
          </cell>
          <cell r="J528">
            <v>59.84</v>
          </cell>
          <cell r="K528">
            <v>59.83</v>
          </cell>
          <cell r="L528">
            <v>59.73</v>
          </cell>
          <cell r="M528">
            <v>59.83</v>
          </cell>
        </row>
        <row r="529">
          <cell r="A529">
            <v>30820</v>
          </cell>
          <cell r="C529">
            <v>3</v>
          </cell>
          <cell r="D529" t="str">
            <v>I-8 WB</v>
          </cell>
          <cell r="E529">
            <v>91</v>
          </cell>
          <cell r="F529">
            <v>0.1</v>
          </cell>
          <cell r="G529" t="str">
            <v>I-5 NB</v>
          </cell>
          <cell r="I529">
            <v>59.66</v>
          </cell>
          <cell r="J529">
            <v>59.84</v>
          </cell>
          <cell r="K529">
            <v>59.83</v>
          </cell>
          <cell r="L529">
            <v>59.73</v>
          </cell>
          <cell r="M529">
            <v>59.83</v>
          </cell>
        </row>
        <row r="530">
          <cell r="A530">
            <v>28453</v>
          </cell>
          <cell r="C530">
            <v>3</v>
          </cell>
          <cell r="D530" t="str">
            <v>I-8 WB</v>
          </cell>
          <cell r="E530">
            <v>93</v>
          </cell>
          <cell r="F530">
            <v>1.1499999999999999</v>
          </cell>
          <cell r="G530" t="str">
            <v>MIDWAY</v>
          </cell>
          <cell r="I530">
            <v>59.22</v>
          </cell>
          <cell r="J530">
            <v>59.48</v>
          </cell>
          <cell r="K530">
            <v>58.99</v>
          </cell>
          <cell r="L530">
            <v>57.34</v>
          </cell>
          <cell r="M530">
            <v>59.01</v>
          </cell>
        </row>
        <row r="531">
          <cell r="A531">
            <v>684</v>
          </cell>
          <cell r="C531">
            <v>1</v>
          </cell>
          <cell r="D531" t="str">
            <v>I-805 NB</v>
          </cell>
          <cell r="E531">
            <v>1</v>
          </cell>
          <cell r="F531">
            <v>0.21</v>
          </cell>
          <cell r="G531" t="str">
            <v>I-5 NB</v>
          </cell>
          <cell r="I531">
            <v>59.84</v>
          </cell>
          <cell r="J531">
            <v>62.5</v>
          </cell>
          <cell r="K531">
            <v>60.65</v>
          </cell>
          <cell r="L531">
            <v>60.21</v>
          </cell>
          <cell r="M531">
            <v>58.9</v>
          </cell>
        </row>
        <row r="532">
          <cell r="A532">
            <v>685</v>
          </cell>
          <cell r="C532">
            <v>1</v>
          </cell>
          <cell r="D532" t="str">
            <v>I-805 NB</v>
          </cell>
          <cell r="E532">
            <v>2</v>
          </cell>
          <cell r="F532">
            <v>0.64</v>
          </cell>
          <cell r="G532" t="str">
            <v>EAST SAN YSIDRO</v>
          </cell>
          <cell r="I532">
            <v>66.88</v>
          </cell>
          <cell r="J532">
            <v>66.650000000000006</v>
          </cell>
          <cell r="K532">
            <v>65.790000000000006</v>
          </cell>
          <cell r="L532">
            <v>65.95</v>
          </cell>
          <cell r="M532">
            <v>66.28</v>
          </cell>
        </row>
        <row r="533">
          <cell r="A533">
            <v>686</v>
          </cell>
          <cell r="C533">
            <v>1</v>
          </cell>
          <cell r="D533" t="str">
            <v>I-805 NB</v>
          </cell>
          <cell r="E533">
            <v>3</v>
          </cell>
          <cell r="F533">
            <v>0.28000000000000003</v>
          </cell>
          <cell r="G533" t="str">
            <v>EAST SAN YSIDRO</v>
          </cell>
          <cell r="I533">
            <v>66.709999999999994</v>
          </cell>
          <cell r="J533">
            <v>65.459999999999994</v>
          </cell>
          <cell r="K533">
            <v>64.59</v>
          </cell>
          <cell r="L533">
            <v>64.92</v>
          </cell>
          <cell r="M533">
            <v>65.59</v>
          </cell>
        </row>
        <row r="534">
          <cell r="A534">
            <v>25531</v>
          </cell>
          <cell r="C534">
            <v>1</v>
          </cell>
          <cell r="D534" t="str">
            <v>I-805 NB</v>
          </cell>
          <cell r="E534">
            <v>4</v>
          </cell>
          <cell r="F534">
            <v>0.36</v>
          </cell>
          <cell r="G534" t="str">
            <v>SR-905 EB</v>
          </cell>
          <cell r="I534">
            <v>66.709999999999994</v>
          </cell>
          <cell r="J534">
            <v>65.459999999999994</v>
          </cell>
          <cell r="K534">
            <v>64.59</v>
          </cell>
          <cell r="L534">
            <v>64.92</v>
          </cell>
          <cell r="M534">
            <v>65.59</v>
          </cell>
        </row>
        <row r="535">
          <cell r="A535">
            <v>29761</v>
          </cell>
          <cell r="C535">
            <v>1</v>
          </cell>
          <cell r="D535" t="str">
            <v>I-805 NB</v>
          </cell>
          <cell r="E535">
            <v>5</v>
          </cell>
          <cell r="F535">
            <v>0.18</v>
          </cell>
          <cell r="G535" t="str">
            <v>SR-905 EB</v>
          </cell>
          <cell r="I535">
            <v>66.709999999999994</v>
          </cell>
          <cell r="J535">
            <v>65.459999999999994</v>
          </cell>
          <cell r="K535">
            <v>64.59</v>
          </cell>
          <cell r="L535">
            <v>64.92</v>
          </cell>
          <cell r="M535">
            <v>65.59</v>
          </cell>
        </row>
        <row r="536">
          <cell r="A536">
            <v>688</v>
          </cell>
          <cell r="C536">
            <v>1</v>
          </cell>
          <cell r="D536" t="str">
            <v>I-805 NB</v>
          </cell>
          <cell r="E536">
            <v>8</v>
          </cell>
          <cell r="F536">
            <v>0.41</v>
          </cell>
          <cell r="I536">
            <v>65.58</v>
          </cell>
          <cell r="J536">
            <v>64.13</v>
          </cell>
          <cell r="K536">
            <v>63.81</v>
          </cell>
          <cell r="L536">
            <v>65.040000000000006</v>
          </cell>
          <cell r="M536">
            <v>64.72</v>
          </cell>
        </row>
        <row r="537">
          <cell r="A537">
            <v>689</v>
          </cell>
          <cell r="C537">
            <v>1</v>
          </cell>
          <cell r="D537" t="str">
            <v>I-805 NB</v>
          </cell>
          <cell r="E537">
            <v>9</v>
          </cell>
          <cell r="F537">
            <v>0.57999999999999996</v>
          </cell>
          <cell r="G537" t="str">
            <v>PALM</v>
          </cell>
          <cell r="I537">
            <v>65.58</v>
          </cell>
          <cell r="J537">
            <v>64.13</v>
          </cell>
          <cell r="K537">
            <v>63.81</v>
          </cell>
          <cell r="L537">
            <v>65.040000000000006</v>
          </cell>
          <cell r="M537">
            <v>64.72</v>
          </cell>
        </row>
        <row r="538">
          <cell r="A538">
            <v>696</v>
          </cell>
          <cell r="C538">
            <v>1</v>
          </cell>
          <cell r="D538" t="str">
            <v>I-805 NB</v>
          </cell>
          <cell r="E538">
            <v>11</v>
          </cell>
          <cell r="F538">
            <v>0.27</v>
          </cell>
          <cell r="G538" t="str">
            <v>OTAY VALLEY</v>
          </cell>
          <cell r="I538">
            <v>64.86</v>
          </cell>
          <cell r="J538">
            <v>65.459999999999994</v>
          </cell>
          <cell r="K538">
            <v>63.41</v>
          </cell>
          <cell r="L538">
            <v>63.86</v>
          </cell>
          <cell r="M538">
            <v>63.73</v>
          </cell>
        </row>
        <row r="539">
          <cell r="A539">
            <v>16183</v>
          </cell>
          <cell r="C539">
            <v>1</v>
          </cell>
          <cell r="D539" t="str">
            <v>I-805 NB</v>
          </cell>
          <cell r="E539">
            <v>12</v>
          </cell>
          <cell r="F539">
            <v>0.19</v>
          </cell>
          <cell r="G539" t="str">
            <v>OTAY VALLEY</v>
          </cell>
          <cell r="I539">
            <v>64.86</v>
          </cell>
          <cell r="J539">
            <v>65.459999999999994</v>
          </cell>
          <cell r="K539">
            <v>63.41</v>
          </cell>
          <cell r="L539">
            <v>63.86</v>
          </cell>
          <cell r="M539">
            <v>63.73</v>
          </cell>
        </row>
        <row r="540">
          <cell r="A540">
            <v>699</v>
          </cell>
          <cell r="C540">
            <v>1</v>
          </cell>
          <cell r="D540" t="str">
            <v>I-805 NB</v>
          </cell>
          <cell r="E540">
            <v>14</v>
          </cell>
          <cell r="F540">
            <v>0.55000000000000004</v>
          </cell>
          <cell r="G540" t="str">
            <v>ORANGE</v>
          </cell>
          <cell r="I540">
            <v>64.91</v>
          </cell>
          <cell r="J540">
            <v>64.319999999999993</v>
          </cell>
          <cell r="K540">
            <v>61.98</v>
          </cell>
          <cell r="L540">
            <v>63.85</v>
          </cell>
          <cell r="M540">
            <v>64.13</v>
          </cell>
        </row>
        <row r="541">
          <cell r="A541">
            <v>702</v>
          </cell>
          <cell r="C541">
            <v>1</v>
          </cell>
          <cell r="D541" t="str">
            <v>I-805 NB</v>
          </cell>
          <cell r="E541">
            <v>17</v>
          </cell>
          <cell r="F541">
            <v>0.5</v>
          </cell>
          <cell r="G541" t="str">
            <v>PALOMAR</v>
          </cell>
          <cell r="I541">
            <v>64.98</v>
          </cell>
          <cell r="J541">
            <v>67.510000000000005</v>
          </cell>
          <cell r="K541">
            <v>64.989999999999995</v>
          </cell>
          <cell r="L541">
            <v>66.31</v>
          </cell>
          <cell r="M541">
            <v>64.44</v>
          </cell>
        </row>
        <row r="542">
          <cell r="A542">
            <v>703</v>
          </cell>
          <cell r="C542">
            <v>1</v>
          </cell>
          <cell r="D542" t="str">
            <v>I-805 NB</v>
          </cell>
          <cell r="E542">
            <v>18</v>
          </cell>
          <cell r="F542">
            <v>0.61</v>
          </cell>
          <cell r="G542" t="str">
            <v>TELEGRAPH CANYON</v>
          </cell>
          <cell r="I542">
            <v>64.98</v>
          </cell>
          <cell r="J542">
            <v>67.510000000000005</v>
          </cell>
          <cell r="K542">
            <v>64.989999999999995</v>
          </cell>
          <cell r="L542">
            <v>66.31</v>
          </cell>
          <cell r="M542">
            <v>64.44</v>
          </cell>
        </row>
        <row r="543">
          <cell r="A543">
            <v>704</v>
          </cell>
          <cell r="C543">
            <v>1</v>
          </cell>
          <cell r="D543" t="str">
            <v>I-805 NB</v>
          </cell>
          <cell r="E543">
            <v>20</v>
          </cell>
          <cell r="F543">
            <v>0.23</v>
          </cell>
          <cell r="G543" t="str">
            <v>TELEGRAPH CANYON</v>
          </cell>
          <cell r="I543">
            <v>65.3</v>
          </cell>
          <cell r="J543">
            <v>65.58</v>
          </cell>
          <cell r="K543">
            <v>64.930000000000007</v>
          </cell>
          <cell r="L543">
            <v>65.77</v>
          </cell>
          <cell r="M543">
            <v>64.83</v>
          </cell>
        </row>
        <row r="544">
          <cell r="A544">
            <v>16370</v>
          </cell>
          <cell r="C544">
            <v>1</v>
          </cell>
          <cell r="D544" t="str">
            <v>I-805 NB</v>
          </cell>
          <cell r="E544">
            <v>21</v>
          </cell>
          <cell r="F544">
            <v>0.23</v>
          </cell>
          <cell r="G544" t="str">
            <v>H</v>
          </cell>
          <cell r="I544">
            <v>65.3</v>
          </cell>
          <cell r="J544">
            <v>65.58</v>
          </cell>
          <cell r="K544">
            <v>64.930000000000007</v>
          </cell>
          <cell r="L544">
            <v>65.77</v>
          </cell>
          <cell r="M544">
            <v>64.83</v>
          </cell>
        </row>
        <row r="545">
          <cell r="A545">
            <v>22146</v>
          </cell>
          <cell r="C545">
            <v>1</v>
          </cell>
          <cell r="D545" t="str">
            <v>I-805 NB</v>
          </cell>
          <cell r="E545">
            <v>22</v>
          </cell>
          <cell r="F545">
            <v>7.0000000000000007E-2</v>
          </cell>
          <cell r="G545" t="str">
            <v>H</v>
          </cell>
          <cell r="I545">
            <v>65.3</v>
          </cell>
          <cell r="J545">
            <v>65.58</v>
          </cell>
          <cell r="K545">
            <v>64.930000000000007</v>
          </cell>
          <cell r="L545">
            <v>65.77</v>
          </cell>
          <cell r="M545">
            <v>64.83</v>
          </cell>
        </row>
        <row r="546">
          <cell r="A546">
            <v>3197</v>
          </cell>
          <cell r="C546">
            <v>1</v>
          </cell>
          <cell r="D546" t="str">
            <v>I-805 NB</v>
          </cell>
          <cell r="E546">
            <v>23</v>
          </cell>
          <cell r="F546">
            <v>0.33</v>
          </cell>
          <cell r="G546" t="str">
            <v>H</v>
          </cell>
          <cell r="I546">
            <v>65.3</v>
          </cell>
          <cell r="J546">
            <v>65.58</v>
          </cell>
          <cell r="K546">
            <v>64.930000000000007</v>
          </cell>
          <cell r="L546">
            <v>65.77</v>
          </cell>
          <cell r="M546">
            <v>64.83</v>
          </cell>
        </row>
        <row r="547">
          <cell r="A547">
            <v>28673</v>
          </cell>
          <cell r="C547">
            <v>1</v>
          </cell>
          <cell r="D547" t="str">
            <v>I-805 NB</v>
          </cell>
          <cell r="E547">
            <v>24</v>
          </cell>
          <cell r="F547">
            <v>0.25</v>
          </cell>
          <cell r="G547" t="str">
            <v>H</v>
          </cell>
          <cell r="I547">
            <v>64.709999999999994</v>
          </cell>
          <cell r="J547">
            <v>59.93</v>
          </cell>
          <cell r="K547">
            <v>62.33</v>
          </cell>
          <cell r="L547">
            <v>62.05</v>
          </cell>
          <cell r="M547">
            <v>64.3</v>
          </cell>
        </row>
        <row r="548">
          <cell r="A548">
            <v>705</v>
          </cell>
          <cell r="C548">
            <v>1</v>
          </cell>
          <cell r="D548" t="str">
            <v>I-805 NB</v>
          </cell>
          <cell r="E548">
            <v>25</v>
          </cell>
          <cell r="F548">
            <v>0.39</v>
          </cell>
          <cell r="G548" t="str">
            <v>H</v>
          </cell>
          <cell r="I548">
            <v>64.709999999999994</v>
          </cell>
          <cell r="J548">
            <v>59.93</v>
          </cell>
          <cell r="K548">
            <v>62.33</v>
          </cell>
          <cell r="L548">
            <v>62.05</v>
          </cell>
          <cell r="M548">
            <v>64.3</v>
          </cell>
        </row>
        <row r="549">
          <cell r="A549">
            <v>706</v>
          </cell>
          <cell r="C549">
            <v>1</v>
          </cell>
          <cell r="D549" t="str">
            <v>I-805 NB</v>
          </cell>
          <cell r="E549">
            <v>27</v>
          </cell>
          <cell r="F549">
            <v>0.23</v>
          </cell>
          <cell r="G549" t="str">
            <v>BONITA</v>
          </cell>
          <cell r="I549">
            <v>64.23</v>
          </cell>
          <cell r="J549">
            <v>60.87</v>
          </cell>
          <cell r="K549">
            <v>65.069999999999993</v>
          </cell>
          <cell r="L549">
            <v>65.709999999999994</v>
          </cell>
          <cell r="M549">
            <v>63.92</v>
          </cell>
        </row>
        <row r="550">
          <cell r="A550">
            <v>707</v>
          </cell>
          <cell r="C550">
            <v>1</v>
          </cell>
          <cell r="D550" t="str">
            <v>I-805 NB</v>
          </cell>
          <cell r="E550">
            <v>28</v>
          </cell>
          <cell r="F550">
            <v>0.45</v>
          </cell>
          <cell r="G550" t="str">
            <v>SR-54 EB</v>
          </cell>
          <cell r="I550">
            <v>64.23</v>
          </cell>
          <cell r="J550">
            <v>60.87</v>
          </cell>
          <cell r="K550">
            <v>65.069999999999993</v>
          </cell>
          <cell r="L550">
            <v>65.709999999999994</v>
          </cell>
          <cell r="M550">
            <v>63.92</v>
          </cell>
        </row>
        <row r="551">
          <cell r="A551">
            <v>3204</v>
          </cell>
          <cell r="C551">
            <v>1</v>
          </cell>
          <cell r="D551" t="str">
            <v>I-805 NB</v>
          </cell>
          <cell r="E551">
            <v>29</v>
          </cell>
          <cell r="F551">
            <v>0.18</v>
          </cell>
          <cell r="G551" t="str">
            <v>SWEETWATER</v>
          </cell>
          <cell r="I551">
            <v>64.23</v>
          </cell>
          <cell r="J551">
            <v>60.87</v>
          </cell>
          <cell r="K551">
            <v>65.069999999999993</v>
          </cell>
          <cell r="L551">
            <v>65.709999999999994</v>
          </cell>
          <cell r="M551">
            <v>63.92</v>
          </cell>
        </row>
        <row r="552">
          <cell r="A552">
            <v>708</v>
          </cell>
          <cell r="C552">
            <v>1</v>
          </cell>
          <cell r="D552" t="str">
            <v>I-805 NB</v>
          </cell>
          <cell r="E552">
            <v>30</v>
          </cell>
          <cell r="F552">
            <v>0.33</v>
          </cell>
          <cell r="G552" t="str">
            <v>SWEETWATER</v>
          </cell>
          <cell r="I552">
            <v>64.23</v>
          </cell>
          <cell r="J552">
            <v>60.87</v>
          </cell>
          <cell r="K552">
            <v>65.069999999999993</v>
          </cell>
          <cell r="L552">
            <v>65.709999999999994</v>
          </cell>
          <cell r="M552">
            <v>63.92</v>
          </cell>
        </row>
        <row r="553">
          <cell r="A553">
            <v>711</v>
          </cell>
          <cell r="C553">
            <v>1</v>
          </cell>
          <cell r="D553" t="str">
            <v>I-805 NB</v>
          </cell>
          <cell r="E553">
            <v>31</v>
          </cell>
          <cell r="F553">
            <v>0.28999999999999998</v>
          </cell>
          <cell r="G553" t="str">
            <v>SWEETWATER</v>
          </cell>
          <cell r="I553">
            <v>64.23</v>
          </cell>
          <cell r="J553">
            <v>60.87</v>
          </cell>
          <cell r="K553">
            <v>65.069999999999993</v>
          </cell>
          <cell r="L553">
            <v>65.709999999999994</v>
          </cell>
          <cell r="M553">
            <v>63.92</v>
          </cell>
        </row>
        <row r="554">
          <cell r="A554">
            <v>20741</v>
          </cell>
          <cell r="C554">
            <v>1</v>
          </cell>
          <cell r="D554" t="str">
            <v>I-805 NB</v>
          </cell>
          <cell r="E554">
            <v>32</v>
          </cell>
          <cell r="F554">
            <v>0.48</v>
          </cell>
          <cell r="G554" t="str">
            <v>SR-54 WB</v>
          </cell>
          <cell r="I554">
            <v>66.540000000000006</v>
          </cell>
          <cell r="J554">
            <v>45.43</v>
          </cell>
          <cell r="K554">
            <v>66.239999999999995</v>
          </cell>
          <cell r="L554">
            <v>67.56</v>
          </cell>
          <cell r="M554">
            <v>66.73</v>
          </cell>
        </row>
        <row r="555">
          <cell r="A555">
            <v>20743</v>
          </cell>
          <cell r="C555">
            <v>1</v>
          </cell>
          <cell r="D555" t="str">
            <v>I-805 NB</v>
          </cell>
          <cell r="E555">
            <v>33</v>
          </cell>
          <cell r="F555">
            <v>0.42</v>
          </cell>
          <cell r="G555" t="str">
            <v>PLAZA</v>
          </cell>
          <cell r="I555">
            <v>66.540000000000006</v>
          </cell>
          <cell r="J555">
            <v>45.43</v>
          </cell>
          <cell r="K555">
            <v>66.239999999999995</v>
          </cell>
          <cell r="L555">
            <v>67.56</v>
          </cell>
          <cell r="M555">
            <v>66.73</v>
          </cell>
        </row>
        <row r="556">
          <cell r="A556">
            <v>717</v>
          </cell>
          <cell r="C556">
            <v>1</v>
          </cell>
          <cell r="D556" t="str">
            <v>I-805 NB</v>
          </cell>
          <cell r="E556">
            <v>35</v>
          </cell>
          <cell r="F556">
            <v>0.24</v>
          </cell>
          <cell r="G556" t="str">
            <v>43RD</v>
          </cell>
          <cell r="I556">
            <v>63.57</v>
          </cell>
          <cell r="J556">
            <v>36.31</v>
          </cell>
          <cell r="K556">
            <v>64.989999999999995</v>
          </cell>
          <cell r="L556">
            <v>65.98</v>
          </cell>
          <cell r="M556">
            <v>64.14</v>
          </cell>
        </row>
        <row r="557">
          <cell r="A557">
            <v>3205</v>
          </cell>
          <cell r="C557">
            <v>1</v>
          </cell>
          <cell r="D557" t="str">
            <v>I-805 NB</v>
          </cell>
          <cell r="E557">
            <v>36</v>
          </cell>
          <cell r="F557">
            <v>0.23</v>
          </cell>
          <cell r="G557" t="str">
            <v>47TH</v>
          </cell>
          <cell r="I557">
            <v>63.57</v>
          </cell>
          <cell r="J557">
            <v>36.31</v>
          </cell>
          <cell r="K557">
            <v>64.989999999999995</v>
          </cell>
          <cell r="L557">
            <v>65.98</v>
          </cell>
          <cell r="M557">
            <v>64.14</v>
          </cell>
        </row>
        <row r="558">
          <cell r="A558">
            <v>20747</v>
          </cell>
          <cell r="C558">
            <v>1</v>
          </cell>
          <cell r="D558" t="str">
            <v>I-805 NB</v>
          </cell>
          <cell r="E558">
            <v>37</v>
          </cell>
          <cell r="F558">
            <v>0.22</v>
          </cell>
          <cell r="G558" t="str">
            <v>47TH</v>
          </cell>
          <cell r="I558">
            <v>63.57</v>
          </cell>
          <cell r="J558">
            <v>36.31</v>
          </cell>
          <cell r="K558">
            <v>64.989999999999995</v>
          </cell>
          <cell r="L558">
            <v>65.98</v>
          </cell>
          <cell r="M558">
            <v>64.14</v>
          </cell>
        </row>
        <row r="559">
          <cell r="A559">
            <v>720</v>
          </cell>
          <cell r="C559">
            <v>1</v>
          </cell>
          <cell r="D559" t="str">
            <v>I-805 NB</v>
          </cell>
          <cell r="E559">
            <v>38</v>
          </cell>
          <cell r="F559">
            <v>0.15</v>
          </cell>
          <cell r="G559" t="str">
            <v>47TH</v>
          </cell>
          <cell r="I559">
            <v>63.57</v>
          </cell>
          <cell r="J559">
            <v>36.31</v>
          </cell>
          <cell r="K559">
            <v>64.989999999999995</v>
          </cell>
          <cell r="L559">
            <v>65.98</v>
          </cell>
          <cell r="M559">
            <v>64.14</v>
          </cell>
        </row>
        <row r="560">
          <cell r="A560">
            <v>725</v>
          </cell>
          <cell r="C560">
            <v>1</v>
          </cell>
          <cell r="D560" t="str">
            <v>I-805 NB</v>
          </cell>
          <cell r="E560">
            <v>39</v>
          </cell>
          <cell r="F560">
            <v>0.31</v>
          </cell>
          <cell r="G560" t="str">
            <v>43RD</v>
          </cell>
          <cell r="I560">
            <v>66.41</v>
          </cell>
          <cell r="J560">
            <v>31.41</v>
          </cell>
          <cell r="K560">
            <v>65.22</v>
          </cell>
          <cell r="L560">
            <v>67.17</v>
          </cell>
          <cell r="M560">
            <v>66.569999999999993</v>
          </cell>
        </row>
        <row r="561">
          <cell r="A561">
            <v>726</v>
          </cell>
          <cell r="C561">
            <v>1</v>
          </cell>
          <cell r="D561" t="str">
            <v>I-805 NB</v>
          </cell>
          <cell r="E561">
            <v>40</v>
          </cell>
          <cell r="F561">
            <v>0.43</v>
          </cell>
          <cell r="G561" t="str">
            <v>IMPERIAL</v>
          </cell>
          <cell r="I561">
            <v>66.41</v>
          </cell>
          <cell r="J561">
            <v>31.41</v>
          </cell>
          <cell r="K561">
            <v>65.22</v>
          </cell>
          <cell r="L561">
            <v>67.17</v>
          </cell>
          <cell r="M561">
            <v>66.569999999999993</v>
          </cell>
        </row>
        <row r="562">
          <cell r="A562">
            <v>728</v>
          </cell>
          <cell r="C562">
            <v>1</v>
          </cell>
          <cell r="D562" t="str">
            <v>I-805 NB</v>
          </cell>
          <cell r="E562">
            <v>42</v>
          </cell>
          <cell r="F562">
            <v>0.2</v>
          </cell>
          <cell r="G562" t="str">
            <v>MARKET</v>
          </cell>
          <cell r="I562">
            <v>63.85</v>
          </cell>
          <cell r="J562">
            <v>29.04</v>
          </cell>
          <cell r="K562">
            <v>63.31</v>
          </cell>
          <cell r="L562">
            <v>65.22</v>
          </cell>
          <cell r="M562">
            <v>64.180000000000007</v>
          </cell>
        </row>
        <row r="563">
          <cell r="A563">
            <v>3206</v>
          </cell>
          <cell r="C563">
            <v>1</v>
          </cell>
          <cell r="D563" t="str">
            <v>I-805 NB</v>
          </cell>
          <cell r="E563">
            <v>43</v>
          </cell>
          <cell r="F563">
            <v>0.31</v>
          </cell>
          <cell r="G563" t="str">
            <v>SR-94 WB</v>
          </cell>
          <cell r="I563">
            <v>63.89</v>
          </cell>
          <cell r="J563">
            <v>32.94</v>
          </cell>
          <cell r="K563">
            <v>63.56</v>
          </cell>
          <cell r="L563">
            <v>65.260000000000005</v>
          </cell>
          <cell r="M563">
            <v>64.34</v>
          </cell>
        </row>
        <row r="564">
          <cell r="A564">
            <v>729</v>
          </cell>
          <cell r="C564">
            <v>1</v>
          </cell>
          <cell r="D564" t="str">
            <v>I-805 NB</v>
          </cell>
          <cell r="E564">
            <v>44</v>
          </cell>
          <cell r="F564">
            <v>0.09</v>
          </cell>
          <cell r="G564" t="str">
            <v>SR-94 WB</v>
          </cell>
          <cell r="I564">
            <v>63.89</v>
          </cell>
          <cell r="J564">
            <v>32.94</v>
          </cell>
          <cell r="K564">
            <v>63.56</v>
          </cell>
          <cell r="L564">
            <v>65.260000000000005</v>
          </cell>
          <cell r="M564">
            <v>64.34</v>
          </cell>
        </row>
        <row r="565">
          <cell r="A565">
            <v>730</v>
          </cell>
          <cell r="C565">
            <v>1</v>
          </cell>
          <cell r="D565" t="str">
            <v>I-805 NB</v>
          </cell>
          <cell r="E565">
            <v>45</v>
          </cell>
          <cell r="F565">
            <v>0.25</v>
          </cell>
          <cell r="G565" t="str">
            <v>MARKET</v>
          </cell>
          <cell r="I565">
            <v>63.89</v>
          </cell>
          <cell r="J565">
            <v>32.94</v>
          </cell>
          <cell r="K565">
            <v>63.56</v>
          </cell>
          <cell r="L565">
            <v>65.260000000000005</v>
          </cell>
          <cell r="M565">
            <v>64.34</v>
          </cell>
        </row>
        <row r="566">
          <cell r="A566">
            <v>733</v>
          </cell>
          <cell r="C566">
            <v>1</v>
          </cell>
          <cell r="D566" t="str">
            <v>I-805 NB</v>
          </cell>
          <cell r="E566">
            <v>46</v>
          </cell>
          <cell r="F566">
            <v>0.47</v>
          </cell>
          <cell r="G566" t="str">
            <v>SR-94 WB</v>
          </cell>
          <cell r="I566">
            <v>62.06</v>
          </cell>
          <cell r="J566">
            <v>33.380000000000003</v>
          </cell>
          <cell r="K566">
            <v>62.2</v>
          </cell>
          <cell r="L566">
            <v>63.96</v>
          </cell>
          <cell r="M566">
            <v>62.89</v>
          </cell>
        </row>
        <row r="567">
          <cell r="A567">
            <v>20749</v>
          </cell>
          <cell r="C567">
            <v>1</v>
          </cell>
          <cell r="D567" t="str">
            <v>I-805 NB</v>
          </cell>
          <cell r="E567">
            <v>47</v>
          </cell>
          <cell r="F567">
            <v>0.34</v>
          </cell>
          <cell r="G567" t="str">
            <v>HOME</v>
          </cell>
          <cell r="I567">
            <v>65.459999999999994</v>
          </cell>
          <cell r="J567">
            <v>31.08</v>
          </cell>
          <cell r="K567">
            <v>65.53</v>
          </cell>
          <cell r="L567">
            <v>66.88</v>
          </cell>
          <cell r="M567">
            <v>65.680000000000007</v>
          </cell>
        </row>
        <row r="568">
          <cell r="A568">
            <v>15870</v>
          </cell>
          <cell r="C568">
            <v>1</v>
          </cell>
          <cell r="D568" t="str">
            <v>I-805 NB</v>
          </cell>
          <cell r="E568">
            <v>48</v>
          </cell>
          <cell r="F568">
            <v>0.51</v>
          </cell>
          <cell r="G568" t="str">
            <v>SR-15 NB</v>
          </cell>
          <cell r="I568">
            <v>65.459999999999994</v>
          </cell>
          <cell r="J568">
            <v>31.08</v>
          </cell>
          <cell r="K568">
            <v>65.53</v>
          </cell>
          <cell r="L568">
            <v>66.88</v>
          </cell>
          <cell r="M568">
            <v>65.680000000000007</v>
          </cell>
        </row>
        <row r="569">
          <cell r="A569">
            <v>738</v>
          </cell>
          <cell r="C569">
            <v>1</v>
          </cell>
          <cell r="D569" t="str">
            <v>I-805 NB</v>
          </cell>
          <cell r="E569">
            <v>49</v>
          </cell>
          <cell r="F569">
            <v>0.43</v>
          </cell>
          <cell r="G569" t="str">
            <v>SR-15 NB</v>
          </cell>
          <cell r="I569">
            <v>65.459999999999994</v>
          </cell>
          <cell r="J569">
            <v>31.08</v>
          </cell>
          <cell r="K569">
            <v>65.53</v>
          </cell>
          <cell r="L569">
            <v>66.88</v>
          </cell>
          <cell r="M569">
            <v>65.680000000000007</v>
          </cell>
        </row>
        <row r="570">
          <cell r="A570">
            <v>743</v>
          </cell>
          <cell r="C570">
            <v>1</v>
          </cell>
          <cell r="D570" t="str">
            <v>I-805 NB</v>
          </cell>
          <cell r="E570">
            <v>50</v>
          </cell>
          <cell r="F570">
            <v>0.33</v>
          </cell>
          <cell r="G570" t="str">
            <v>SR-15 NB</v>
          </cell>
          <cell r="I570">
            <v>65.459999999999994</v>
          </cell>
          <cell r="J570">
            <v>31.08</v>
          </cell>
          <cell r="K570">
            <v>65.53</v>
          </cell>
          <cell r="L570">
            <v>66.88</v>
          </cell>
          <cell r="M570">
            <v>65.680000000000007</v>
          </cell>
        </row>
        <row r="571">
          <cell r="A571">
            <v>744</v>
          </cell>
          <cell r="C571">
            <v>1</v>
          </cell>
          <cell r="D571" t="str">
            <v>I-805 NB</v>
          </cell>
          <cell r="E571">
            <v>51</v>
          </cell>
          <cell r="F571">
            <v>0.28000000000000003</v>
          </cell>
          <cell r="G571" t="str">
            <v>UNIVERSITY</v>
          </cell>
          <cell r="I571">
            <v>65.75</v>
          </cell>
          <cell r="J571">
            <v>27.76</v>
          </cell>
          <cell r="K571">
            <v>64.930000000000007</v>
          </cell>
          <cell r="L571">
            <v>66.72</v>
          </cell>
          <cell r="M571">
            <v>66.53</v>
          </cell>
        </row>
        <row r="572">
          <cell r="A572">
            <v>746</v>
          </cell>
          <cell r="C572">
            <v>1</v>
          </cell>
          <cell r="D572" t="str">
            <v>I-805 NB</v>
          </cell>
          <cell r="E572">
            <v>52</v>
          </cell>
          <cell r="F572">
            <v>0.25</v>
          </cell>
          <cell r="G572" t="str">
            <v>UNIVERSITY</v>
          </cell>
          <cell r="I572">
            <v>65.75</v>
          </cell>
          <cell r="J572">
            <v>27.76</v>
          </cell>
          <cell r="K572">
            <v>64.930000000000007</v>
          </cell>
          <cell r="L572">
            <v>66.72</v>
          </cell>
          <cell r="M572">
            <v>66.53</v>
          </cell>
        </row>
        <row r="573">
          <cell r="A573">
            <v>20750</v>
          </cell>
          <cell r="C573">
            <v>1</v>
          </cell>
          <cell r="D573" t="str">
            <v>I-805 NB</v>
          </cell>
          <cell r="E573">
            <v>53</v>
          </cell>
          <cell r="F573">
            <v>0.35</v>
          </cell>
          <cell r="G573" t="str">
            <v>EL CAJON</v>
          </cell>
          <cell r="I573">
            <v>65.25</v>
          </cell>
          <cell r="J573">
            <v>36.979999999999997</v>
          </cell>
          <cell r="K573">
            <v>63.69</v>
          </cell>
          <cell r="L573">
            <v>65.58</v>
          </cell>
          <cell r="M573">
            <v>65.33</v>
          </cell>
        </row>
        <row r="574">
          <cell r="A574">
            <v>20755</v>
          </cell>
          <cell r="C574">
            <v>1</v>
          </cell>
          <cell r="D574" t="str">
            <v>I-805 NB</v>
          </cell>
          <cell r="E574">
            <v>56</v>
          </cell>
          <cell r="F574">
            <v>0.75</v>
          </cell>
          <cell r="G574" t="str">
            <v>I-8 EB</v>
          </cell>
          <cell r="I574">
            <v>67.53</v>
          </cell>
          <cell r="J574">
            <v>46.08</v>
          </cell>
          <cell r="K574">
            <v>68.47</v>
          </cell>
          <cell r="L574">
            <v>69.900000000000006</v>
          </cell>
          <cell r="M574">
            <v>67.56</v>
          </cell>
        </row>
        <row r="575">
          <cell r="A575">
            <v>751</v>
          </cell>
          <cell r="C575">
            <v>1</v>
          </cell>
          <cell r="D575" t="str">
            <v>I-805 NB</v>
          </cell>
          <cell r="E575">
            <v>57</v>
          </cell>
          <cell r="F575">
            <v>0.4</v>
          </cell>
          <cell r="G575" t="str">
            <v>I-8 WB</v>
          </cell>
          <cell r="I575">
            <v>67.53</v>
          </cell>
          <cell r="J575">
            <v>46.08</v>
          </cell>
          <cell r="K575">
            <v>68.47</v>
          </cell>
          <cell r="L575">
            <v>69.900000000000006</v>
          </cell>
          <cell r="M575">
            <v>67.56</v>
          </cell>
        </row>
        <row r="576">
          <cell r="A576">
            <v>752</v>
          </cell>
          <cell r="C576">
            <v>1</v>
          </cell>
          <cell r="D576" t="str">
            <v>I-805 NB</v>
          </cell>
          <cell r="E576">
            <v>58</v>
          </cell>
          <cell r="F576">
            <v>0.86</v>
          </cell>
          <cell r="G576" t="str">
            <v>MURRAY RIDGE</v>
          </cell>
          <cell r="I576">
            <v>67.62</v>
          </cell>
          <cell r="J576">
            <v>57.82</v>
          </cell>
          <cell r="K576">
            <v>66.709999999999994</v>
          </cell>
          <cell r="L576">
            <v>68.12</v>
          </cell>
          <cell r="M576">
            <v>67.45</v>
          </cell>
        </row>
        <row r="577">
          <cell r="A577">
            <v>753</v>
          </cell>
          <cell r="C577">
            <v>1</v>
          </cell>
          <cell r="D577" t="str">
            <v>I-805 NB</v>
          </cell>
          <cell r="E577">
            <v>59</v>
          </cell>
          <cell r="F577">
            <v>0.65</v>
          </cell>
          <cell r="G577" t="str">
            <v>MURRAY RIDGE</v>
          </cell>
          <cell r="I577">
            <v>68.64</v>
          </cell>
          <cell r="J577">
            <v>60.56</v>
          </cell>
          <cell r="K577">
            <v>68.11</v>
          </cell>
          <cell r="L577">
            <v>69.099999999999994</v>
          </cell>
          <cell r="M577">
            <v>68.42</v>
          </cell>
        </row>
        <row r="578">
          <cell r="A578">
            <v>754</v>
          </cell>
          <cell r="C578">
            <v>1</v>
          </cell>
          <cell r="D578" t="str">
            <v>I-805 NB</v>
          </cell>
          <cell r="E578">
            <v>60</v>
          </cell>
          <cell r="F578">
            <v>0.38</v>
          </cell>
          <cell r="G578" t="str">
            <v>KEARNY VILLA</v>
          </cell>
          <cell r="I578">
            <v>69.010000000000005</v>
          </cell>
          <cell r="J578">
            <v>59.44</v>
          </cell>
          <cell r="K578">
            <v>68.19</v>
          </cell>
          <cell r="L578">
            <v>69.849999999999994</v>
          </cell>
          <cell r="M578">
            <v>68.91</v>
          </cell>
        </row>
        <row r="579">
          <cell r="A579">
            <v>22715</v>
          </cell>
          <cell r="C579">
            <v>1</v>
          </cell>
          <cell r="D579" t="str">
            <v>I-805 NB</v>
          </cell>
          <cell r="E579">
            <v>61</v>
          </cell>
          <cell r="F579">
            <v>0.54</v>
          </cell>
          <cell r="G579" t="str">
            <v>SR-163 NB</v>
          </cell>
          <cell r="I579">
            <v>68.03</v>
          </cell>
          <cell r="J579">
            <v>51.13</v>
          </cell>
          <cell r="K579">
            <v>66.849999999999994</v>
          </cell>
          <cell r="L579">
            <v>68.97</v>
          </cell>
          <cell r="M579">
            <v>67.599999999999994</v>
          </cell>
        </row>
        <row r="580">
          <cell r="A580">
            <v>756</v>
          </cell>
          <cell r="C580">
            <v>1</v>
          </cell>
          <cell r="D580" t="str">
            <v>I-805 NB</v>
          </cell>
          <cell r="E580">
            <v>63</v>
          </cell>
          <cell r="F580">
            <v>0.44</v>
          </cell>
          <cell r="G580" t="str">
            <v>SR-163 NB</v>
          </cell>
          <cell r="I580">
            <v>67.8</v>
          </cell>
          <cell r="J580">
            <v>37.659999999999997</v>
          </cell>
          <cell r="K580">
            <v>64.489999999999995</v>
          </cell>
          <cell r="L580">
            <v>69.069999999999993</v>
          </cell>
          <cell r="M580">
            <v>67.33</v>
          </cell>
        </row>
        <row r="581">
          <cell r="A581">
            <v>757</v>
          </cell>
          <cell r="C581">
            <v>1</v>
          </cell>
          <cell r="D581" t="str">
            <v>I-805 NB</v>
          </cell>
          <cell r="E581">
            <v>64</v>
          </cell>
          <cell r="F581">
            <v>0.65</v>
          </cell>
          <cell r="G581" t="str">
            <v>BALBOA</v>
          </cell>
          <cell r="I581">
            <v>67.8</v>
          </cell>
          <cell r="J581">
            <v>37.659999999999997</v>
          </cell>
          <cell r="K581">
            <v>64.489999999999995</v>
          </cell>
          <cell r="L581">
            <v>69.069999999999993</v>
          </cell>
          <cell r="M581">
            <v>67.33</v>
          </cell>
        </row>
        <row r="582">
          <cell r="A582">
            <v>758</v>
          </cell>
          <cell r="C582">
            <v>1</v>
          </cell>
          <cell r="D582" t="str">
            <v>I-805 NB</v>
          </cell>
          <cell r="E582">
            <v>65</v>
          </cell>
          <cell r="F582">
            <v>0.25</v>
          </cell>
          <cell r="G582" t="str">
            <v>BALBOA</v>
          </cell>
          <cell r="I582">
            <v>67.19</v>
          </cell>
          <cell r="J582">
            <v>30.33</v>
          </cell>
          <cell r="K582">
            <v>62.52</v>
          </cell>
          <cell r="L582">
            <v>69.599999999999994</v>
          </cell>
          <cell r="M582">
            <v>67.16</v>
          </cell>
        </row>
        <row r="583">
          <cell r="A583">
            <v>759</v>
          </cell>
          <cell r="C583">
            <v>1</v>
          </cell>
          <cell r="D583" t="str">
            <v>I-805 NB</v>
          </cell>
          <cell r="E583">
            <v>66</v>
          </cell>
          <cell r="F583">
            <v>0.53</v>
          </cell>
          <cell r="I583">
            <v>67.19</v>
          </cell>
          <cell r="J583">
            <v>30.33</v>
          </cell>
          <cell r="K583">
            <v>62.52</v>
          </cell>
          <cell r="L583">
            <v>69.599999999999994</v>
          </cell>
          <cell r="M583">
            <v>67.16</v>
          </cell>
        </row>
        <row r="584">
          <cell r="A584">
            <v>760</v>
          </cell>
          <cell r="C584">
            <v>1</v>
          </cell>
          <cell r="D584" t="str">
            <v>I-805 NB</v>
          </cell>
          <cell r="E584">
            <v>67</v>
          </cell>
          <cell r="F584">
            <v>0.43</v>
          </cell>
          <cell r="G584" t="str">
            <v>CLAIREMONT MESA</v>
          </cell>
          <cell r="I584">
            <v>67.19</v>
          </cell>
          <cell r="J584">
            <v>30.33</v>
          </cell>
          <cell r="K584">
            <v>62.52</v>
          </cell>
          <cell r="L584">
            <v>69.599999999999994</v>
          </cell>
          <cell r="M584">
            <v>67.16</v>
          </cell>
        </row>
        <row r="585">
          <cell r="A585">
            <v>762</v>
          </cell>
          <cell r="C585">
            <v>1</v>
          </cell>
          <cell r="D585" t="str">
            <v>I-805 NB</v>
          </cell>
          <cell r="E585">
            <v>68</v>
          </cell>
          <cell r="F585">
            <v>0.43</v>
          </cell>
          <cell r="G585" t="str">
            <v>SR-52 EB</v>
          </cell>
          <cell r="I585">
            <v>65.81</v>
          </cell>
          <cell r="J585">
            <v>28.86</v>
          </cell>
          <cell r="K585">
            <v>61.41</v>
          </cell>
          <cell r="L585">
            <v>69.73</v>
          </cell>
          <cell r="M585">
            <v>66.48</v>
          </cell>
        </row>
        <row r="586">
          <cell r="A586">
            <v>59</v>
          </cell>
          <cell r="C586">
            <v>1</v>
          </cell>
          <cell r="D586" t="str">
            <v>I-805 NB</v>
          </cell>
          <cell r="E586">
            <v>69</v>
          </cell>
          <cell r="F586">
            <v>0.31</v>
          </cell>
          <cell r="G586" t="str">
            <v>SR-52 EB</v>
          </cell>
          <cell r="I586">
            <v>65.81</v>
          </cell>
          <cell r="J586">
            <v>28.86</v>
          </cell>
          <cell r="K586">
            <v>61.41</v>
          </cell>
          <cell r="L586">
            <v>69.73</v>
          </cell>
          <cell r="M586">
            <v>66.48</v>
          </cell>
        </row>
        <row r="587">
          <cell r="A587">
            <v>764</v>
          </cell>
          <cell r="C587">
            <v>1</v>
          </cell>
          <cell r="D587" t="str">
            <v>I-805 NB</v>
          </cell>
          <cell r="E587">
            <v>71</v>
          </cell>
          <cell r="F587">
            <v>0.31</v>
          </cell>
          <cell r="G587" t="str">
            <v>SR-52 WB</v>
          </cell>
          <cell r="I587">
            <v>65.5</v>
          </cell>
          <cell r="J587">
            <v>50.52</v>
          </cell>
          <cell r="K587">
            <v>62.3</v>
          </cell>
          <cell r="L587">
            <v>67.739999999999995</v>
          </cell>
          <cell r="M587">
            <v>65.83</v>
          </cell>
        </row>
        <row r="588">
          <cell r="A588">
            <v>15081</v>
          </cell>
          <cell r="C588">
            <v>1</v>
          </cell>
          <cell r="D588" t="str">
            <v>I-805 NB</v>
          </cell>
          <cell r="E588">
            <v>72</v>
          </cell>
          <cell r="F588">
            <v>0.42</v>
          </cell>
          <cell r="G588" t="str">
            <v>GOVERNOR</v>
          </cell>
          <cell r="I588">
            <v>65.5</v>
          </cell>
          <cell r="J588">
            <v>50.52</v>
          </cell>
          <cell r="K588">
            <v>62.3</v>
          </cell>
          <cell r="L588">
            <v>67.739999999999995</v>
          </cell>
          <cell r="M588">
            <v>65.83</v>
          </cell>
        </row>
        <row r="589">
          <cell r="A589">
            <v>15064</v>
          </cell>
          <cell r="C589">
            <v>1</v>
          </cell>
          <cell r="D589" t="str">
            <v>I-805 NB</v>
          </cell>
          <cell r="E589">
            <v>74</v>
          </cell>
          <cell r="F589">
            <v>0.55000000000000004</v>
          </cell>
          <cell r="G589" t="str">
            <v>NOBEL</v>
          </cell>
          <cell r="I589">
            <v>67.709999999999994</v>
          </cell>
          <cell r="J589">
            <v>67.5</v>
          </cell>
          <cell r="K589">
            <v>68.56</v>
          </cell>
          <cell r="L589">
            <v>69.989999999999995</v>
          </cell>
          <cell r="M589">
            <v>67.66</v>
          </cell>
        </row>
        <row r="590">
          <cell r="A590">
            <v>23851</v>
          </cell>
          <cell r="C590">
            <v>1</v>
          </cell>
          <cell r="D590" t="str">
            <v>I-805 NB</v>
          </cell>
          <cell r="E590">
            <v>75</v>
          </cell>
          <cell r="F590">
            <v>0.57999999999999996</v>
          </cell>
          <cell r="G590" t="str">
            <v>MIRAMAR</v>
          </cell>
          <cell r="I590">
            <v>67.709999999999994</v>
          </cell>
          <cell r="J590">
            <v>67.5</v>
          </cell>
          <cell r="K590">
            <v>68.56</v>
          </cell>
          <cell r="L590">
            <v>69.989999999999995</v>
          </cell>
          <cell r="M590">
            <v>67.66</v>
          </cell>
        </row>
        <row r="591">
          <cell r="A591">
            <v>8803</v>
          </cell>
          <cell r="C591">
            <v>1</v>
          </cell>
          <cell r="D591" t="str">
            <v>I-805 NB</v>
          </cell>
          <cell r="E591">
            <v>76</v>
          </cell>
          <cell r="F591">
            <v>0.1</v>
          </cell>
          <cell r="G591" t="str">
            <v>MIRAMAR</v>
          </cell>
          <cell r="I591">
            <v>67.709999999999994</v>
          </cell>
          <cell r="J591">
            <v>67.5</v>
          </cell>
          <cell r="K591">
            <v>68.56</v>
          </cell>
          <cell r="L591">
            <v>69.989999999999995</v>
          </cell>
          <cell r="M591">
            <v>67.66</v>
          </cell>
        </row>
        <row r="592">
          <cell r="A592">
            <v>26788</v>
          </cell>
          <cell r="C592">
            <v>1</v>
          </cell>
          <cell r="D592" t="str">
            <v>I-805 NB</v>
          </cell>
          <cell r="E592">
            <v>77</v>
          </cell>
          <cell r="F592">
            <v>0.14000000000000001</v>
          </cell>
          <cell r="G592" t="str">
            <v>MIRAMAR</v>
          </cell>
          <cell r="I592">
            <v>67.709999999999994</v>
          </cell>
          <cell r="J592">
            <v>67.5</v>
          </cell>
          <cell r="K592">
            <v>68.56</v>
          </cell>
          <cell r="L592">
            <v>69.989999999999995</v>
          </cell>
          <cell r="M592">
            <v>67.66</v>
          </cell>
        </row>
        <row r="593">
          <cell r="A593">
            <v>28805</v>
          </cell>
          <cell r="C593">
            <v>1</v>
          </cell>
          <cell r="D593" t="str">
            <v>I-805 NB</v>
          </cell>
          <cell r="E593">
            <v>79</v>
          </cell>
          <cell r="F593">
            <v>0.35</v>
          </cell>
          <cell r="G593" t="str">
            <v>MIRA MESA</v>
          </cell>
          <cell r="I593">
            <v>66.95</v>
          </cell>
          <cell r="J593">
            <v>67.510000000000005</v>
          </cell>
          <cell r="K593">
            <v>68.02</v>
          </cell>
          <cell r="L593">
            <v>69.11</v>
          </cell>
          <cell r="M593">
            <v>66.78</v>
          </cell>
        </row>
        <row r="594">
          <cell r="A594">
            <v>589</v>
          </cell>
          <cell r="C594">
            <v>1</v>
          </cell>
          <cell r="D594" t="str">
            <v>I-805 NB</v>
          </cell>
          <cell r="E594">
            <v>80</v>
          </cell>
          <cell r="F594">
            <v>0.42</v>
          </cell>
          <cell r="G594" t="str">
            <v>VISTA SORRENTO</v>
          </cell>
          <cell r="I594">
            <v>66.95</v>
          </cell>
          <cell r="J594">
            <v>67.510000000000005</v>
          </cell>
          <cell r="K594">
            <v>68.02</v>
          </cell>
          <cell r="L594">
            <v>69.11</v>
          </cell>
          <cell r="M594">
            <v>66.78</v>
          </cell>
        </row>
        <row r="595">
          <cell r="A595">
            <v>28806</v>
          </cell>
          <cell r="C595">
            <v>1</v>
          </cell>
          <cell r="D595" t="str">
            <v>I-805 NB</v>
          </cell>
          <cell r="E595">
            <v>81</v>
          </cell>
          <cell r="F595">
            <v>0.04</v>
          </cell>
          <cell r="G595" t="str">
            <v>VISTA SORRENTO</v>
          </cell>
          <cell r="I595">
            <v>66.95</v>
          </cell>
          <cell r="J595">
            <v>67.510000000000005</v>
          </cell>
          <cell r="K595">
            <v>68.02</v>
          </cell>
          <cell r="L595">
            <v>69.11</v>
          </cell>
          <cell r="M595">
            <v>66.78</v>
          </cell>
        </row>
        <row r="596">
          <cell r="A596">
            <v>31198</v>
          </cell>
          <cell r="C596">
            <v>1</v>
          </cell>
          <cell r="D596" t="str">
            <v>I-805 NB</v>
          </cell>
          <cell r="E596">
            <v>82</v>
          </cell>
          <cell r="F596">
            <v>0.46</v>
          </cell>
          <cell r="G596" t="str">
            <v>MIRA MESA</v>
          </cell>
          <cell r="I596">
            <v>66.95</v>
          </cell>
          <cell r="J596">
            <v>67.510000000000005</v>
          </cell>
          <cell r="K596">
            <v>68.02</v>
          </cell>
          <cell r="L596">
            <v>69.11</v>
          </cell>
          <cell r="M596">
            <v>66.78</v>
          </cell>
        </row>
        <row r="597">
          <cell r="A597">
            <v>20762</v>
          </cell>
          <cell r="C597">
            <v>1</v>
          </cell>
          <cell r="D597" t="str">
            <v>I-805 NB</v>
          </cell>
          <cell r="E597">
            <v>83</v>
          </cell>
          <cell r="F597">
            <v>0.43</v>
          </cell>
          <cell r="G597" t="str">
            <v>MIRA MESA</v>
          </cell>
          <cell r="I597">
            <v>66.66</v>
          </cell>
          <cell r="J597">
            <v>69.599999999999994</v>
          </cell>
          <cell r="K597">
            <v>69.72</v>
          </cell>
          <cell r="L597">
            <v>68.81</v>
          </cell>
          <cell r="M597">
            <v>67.12</v>
          </cell>
        </row>
        <row r="598">
          <cell r="A598">
            <v>25409</v>
          </cell>
          <cell r="C598">
            <v>1</v>
          </cell>
          <cell r="D598" t="str">
            <v>I-805 NB</v>
          </cell>
          <cell r="E598">
            <v>84</v>
          </cell>
          <cell r="F598">
            <v>0.4</v>
          </cell>
          <cell r="G598" t="str">
            <v>I-5 NB</v>
          </cell>
          <cell r="I598">
            <v>66.66</v>
          </cell>
          <cell r="J598">
            <v>69.599999999999994</v>
          </cell>
          <cell r="K598">
            <v>69.72</v>
          </cell>
          <cell r="L598">
            <v>68.81</v>
          </cell>
          <cell r="M598">
            <v>67.12</v>
          </cell>
        </row>
        <row r="599">
          <cell r="A599">
            <v>28796</v>
          </cell>
          <cell r="C599">
            <v>1</v>
          </cell>
          <cell r="D599" t="str">
            <v>I-805 NB</v>
          </cell>
          <cell r="E599">
            <v>85</v>
          </cell>
          <cell r="F599">
            <v>0.27</v>
          </cell>
          <cell r="G599" t="str">
            <v>I-5 NB</v>
          </cell>
          <cell r="I599">
            <v>66.66</v>
          </cell>
          <cell r="J599">
            <v>69.599999999999994</v>
          </cell>
          <cell r="K599">
            <v>69.72</v>
          </cell>
          <cell r="L599">
            <v>68.81</v>
          </cell>
          <cell r="M599">
            <v>67.12</v>
          </cell>
        </row>
        <row r="600">
          <cell r="A600">
            <v>28793</v>
          </cell>
          <cell r="C600">
            <v>2</v>
          </cell>
          <cell r="D600" t="str">
            <v>I-805 SB</v>
          </cell>
          <cell r="E600">
            <v>1</v>
          </cell>
          <cell r="F600">
            <v>0.61</v>
          </cell>
          <cell r="G600" t="str">
            <v>I-5 SB</v>
          </cell>
          <cell r="I600">
            <v>67.72</v>
          </cell>
          <cell r="J600">
            <v>65.62</v>
          </cell>
          <cell r="K600">
            <v>68.61</v>
          </cell>
          <cell r="L600">
            <v>41.63</v>
          </cell>
          <cell r="M600">
            <v>67.05</v>
          </cell>
        </row>
        <row r="601">
          <cell r="A601">
            <v>20781</v>
          </cell>
          <cell r="C601">
            <v>2</v>
          </cell>
          <cell r="D601" t="str">
            <v>I-805 SB</v>
          </cell>
          <cell r="E601">
            <v>2</v>
          </cell>
          <cell r="F601">
            <v>0.67</v>
          </cell>
          <cell r="G601" t="str">
            <v>I-5 SB</v>
          </cell>
          <cell r="I601">
            <v>65.849999999999994</v>
          </cell>
          <cell r="J601">
            <v>70.14</v>
          </cell>
          <cell r="K601">
            <v>70.34</v>
          </cell>
          <cell r="L601">
            <v>54.36</v>
          </cell>
          <cell r="M601">
            <v>67.19</v>
          </cell>
        </row>
        <row r="602">
          <cell r="A602">
            <v>25742</v>
          </cell>
          <cell r="C602">
            <v>2</v>
          </cell>
          <cell r="D602" t="str">
            <v>I-805 SB</v>
          </cell>
          <cell r="E602">
            <v>3</v>
          </cell>
          <cell r="F602">
            <v>0.1</v>
          </cell>
          <cell r="G602" t="str">
            <v>SORRENTO VALLEY</v>
          </cell>
          <cell r="I602">
            <v>64.540000000000006</v>
          </cell>
          <cell r="J602">
            <v>67.459999999999994</v>
          </cell>
          <cell r="K602">
            <v>65.94</v>
          </cell>
          <cell r="L602">
            <v>32.76</v>
          </cell>
          <cell r="M602">
            <v>65.2</v>
          </cell>
        </row>
        <row r="603">
          <cell r="A603">
            <v>28798</v>
          </cell>
          <cell r="C603">
            <v>2</v>
          </cell>
          <cell r="D603" t="str">
            <v>I-805 SB</v>
          </cell>
          <cell r="E603">
            <v>4</v>
          </cell>
          <cell r="F603">
            <v>0.22</v>
          </cell>
          <cell r="G603" t="str">
            <v>SORRENTO VALLEY</v>
          </cell>
          <cell r="I603">
            <v>64.540000000000006</v>
          </cell>
          <cell r="J603">
            <v>67.459999999999994</v>
          </cell>
          <cell r="K603">
            <v>65.94</v>
          </cell>
          <cell r="L603">
            <v>32.76</v>
          </cell>
          <cell r="M603">
            <v>65.2</v>
          </cell>
        </row>
        <row r="604">
          <cell r="A604">
            <v>8802</v>
          </cell>
          <cell r="C604">
            <v>2</v>
          </cell>
          <cell r="D604" t="str">
            <v>I-805 SB</v>
          </cell>
          <cell r="E604">
            <v>5</v>
          </cell>
          <cell r="F604">
            <v>0.25</v>
          </cell>
          <cell r="G604" t="str">
            <v>SORRENTO VALLEY</v>
          </cell>
          <cell r="I604">
            <v>64.540000000000006</v>
          </cell>
          <cell r="J604">
            <v>67.459999999999994</v>
          </cell>
          <cell r="K604">
            <v>65.94</v>
          </cell>
          <cell r="L604">
            <v>32.76</v>
          </cell>
          <cell r="M604">
            <v>65.2</v>
          </cell>
        </row>
        <row r="605">
          <cell r="A605">
            <v>14271</v>
          </cell>
          <cell r="C605">
            <v>2</v>
          </cell>
          <cell r="D605" t="str">
            <v>I-805 SB</v>
          </cell>
          <cell r="E605">
            <v>8</v>
          </cell>
          <cell r="F605">
            <v>0.14000000000000001</v>
          </cell>
          <cell r="G605" t="str">
            <v>SORRENTO VALLEY</v>
          </cell>
          <cell r="I605">
            <v>67.709999999999994</v>
          </cell>
          <cell r="J605">
            <v>67.5</v>
          </cell>
          <cell r="K605">
            <v>68.56</v>
          </cell>
          <cell r="L605">
            <v>69.989999999999995</v>
          </cell>
          <cell r="M605">
            <v>67.66</v>
          </cell>
        </row>
        <row r="606">
          <cell r="A606">
            <v>15065</v>
          </cell>
          <cell r="C606">
            <v>2</v>
          </cell>
          <cell r="D606" t="str">
            <v>I-805 SB</v>
          </cell>
          <cell r="E606">
            <v>11</v>
          </cell>
          <cell r="F606">
            <v>0.51</v>
          </cell>
          <cell r="G606" t="str">
            <v>LA JOLLA VILLAGE</v>
          </cell>
          <cell r="I606">
            <v>65</v>
          </cell>
          <cell r="J606">
            <v>68.16</v>
          </cell>
          <cell r="K606">
            <v>64.819999999999993</v>
          </cell>
          <cell r="L606">
            <v>30.12</v>
          </cell>
          <cell r="M606">
            <v>66.06</v>
          </cell>
        </row>
        <row r="607">
          <cell r="A607">
            <v>8804</v>
          </cell>
          <cell r="C607">
            <v>2</v>
          </cell>
          <cell r="D607" t="str">
            <v>I-805 SB</v>
          </cell>
          <cell r="E607">
            <v>12</v>
          </cell>
          <cell r="F607">
            <v>0.38</v>
          </cell>
          <cell r="G607" t="str">
            <v>NOBEL</v>
          </cell>
          <cell r="I607">
            <v>65.13</v>
          </cell>
          <cell r="J607">
            <v>67.39</v>
          </cell>
          <cell r="K607">
            <v>64.8</v>
          </cell>
          <cell r="L607">
            <v>33.03</v>
          </cell>
          <cell r="M607">
            <v>66.13</v>
          </cell>
        </row>
        <row r="608">
          <cell r="A608">
            <v>24704</v>
          </cell>
          <cell r="C608">
            <v>2</v>
          </cell>
          <cell r="D608" t="str">
            <v>I-805 SB</v>
          </cell>
          <cell r="E608">
            <v>13</v>
          </cell>
          <cell r="F608">
            <v>0.39</v>
          </cell>
          <cell r="G608" t="str">
            <v>GOVERNOR</v>
          </cell>
          <cell r="I608">
            <v>65.13</v>
          </cell>
          <cell r="J608">
            <v>67.39</v>
          </cell>
          <cell r="K608">
            <v>64.8</v>
          </cell>
          <cell r="L608">
            <v>33.03</v>
          </cell>
          <cell r="M608">
            <v>66.13</v>
          </cell>
        </row>
        <row r="609">
          <cell r="A609">
            <v>15083</v>
          </cell>
          <cell r="C609">
            <v>2</v>
          </cell>
          <cell r="D609" t="str">
            <v>I-805 SB</v>
          </cell>
          <cell r="E609">
            <v>14</v>
          </cell>
          <cell r="F609">
            <v>7.0000000000000007E-2</v>
          </cell>
          <cell r="G609" t="str">
            <v>GOVERNOR</v>
          </cell>
          <cell r="I609">
            <v>65.13</v>
          </cell>
          <cell r="J609">
            <v>67.39</v>
          </cell>
          <cell r="K609">
            <v>64.8</v>
          </cell>
          <cell r="L609">
            <v>33.03</v>
          </cell>
          <cell r="M609">
            <v>66.13</v>
          </cell>
        </row>
        <row r="610">
          <cell r="A610">
            <v>768</v>
          </cell>
          <cell r="C610">
            <v>2</v>
          </cell>
          <cell r="D610" t="str">
            <v>I-805 SB</v>
          </cell>
          <cell r="E610">
            <v>15</v>
          </cell>
          <cell r="F610">
            <v>0.25</v>
          </cell>
          <cell r="G610" t="str">
            <v>GOVERNOR</v>
          </cell>
          <cell r="I610">
            <v>65.13</v>
          </cell>
          <cell r="J610">
            <v>67.39</v>
          </cell>
          <cell r="K610">
            <v>64.8</v>
          </cell>
          <cell r="L610">
            <v>33.03</v>
          </cell>
          <cell r="M610">
            <v>66.13</v>
          </cell>
        </row>
        <row r="611">
          <cell r="A611">
            <v>769</v>
          </cell>
          <cell r="C611">
            <v>2</v>
          </cell>
          <cell r="D611" t="str">
            <v>I-805 SB</v>
          </cell>
          <cell r="E611">
            <v>17</v>
          </cell>
          <cell r="F611">
            <v>0.28999999999999998</v>
          </cell>
          <cell r="G611" t="str">
            <v>SR-52 WB</v>
          </cell>
          <cell r="I611">
            <v>66.87</v>
          </cell>
          <cell r="J611">
            <v>69.790000000000006</v>
          </cell>
          <cell r="K611">
            <v>68.819999999999993</v>
          </cell>
          <cell r="L611">
            <v>27</v>
          </cell>
          <cell r="M611">
            <v>67.959999999999994</v>
          </cell>
        </row>
        <row r="612">
          <cell r="A612">
            <v>770</v>
          </cell>
          <cell r="C612">
            <v>2</v>
          </cell>
          <cell r="D612" t="str">
            <v>I-805 SB</v>
          </cell>
          <cell r="E612">
            <v>18</v>
          </cell>
          <cell r="F612">
            <v>0.32</v>
          </cell>
          <cell r="G612" t="str">
            <v>SR-52 WB</v>
          </cell>
          <cell r="I612">
            <v>66.87</v>
          </cell>
          <cell r="J612">
            <v>69.790000000000006</v>
          </cell>
          <cell r="K612">
            <v>68.819999999999993</v>
          </cell>
          <cell r="L612">
            <v>27</v>
          </cell>
          <cell r="M612">
            <v>67.959999999999994</v>
          </cell>
        </row>
        <row r="613">
          <cell r="A613">
            <v>786</v>
          </cell>
          <cell r="C613">
            <v>2</v>
          </cell>
          <cell r="D613" t="str">
            <v>I-805 SB</v>
          </cell>
          <cell r="E613">
            <v>28</v>
          </cell>
          <cell r="F613">
            <v>0.69</v>
          </cell>
          <cell r="G613" t="str">
            <v>MESA COLLEGE</v>
          </cell>
          <cell r="I613">
            <v>66.540000000000006</v>
          </cell>
          <cell r="J613">
            <v>67.849999999999994</v>
          </cell>
          <cell r="K613">
            <v>66.89</v>
          </cell>
          <cell r="L613">
            <v>23.01</v>
          </cell>
          <cell r="M613">
            <v>67.02</v>
          </cell>
        </row>
        <row r="614">
          <cell r="A614">
            <v>787</v>
          </cell>
          <cell r="C614">
            <v>2</v>
          </cell>
          <cell r="D614" t="str">
            <v>I-805 SB</v>
          </cell>
          <cell r="E614">
            <v>29</v>
          </cell>
          <cell r="F614">
            <v>0.59</v>
          </cell>
          <cell r="G614" t="str">
            <v>MURRAY RIDGE</v>
          </cell>
          <cell r="I614">
            <v>67.59</v>
          </cell>
          <cell r="J614">
            <v>67.86</v>
          </cell>
          <cell r="K614">
            <v>66.95</v>
          </cell>
          <cell r="L614">
            <v>29.19</v>
          </cell>
          <cell r="M614">
            <v>67.349999999999994</v>
          </cell>
        </row>
        <row r="615">
          <cell r="A615">
            <v>788</v>
          </cell>
          <cell r="C615">
            <v>2</v>
          </cell>
          <cell r="D615" t="str">
            <v>I-805 SB</v>
          </cell>
          <cell r="E615">
            <v>30</v>
          </cell>
          <cell r="F615">
            <v>0.56999999999999995</v>
          </cell>
          <cell r="G615" t="str">
            <v>MURRAY RIDGE</v>
          </cell>
          <cell r="I615">
            <v>63.79</v>
          </cell>
          <cell r="J615">
            <v>66.87</v>
          </cell>
          <cell r="K615">
            <v>66.44</v>
          </cell>
          <cell r="L615">
            <v>31.83</v>
          </cell>
          <cell r="M615">
            <v>65.48</v>
          </cell>
        </row>
        <row r="616">
          <cell r="A616">
            <v>20782</v>
          </cell>
          <cell r="C616">
            <v>2</v>
          </cell>
          <cell r="D616" t="str">
            <v>I-805 SB</v>
          </cell>
          <cell r="E616">
            <v>31</v>
          </cell>
          <cell r="F616">
            <v>0.72</v>
          </cell>
          <cell r="G616" t="str">
            <v>I-8 WB</v>
          </cell>
          <cell r="I616">
            <v>63.79</v>
          </cell>
          <cell r="J616">
            <v>66.87</v>
          </cell>
          <cell r="K616">
            <v>66.44</v>
          </cell>
          <cell r="L616">
            <v>31.83</v>
          </cell>
          <cell r="M616">
            <v>65.48</v>
          </cell>
        </row>
        <row r="617">
          <cell r="A617">
            <v>791</v>
          </cell>
          <cell r="C617">
            <v>2</v>
          </cell>
          <cell r="D617" t="str">
            <v>I-805 SB</v>
          </cell>
          <cell r="E617">
            <v>32</v>
          </cell>
          <cell r="F617">
            <v>0.25</v>
          </cell>
          <cell r="G617" t="str">
            <v>I-8 EB</v>
          </cell>
          <cell r="I617">
            <v>57.2</v>
          </cell>
          <cell r="J617">
            <v>62.97</v>
          </cell>
          <cell r="K617">
            <v>61.29</v>
          </cell>
          <cell r="L617">
            <v>33.9</v>
          </cell>
          <cell r="M617">
            <v>60.07</v>
          </cell>
        </row>
        <row r="618">
          <cell r="A618">
            <v>792</v>
          </cell>
          <cell r="C618">
            <v>2</v>
          </cell>
          <cell r="D618" t="str">
            <v>I-805 SB</v>
          </cell>
          <cell r="E618">
            <v>33</v>
          </cell>
          <cell r="F618">
            <v>0.43</v>
          </cell>
          <cell r="G618" t="str">
            <v>MADISON</v>
          </cell>
          <cell r="I618">
            <v>66.41</v>
          </cell>
          <cell r="J618">
            <v>67.12</v>
          </cell>
          <cell r="K618">
            <v>65.83</v>
          </cell>
          <cell r="L618">
            <v>32.28</v>
          </cell>
          <cell r="M618">
            <v>66.91</v>
          </cell>
        </row>
        <row r="619">
          <cell r="A619">
            <v>20787</v>
          </cell>
          <cell r="C619">
            <v>2</v>
          </cell>
          <cell r="D619" t="str">
            <v>I-805 SB</v>
          </cell>
          <cell r="E619">
            <v>34</v>
          </cell>
          <cell r="F619">
            <v>0.3</v>
          </cell>
          <cell r="G619" t="str">
            <v>EL CAJON</v>
          </cell>
          <cell r="I619">
            <v>66.41</v>
          </cell>
          <cell r="J619">
            <v>67.12</v>
          </cell>
          <cell r="K619">
            <v>65.83</v>
          </cell>
          <cell r="L619">
            <v>32.28</v>
          </cell>
          <cell r="M619">
            <v>66.91</v>
          </cell>
        </row>
        <row r="620">
          <cell r="A620">
            <v>797</v>
          </cell>
          <cell r="C620">
            <v>2</v>
          </cell>
          <cell r="D620" t="str">
            <v>I-805 SB</v>
          </cell>
          <cell r="E620">
            <v>35</v>
          </cell>
          <cell r="F620">
            <v>0.31</v>
          </cell>
          <cell r="G620" t="str">
            <v>EL CAJON</v>
          </cell>
          <cell r="I620">
            <v>67.06</v>
          </cell>
          <cell r="J620">
            <v>68.010000000000005</v>
          </cell>
          <cell r="K620">
            <v>66.78</v>
          </cell>
          <cell r="L620">
            <v>30.62</v>
          </cell>
          <cell r="M620">
            <v>67.040000000000006</v>
          </cell>
        </row>
        <row r="621">
          <cell r="A621">
            <v>800</v>
          </cell>
          <cell r="C621">
            <v>2</v>
          </cell>
          <cell r="D621" t="str">
            <v>I-805 SB</v>
          </cell>
          <cell r="E621">
            <v>37</v>
          </cell>
          <cell r="F621">
            <v>0.51</v>
          </cell>
          <cell r="G621" t="str">
            <v>UNIVERSITY</v>
          </cell>
          <cell r="I621">
            <v>65.819999999999993</v>
          </cell>
          <cell r="J621">
            <v>67.62</v>
          </cell>
          <cell r="K621">
            <v>66.69</v>
          </cell>
          <cell r="L621">
            <v>34.39</v>
          </cell>
          <cell r="M621">
            <v>66.38</v>
          </cell>
        </row>
        <row r="622">
          <cell r="A622">
            <v>15874</v>
          </cell>
          <cell r="C622">
            <v>2</v>
          </cell>
          <cell r="D622" t="str">
            <v>I-805 SB</v>
          </cell>
          <cell r="E622">
            <v>38</v>
          </cell>
          <cell r="F622">
            <v>0.3</v>
          </cell>
          <cell r="G622" t="str">
            <v>SR-15 SB</v>
          </cell>
          <cell r="I622">
            <v>65.819999999999993</v>
          </cell>
          <cell r="J622">
            <v>67.62</v>
          </cell>
          <cell r="K622">
            <v>66.69</v>
          </cell>
          <cell r="L622">
            <v>34.39</v>
          </cell>
          <cell r="M622">
            <v>66.38</v>
          </cell>
        </row>
        <row r="623">
          <cell r="A623">
            <v>801</v>
          </cell>
          <cell r="C623">
            <v>2</v>
          </cell>
          <cell r="D623" t="str">
            <v>I-805 SB</v>
          </cell>
          <cell r="E623">
            <v>39</v>
          </cell>
          <cell r="F623">
            <v>0.16</v>
          </cell>
          <cell r="G623" t="str">
            <v>SR-15 SB</v>
          </cell>
          <cell r="I623">
            <v>65.819999999999993</v>
          </cell>
          <cell r="J623">
            <v>67.62</v>
          </cell>
          <cell r="K623">
            <v>66.69</v>
          </cell>
          <cell r="L623">
            <v>34.39</v>
          </cell>
          <cell r="M623">
            <v>66.38</v>
          </cell>
        </row>
        <row r="624">
          <cell r="A624">
            <v>802</v>
          </cell>
          <cell r="C624">
            <v>2</v>
          </cell>
          <cell r="D624" t="str">
            <v>I-805 SB</v>
          </cell>
          <cell r="E624">
            <v>40</v>
          </cell>
          <cell r="F624">
            <v>0.5</v>
          </cell>
          <cell r="G624" t="str">
            <v>SR-15 SB</v>
          </cell>
          <cell r="I624">
            <v>65.819999999999993</v>
          </cell>
          <cell r="J624">
            <v>67.62</v>
          </cell>
          <cell r="K624">
            <v>66.69</v>
          </cell>
          <cell r="L624">
            <v>34.39</v>
          </cell>
          <cell r="M624">
            <v>66.38</v>
          </cell>
        </row>
        <row r="625">
          <cell r="A625">
            <v>803</v>
          </cell>
          <cell r="C625">
            <v>2</v>
          </cell>
          <cell r="D625" t="str">
            <v>I-805 SB</v>
          </cell>
          <cell r="E625">
            <v>41</v>
          </cell>
          <cell r="F625">
            <v>0.26</v>
          </cell>
          <cell r="G625" t="str">
            <v>HOME</v>
          </cell>
          <cell r="I625">
            <v>66.92</v>
          </cell>
          <cell r="J625">
            <v>67.17</v>
          </cell>
          <cell r="K625">
            <v>66.44</v>
          </cell>
          <cell r="L625">
            <v>57.11</v>
          </cell>
          <cell r="M625">
            <v>67.17</v>
          </cell>
        </row>
        <row r="626">
          <cell r="A626">
            <v>804</v>
          </cell>
          <cell r="C626">
            <v>2</v>
          </cell>
          <cell r="D626" t="str">
            <v>I-805 SB</v>
          </cell>
          <cell r="E626">
            <v>42</v>
          </cell>
          <cell r="F626">
            <v>0.27</v>
          </cell>
          <cell r="I626">
            <v>66.92</v>
          </cell>
          <cell r="J626">
            <v>67.17</v>
          </cell>
          <cell r="K626">
            <v>66.44</v>
          </cell>
          <cell r="L626">
            <v>57.11</v>
          </cell>
          <cell r="M626">
            <v>67.17</v>
          </cell>
        </row>
        <row r="627">
          <cell r="A627">
            <v>805</v>
          </cell>
          <cell r="C627">
            <v>2</v>
          </cell>
          <cell r="D627" t="str">
            <v>I-805 SB</v>
          </cell>
          <cell r="E627">
            <v>43</v>
          </cell>
          <cell r="F627">
            <v>0.33</v>
          </cell>
          <cell r="G627" t="str">
            <v>SR-94 EB</v>
          </cell>
          <cell r="I627">
            <v>66.58</v>
          </cell>
          <cell r="J627">
            <v>67.489999999999995</v>
          </cell>
          <cell r="K627">
            <v>66.959999999999994</v>
          </cell>
          <cell r="L627">
            <v>59.51</v>
          </cell>
          <cell r="M627">
            <v>66.86</v>
          </cell>
        </row>
        <row r="628">
          <cell r="A628">
            <v>3221</v>
          </cell>
          <cell r="C628">
            <v>2</v>
          </cell>
          <cell r="D628" t="str">
            <v>I-805 SB</v>
          </cell>
          <cell r="E628">
            <v>44</v>
          </cell>
          <cell r="F628">
            <v>0.15</v>
          </cell>
          <cell r="G628" t="str">
            <v>MARKET</v>
          </cell>
          <cell r="I628">
            <v>66.58</v>
          </cell>
          <cell r="J628">
            <v>67.489999999999995</v>
          </cell>
          <cell r="K628">
            <v>66.959999999999994</v>
          </cell>
          <cell r="L628">
            <v>59.51</v>
          </cell>
          <cell r="M628">
            <v>66.86</v>
          </cell>
        </row>
        <row r="629">
          <cell r="A629">
            <v>806</v>
          </cell>
          <cell r="C629">
            <v>2</v>
          </cell>
          <cell r="D629" t="str">
            <v>I-805 SB</v>
          </cell>
          <cell r="E629">
            <v>45</v>
          </cell>
          <cell r="F629">
            <v>0.26</v>
          </cell>
          <cell r="G629" t="str">
            <v>MARKET</v>
          </cell>
          <cell r="I629">
            <v>66.58</v>
          </cell>
          <cell r="J629">
            <v>67.489999999999995</v>
          </cell>
          <cell r="K629">
            <v>66.959999999999994</v>
          </cell>
          <cell r="L629">
            <v>59.51</v>
          </cell>
          <cell r="M629">
            <v>66.86</v>
          </cell>
        </row>
        <row r="630">
          <cell r="A630">
            <v>807</v>
          </cell>
          <cell r="C630">
            <v>2</v>
          </cell>
          <cell r="D630" t="str">
            <v>I-805 SB</v>
          </cell>
          <cell r="E630">
            <v>46</v>
          </cell>
          <cell r="F630">
            <v>0.21</v>
          </cell>
          <cell r="G630" t="str">
            <v>SR-94 EB</v>
          </cell>
          <cell r="I630">
            <v>66.849999999999994</v>
          </cell>
          <cell r="J630">
            <v>67.37</v>
          </cell>
          <cell r="K630">
            <v>66.38</v>
          </cell>
          <cell r="L630">
            <v>53.66</v>
          </cell>
          <cell r="M630">
            <v>66.69</v>
          </cell>
        </row>
        <row r="631">
          <cell r="A631">
            <v>808</v>
          </cell>
          <cell r="C631">
            <v>2</v>
          </cell>
          <cell r="D631" t="str">
            <v>I-805 SB</v>
          </cell>
          <cell r="E631">
            <v>47</v>
          </cell>
          <cell r="F631">
            <v>0.27</v>
          </cell>
          <cell r="G631" t="str">
            <v>MARKET</v>
          </cell>
          <cell r="I631">
            <v>66.95</v>
          </cell>
          <cell r="J631">
            <v>66.53</v>
          </cell>
          <cell r="K631">
            <v>64.94</v>
          </cell>
          <cell r="L631">
            <v>52.12</v>
          </cell>
          <cell r="M631">
            <v>66.63</v>
          </cell>
        </row>
        <row r="632">
          <cell r="A632">
            <v>809</v>
          </cell>
          <cell r="C632">
            <v>2</v>
          </cell>
          <cell r="D632" t="str">
            <v>I-805 SB</v>
          </cell>
          <cell r="E632">
            <v>48</v>
          </cell>
          <cell r="F632">
            <v>0.36</v>
          </cell>
          <cell r="G632" t="str">
            <v>IMPERIAL</v>
          </cell>
          <cell r="I632">
            <v>66.95</v>
          </cell>
          <cell r="J632">
            <v>66.53</v>
          </cell>
          <cell r="K632">
            <v>64.94</v>
          </cell>
          <cell r="L632">
            <v>52.12</v>
          </cell>
          <cell r="M632">
            <v>66.63</v>
          </cell>
        </row>
        <row r="633">
          <cell r="A633">
            <v>810</v>
          </cell>
          <cell r="C633">
            <v>2</v>
          </cell>
          <cell r="D633" t="str">
            <v>I-805 SB</v>
          </cell>
          <cell r="E633">
            <v>49</v>
          </cell>
          <cell r="F633">
            <v>0.38</v>
          </cell>
          <cell r="G633" t="str">
            <v>IMPERIAL</v>
          </cell>
          <cell r="I633">
            <v>66.95</v>
          </cell>
          <cell r="J633">
            <v>66.53</v>
          </cell>
          <cell r="K633">
            <v>64.94</v>
          </cell>
          <cell r="L633">
            <v>52.12</v>
          </cell>
          <cell r="M633">
            <v>66.63</v>
          </cell>
        </row>
        <row r="634">
          <cell r="A634">
            <v>811</v>
          </cell>
          <cell r="C634">
            <v>2</v>
          </cell>
          <cell r="D634" t="str">
            <v>I-805 SB</v>
          </cell>
          <cell r="E634">
            <v>50</v>
          </cell>
          <cell r="F634">
            <v>0.15</v>
          </cell>
          <cell r="G634" t="str">
            <v>43RD</v>
          </cell>
          <cell r="I634">
            <v>64.599999999999994</v>
          </cell>
          <cell r="J634">
            <v>65.81</v>
          </cell>
          <cell r="K634">
            <v>64.959999999999994</v>
          </cell>
          <cell r="L634">
            <v>58.65</v>
          </cell>
          <cell r="M634">
            <v>64.790000000000006</v>
          </cell>
        </row>
        <row r="635">
          <cell r="A635">
            <v>3222</v>
          </cell>
          <cell r="C635">
            <v>2</v>
          </cell>
          <cell r="D635" t="str">
            <v>I-805 SB</v>
          </cell>
          <cell r="E635">
            <v>51</v>
          </cell>
          <cell r="F635">
            <v>0.22</v>
          </cell>
          <cell r="G635" t="str">
            <v>47TH</v>
          </cell>
          <cell r="I635">
            <v>64.599999999999994</v>
          </cell>
          <cell r="J635">
            <v>65.81</v>
          </cell>
          <cell r="K635">
            <v>64.959999999999994</v>
          </cell>
          <cell r="L635">
            <v>58.65</v>
          </cell>
          <cell r="M635">
            <v>64.790000000000006</v>
          </cell>
        </row>
        <row r="636">
          <cell r="A636">
            <v>20788</v>
          </cell>
          <cell r="C636">
            <v>2</v>
          </cell>
          <cell r="D636" t="str">
            <v>I-805 SB</v>
          </cell>
          <cell r="E636">
            <v>52</v>
          </cell>
          <cell r="F636">
            <v>0.27</v>
          </cell>
          <cell r="G636" t="str">
            <v>47TH</v>
          </cell>
          <cell r="I636">
            <v>64.599999999999994</v>
          </cell>
          <cell r="J636">
            <v>65.81</v>
          </cell>
          <cell r="K636">
            <v>64.959999999999994</v>
          </cell>
          <cell r="L636">
            <v>58.65</v>
          </cell>
          <cell r="M636">
            <v>64.790000000000006</v>
          </cell>
        </row>
        <row r="637">
          <cell r="A637">
            <v>813</v>
          </cell>
          <cell r="C637">
            <v>2</v>
          </cell>
          <cell r="D637" t="str">
            <v>I-805 SB</v>
          </cell>
          <cell r="E637">
            <v>53</v>
          </cell>
          <cell r="F637">
            <v>0.25</v>
          </cell>
          <cell r="G637" t="str">
            <v>47TH</v>
          </cell>
          <cell r="I637">
            <v>64.599999999999994</v>
          </cell>
          <cell r="J637">
            <v>65.81</v>
          </cell>
          <cell r="K637">
            <v>64.959999999999994</v>
          </cell>
          <cell r="L637">
            <v>58.65</v>
          </cell>
          <cell r="M637">
            <v>64.790000000000006</v>
          </cell>
        </row>
        <row r="638">
          <cell r="A638">
            <v>815</v>
          </cell>
          <cell r="C638">
            <v>2</v>
          </cell>
          <cell r="D638" t="str">
            <v>I-805 SB</v>
          </cell>
          <cell r="E638">
            <v>54</v>
          </cell>
          <cell r="F638">
            <v>0.39</v>
          </cell>
          <cell r="G638" t="str">
            <v>43RD</v>
          </cell>
          <cell r="I638">
            <v>64.86</v>
          </cell>
          <cell r="J638">
            <v>65.650000000000006</v>
          </cell>
          <cell r="K638">
            <v>64.709999999999994</v>
          </cell>
          <cell r="L638">
            <v>59.7</v>
          </cell>
          <cell r="M638">
            <v>65.14</v>
          </cell>
        </row>
        <row r="639">
          <cell r="A639">
            <v>20789</v>
          </cell>
          <cell r="C639">
            <v>2</v>
          </cell>
          <cell r="D639" t="str">
            <v>I-805 SB</v>
          </cell>
          <cell r="E639">
            <v>55</v>
          </cell>
          <cell r="F639">
            <v>0.43</v>
          </cell>
          <cell r="G639" t="str">
            <v>PLAZA</v>
          </cell>
          <cell r="I639">
            <v>64.86</v>
          </cell>
          <cell r="J639">
            <v>65.650000000000006</v>
          </cell>
          <cell r="K639">
            <v>64.709999999999994</v>
          </cell>
          <cell r="L639">
            <v>59.7</v>
          </cell>
          <cell r="M639">
            <v>65.14</v>
          </cell>
        </row>
        <row r="640">
          <cell r="A640">
            <v>20790</v>
          </cell>
          <cell r="C640">
            <v>2</v>
          </cell>
          <cell r="D640" t="str">
            <v>I-805 SB</v>
          </cell>
          <cell r="E640">
            <v>56</v>
          </cell>
          <cell r="F640">
            <v>0.67</v>
          </cell>
          <cell r="G640" t="str">
            <v>PLAZA</v>
          </cell>
          <cell r="I640">
            <v>64.86</v>
          </cell>
          <cell r="J640">
            <v>65.650000000000006</v>
          </cell>
          <cell r="K640">
            <v>64.709999999999994</v>
          </cell>
          <cell r="L640">
            <v>59.7</v>
          </cell>
          <cell r="M640">
            <v>65.14</v>
          </cell>
        </row>
        <row r="641">
          <cell r="A641">
            <v>3223</v>
          </cell>
          <cell r="C641">
            <v>2</v>
          </cell>
          <cell r="D641" t="str">
            <v>I-805 SB</v>
          </cell>
          <cell r="E641">
            <v>58</v>
          </cell>
          <cell r="F641">
            <v>0.33</v>
          </cell>
          <cell r="G641" t="str">
            <v>SWEETWATER</v>
          </cell>
          <cell r="I641">
            <v>65.02</v>
          </cell>
          <cell r="J641">
            <v>66.150000000000006</v>
          </cell>
          <cell r="K641">
            <v>64.86</v>
          </cell>
          <cell r="L641">
            <v>60.61</v>
          </cell>
          <cell r="M641">
            <v>65.38</v>
          </cell>
        </row>
        <row r="642">
          <cell r="A642">
            <v>823</v>
          </cell>
          <cell r="C642">
            <v>2</v>
          </cell>
          <cell r="D642" t="str">
            <v>I-805 SB</v>
          </cell>
          <cell r="E642">
            <v>59</v>
          </cell>
          <cell r="F642">
            <v>0.14000000000000001</v>
          </cell>
          <cell r="G642" t="str">
            <v>SWEETWATER</v>
          </cell>
          <cell r="I642">
            <v>65.02</v>
          </cell>
          <cell r="J642">
            <v>66.150000000000006</v>
          </cell>
          <cell r="K642">
            <v>64.86</v>
          </cell>
          <cell r="L642">
            <v>60.61</v>
          </cell>
          <cell r="M642">
            <v>65.38</v>
          </cell>
        </row>
        <row r="643">
          <cell r="A643">
            <v>824</v>
          </cell>
          <cell r="C643">
            <v>2</v>
          </cell>
          <cell r="D643" t="str">
            <v>I-805 SB</v>
          </cell>
          <cell r="E643">
            <v>60</v>
          </cell>
          <cell r="F643">
            <v>0.17</v>
          </cell>
          <cell r="G643" t="str">
            <v>EUCLID</v>
          </cell>
          <cell r="I643">
            <v>65.02</v>
          </cell>
          <cell r="J643">
            <v>66.150000000000006</v>
          </cell>
          <cell r="K643">
            <v>64.86</v>
          </cell>
          <cell r="L643">
            <v>60.61</v>
          </cell>
          <cell r="M643">
            <v>65.38</v>
          </cell>
        </row>
        <row r="644">
          <cell r="A644">
            <v>834</v>
          </cell>
          <cell r="C644">
            <v>2</v>
          </cell>
          <cell r="D644" t="str">
            <v>I-805 SB</v>
          </cell>
          <cell r="E644">
            <v>61</v>
          </cell>
          <cell r="F644">
            <v>0.2</v>
          </cell>
          <cell r="G644" t="str">
            <v>EUCLID</v>
          </cell>
          <cell r="I644">
            <v>65.02</v>
          </cell>
          <cell r="J644">
            <v>66.150000000000006</v>
          </cell>
          <cell r="K644">
            <v>64.86</v>
          </cell>
          <cell r="L644">
            <v>60.61</v>
          </cell>
          <cell r="M644">
            <v>65.38</v>
          </cell>
        </row>
        <row r="645">
          <cell r="A645">
            <v>835</v>
          </cell>
          <cell r="C645">
            <v>2</v>
          </cell>
          <cell r="D645" t="str">
            <v>I-805 SB</v>
          </cell>
          <cell r="E645">
            <v>62</v>
          </cell>
          <cell r="F645">
            <v>0.35</v>
          </cell>
          <cell r="G645" t="str">
            <v>SR-54 EB</v>
          </cell>
          <cell r="I645">
            <v>65.02</v>
          </cell>
          <cell r="J645">
            <v>66.150000000000006</v>
          </cell>
          <cell r="K645">
            <v>64.86</v>
          </cell>
          <cell r="L645">
            <v>60.61</v>
          </cell>
          <cell r="M645">
            <v>65.38</v>
          </cell>
        </row>
        <row r="646">
          <cell r="A646">
            <v>836</v>
          </cell>
          <cell r="C646">
            <v>2</v>
          </cell>
          <cell r="D646" t="str">
            <v>I-805 SB</v>
          </cell>
          <cell r="E646">
            <v>63</v>
          </cell>
          <cell r="F646">
            <v>0.47</v>
          </cell>
          <cell r="G646" t="str">
            <v>BONITA</v>
          </cell>
          <cell r="I646">
            <v>63.28</v>
          </cell>
          <cell r="J646">
            <v>63.91</v>
          </cell>
          <cell r="K646">
            <v>64.09</v>
          </cell>
          <cell r="L646">
            <v>57.4</v>
          </cell>
          <cell r="M646">
            <v>63.68</v>
          </cell>
        </row>
        <row r="647">
          <cell r="A647">
            <v>837</v>
          </cell>
          <cell r="C647">
            <v>2</v>
          </cell>
          <cell r="D647" t="str">
            <v>I-805 SB</v>
          </cell>
          <cell r="E647">
            <v>64</v>
          </cell>
          <cell r="F647">
            <v>0.27</v>
          </cell>
          <cell r="G647" t="str">
            <v>BONITA</v>
          </cell>
          <cell r="I647">
            <v>64.44</v>
          </cell>
          <cell r="J647">
            <v>62.9</v>
          </cell>
          <cell r="K647">
            <v>61.7</v>
          </cell>
          <cell r="L647">
            <v>55.08</v>
          </cell>
          <cell r="M647">
            <v>63.67</v>
          </cell>
        </row>
        <row r="648">
          <cell r="A648">
            <v>10486</v>
          </cell>
          <cell r="C648">
            <v>2</v>
          </cell>
          <cell r="D648" t="str">
            <v>I-805 SB</v>
          </cell>
          <cell r="E648">
            <v>65</v>
          </cell>
          <cell r="F648">
            <v>0.14000000000000001</v>
          </cell>
          <cell r="G648" t="str">
            <v>H</v>
          </cell>
          <cell r="I648">
            <v>64.44</v>
          </cell>
          <cell r="J648">
            <v>62.9</v>
          </cell>
          <cell r="K648">
            <v>61.7</v>
          </cell>
          <cell r="L648">
            <v>55.08</v>
          </cell>
          <cell r="M648">
            <v>63.67</v>
          </cell>
        </row>
        <row r="649">
          <cell r="A649">
            <v>22157</v>
          </cell>
          <cell r="C649">
            <v>2</v>
          </cell>
          <cell r="D649" t="str">
            <v>I-805 SB</v>
          </cell>
          <cell r="E649">
            <v>66</v>
          </cell>
          <cell r="F649">
            <v>0.16</v>
          </cell>
          <cell r="G649" t="str">
            <v>H</v>
          </cell>
          <cell r="I649">
            <v>64.44</v>
          </cell>
          <cell r="J649">
            <v>62.9</v>
          </cell>
          <cell r="K649">
            <v>61.7</v>
          </cell>
          <cell r="L649">
            <v>55.08</v>
          </cell>
          <cell r="M649">
            <v>63.67</v>
          </cell>
        </row>
        <row r="650">
          <cell r="A650">
            <v>22158</v>
          </cell>
          <cell r="C650">
            <v>2</v>
          </cell>
          <cell r="D650" t="str">
            <v>I-805 SB</v>
          </cell>
          <cell r="E650">
            <v>67</v>
          </cell>
          <cell r="F650">
            <v>0.06</v>
          </cell>
          <cell r="G650" t="str">
            <v>H</v>
          </cell>
          <cell r="I650">
            <v>64.44</v>
          </cell>
          <cell r="J650">
            <v>62.9</v>
          </cell>
          <cell r="K650">
            <v>61.7</v>
          </cell>
          <cell r="L650">
            <v>55.08</v>
          </cell>
          <cell r="M650">
            <v>63.67</v>
          </cell>
        </row>
        <row r="651">
          <cell r="A651">
            <v>839</v>
          </cell>
          <cell r="C651">
            <v>2</v>
          </cell>
          <cell r="D651" t="str">
            <v>I-805 SB</v>
          </cell>
          <cell r="E651">
            <v>68</v>
          </cell>
          <cell r="F651">
            <v>0.09</v>
          </cell>
          <cell r="G651" t="str">
            <v>H</v>
          </cell>
          <cell r="I651">
            <v>64.44</v>
          </cell>
          <cell r="J651">
            <v>62.9</v>
          </cell>
          <cell r="K651">
            <v>61.7</v>
          </cell>
          <cell r="L651">
            <v>55.08</v>
          </cell>
          <cell r="M651">
            <v>63.67</v>
          </cell>
        </row>
        <row r="652">
          <cell r="A652">
            <v>10633</v>
          </cell>
          <cell r="C652">
            <v>2</v>
          </cell>
          <cell r="D652" t="str">
            <v>I-805 SB</v>
          </cell>
          <cell r="E652">
            <v>70</v>
          </cell>
          <cell r="F652">
            <v>0.54</v>
          </cell>
          <cell r="G652" t="str">
            <v>TELEGRAPH CANYON</v>
          </cell>
          <cell r="I652">
            <v>63.98</v>
          </cell>
          <cell r="J652">
            <v>63.99</v>
          </cell>
          <cell r="K652">
            <v>63.02</v>
          </cell>
          <cell r="L652">
            <v>58.06</v>
          </cell>
          <cell r="M652">
            <v>63.77</v>
          </cell>
        </row>
        <row r="653">
          <cell r="A653">
            <v>842</v>
          </cell>
          <cell r="C653">
            <v>2</v>
          </cell>
          <cell r="D653" t="str">
            <v>I-805 SB</v>
          </cell>
          <cell r="E653">
            <v>71</v>
          </cell>
          <cell r="F653">
            <v>0.08</v>
          </cell>
          <cell r="G653" t="str">
            <v>TELEGRAPH CANYON</v>
          </cell>
          <cell r="I653">
            <v>63.98</v>
          </cell>
          <cell r="J653">
            <v>63.99</v>
          </cell>
          <cell r="K653">
            <v>63.02</v>
          </cell>
          <cell r="L653">
            <v>58.06</v>
          </cell>
          <cell r="M653">
            <v>63.77</v>
          </cell>
        </row>
        <row r="654">
          <cell r="A654">
            <v>843</v>
          </cell>
          <cell r="C654">
            <v>2</v>
          </cell>
          <cell r="D654" t="str">
            <v>I-805 SB</v>
          </cell>
          <cell r="E654">
            <v>72</v>
          </cell>
          <cell r="F654">
            <v>0.54</v>
          </cell>
          <cell r="G654" t="str">
            <v>TELEGRAPH CANYON</v>
          </cell>
          <cell r="I654">
            <v>63.98</v>
          </cell>
          <cell r="J654">
            <v>63.99</v>
          </cell>
          <cell r="K654">
            <v>63.02</v>
          </cell>
          <cell r="L654">
            <v>58.06</v>
          </cell>
          <cell r="M654">
            <v>63.77</v>
          </cell>
        </row>
        <row r="655">
          <cell r="A655">
            <v>844</v>
          </cell>
          <cell r="C655">
            <v>2</v>
          </cell>
          <cell r="D655" t="str">
            <v>I-805 SB</v>
          </cell>
          <cell r="E655">
            <v>75</v>
          </cell>
          <cell r="F655">
            <v>0.5</v>
          </cell>
          <cell r="G655" t="str">
            <v>ORANGE</v>
          </cell>
          <cell r="I655">
            <v>63.07</v>
          </cell>
          <cell r="J655">
            <v>64.069999999999993</v>
          </cell>
          <cell r="K655">
            <v>63.46</v>
          </cell>
          <cell r="L655">
            <v>62.71</v>
          </cell>
          <cell r="M655">
            <v>62.83</v>
          </cell>
        </row>
        <row r="656">
          <cell r="A656">
            <v>845</v>
          </cell>
          <cell r="C656">
            <v>2</v>
          </cell>
          <cell r="D656" t="str">
            <v>I-805 SB</v>
          </cell>
          <cell r="E656">
            <v>76</v>
          </cell>
          <cell r="F656">
            <v>0.31</v>
          </cell>
          <cell r="G656" t="str">
            <v>ORANGE</v>
          </cell>
          <cell r="I656">
            <v>63.07</v>
          </cell>
          <cell r="J656">
            <v>64.069999999999993</v>
          </cell>
          <cell r="K656">
            <v>63.46</v>
          </cell>
          <cell r="L656">
            <v>62.71</v>
          </cell>
          <cell r="M656">
            <v>62.83</v>
          </cell>
        </row>
        <row r="657">
          <cell r="A657">
            <v>851</v>
          </cell>
          <cell r="C657">
            <v>2</v>
          </cell>
          <cell r="D657" t="str">
            <v>I-805 SB</v>
          </cell>
          <cell r="E657">
            <v>77</v>
          </cell>
          <cell r="F657">
            <v>0.42</v>
          </cell>
          <cell r="G657" t="str">
            <v>OTAY VALLEY</v>
          </cell>
          <cell r="I657">
            <v>65</v>
          </cell>
          <cell r="J657">
            <v>65.87</v>
          </cell>
          <cell r="K657">
            <v>64.31</v>
          </cell>
          <cell r="L657">
            <v>63.66</v>
          </cell>
          <cell r="M657">
            <v>64.3</v>
          </cell>
        </row>
        <row r="658">
          <cell r="A658">
            <v>852</v>
          </cell>
          <cell r="C658">
            <v>2</v>
          </cell>
          <cell r="D658" t="str">
            <v>I-805 SB</v>
          </cell>
          <cell r="E658">
            <v>78</v>
          </cell>
          <cell r="F658">
            <v>0.27</v>
          </cell>
          <cell r="G658" t="str">
            <v>OTAY VALLEY</v>
          </cell>
          <cell r="I658">
            <v>64.180000000000007</v>
          </cell>
          <cell r="J658">
            <v>63.93</v>
          </cell>
          <cell r="K658">
            <v>62.6</v>
          </cell>
          <cell r="L658">
            <v>62.7</v>
          </cell>
          <cell r="M658">
            <v>63.77</v>
          </cell>
        </row>
        <row r="659">
          <cell r="A659">
            <v>853</v>
          </cell>
          <cell r="C659">
            <v>2</v>
          </cell>
          <cell r="D659" t="str">
            <v>I-805 SB</v>
          </cell>
          <cell r="E659">
            <v>79</v>
          </cell>
          <cell r="F659">
            <v>0.53</v>
          </cell>
          <cell r="G659" t="str">
            <v>PALM</v>
          </cell>
          <cell r="I659">
            <v>64.180000000000007</v>
          </cell>
          <cell r="J659">
            <v>63.93</v>
          </cell>
          <cell r="K659">
            <v>62.6</v>
          </cell>
          <cell r="L659">
            <v>62.7</v>
          </cell>
          <cell r="M659">
            <v>63.77</v>
          </cell>
        </row>
        <row r="660">
          <cell r="A660">
            <v>854</v>
          </cell>
          <cell r="C660">
            <v>2</v>
          </cell>
          <cell r="D660" t="str">
            <v>I-805 SB</v>
          </cell>
          <cell r="E660">
            <v>80</v>
          </cell>
          <cell r="F660">
            <v>0.4</v>
          </cell>
          <cell r="G660" t="str">
            <v>PALM</v>
          </cell>
          <cell r="I660">
            <v>66.27</v>
          </cell>
          <cell r="J660">
            <v>67.84</v>
          </cell>
          <cell r="K660">
            <v>67.03</v>
          </cell>
          <cell r="L660">
            <v>65.569999999999993</v>
          </cell>
          <cell r="M660">
            <v>66.599999999999994</v>
          </cell>
        </row>
        <row r="661">
          <cell r="A661">
            <v>25533</v>
          </cell>
          <cell r="C661">
            <v>2</v>
          </cell>
          <cell r="D661" t="str">
            <v>I-805 SB</v>
          </cell>
          <cell r="E661">
            <v>81</v>
          </cell>
          <cell r="F661">
            <v>0.35</v>
          </cell>
          <cell r="G661" t="str">
            <v>SR-905 WB</v>
          </cell>
          <cell r="I661">
            <v>66.27</v>
          </cell>
          <cell r="J661">
            <v>67.84</v>
          </cell>
          <cell r="K661">
            <v>67.03</v>
          </cell>
          <cell r="L661">
            <v>65.569999999999993</v>
          </cell>
          <cell r="M661">
            <v>66.599999999999994</v>
          </cell>
        </row>
        <row r="662">
          <cell r="A662">
            <v>855</v>
          </cell>
          <cell r="C662">
            <v>2</v>
          </cell>
          <cell r="D662" t="str">
            <v>I-805 SB</v>
          </cell>
          <cell r="E662">
            <v>83</v>
          </cell>
          <cell r="F662">
            <v>0.19</v>
          </cell>
          <cell r="G662" t="str">
            <v>SR-905 WB</v>
          </cell>
          <cell r="I662">
            <v>66.27</v>
          </cell>
          <cell r="J662">
            <v>67.84</v>
          </cell>
          <cell r="K662">
            <v>67.03</v>
          </cell>
          <cell r="L662">
            <v>65.569999999999993</v>
          </cell>
          <cell r="M662">
            <v>66.599999999999994</v>
          </cell>
        </row>
        <row r="663">
          <cell r="A663">
            <v>856</v>
          </cell>
          <cell r="C663">
            <v>2</v>
          </cell>
          <cell r="D663" t="str">
            <v>I-805 SB</v>
          </cell>
          <cell r="E663">
            <v>84</v>
          </cell>
          <cell r="F663">
            <v>0.31</v>
          </cell>
          <cell r="G663" t="str">
            <v>SR-905 WB</v>
          </cell>
          <cell r="I663">
            <v>66.27</v>
          </cell>
          <cell r="J663">
            <v>67.84</v>
          </cell>
          <cell r="K663">
            <v>67.03</v>
          </cell>
          <cell r="L663">
            <v>65.569999999999993</v>
          </cell>
          <cell r="M663">
            <v>66.599999999999994</v>
          </cell>
        </row>
        <row r="664">
          <cell r="A664">
            <v>858</v>
          </cell>
          <cell r="C664">
            <v>2</v>
          </cell>
          <cell r="D664" t="str">
            <v>I-805 SB</v>
          </cell>
          <cell r="E664">
            <v>86</v>
          </cell>
          <cell r="F664">
            <v>0.54</v>
          </cell>
          <cell r="G664" t="str">
            <v>EAST SAN YSIDRO</v>
          </cell>
          <cell r="I664">
            <v>65.36</v>
          </cell>
          <cell r="J664">
            <v>67.150000000000006</v>
          </cell>
          <cell r="K664">
            <v>66.430000000000007</v>
          </cell>
          <cell r="L664">
            <v>54.83</v>
          </cell>
          <cell r="M664">
            <v>65.78</v>
          </cell>
        </row>
        <row r="665">
          <cell r="A665">
            <v>859</v>
          </cell>
          <cell r="C665">
            <v>2</v>
          </cell>
          <cell r="D665" t="str">
            <v>I-805 SB</v>
          </cell>
          <cell r="E665">
            <v>87</v>
          </cell>
          <cell r="F665">
            <v>0.28000000000000003</v>
          </cell>
          <cell r="G665" t="str">
            <v>EAST SAN YSIDRO</v>
          </cell>
          <cell r="I665">
            <v>59.53</v>
          </cell>
          <cell r="J665">
            <v>61.4</v>
          </cell>
          <cell r="K665">
            <v>61.95</v>
          </cell>
          <cell r="L665">
            <v>40.659999999999997</v>
          </cell>
          <cell r="M665">
            <v>51.31</v>
          </cell>
        </row>
        <row r="666">
          <cell r="A666">
            <v>860</v>
          </cell>
          <cell r="C666">
            <v>2</v>
          </cell>
          <cell r="D666" t="str">
            <v>I-805 SB</v>
          </cell>
          <cell r="E666">
            <v>88</v>
          </cell>
          <cell r="F666">
            <v>0.17</v>
          </cell>
          <cell r="G666" t="str">
            <v>CAM DE LA PLAZA</v>
          </cell>
          <cell r="I666">
            <v>59.53</v>
          </cell>
          <cell r="J666">
            <v>61.4</v>
          </cell>
          <cell r="K666">
            <v>61.95</v>
          </cell>
          <cell r="L666">
            <v>40.659999999999997</v>
          </cell>
          <cell r="M666">
            <v>51.31</v>
          </cell>
        </row>
        <row r="667">
          <cell r="A667">
            <v>10158</v>
          </cell>
          <cell r="C667">
            <v>1</v>
          </cell>
          <cell r="D667" t="str">
            <v>SR-125 NB</v>
          </cell>
          <cell r="E667">
            <v>1</v>
          </cell>
          <cell r="F667">
            <v>0.54</v>
          </cell>
          <cell r="G667" t="str">
            <v>SR-94 EB</v>
          </cell>
          <cell r="I667">
            <v>65.989999999999995</v>
          </cell>
          <cell r="J667">
            <v>42.32</v>
          </cell>
          <cell r="K667">
            <v>60.25</v>
          </cell>
          <cell r="L667">
            <v>40.33</v>
          </cell>
          <cell r="M667">
            <v>65.849999999999994</v>
          </cell>
        </row>
        <row r="668">
          <cell r="A668">
            <v>19152</v>
          </cell>
          <cell r="C668">
            <v>1</v>
          </cell>
          <cell r="D668" t="str">
            <v>SR-125 NB</v>
          </cell>
          <cell r="E668">
            <v>2</v>
          </cell>
          <cell r="F668">
            <v>0.08</v>
          </cell>
          <cell r="G668" t="str">
            <v>CAMPO</v>
          </cell>
          <cell r="I668">
            <v>61.25</v>
          </cell>
          <cell r="J668">
            <v>62.07</v>
          </cell>
          <cell r="K668">
            <v>62.72</v>
          </cell>
          <cell r="L668">
            <v>58.09</v>
          </cell>
          <cell r="M668">
            <v>61.87</v>
          </cell>
        </row>
        <row r="669">
          <cell r="A669">
            <v>8982</v>
          </cell>
          <cell r="C669">
            <v>1</v>
          </cell>
          <cell r="D669" t="str">
            <v>SR-125 NB</v>
          </cell>
          <cell r="E669">
            <v>3</v>
          </cell>
          <cell r="F669">
            <v>0.13</v>
          </cell>
          <cell r="G669" t="str">
            <v>CAMPO</v>
          </cell>
          <cell r="I669">
            <v>65.31</v>
          </cell>
          <cell r="J669">
            <v>38.44</v>
          </cell>
          <cell r="K669">
            <v>58.75</v>
          </cell>
          <cell r="L669">
            <v>39.71</v>
          </cell>
          <cell r="M669">
            <v>64.5</v>
          </cell>
        </row>
        <row r="670">
          <cell r="A670">
            <v>13100</v>
          </cell>
          <cell r="C670">
            <v>1</v>
          </cell>
          <cell r="D670" t="str">
            <v>SR-125 NB</v>
          </cell>
          <cell r="E670">
            <v>5</v>
          </cell>
          <cell r="F670">
            <v>0.42</v>
          </cell>
          <cell r="G670" t="str">
            <v>LEMON</v>
          </cell>
          <cell r="I670">
            <v>64.87</v>
          </cell>
          <cell r="J670">
            <v>62.46</v>
          </cell>
          <cell r="K670">
            <v>62.7</v>
          </cell>
          <cell r="L670">
            <v>61.53</v>
          </cell>
          <cell r="M670">
            <v>63.96</v>
          </cell>
        </row>
        <row r="671">
          <cell r="A671">
            <v>11293</v>
          </cell>
          <cell r="C671">
            <v>1</v>
          </cell>
          <cell r="D671" t="str">
            <v>SR-125 NB</v>
          </cell>
          <cell r="E671">
            <v>6</v>
          </cell>
          <cell r="F671">
            <v>0.18</v>
          </cell>
          <cell r="G671" t="str">
            <v>GROSSMONT</v>
          </cell>
          <cell r="I671">
            <v>65.13</v>
          </cell>
          <cell r="J671">
            <v>63.91</v>
          </cell>
          <cell r="K671">
            <v>63.42</v>
          </cell>
          <cell r="L671">
            <v>63.38</v>
          </cell>
          <cell r="M671">
            <v>64.22</v>
          </cell>
        </row>
        <row r="672">
          <cell r="A672">
            <v>11291</v>
          </cell>
          <cell r="C672">
            <v>1</v>
          </cell>
          <cell r="D672" t="str">
            <v>SR-125 NB</v>
          </cell>
          <cell r="E672">
            <v>7</v>
          </cell>
          <cell r="F672">
            <v>0.25</v>
          </cell>
          <cell r="G672" t="str">
            <v>I-8 EB</v>
          </cell>
          <cell r="I672">
            <v>67.36</v>
          </cell>
          <cell r="J672">
            <v>67.86</v>
          </cell>
          <cell r="K672">
            <v>66.760000000000005</v>
          </cell>
          <cell r="L672">
            <v>67.45</v>
          </cell>
          <cell r="M672">
            <v>65.739999999999995</v>
          </cell>
        </row>
        <row r="673">
          <cell r="A673">
            <v>11050</v>
          </cell>
          <cell r="C673">
            <v>1</v>
          </cell>
          <cell r="D673" t="str">
            <v>SR-125 NB</v>
          </cell>
          <cell r="E673">
            <v>8</v>
          </cell>
          <cell r="F673">
            <v>0.15</v>
          </cell>
          <cell r="G673" t="str">
            <v>GROSSMONT</v>
          </cell>
          <cell r="I673">
            <v>67.36</v>
          </cell>
          <cell r="J673">
            <v>67.86</v>
          </cell>
          <cell r="K673">
            <v>66.760000000000005</v>
          </cell>
          <cell r="L673">
            <v>67.45</v>
          </cell>
          <cell r="M673">
            <v>65.739999999999995</v>
          </cell>
        </row>
        <row r="674">
          <cell r="A674">
            <v>11275</v>
          </cell>
          <cell r="C674">
            <v>1</v>
          </cell>
          <cell r="D674" t="str">
            <v>SR-125 NB</v>
          </cell>
          <cell r="E674">
            <v>9</v>
          </cell>
          <cell r="F674">
            <v>0.19</v>
          </cell>
          <cell r="G674" t="str">
            <v>I-8 WB</v>
          </cell>
          <cell r="I674">
            <v>67.36</v>
          </cell>
          <cell r="J674">
            <v>67.86</v>
          </cell>
          <cell r="K674">
            <v>66.760000000000005</v>
          </cell>
          <cell r="L674">
            <v>67.45</v>
          </cell>
          <cell r="M674">
            <v>65.739999999999995</v>
          </cell>
        </row>
        <row r="675">
          <cell r="A675">
            <v>15406</v>
          </cell>
          <cell r="C675">
            <v>1</v>
          </cell>
          <cell r="D675" t="str">
            <v>SR-125 NB</v>
          </cell>
          <cell r="E675">
            <v>11</v>
          </cell>
          <cell r="F675">
            <v>0.08</v>
          </cell>
          <cell r="G675" t="str">
            <v>I-8 EB</v>
          </cell>
          <cell r="I675">
            <v>41.26</v>
          </cell>
          <cell r="J675">
            <v>40.549999999999997</v>
          </cell>
          <cell r="K675">
            <v>36.71</v>
          </cell>
          <cell r="L675">
            <v>38.74</v>
          </cell>
          <cell r="M675">
            <v>41.69</v>
          </cell>
        </row>
        <row r="676">
          <cell r="A676">
            <v>28939</v>
          </cell>
          <cell r="C676">
            <v>1</v>
          </cell>
          <cell r="D676" t="str">
            <v>SR-125 NB</v>
          </cell>
          <cell r="E676">
            <v>12</v>
          </cell>
          <cell r="F676">
            <v>0.32</v>
          </cell>
          <cell r="G676" t="str">
            <v>AMAYA</v>
          </cell>
          <cell r="I676">
            <v>67.11</v>
          </cell>
          <cell r="J676">
            <v>68.989999999999995</v>
          </cell>
          <cell r="K676">
            <v>67.569999999999993</v>
          </cell>
          <cell r="L676">
            <v>68.14</v>
          </cell>
          <cell r="M676">
            <v>65.98</v>
          </cell>
        </row>
        <row r="677">
          <cell r="A677">
            <v>28940</v>
          </cell>
          <cell r="C677">
            <v>1</v>
          </cell>
          <cell r="D677" t="str">
            <v>SR-125 NB</v>
          </cell>
          <cell r="E677">
            <v>13</v>
          </cell>
          <cell r="F677">
            <v>0.59</v>
          </cell>
          <cell r="G677" t="str">
            <v>AMAYA</v>
          </cell>
          <cell r="I677">
            <v>66.75</v>
          </cell>
          <cell r="J677">
            <v>67.87</v>
          </cell>
          <cell r="K677">
            <v>66.34</v>
          </cell>
          <cell r="L677">
            <v>66.84</v>
          </cell>
          <cell r="M677">
            <v>65.97</v>
          </cell>
        </row>
        <row r="678">
          <cell r="A678">
            <v>27014</v>
          </cell>
          <cell r="C678">
            <v>1</v>
          </cell>
          <cell r="D678" t="str">
            <v>SR-125 NB</v>
          </cell>
          <cell r="E678">
            <v>14</v>
          </cell>
          <cell r="F678">
            <v>0.34</v>
          </cell>
          <cell r="G678" t="str">
            <v>NAVAJO</v>
          </cell>
          <cell r="I678">
            <v>66.75</v>
          </cell>
          <cell r="J678">
            <v>67.87</v>
          </cell>
          <cell r="K678">
            <v>66.34</v>
          </cell>
          <cell r="L678">
            <v>66.84</v>
          </cell>
          <cell r="M678">
            <v>65.97</v>
          </cell>
        </row>
        <row r="679">
          <cell r="A679">
            <v>27512</v>
          </cell>
          <cell r="C679">
            <v>1</v>
          </cell>
          <cell r="D679" t="str">
            <v>SR-125 NB</v>
          </cell>
          <cell r="E679">
            <v>17</v>
          </cell>
          <cell r="F679">
            <v>0.28000000000000003</v>
          </cell>
          <cell r="G679" t="str">
            <v>GROSSMONT COLLEGE DR</v>
          </cell>
          <cell r="I679">
            <v>66.48</v>
          </cell>
          <cell r="J679">
            <v>68.02</v>
          </cell>
          <cell r="K679">
            <v>66.34</v>
          </cell>
          <cell r="L679">
            <v>66.86</v>
          </cell>
          <cell r="M679">
            <v>65.88</v>
          </cell>
        </row>
        <row r="680">
          <cell r="A680">
            <v>28924</v>
          </cell>
          <cell r="C680">
            <v>1</v>
          </cell>
          <cell r="D680" t="str">
            <v>SR-125 NB</v>
          </cell>
          <cell r="E680">
            <v>20</v>
          </cell>
          <cell r="F680">
            <v>0.44</v>
          </cell>
          <cell r="G680" t="str">
            <v>GROSSMONT COLLEGE DR</v>
          </cell>
          <cell r="I680">
            <v>66.48</v>
          </cell>
          <cell r="J680">
            <v>68.02</v>
          </cell>
          <cell r="K680">
            <v>66.34</v>
          </cell>
          <cell r="L680">
            <v>66.86</v>
          </cell>
          <cell r="M680">
            <v>65.88</v>
          </cell>
        </row>
        <row r="681">
          <cell r="A681">
            <v>28923</v>
          </cell>
          <cell r="C681">
            <v>1</v>
          </cell>
          <cell r="D681" t="str">
            <v>SR-125 NB</v>
          </cell>
          <cell r="E681">
            <v>22</v>
          </cell>
          <cell r="F681">
            <v>0.5</v>
          </cell>
          <cell r="G681" t="str">
            <v>SR-52 EB</v>
          </cell>
          <cell r="I681">
            <v>59.2</v>
          </cell>
          <cell r="J681">
            <v>55.3</v>
          </cell>
          <cell r="K681">
            <v>59.73</v>
          </cell>
          <cell r="L681">
            <v>59.34</v>
          </cell>
          <cell r="M681">
            <v>59.55</v>
          </cell>
        </row>
        <row r="682">
          <cell r="A682">
            <v>7190</v>
          </cell>
          <cell r="C682">
            <v>1</v>
          </cell>
          <cell r="D682" t="str">
            <v>SR-125 NB</v>
          </cell>
          <cell r="E682">
            <v>1</v>
          </cell>
          <cell r="F682">
            <v>0.56999999999999995</v>
          </cell>
          <cell r="G682" t="str">
            <v>SR-54 EB</v>
          </cell>
          <cell r="I682">
            <v>66.12</v>
          </cell>
          <cell r="J682">
            <v>62.39</v>
          </cell>
          <cell r="K682">
            <v>66.81</v>
          </cell>
          <cell r="L682">
            <v>68.02</v>
          </cell>
          <cell r="M682">
            <v>66.040000000000006</v>
          </cell>
        </row>
        <row r="683">
          <cell r="A683">
            <v>7215</v>
          </cell>
          <cell r="C683">
            <v>1</v>
          </cell>
          <cell r="D683" t="str">
            <v>SR-125 NB</v>
          </cell>
          <cell r="E683">
            <v>2</v>
          </cell>
          <cell r="F683">
            <v>0.22</v>
          </cell>
          <cell r="G683" t="str">
            <v>SWAP MEET</v>
          </cell>
          <cell r="I683">
            <v>66.22</v>
          </cell>
          <cell r="J683">
            <v>62.3</v>
          </cell>
          <cell r="K683">
            <v>66.89</v>
          </cell>
          <cell r="L683">
            <v>68.09</v>
          </cell>
          <cell r="M683">
            <v>66.14</v>
          </cell>
        </row>
        <row r="684">
          <cell r="A684">
            <v>7216</v>
          </cell>
          <cell r="C684">
            <v>1</v>
          </cell>
          <cell r="D684" t="str">
            <v>SR-125 NB</v>
          </cell>
          <cell r="E684">
            <v>3</v>
          </cell>
          <cell r="F684">
            <v>0.45</v>
          </cell>
          <cell r="G684" t="str">
            <v>SR  54</v>
          </cell>
          <cell r="I684">
            <v>65.41</v>
          </cell>
          <cell r="J684">
            <v>52.08</v>
          </cell>
          <cell r="K684">
            <v>64.58</v>
          </cell>
          <cell r="L684">
            <v>66.2</v>
          </cell>
          <cell r="M684">
            <v>64.63</v>
          </cell>
        </row>
        <row r="685">
          <cell r="A685">
            <v>7222</v>
          </cell>
          <cell r="C685">
            <v>1</v>
          </cell>
          <cell r="D685" t="str">
            <v>SR-125 NB</v>
          </cell>
          <cell r="E685">
            <v>4</v>
          </cell>
          <cell r="F685">
            <v>0.47</v>
          </cell>
          <cell r="G685" t="str">
            <v>JAMACHA ROAD</v>
          </cell>
          <cell r="I685">
            <v>65.41</v>
          </cell>
          <cell r="J685">
            <v>52.08</v>
          </cell>
          <cell r="K685">
            <v>64.58</v>
          </cell>
          <cell r="L685">
            <v>66.2</v>
          </cell>
          <cell r="M685">
            <v>64.63</v>
          </cell>
        </row>
        <row r="686">
          <cell r="A686">
            <v>10793</v>
          </cell>
          <cell r="C686">
            <v>1</v>
          </cell>
          <cell r="D686" t="str">
            <v>SR-125 NB</v>
          </cell>
          <cell r="E686">
            <v>5</v>
          </cell>
          <cell r="F686">
            <v>1.0900000000000001</v>
          </cell>
          <cell r="G686" t="str">
            <v>JAMACHA ROAD</v>
          </cell>
          <cell r="I686">
            <v>65.41</v>
          </cell>
          <cell r="J686">
            <v>52.08</v>
          </cell>
          <cell r="K686">
            <v>64.58</v>
          </cell>
          <cell r="L686">
            <v>66.2</v>
          </cell>
          <cell r="M686">
            <v>64.63</v>
          </cell>
        </row>
        <row r="687">
          <cell r="A687">
            <v>10792</v>
          </cell>
          <cell r="C687">
            <v>1</v>
          </cell>
          <cell r="D687" t="str">
            <v>SR-125 NB</v>
          </cell>
          <cell r="E687">
            <v>7</v>
          </cell>
          <cell r="F687">
            <v>0.51</v>
          </cell>
          <cell r="G687" t="str">
            <v>TROY</v>
          </cell>
          <cell r="I687">
            <v>65.989999999999995</v>
          </cell>
          <cell r="J687">
            <v>42.32</v>
          </cell>
          <cell r="K687">
            <v>60.25</v>
          </cell>
          <cell r="L687">
            <v>40.33</v>
          </cell>
          <cell r="M687">
            <v>65.849999999999994</v>
          </cell>
        </row>
        <row r="688">
          <cell r="A688">
            <v>9484</v>
          </cell>
          <cell r="C688">
            <v>1</v>
          </cell>
          <cell r="D688" t="str">
            <v>SR-125 NB</v>
          </cell>
          <cell r="E688">
            <v>13</v>
          </cell>
          <cell r="F688">
            <v>0.35</v>
          </cell>
          <cell r="G688" t="str">
            <v>EAST CENTER</v>
          </cell>
          <cell r="I688">
            <v>59.1</v>
          </cell>
          <cell r="J688">
            <v>60.6</v>
          </cell>
          <cell r="K688">
            <v>60.9</v>
          </cell>
          <cell r="L688">
            <v>62.34</v>
          </cell>
          <cell r="M688">
            <v>60.16</v>
          </cell>
        </row>
        <row r="689">
          <cell r="A689">
            <v>9485</v>
          </cell>
          <cell r="C689">
            <v>1</v>
          </cell>
          <cell r="D689" t="str">
            <v>SR-125 NB</v>
          </cell>
          <cell r="E689">
            <v>14</v>
          </cell>
          <cell r="F689">
            <v>0.28999999999999998</v>
          </cell>
          <cell r="G689" t="str">
            <v>EAST CENTER</v>
          </cell>
          <cell r="I689">
            <v>59.1</v>
          </cell>
          <cell r="J689">
            <v>60.6</v>
          </cell>
          <cell r="K689">
            <v>60.9</v>
          </cell>
          <cell r="L689">
            <v>62.34</v>
          </cell>
          <cell r="M689">
            <v>60.16</v>
          </cell>
        </row>
        <row r="690">
          <cell r="A690">
            <v>9509</v>
          </cell>
          <cell r="C690">
            <v>1</v>
          </cell>
          <cell r="D690" t="str">
            <v>SR-125 NB</v>
          </cell>
          <cell r="E690">
            <v>15</v>
          </cell>
          <cell r="F690">
            <v>0.18</v>
          </cell>
          <cell r="G690" t="str">
            <v>EAST CENTER</v>
          </cell>
          <cell r="I690">
            <v>62.82</v>
          </cell>
          <cell r="J690">
            <v>64.58</v>
          </cell>
          <cell r="K690">
            <v>63.48</v>
          </cell>
          <cell r="L690">
            <v>64.34</v>
          </cell>
          <cell r="M690">
            <v>63</v>
          </cell>
        </row>
        <row r="691">
          <cell r="A691">
            <v>9132</v>
          </cell>
          <cell r="C691">
            <v>1</v>
          </cell>
          <cell r="D691" t="str">
            <v>SR-125 NB</v>
          </cell>
          <cell r="E691">
            <v>16</v>
          </cell>
          <cell r="F691">
            <v>0.33</v>
          </cell>
          <cell r="G691" t="str">
            <v>ORANGE</v>
          </cell>
          <cell r="I691">
            <v>62.82</v>
          </cell>
          <cell r="J691">
            <v>64.58</v>
          </cell>
          <cell r="K691">
            <v>63.48</v>
          </cell>
          <cell r="L691">
            <v>64.34</v>
          </cell>
          <cell r="M691">
            <v>63</v>
          </cell>
        </row>
        <row r="692">
          <cell r="A692">
            <v>9540</v>
          </cell>
          <cell r="C692">
            <v>1</v>
          </cell>
          <cell r="D692" t="str">
            <v>SR-125 NB</v>
          </cell>
          <cell r="E692">
            <v>17</v>
          </cell>
          <cell r="F692">
            <v>0.2</v>
          </cell>
          <cell r="G692" t="str">
            <v>ORANGE</v>
          </cell>
          <cell r="I692">
            <v>62.82</v>
          </cell>
          <cell r="J692">
            <v>64.58</v>
          </cell>
          <cell r="K692">
            <v>63.48</v>
          </cell>
          <cell r="L692">
            <v>64.34</v>
          </cell>
          <cell r="M692">
            <v>63</v>
          </cell>
        </row>
        <row r="693">
          <cell r="A693">
            <v>9519</v>
          </cell>
          <cell r="C693">
            <v>1</v>
          </cell>
          <cell r="D693" t="str">
            <v>SR-125 NB</v>
          </cell>
          <cell r="E693">
            <v>18</v>
          </cell>
          <cell r="F693">
            <v>0.44</v>
          </cell>
          <cell r="G693" t="str">
            <v>ORANGE</v>
          </cell>
          <cell r="I693">
            <v>62.82</v>
          </cell>
          <cell r="J693">
            <v>64.58</v>
          </cell>
          <cell r="K693">
            <v>63.48</v>
          </cell>
          <cell r="L693">
            <v>64.34</v>
          </cell>
          <cell r="M693">
            <v>63</v>
          </cell>
        </row>
        <row r="694">
          <cell r="A694">
            <v>7073</v>
          </cell>
          <cell r="C694">
            <v>1</v>
          </cell>
          <cell r="D694" t="str">
            <v>SR-125 NB</v>
          </cell>
          <cell r="E694">
            <v>19</v>
          </cell>
          <cell r="F694">
            <v>0.39</v>
          </cell>
          <cell r="G694" t="str">
            <v>TELEGRAPH CANYON</v>
          </cell>
          <cell r="I694">
            <v>63.97</v>
          </cell>
          <cell r="J694">
            <v>67.59</v>
          </cell>
          <cell r="K694">
            <v>63.25</v>
          </cell>
          <cell r="L694">
            <v>64.56</v>
          </cell>
          <cell r="M694">
            <v>62.69</v>
          </cell>
        </row>
        <row r="695">
          <cell r="A695">
            <v>7074</v>
          </cell>
          <cell r="C695">
            <v>1</v>
          </cell>
          <cell r="D695" t="str">
            <v>SR-125 NB</v>
          </cell>
          <cell r="E695">
            <v>20</v>
          </cell>
          <cell r="F695">
            <v>0.22</v>
          </cell>
          <cell r="G695" t="str">
            <v>TELEGRAPH CANYON</v>
          </cell>
          <cell r="I695">
            <v>63.97</v>
          </cell>
          <cell r="J695">
            <v>67.59</v>
          </cell>
          <cell r="K695">
            <v>63.25</v>
          </cell>
          <cell r="L695">
            <v>64.56</v>
          </cell>
          <cell r="M695">
            <v>62.69</v>
          </cell>
        </row>
        <row r="696">
          <cell r="A696">
            <v>9143</v>
          </cell>
          <cell r="C696">
            <v>1</v>
          </cell>
          <cell r="D696" t="str">
            <v>SR-125 NB</v>
          </cell>
          <cell r="E696">
            <v>21</v>
          </cell>
          <cell r="F696">
            <v>0.28000000000000003</v>
          </cell>
          <cell r="G696" t="str">
            <v>TELEGRAPH CANYON</v>
          </cell>
          <cell r="I696">
            <v>63.97</v>
          </cell>
          <cell r="J696">
            <v>67.59</v>
          </cell>
          <cell r="K696">
            <v>63.25</v>
          </cell>
          <cell r="L696">
            <v>64.56</v>
          </cell>
          <cell r="M696">
            <v>62.69</v>
          </cell>
        </row>
        <row r="697">
          <cell r="A697">
            <v>14429</v>
          </cell>
          <cell r="C697">
            <v>1</v>
          </cell>
          <cell r="D697" t="str">
            <v>SR-125 NB</v>
          </cell>
          <cell r="E697">
            <v>23</v>
          </cell>
          <cell r="F697">
            <v>0.35</v>
          </cell>
          <cell r="G697" t="str">
            <v>H</v>
          </cell>
          <cell r="I697">
            <v>66.33</v>
          </cell>
          <cell r="J697">
            <v>69.540000000000006</v>
          </cell>
          <cell r="K697">
            <v>65.569999999999993</v>
          </cell>
          <cell r="L697">
            <v>66.47</v>
          </cell>
          <cell r="M697">
            <v>65.180000000000007</v>
          </cell>
        </row>
        <row r="698">
          <cell r="A698">
            <v>9146</v>
          </cell>
          <cell r="C698">
            <v>1</v>
          </cell>
          <cell r="D698" t="str">
            <v>SR-125 NB</v>
          </cell>
          <cell r="E698">
            <v>24</v>
          </cell>
          <cell r="F698">
            <v>0.23</v>
          </cell>
          <cell r="G698" t="str">
            <v>H</v>
          </cell>
          <cell r="I698">
            <v>66.33</v>
          </cell>
          <cell r="J698">
            <v>69.540000000000006</v>
          </cell>
          <cell r="K698">
            <v>65.569999999999993</v>
          </cell>
          <cell r="L698">
            <v>66.47</v>
          </cell>
          <cell r="M698">
            <v>65.180000000000007</v>
          </cell>
        </row>
        <row r="699">
          <cell r="A699">
            <v>10255</v>
          </cell>
          <cell r="C699">
            <v>1</v>
          </cell>
          <cell r="D699" t="str">
            <v>SR-125 NB</v>
          </cell>
          <cell r="E699">
            <v>25</v>
          </cell>
          <cell r="F699">
            <v>0.59</v>
          </cell>
          <cell r="G699" t="str">
            <v>H</v>
          </cell>
          <cell r="I699">
            <v>66.33</v>
          </cell>
          <cell r="J699">
            <v>69.540000000000006</v>
          </cell>
          <cell r="K699">
            <v>65.569999999999993</v>
          </cell>
          <cell r="L699">
            <v>66.47</v>
          </cell>
          <cell r="M699">
            <v>65.180000000000007</v>
          </cell>
        </row>
        <row r="700">
          <cell r="A700">
            <v>7132</v>
          </cell>
          <cell r="C700">
            <v>1</v>
          </cell>
          <cell r="D700" t="str">
            <v>SR-125 NB</v>
          </cell>
          <cell r="E700">
            <v>26</v>
          </cell>
          <cell r="F700">
            <v>0.42</v>
          </cell>
          <cell r="G700" t="str">
            <v>H</v>
          </cell>
          <cell r="I700">
            <v>67.52</v>
          </cell>
          <cell r="J700">
            <v>69.650000000000006</v>
          </cell>
          <cell r="K700">
            <v>66.239999999999995</v>
          </cell>
          <cell r="L700">
            <v>67.64</v>
          </cell>
          <cell r="M700">
            <v>65.760000000000005</v>
          </cell>
        </row>
        <row r="701">
          <cell r="A701">
            <v>10257</v>
          </cell>
          <cell r="C701">
            <v>1</v>
          </cell>
          <cell r="D701" t="str">
            <v>SR-125 NB</v>
          </cell>
          <cell r="E701">
            <v>27</v>
          </cell>
          <cell r="F701">
            <v>2.4</v>
          </cell>
          <cell r="G701" t="str">
            <v>SAN MIGUEL</v>
          </cell>
          <cell r="I701">
            <v>67.52</v>
          </cell>
          <cell r="J701">
            <v>69.650000000000006</v>
          </cell>
          <cell r="K701">
            <v>66.239999999999995</v>
          </cell>
          <cell r="L701">
            <v>67.64</v>
          </cell>
          <cell r="M701">
            <v>65.760000000000005</v>
          </cell>
        </row>
        <row r="702">
          <cell r="A702">
            <v>28925</v>
          </cell>
          <cell r="C702">
            <v>2</v>
          </cell>
          <cell r="D702" t="str">
            <v>SR-125 SB</v>
          </cell>
          <cell r="E702">
            <v>3</v>
          </cell>
          <cell r="F702">
            <v>0.03</v>
          </cell>
          <cell r="G702" t="str">
            <v>SR-52 WB</v>
          </cell>
          <cell r="I702">
            <v>62.24</v>
          </cell>
          <cell r="J702">
            <v>61.31</v>
          </cell>
          <cell r="K702">
            <v>60.63</v>
          </cell>
          <cell r="L702">
            <v>60.33</v>
          </cell>
          <cell r="M702">
            <v>61.97</v>
          </cell>
        </row>
        <row r="703">
          <cell r="A703">
            <v>28950</v>
          </cell>
          <cell r="C703">
            <v>2</v>
          </cell>
          <cell r="D703" t="str">
            <v>SR-125 SB</v>
          </cell>
          <cell r="E703">
            <v>4</v>
          </cell>
          <cell r="F703">
            <v>1.08</v>
          </cell>
          <cell r="G703" t="str">
            <v>SR-52 EB</v>
          </cell>
          <cell r="I703">
            <v>62.24</v>
          </cell>
          <cell r="J703">
            <v>61.31</v>
          </cell>
          <cell r="K703">
            <v>60.63</v>
          </cell>
          <cell r="L703">
            <v>60.33</v>
          </cell>
          <cell r="M703">
            <v>61.97</v>
          </cell>
        </row>
        <row r="704">
          <cell r="A704">
            <v>27511</v>
          </cell>
          <cell r="C704">
            <v>2</v>
          </cell>
          <cell r="D704" t="str">
            <v>SR-125 SB</v>
          </cell>
          <cell r="E704">
            <v>5</v>
          </cell>
          <cell r="F704">
            <v>0.22</v>
          </cell>
          <cell r="G704" t="str">
            <v>GROSSMONT COLLEGE DR</v>
          </cell>
          <cell r="I704">
            <v>67.680000000000007</v>
          </cell>
          <cell r="J704">
            <v>66.94</v>
          </cell>
          <cell r="K704">
            <v>66.319999999999993</v>
          </cell>
          <cell r="L704">
            <v>66.91</v>
          </cell>
          <cell r="M704">
            <v>67.290000000000006</v>
          </cell>
        </row>
        <row r="705">
          <cell r="A705">
            <v>28949</v>
          </cell>
          <cell r="C705">
            <v>2</v>
          </cell>
          <cell r="D705" t="str">
            <v>SR-125 SB</v>
          </cell>
          <cell r="E705">
            <v>6</v>
          </cell>
          <cell r="F705">
            <v>0.52</v>
          </cell>
          <cell r="G705" t="str">
            <v>GROSSMONT COLLEGE DR</v>
          </cell>
          <cell r="I705">
            <v>67.680000000000007</v>
          </cell>
          <cell r="J705">
            <v>66.94</v>
          </cell>
          <cell r="K705">
            <v>66.319999999999993</v>
          </cell>
          <cell r="L705">
            <v>66.91</v>
          </cell>
          <cell r="M705">
            <v>67.290000000000006</v>
          </cell>
        </row>
        <row r="706">
          <cell r="A706">
            <v>12065</v>
          </cell>
          <cell r="C706">
            <v>2</v>
          </cell>
          <cell r="D706" t="str">
            <v>SR-125 SB</v>
          </cell>
          <cell r="E706">
            <v>8</v>
          </cell>
          <cell r="F706">
            <v>0.28000000000000003</v>
          </cell>
          <cell r="G706" t="str">
            <v>NAVAJO</v>
          </cell>
          <cell r="I706">
            <v>67.400000000000006</v>
          </cell>
          <cell r="J706">
            <v>67.64</v>
          </cell>
          <cell r="K706">
            <v>66.72</v>
          </cell>
          <cell r="L706">
            <v>67.44</v>
          </cell>
          <cell r="M706">
            <v>67.040000000000006</v>
          </cell>
        </row>
        <row r="707">
          <cell r="A707">
            <v>28941</v>
          </cell>
          <cell r="C707">
            <v>2</v>
          </cell>
          <cell r="D707" t="str">
            <v>SR-125 SB</v>
          </cell>
          <cell r="E707">
            <v>9</v>
          </cell>
          <cell r="F707">
            <v>0.5</v>
          </cell>
          <cell r="G707" t="str">
            <v>NAVAJO</v>
          </cell>
          <cell r="I707">
            <v>67.400000000000006</v>
          </cell>
          <cell r="J707">
            <v>67.64</v>
          </cell>
          <cell r="K707">
            <v>66.72</v>
          </cell>
          <cell r="L707">
            <v>67.44</v>
          </cell>
          <cell r="M707">
            <v>67.040000000000006</v>
          </cell>
        </row>
        <row r="708">
          <cell r="A708">
            <v>28938</v>
          </cell>
          <cell r="C708">
            <v>2</v>
          </cell>
          <cell r="D708" t="str">
            <v>SR-125 SB</v>
          </cell>
          <cell r="E708">
            <v>10</v>
          </cell>
          <cell r="F708">
            <v>0.32</v>
          </cell>
          <cell r="G708" t="str">
            <v>AMAYA</v>
          </cell>
          <cell r="I708">
            <v>68.14</v>
          </cell>
          <cell r="J708">
            <v>67.12</v>
          </cell>
          <cell r="K708">
            <v>67.34</v>
          </cell>
          <cell r="L708">
            <v>65.77</v>
          </cell>
          <cell r="M708">
            <v>68.569999999999993</v>
          </cell>
        </row>
        <row r="709">
          <cell r="A709">
            <v>15412</v>
          </cell>
          <cell r="C709">
            <v>2</v>
          </cell>
          <cell r="D709" t="str">
            <v>SR-125 SB</v>
          </cell>
          <cell r="E709">
            <v>12</v>
          </cell>
          <cell r="F709">
            <v>0.15</v>
          </cell>
          <cell r="G709" t="str">
            <v>AMAYA</v>
          </cell>
          <cell r="I709">
            <v>67.27</v>
          </cell>
          <cell r="J709">
            <v>63.09</v>
          </cell>
          <cell r="K709">
            <v>65.06</v>
          </cell>
          <cell r="L709">
            <v>58.02</v>
          </cell>
          <cell r="M709">
            <v>67.2</v>
          </cell>
        </row>
        <row r="710">
          <cell r="A710">
            <v>11285</v>
          </cell>
          <cell r="C710">
            <v>2</v>
          </cell>
          <cell r="D710" t="str">
            <v>SR-125 SB</v>
          </cell>
          <cell r="E710">
            <v>14</v>
          </cell>
          <cell r="F710">
            <v>0.21</v>
          </cell>
          <cell r="G710" t="str">
            <v>GROSSMONT</v>
          </cell>
          <cell r="I710">
            <v>67.36</v>
          </cell>
          <cell r="J710">
            <v>67.86</v>
          </cell>
          <cell r="K710">
            <v>66.760000000000005</v>
          </cell>
          <cell r="L710">
            <v>67.45</v>
          </cell>
          <cell r="M710">
            <v>65.739999999999995</v>
          </cell>
        </row>
        <row r="711">
          <cell r="A711">
            <v>13099</v>
          </cell>
          <cell r="C711">
            <v>2</v>
          </cell>
          <cell r="D711" t="str">
            <v>SR-125 SB</v>
          </cell>
          <cell r="E711">
            <v>17</v>
          </cell>
          <cell r="F711">
            <v>0.26</v>
          </cell>
          <cell r="G711" t="str">
            <v>GROSSMONT</v>
          </cell>
          <cell r="I711">
            <v>65.61</v>
          </cell>
          <cell r="J711">
            <v>63.91</v>
          </cell>
          <cell r="K711">
            <v>63.03</v>
          </cell>
          <cell r="L711">
            <v>33.96</v>
          </cell>
          <cell r="M711">
            <v>64.17</v>
          </cell>
        </row>
        <row r="712">
          <cell r="A712">
            <v>9043</v>
          </cell>
          <cell r="C712">
            <v>2</v>
          </cell>
          <cell r="D712" t="str">
            <v>SR-125 SB</v>
          </cell>
          <cell r="E712">
            <v>21</v>
          </cell>
          <cell r="F712">
            <v>0.27</v>
          </cell>
          <cell r="G712" t="str">
            <v>SPRING</v>
          </cell>
          <cell r="I712">
            <v>61.25</v>
          </cell>
          <cell r="J712">
            <v>62.07</v>
          </cell>
          <cell r="K712">
            <v>62.72</v>
          </cell>
          <cell r="L712">
            <v>58.09</v>
          </cell>
          <cell r="M712">
            <v>61.87</v>
          </cell>
        </row>
        <row r="713">
          <cell r="A713">
            <v>31172</v>
          </cell>
          <cell r="C713">
            <v>2</v>
          </cell>
          <cell r="D713" t="str">
            <v>SR-125 SB</v>
          </cell>
          <cell r="E713">
            <v>1</v>
          </cell>
          <cell r="F713">
            <v>0.52</v>
          </cell>
          <cell r="G713" t="str">
            <v>SR-94 WB</v>
          </cell>
          <cell r="I713">
            <v>61.25</v>
          </cell>
          <cell r="J713">
            <v>62.07</v>
          </cell>
          <cell r="K713">
            <v>62.72</v>
          </cell>
          <cell r="L713">
            <v>58.09</v>
          </cell>
          <cell r="M713">
            <v>61.87</v>
          </cell>
        </row>
        <row r="714">
          <cell r="A714">
            <v>10791</v>
          </cell>
          <cell r="C714">
            <v>2</v>
          </cell>
          <cell r="D714" t="str">
            <v>SR-125 SB</v>
          </cell>
          <cell r="E714">
            <v>3</v>
          </cell>
          <cell r="F714">
            <v>1.1000000000000001</v>
          </cell>
          <cell r="G714" t="str">
            <v>TROY</v>
          </cell>
          <cell r="I714">
            <v>65.239999999999995</v>
          </cell>
          <cell r="J714">
            <v>65.900000000000006</v>
          </cell>
          <cell r="K714">
            <v>66.89</v>
          </cell>
          <cell r="L714">
            <v>65.39</v>
          </cell>
          <cell r="M714">
            <v>66.11</v>
          </cell>
        </row>
        <row r="715">
          <cell r="A715">
            <v>7223</v>
          </cell>
          <cell r="C715">
            <v>2</v>
          </cell>
          <cell r="D715" t="str">
            <v>SR-125 SB</v>
          </cell>
          <cell r="E715">
            <v>4</v>
          </cell>
          <cell r="F715">
            <v>0.5</v>
          </cell>
          <cell r="G715" t="str">
            <v>JAMACHA ROAD</v>
          </cell>
          <cell r="I715">
            <v>65.239999999999995</v>
          </cell>
          <cell r="J715">
            <v>65.900000000000006</v>
          </cell>
          <cell r="K715">
            <v>66.89</v>
          </cell>
          <cell r="L715">
            <v>65.39</v>
          </cell>
          <cell r="M715">
            <v>66.11</v>
          </cell>
        </row>
        <row r="716">
          <cell r="A716">
            <v>7258</v>
          </cell>
          <cell r="C716">
            <v>2</v>
          </cell>
          <cell r="D716" t="str">
            <v>SR-125 SB</v>
          </cell>
          <cell r="E716">
            <v>5</v>
          </cell>
          <cell r="F716">
            <v>0.45</v>
          </cell>
          <cell r="G716" t="str">
            <v>JAMACHA ROAD</v>
          </cell>
          <cell r="I716">
            <v>65.239999999999995</v>
          </cell>
          <cell r="J716">
            <v>65.900000000000006</v>
          </cell>
          <cell r="K716">
            <v>66.89</v>
          </cell>
          <cell r="L716">
            <v>65.39</v>
          </cell>
          <cell r="M716">
            <v>66.11</v>
          </cell>
        </row>
        <row r="717">
          <cell r="A717">
            <v>7259</v>
          </cell>
          <cell r="C717">
            <v>2</v>
          </cell>
          <cell r="D717" t="str">
            <v>SR-125 SB</v>
          </cell>
          <cell r="E717">
            <v>6</v>
          </cell>
          <cell r="F717">
            <v>0.43</v>
          </cell>
          <cell r="G717" t="str">
            <v>SR  54</v>
          </cell>
          <cell r="I717">
            <v>64.38</v>
          </cell>
          <cell r="J717">
            <v>65.430000000000007</v>
          </cell>
          <cell r="K717">
            <v>66.8</v>
          </cell>
          <cell r="L717">
            <v>66.599999999999994</v>
          </cell>
          <cell r="M717">
            <v>66.08</v>
          </cell>
        </row>
        <row r="718">
          <cell r="A718">
            <v>7260</v>
          </cell>
          <cell r="C718">
            <v>2</v>
          </cell>
          <cell r="D718" t="str">
            <v>SR-125 SB</v>
          </cell>
          <cell r="E718">
            <v>7</v>
          </cell>
          <cell r="F718">
            <v>0.28999999999999998</v>
          </cell>
          <cell r="G718" t="str">
            <v>PARADISE VALLEY</v>
          </cell>
          <cell r="I718">
            <v>65.680000000000007</v>
          </cell>
          <cell r="J718">
            <v>66.790000000000006</v>
          </cell>
          <cell r="K718">
            <v>67.510000000000005</v>
          </cell>
          <cell r="L718">
            <v>67.47</v>
          </cell>
          <cell r="M718">
            <v>67.08</v>
          </cell>
        </row>
        <row r="719">
          <cell r="A719">
            <v>7303</v>
          </cell>
          <cell r="C719">
            <v>2</v>
          </cell>
          <cell r="D719" t="str">
            <v>SR-125 SB</v>
          </cell>
          <cell r="E719">
            <v>2</v>
          </cell>
          <cell r="F719">
            <v>0.48</v>
          </cell>
          <cell r="G719" t="str">
            <v>SAN MIGUEL</v>
          </cell>
          <cell r="I719">
            <v>62</v>
          </cell>
          <cell r="J719">
            <v>62.58</v>
          </cell>
          <cell r="K719">
            <v>63.61</v>
          </cell>
          <cell r="L719">
            <v>66.900000000000006</v>
          </cell>
          <cell r="M719">
            <v>63.92</v>
          </cell>
        </row>
        <row r="720">
          <cell r="A720">
            <v>19564</v>
          </cell>
          <cell r="C720">
            <v>2</v>
          </cell>
          <cell r="D720" t="str">
            <v>SR-125 SB</v>
          </cell>
          <cell r="E720">
            <v>4</v>
          </cell>
          <cell r="F720">
            <v>0.4</v>
          </cell>
          <cell r="G720" t="str">
            <v>H</v>
          </cell>
          <cell r="I720">
            <v>60.13</v>
          </cell>
          <cell r="J720">
            <v>61.62</v>
          </cell>
          <cell r="K720">
            <v>62.56</v>
          </cell>
          <cell r="L720">
            <v>65.83</v>
          </cell>
          <cell r="M720">
            <v>62.08</v>
          </cell>
        </row>
        <row r="721">
          <cell r="A721">
            <v>9136</v>
          </cell>
          <cell r="C721">
            <v>2</v>
          </cell>
          <cell r="D721" t="str">
            <v>SR-125 SB</v>
          </cell>
          <cell r="E721">
            <v>5</v>
          </cell>
          <cell r="F721">
            <v>0.22</v>
          </cell>
          <cell r="G721" t="str">
            <v>H</v>
          </cell>
          <cell r="I721">
            <v>60.13</v>
          </cell>
          <cell r="J721">
            <v>61.62</v>
          </cell>
          <cell r="K721">
            <v>62.56</v>
          </cell>
          <cell r="L721">
            <v>65.83</v>
          </cell>
          <cell r="M721">
            <v>62.08</v>
          </cell>
        </row>
        <row r="722">
          <cell r="A722">
            <v>9142</v>
          </cell>
          <cell r="C722">
            <v>2</v>
          </cell>
          <cell r="D722" t="str">
            <v>SR-125 SB</v>
          </cell>
          <cell r="E722">
            <v>6</v>
          </cell>
          <cell r="F722">
            <v>0.42</v>
          </cell>
          <cell r="G722" t="str">
            <v>H</v>
          </cell>
          <cell r="I722">
            <v>63.75</v>
          </cell>
          <cell r="J722">
            <v>62.88</v>
          </cell>
          <cell r="K722">
            <v>63.35</v>
          </cell>
          <cell r="L722">
            <v>66.64</v>
          </cell>
          <cell r="M722">
            <v>64.02</v>
          </cell>
        </row>
        <row r="723">
          <cell r="A723">
            <v>25364</v>
          </cell>
          <cell r="C723">
            <v>2</v>
          </cell>
          <cell r="D723" t="str">
            <v>SR-125 SB</v>
          </cell>
          <cell r="E723">
            <v>7</v>
          </cell>
          <cell r="F723">
            <v>0.33</v>
          </cell>
          <cell r="G723" t="str">
            <v>TELEGRAPH CANYON</v>
          </cell>
          <cell r="I723">
            <v>63.75</v>
          </cell>
          <cell r="J723">
            <v>62.88</v>
          </cell>
          <cell r="K723">
            <v>63.35</v>
          </cell>
          <cell r="L723">
            <v>66.64</v>
          </cell>
          <cell r="M723">
            <v>64.02</v>
          </cell>
        </row>
        <row r="724">
          <cell r="A724">
            <v>7310</v>
          </cell>
          <cell r="C724">
            <v>2</v>
          </cell>
          <cell r="D724" t="str">
            <v>SR-125 SB</v>
          </cell>
          <cell r="E724">
            <v>8</v>
          </cell>
          <cell r="F724">
            <v>0.31</v>
          </cell>
          <cell r="G724" t="str">
            <v>TELEGRAPH CANYON</v>
          </cell>
          <cell r="I724">
            <v>63.75</v>
          </cell>
          <cell r="J724">
            <v>62.88</v>
          </cell>
          <cell r="K724">
            <v>63.35</v>
          </cell>
          <cell r="L724">
            <v>66.64</v>
          </cell>
          <cell r="M724">
            <v>64.02</v>
          </cell>
        </row>
        <row r="725">
          <cell r="A725">
            <v>9516</v>
          </cell>
          <cell r="C725">
            <v>2</v>
          </cell>
          <cell r="D725" t="str">
            <v>SR-125 SB</v>
          </cell>
          <cell r="E725">
            <v>9</v>
          </cell>
          <cell r="F725">
            <v>0.3</v>
          </cell>
          <cell r="G725" t="str">
            <v>TELEGRAPH CANYON</v>
          </cell>
          <cell r="I725">
            <v>63.75</v>
          </cell>
          <cell r="J725">
            <v>62.88</v>
          </cell>
          <cell r="K725">
            <v>63.35</v>
          </cell>
          <cell r="L725">
            <v>66.64</v>
          </cell>
          <cell r="M725">
            <v>64.02</v>
          </cell>
        </row>
        <row r="726">
          <cell r="A726">
            <v>9512</v>
          </cell>
          <cell r="C726">
            <v>2</v>
          </cell>
          <cell r="D726" t="str">
            <v>SR-125 SB</v>
          </cell>
          <cell r="E726">
            <v>10</v>
          </cell>
          <cell r="F726">
            <v>0.37</v>
          </cell>
          <cell r="G726" t="str">
            <v>RAMP</v>
          </cell>
          <cell r="I726">
            <v>61.78</v>
          </cell>
          <cell r="J726">
            <v>62.53</v>
          </cell>
          <cell r="K726">
            <v>62.42</v>
          </cell>
          <cell r="L726">
            <v>65.099999999999994</v>
          </cell>
          <cell r="M726">
            <v>62.03</v>
          </cell>
        </row>
        <row r="727">
          <cell r="A727">
            <v>9513</v>
          </cell>
          <cell r="C727">
            <v>2</v>
          </cell>
          <cell r="D727" t="str">
            <v>SR-125 SB</v>
          </cell>
          <cell r="E727">
            <v>11</v>
          </cell>
          <cell r="F727">
            <v>0.16</v>
          </cell>
          <cell r="G727" t="str">
            <v>OLYMPIC</v>
          </cell>
          <cell r="I727">
            <v>61.78</v>
          </cell>
          <cell r="J727">
            <v>62.53</v>
          </cell>
          <cell r="K727">
            <v>62.42</v>
          </cell>
          <cell r="L727">
            <v>65.099999999999994</v>
          </cell>
          <cell r="M727">
            <v>62.03</v>
          </cell>
        </row>
        <row r="728">
          <cell r="A728">
            <v>9510</v>
          </cell>
          <cell r="C728">
            <v>2</v>
          </cell>
          <cell r="D728" t="str">
            <v>SR-125 SB</v>
          </cell>
          <cell r="E728">
            <v>12</v>
          </cell>
          <cell r="F728">
            <v>0.28999999999999998</v>
          </cell>
          <cell r="G728" t="str">
            <v>RAMP</v>
          </cell>
          <cell r="I728">
            <v>61.78</v>
          </cell>
          <cell r="J728">
            <v>62.53</v>
          </cell>
          <cell r="K728">
            <v>62.42</v>
          </cell>
          <cell r="L728">
            <v>65.099999999999994</v>
          </cell>
          <cell r="M728">
            <v>62.03</v>
          </cell>
        </row>
        <row r="729">
          <cell r="A729">
            <v>9490</v>
          </cell>
          <cell r="C729">
            <v>2</v>
          </cell>
          <cell r="D729" t="str">
            <v>SR-125 SB</v>
          </cell>
          <cell r="E729">
            <v>13</v>
          </cell>
          <cell r="F729">
            <v>0.36</v>
          </cell>
          <cell r="G729" t="str">
            <v>EAST CENTER</v>
          </cell>
          <cell r="I729">
            <v>60.92</v>
          </cell>
          <cell r="J729">
            <v>61.7</v>
          </cell>
          <cell r="K729">
            <v>62.39</v>
          </cell>
          <cell r="L729">
            <v>62.9</v>
          </cell>
          <cell r="M729">
            <v>60.27</v>
          </cell>
        </row>
        <row r="730">
          <cell r="A730">
            <v>9489</v>
          </cell>
          <cell r="C730">
            <v>2</v>
          </cell>
          <cell r="D730" t="str">
            <v>SR-125 SB</v>
          </cell>
          <cell r="E730">
            <v>14</v>
          </cell>
          <cell r="F730">
            <v>0.26</v>
          </cell>
          <cell r="G730" t="str">
            <v>EAST CENTER</v>
          </cell>
          <cell r="I730">
            <v>60.92</v>
          </cell>
          <cell r="J730">
            <v>61.7</v>
          </cell>
          <cell r="K730">
            <v>62.39</v>
          </cell>
          <cell r="L730">
            <v>62.9</v>
          </cell>
          <cell r="M730">
            <v>60.27</v>
          </cell>
        </row>
        <row r="731">
          <cell r="A731">
            <v>30903</v>
          </cell>
          <cell r="C731">
            <v>1</v>
          </cell>
          <cell r="D731" t="str">
            <v>SR-163 NB</v>
          </cell>
          <cell r="E731">
            <v>2</v>
          </cell>
          <cell r="F731">
            <v>0.33</v>
          </cell>
          <cell r="G731" t="str">
            <v>I-5 NB</v>
          </cell>
          <cell r="I731">
            <v>48.96</v>
          </cell>
          <cell r="J731">
            <v>45.04</v>
          </cell>
          <cell r="K731">
            <v>48.56</v>
          </cell>
          <cell r="L731">
            <v>29.8</v>
          </cell>
          <cell r="M731">
            <v>49.51</v>
          </cell>
        </row>
        <row r="732">
          <cell r="A732">
            <v>16057</v>
          </cell>
          <cell r="C732">
            <v>1</v>
          </cell>
          <cell r="D732" t="str">
            <v>SR-163 NB</v>
          </cell>
          <cell r="E732">
            <v>3</v>
          </cell>
          <cell r="F732">
            <v>0.21</v>
          </cell>
          <cell r="G732" t="str">
            <v>QUINCE</v>
          </cell>
          <cell r="I732">
            <v>58.7</v>
          </cell>
          <cell r="J732">
            <v>54.89</v>
          </cell>
          <cell r="K732">
            <v>55.33</v>
          </cell>
          <cell r="L732">
            <v>44.55</v>
          </cell>
          <cell r="M732">
            <v>57.08</v>
          </cell>
        </row>
        <row r="733">
          <cell r="A733">
            <v>16054</v>
          </cell>
          <cell r="C733">
            <v>1</v>
          </cell>
          <cell r="D733" t="str">
            <v>SR-163 NB</v>
          </cell>
          <cell r="E733">
            <v>4</v>
          </cell>
          <cell r="F733">
            <v>0.59</v>
          </cell>
          <cell r="G733" t="str">
            <v>RICHMOND</v>
          </cell>
          <cell r="I733">
            <v>59.79</v>
          </cell>
          <cell r="J733">
            <v>55.98</v>
          </cell>
          <cell r="K733">
            <v>56.88</v>
          </cell>
          <cell r="L733">
            <v>44.38</v>
          </cell>
          <cell r="M733">
            <v>58.25</v>
          </cell>
        </row>
        <row r="734">
          <cell r="A734">
            <v>13438</v>
          </cell>
          <cell r="C734">
            <v>1</v>
          </cell>
          <cell r="D734" t="str">
            <v>SR-163 NB</v>
          </cell>
          <cell r="E734">
            <v>5</v>
          </cell>
          <cell r="F734">
            <v>0.21</v>
          </cell>
          <cell r="G734" t="str">
            <v>ROBINSON</v>
          </cell>
          <cell r="I734">
            <v>60.96</v>
          </cell>
          <cell r="J734">
            <v>44.61</v>
          </cell>
          <cell r="K734">
            <v>48.33</v>
          </cell>
          <cell r="L734">
            <v>34.4</v>
          </cell>
          <cell r="M734">
            <v>59.33</v>
          </cell>
        </row>
        <row r="735">
          <cell r="A735">
            <v>21782</v>
          </cell>
          <cell r="C735">
            <v>1</v>
          </cell>
          <cell r="D735" t="str">
            <v>SR-163 NB</v>
          </cell>
          <cell r="E735">
            <v>6</v>
          </cell>
          <cell r="F735">
            <v>0.18</v>
          </cell>
          <cell r="G735" t="str">
            <v>ROBINSON</v>
          </cell>
          <cell r="I735">
            <v>61.78</v>
          </cell>
          <cell r="J735">
            <v>54.02</v>
          </cell>
          <cell r="K735">
            <v>53.46</v>
          </cell>
          <cell r="L735">
            <v>46.59</v>
          </cell>
          <cell r="M735">
            <v>56.65</v>
          </cell>
        </row>
        <row r="736">
          <cell r="A736">
            <v>16038</v>
          </cell>
          <cell r="C736">
            <v>1</v>
          </cell>
          <cell r="D736" t="str">
            <v>SR-163 NB</v>
          </cell>
          <cell r="E736">
            <v>9</v>
          </cell>
          <cell r="F736">
            <v>0.41</v>
          </cell>
          <cell r="G736" t="str">
            <v>06TH EX</v>
          </cell>
          <cell r="I736">
            <v>63.58</v>
          </cell>
          <cell r="J736">
            <v>51.51</v>
          </cell>
          <cell r="K736">
            <v>61.32</v>
          </cell>
          <cell r="L736">
            <v>29.65</v>
          </cell>
          <cell r="M736">
            <v>61.8</v>
          </cell>
        </row>
        <row r="737">
          <cell r="A737">
            <v>8879</v>
          </cell>
          <cell r="C737">
            <v>1</v>
          </cell>
          <cell r="D737" t="str">
            <v>SR-163 NB</v>
          </cell>
          <cell r="E737">
            <v>10</v>
          </cell>
          <cell r="F737">
            <v>0.14000000000000001</v>
          </cell>
          <cell r="G737" t="str">
            <v>I-8 EB</v>
          </cell>
          <cell r="I737">
            <v>65.510000000000005</v>
          </cell>
          <cell r="J737">
            <v>65.06</v>
          </cell>
          <cell r="K737">
            <v>64.209999999999994</v>
          </cell>
          <cell r="L737">
            <v>62.29</v>
          </cell>
          <cell r="M737">
            <v>64.16</v>
          </cell>
        </row>
        <row r="738">
          <cell r="A738">
            <v>15311</v>
          </cell>
          <cell r="C738">
            <v>1</v>
          </cell>
          <cell r="D738" t="str">
            <v>SR-163 NB</v>
          </cell>
          <cell r="E738">
            <v>11</v>
          </cell>
          <cell r="F738">
            <v>0.12</v>
          </cell>
          <cell r="G738" t="str">
            <v>I-8 WB</v>
          </cell>
          <cell r="I738">
            <v>65.510000000000005</v>
          </cell>
          <cell r="J738">
            <v>65.06</v>
          </cell>
          <cell r="K738">
            <v>64.209999999999994</v>
          </cell>
          <cell r="L738">
            <v>62.29</v>
          </cell>
          <cell r="M738">
            <v>64.16</v>
          </cell>
        </row>
        <row r="739">
          <cell r="A739">
            <v>22937</v>
          </cell>
          <cell r="C739">
            <v>1</v>
          </cell>
          <cell r="D739" t="str">
            <v>SR-163 NB</v>
          </cell>
          <cell r="E739">
            <v>13</v>
          </cell>
          <cell r="F739">
            <v>0.13</v>
          </cell>
          <cell r="G739" t="str">
            <v>I-8 WB</v>
          </cell>
          <cell r="I739">
            <v>65.510000000000005</v>
          </cell>
          <cell r="J739">
            <v>65.06</v>
          </cell>
          <cell r="K739">
            <v>64.209999999999994</v>
          </cell>
          <cell r="L739">
            <v>62.29</v>
          </cell>
          <cell r="M739">
            <v>64.16</v>
          </cell>
        </row>
        <row r="740">
          <cell r="A740">
            <v>15720</v>
          </cell>
          <cell r="C740">
            <v>1</v>
          </cell>
          <cell r="D740" t="str">
            <v>SR-163 NB</v>
          </cell>
          <cell r="E740">
            <v>15</v>
          </cell>
          <cell r="F740">
            <v>0.43</v>
          </cell>
          <cell r="G740" t="str">
            <v>FRIARS</v>
          </cell>
          <cell r="I740">
            <v>64.680000000000007</v>
          </cell>
          <cell r="J740">
            <v>64.760000000000005</v>
          </cell>
          <cell r="K740">
            <v>66.3</v>
          </cell>
          <cell r="L740">
            <v>65.95</v>
          </cell>
          <cell r="M740">
            <v>64.81</v>
          </cell>
        </row>
        <row r="741">
          <cell r="A741">
            <v>25128</v>
          </cell>
          <cell r="C741">
            <v>1</v>
          </cell>
          <cell r="D741" t="str">
            <v>SR-163 NB</v>
          </cell>
          <cell r="E741">
            <v>16</v>
          </cell>
          <cell r="F741">
            <v>0.31</v>
          </cell>
          <cell r="G741" t="str">
            <v>FRIARS</v>
          </cell>
          <cell r="I741">
            <v>64.680000000000007</v>
          </cell>
          <cell r="J741">
            <v>64.760000000000005</v>
          </cell>
          <cell r="K741">
            <v>66.3</v>
          </cell>
          <cell r="L741">
            <v>65.95</v>
          </cell>
          <cell r="M741">
            <v>64.81</v>
          </cell>
        </row>
        <row r="742">
          <cell r="A742">
            <v>15714</v>
          </cell>
          <cell r="C742">
            <v>1</v>
          </cell>
          <cell r="D742" t="str">
            <v>SR-163 NB</v>
          </cell>
          <cell r="E742">
            <v>17</v>
          </cell>
          <cell r="F742">
            <v>0.56999999999999995</v>
          </cell>
          <cell r="G742" t="str">
            <v>FRIARS</v>
          </cell>
          <cell r="I742">
            <v>66.290000000000006</v>
          </cell>
          <cell r="J742">
            <v>64.540000000000006</v>
          </cell>
          <cell r="K742">
            <v>66.709999999999994</v>
          </cell>
          <cell r="L742">
            <v>64.75</v>
          </cell>
          <cell r="M742">
            <v>66.77</v>
          </cell>
        </row>
        <row r="743">
          <cell r="A743">
            <v>15710</v>
          </cell>
          <cell r="C743">
            <v>1</v>
          </cell>
          <cell r="D743" t="str">
            <v>SR-163 NB</v>
          </cell>
          <cell r="E743">
            <v>18</v>
          </cell>
          <cell r="F743">
            <v>0.1</v>
          </cell>
          <cell r="G743" t="str">
            <v>GENESEE</v>
          </cell>
          <cell r="I743">
            <v>66.290000000000006</v>
          </cell>
          <cell r="J743">
            <v>64.540000000000006</v>
          </cell>
          <cell r="K743">
            <v>66.709999999999994</v>
          </cell>
          <cell r="L743">
            <v>64.75</v>
          </cell>
          <cell r="M743">
            <v>66.77</v>
          </cell>
        </row>
        <row r="744">
          <cell r="A744">
            <v>7373</v>
          </cell>
          <cell r="C744">
            <v>1</v>
          </cell>
          <cell r="D744" t="str">
            <v>SR-163 NB</v>
          </cell>
          <cell r="E744">
            <v>19</v>
          </cell>
          <cell r="F744">
            <v>0.42</v>
          </cell>
          <cell r="G744" t="str">
            <v>GENESEE</v>
          </cell>
          <cell r="I744">
            <v>66.290000000000006</v>
          </cell>
          <cell r="J744">
            <v>64.540000000000006</v>
          </cell>
          <cell r="K744">
            <v>66.709999999999994</v>
          </cell>
          <cell r="L744">
            <v>64.75</v>
          </cell>
          <cell r="M744">
            <v>66.77</v>
          </cell>
        </row>
        <row r="745">
          <cell r="A745">
            <v>15700</v>
          </cell>
          <cell r="C745">
            <v>1</v>
          </cell>
          <cell r="D745" t="str">
            <v>SR-163 NB</v>
          </cell>
          <cell r="E745">
            <v>21</v>
          </cell>
          <cell r="F745">
            <v>0.1</v>
          </cell>
          <cell r="G745" t="str">
            <v>GENESEE</v>
          </cell>
          <cell r="I745">
            <v>66.78</v>
          </cell>
          <cell r="J745">
            <v>68.16</v>
          </cell>
          <cell r="K745">
            <v>67.59</v>
          </cell>
          <cell r="L745">
            <v>66.290000000000006</v>
          </cell>
          <cell r="M745">
            <v>67.540000000000006</v>
          </cell>
        </row>
        <row r="746">
          <cell r="A746">
            <v>31183</v>
          </cell>
          <cell r="C746">
            <v>1</v>
          </cell>
          <cell r="D746" t="str">
            <v>SR-163 NB</v>
          </cell>
          <cell r="E746">
            <v>22</v>
          </cell>
          <cell r="F746">
            <v>0.21</v>
          </cell>
          <cell r="G746" t="str">
            <v>MESA COLLEGE</v>
          </cell>
          <cell r="I746">
            <v>66.78</v>
          </cell>
          <cell r="J746">
            <v>68.16</v>
          </cell>
          <cell r="K746">
            <v>67.59</v>
          </cell>
          <cell r="L746">
            <v>66.290000000000006</v>
          </cell>
          <cell r="M746">
            <v>67.540000000000006</v>
          </cell>
        </row>
        <row r="747">
          <cell r="A747">
            <v>15690</v>
          </cell>
          <cell r="C747">
            <v>1</v>
          </cell>
          <cell r="D747" t="str">
            <v>SR-163 NB</v>
          </cell>
          <cell r="E747">
            <v>24</v>
          </cell>
          <cell r="F747">
            <v>0.56000000000000005</v>
          </cell>
          <cell r="G747" t="str">
            <v>I-805 NB</v>
          </cell>
          <cell r="I747">
            <v>68.739999999999995</v>
          </cell>
          <cell r="J747">
            <v>70.650000000000006</v>
          </cell>
          <cell r="K747">
            <v>70.88</v>
          </cell>
          <cell r="L747">
            <v>70.23</v>
          </cell>
          <cell r="M747">
            <v>69.989999999999995</v>
          </cell>
        </row>
        <row r="748">
          <cell r="A748">
            <v>8822</v>
          </cell>
          <cell r="C748">
            <v>1</v>
          </cell>
          <cell r="D748" t="str">
            <v>SR-163 NB</v>
          </cell>
          <cell r="E748">
            <v>26</v>
          </cell>
          <cell r="F748">
            <v>0.61</v>
          </cell>
          <cell r="G748" t="str">
            <v>BALBOA</v>
          </cell>
          <cell r="I748">
            <v>67.790000000000006</v>
          </cell>
          <cell r="J748">
            <v>69.260000000000005</v>
          </cell>
          <cell r="K748">
            <v>69.22</v>
          </cell>
          <cell r="L748">
            <v>66.08</v>
          </cell>
          <cell r="M748">
            <v>68.92</v>
          </cell>
        </row>
        <row r="749">
          <cell r="A749">
            <v>8825</v>
          </cell>
          <cell r="C749">
            <v>1</v>
          </cell>
          <cell r="D749" t="str">
            <v>SR-163 NB</v>
          </cell>
          <cell r="E749">
            <v>28</v>
          </cell>
          <cell r="F749">
            <v>0.72</v>
          </cell>
          <cell r="G749" t="str">
            <v>CLAIREMONT MESA</v>
          </cell>
          <cell r="I749">
            <v>66.77</v>
          </cell>
          <cell r="J749">
            <v>68.83</v>
          </cell>
          <cell r="K749">
            <v>68.19</v>
          </cell>
          <cell r="L749">
            <v>61.89</v>
          </cell>
          <cell r="M749">
            <v>67.81</v>
          </cell>
        </row>
        <row r="750">
          <cell r="A750">
            <v>15318</v>
          </cell>
          <cell r="C750">
            <v>1</v>
          </cell>
          <cell r="D750" t="str">
            <v>SR-163 NB</v>
          </cell>
          <cell r="E750">
            <v>31</v>
          </cell>
          <cell r="F750">
            <v>0.21</v>
          </cell>
          <cell r="G750" t="str">
            <v>SR-52 EB</v>
          </cell>
          <cell r="I750">
            <v>67.209999999999994</v>
          </cell>
          <cell r="J750">
            <v>68.209999999999994</v>
          </cell>
          <cell r="K750">
            <v>67.89</v>
          </cell>
          <cell r="L750">
            <v>64.02</v>
          </cell>
          <cell r="M750">
            <v>68.180000000000007</v>
          </cell>
        </row>
        <row r="751">
          <cell r="A751">
            <v>15317</v>
          </cell>
          <cell r="C751">
            <v>1</v>
          </cell>
          <cell r="D751" t="str">
            <v>SR-163 NB</v>
          </cell>
          <cell r="E751">
            <v>32</v>
          </cell>
          <cell r="F751">
            <v>0.85</v>
          </cell>
          <cell r="G751" t="str">
            <v>KEARNY VILLA</v>
          </cell>
          <cell r="I751">
            <v>67.209999999999994</v>
          </cell>
          <cell r="J751">
            <v>68.209999999999994</v>
          </cell>
          <cell r="K751">
            <v>67.89</v>
          </cell>
          <cell r="L751">
            <v>64.02</v>
          </cell>
          <cell r="M751">
            <v>68.180000000000007</v>
          </cell>
        </row>
        <row r="752">
          <cell r="A752">
            <v>15206</v>
          </cell>
          <cell r="C752">
            <v>1</v>
          </cell>
          <cell r="D752" t="str">
            <v>SR-163 NB</v>
          </cell>
          <cell r="E752">
            <v>33</v>
          </cell>
          <cell r="F752">
            <v>0.47</v>
          </cell>
          <cell r="G752" t="str">
            <v>KEARNY VILLA</v>
          </cell>
          <cell r="I752">
            <v>67</v>
          </cell>
          <cell r="J752">
            <v>69.760000000000005</v>
          </cell>
          <cell r="K752">
            <v>69.569999999999993</v>
          </cell>
          <cell r="L752">
            <v>66.900000000000006</v>
          </cell>
          <cell r="M752">
            <v>68.52</v>
          </cell>
        </row>
        <row r="753">
          <cell r="A753">
            <v>11483</v>
          </cell>
          <cell r="C753">
            <v>1</v>
          </cell>
          <cell r="D753" t="str">
            <v>SR-163 NB</v>
          </cell>
          <cell r="E753">
            <v>34</v>
          </cell>
          <cell r="F753">
            <v>0.2</v>
          </cell>
          <cell r="G753" t="str">
            <v>KEARNY VILLA</v>
          </cell>
          <cell r="I753">
            <v>67</v>
          </cell>
          <cell r="J753">
            <v>69.760000000000005</v>
          </cell>
          <cell r="K753">
            <v>69.569999999999993</v>
          </cell>
          <cell r="L753">
            <v>66.900000000000006</v>
          </cell>
          <cell r="M753">
            <v>68.52</v>
          </cell>
        </row>
        <row r="754">
          <cell r="A754">
            <v>11481</v>
          </cell>
          <cell r="C754">
            <v>1</v>
          </cell>
          <cell r="D754" t="str">
            <v>SR-163 NB</v>
          </cell>
          <cell r="E754">
            <v>35</v>
          </cell>
          <cell r="F754">
            <v>0.55000000000000004</v>
          </cell>
          <cell r="G754" t="str">
            <v>I-15 HOV NB</v>
          </cell>
          <cell r="I754">
            <v>65.87</v>
          </cell>
          <cell r="J754">
            <v>58.39</v>
          </cell>
          <cell r="K754">
            <v>64.2</v>
          </cell>
          <cell r="L754">
            <v>56.4</v>
          </cell>
          <cell r="M754">
            <v>65.58</v>
          </cell>
        </row>
        <row r="755">
          <cell r="A755">
            <v>7374</v>
          </cell>
          <cell r="C755">
            <v>2</v>
          </cell>
          <cell r="D755" t="str">
            <v>SR-163 SB</v>
          </cell>
          <cell r="E755">
            <v>1</v>
          </cell>
          <cell r="F755">
            <v>0.7</v>
          </cell>
          <cell r="G755" t="str">
            <v>I-15 SB</v>
          </cell>
          <cell r="I755">
            <v>69.489999999999995</v>
          </cell>
          <cell r="J755">
            <v>69.69</v>
          </cell>
          <cell r="K755">
            <v>68.84</v>
          </cell>
          <cell r="L755">
            <v>36</v>
          </cell>
          <cell r="M755">
            <v>69.48</v>
          </cell>
        </row>
        <row r="756">
          <cell r="A756">
            <v>16162</v>
          </cell>
          <cell r="C756">
            <v>2</v>
          </cell>
          <cell r="D756" t="str">
            <v>SR-163 SB</v>
          </cell>
          <cell r="E756">
            <v>2</v>
          </cell>
          <cell r="F756">
            <v>0.22</v>
          </cell>
          <cell r="G756" t="str">
            <v>I-15 HOV SB</v>
          </cell>
          <cell r="I756">
            <v>69.959999999999994</v>
          </cell>
          <cell r="J756">
            <v>69.19</v>
          </cell>
          <cell r="K756">
            <v>70.569999999999993</v>
          </cell>
          <cell r="L756">
            <v>63.99</v>
          </cell>
          <cell r="M756">
            <v>69.930000000000007</v>
          </cell>
        </row>
        <row r="757">
          <cell r="A757">
            <v>16164</v>
          </cell>
          <cell r="C757">
            <v>2</v>
          </cell>
          <cell r="D757" t="str">
            <v>SR-163 SB</v>
          </cell>
          <cell r="E757">
            <v>3</v>
          </cell>
          <cell r="F757">
            <v>0.32</v>
          </cell>
          <cell r="G757" t="str">
            <v>KEARNY VILLA</v>
          </cell>
          <cell r="I757">
            <v>69.959999999999994</v>
          </cell>
          <cell r="J757">
            <v>69.19</v>
          </cell>
          <cell r="K757">
            <v>70.569999999999993</v>
          </cell>
          <cell r="L757">
            <v>63.99</v>
          </cell>
          <cell r="M757">
            <v>69.930000000000007</v>
          </cell>
        </row>
        <row r="758">
          <cell r="A758">
            <v>15207</v>
          </cell>
          <cell r="C758">
            <v>2</v>
          </cell>
          <cell r="D758" t="str">
            <v>SR-163 SB</v>
          </cell>
          <cell r="E758">
            <v>6</v>
          </cell>
          <cell r="F758">
            <v>0.04</v>
          </cell>
          <cell r="G758" t="str">
            <v>SR-52 WB</v>
          </cell>
          <cell r="I758">
            <v>68.58</v>
          </cell>
          <cell r="J758">
            <v>65.77</v>
          </cell>
          <cell r="K758">
            <v>69.28</v>
          </cell>
          <cell r="L758">
            <v>55.26</v>
          </cell>
          <cell r="M758">
            <v>67.989999999999995</v>
          </cell>
        </row>
        <row r="759">
          <cell r="A759">
            <v>8824</v>
          </cell>
          <cell r="C759">
            <v>2</v>
          </cell>
          <cell r="D759" t="str">
            <v>SR-163 SB</v>
          </cell>
          <cell r="E759">
            <v>8</v>
          </cell>
          <cell r="F759">
            <v>0.72</v>
          </cell>
          <cell r="G759" t="str">
            <v>CLAIREMONT MESA</v>
          </cell>
          <cell r="I759">
            <v>66.77</v>
          </cell>
          <cell r="J759">
            <v>68.83</v>
          </cell>
          <cell r="K759">
            <v>68.19</v>
          </cell>
          <cell r="L759">
            <v>61.89</v>
          </cell>
          <cell r="M759">
            <v>67.81</v>
          </cell>
        </row>
        <row r="760">
          <cell r="A760">
            <v>15689</v>
          </cell>
          <cell r="C760">
            <v>2</v>
          </cell>
          <cell r="D760" t="str">
            <v>SR-163 SB</v>
          </cell>
          <cell r="E760">
            <v>12</v>
          </cell>
          <cell r="F760">
            <v>0.4</v>
          </cell>
          <cell r="G760" t="str">
            <v>I-805 SB</v>
          </cell>
          <cell r="I760">
            <v>69.39</v>
          </cell>
          <cell r="J760">
            <v>68.38</v>
          </cell>
          <cell r="K760">
            <v>69.86</v>
          </cell>
          <cell r="L760">
            <v>45.35</v>
          </cell>
          <cell r="M760">
            <v>68.72</v>
          </cell>
        </row>
        <row r="761">
          <cell r="A761">
            <v>15703</v>
          </cell>
          <cell r="C761">
            <v>2</v>
          </cell>
          <cell r="D761" t="str">
            <v>SR-163 SB</v>
          </cell>
          <cell r="E761">
            <v>16</v>
          </cell>
          <cell r="F761">
            <v>0.22</v>
          </cell>
          <cell r="G761" t="str">
            <v>MESA COLLEGE</v>
          </cell>
          <cell r="I761">
            <v>69.48</v>
          </cell>
          <cell r="J761">
            <v>66.62</v>
          </cell>
          <cell r="K761">
            <v>68.930000000000007</v>
          </cell>
          <cell r="L761">
            <v>36.549999999999997</v>
          </cell>
          <cell r="M761">
            <v>68.84</v>
          </cell>
        </row>
        <row r="762">
          <cell r="A762">
            <v>15705</v>
          </cell>
          <cell r="C762">
            <v>2</v>
          </cell>
          <cell r="D762" t="str">
            <v>SR-163 SB</v>
          </cell>
          <cell r="E762">
            <v>17</v>
          </cell>
          <cell r="F762">
            <v>0.28000000000000003</v>
          </cell>
          <cell r="G762" t="str">
            <v>GENESEE</v>
          </cell>
          <cell r="I762">
            <v>69.19</v>
          </cell>
          <cell r="J762">
            <v>68.180000000000007</v>
          </cell>
          <cell r="K762">
            <v>68.87</v>
          </cell>
          <cell r="L762">
            <v>35.520000000000003</v>
          </cell>
          <cell r="M762">
            <v>68.23</v>
          </cell>
        </row>
        <row r="763">
          <cell r="A763">
            <v>15709</v>
          </cell>
          <cell r="C763">
            <v>2</v>
          </cell>
          <cell r="D763" t="str">
            <v>SR-163 SB</v>
          </cell>
          <cell r="E763">
            <v>18</v>
          </cell>
          <cell r="F763">
            <v>0.19</v>
          </cell>
          <cell r="G763" t="str">
            <v>GENESEE</v>
          </cell>
          <cell r="I763">
            <v>69.19</v>
          </cell>
          <cell r="J763">
            <v>68.180000000000007</v>
          </cell>
          <cell r="K763">
            <v>68.87</v>
          </cell>
          <cell r="L763">
            <v>35.520000000000003</v>
          </cell>
          <cell r="M763">
            <v>68.23</v>
          </cell>
        </row>
        <row r="764">
          <cell r="A764">
            <v>15715</v>
          </cell>
          <cell r="C764">
            <v>2</v>
          </cell>
          <cell r="D764" t="str">
            <v>SR-163 SB</v>
          </cell>
          <cell r="E764">
            <v>20</v>
          </cell>
          <cell r="F764">
            <v>0.52</v>
          </cell>
          <cell r="G764" t="str">
            <v>GENESEE</v>
          </cell>
          <cell r="I764">
            <v>64.680000000000007</v>
          </cell>
          <cell r="J764">
            <v>64.760000000000005</v>
          </cell>
          <cell r="K764">
            <v>66.3</v>
          </cell>
          <cell r="L764">
            <v>65.95</v>
          </cell>
          <cell r="M764">
            <v>64.81</v>
          </cell>
        </row>
        <row r="765">
          <cell r="A765">
            <v>25163</v>
          </cell>
          <cell r="C765">
            <v>2</v>
          </cell>
          <cell r="D765" t="str">
            <v>SR-163 SB</v>
          </cell>
          <cell r="E765">
            <v>21</v>
          </cell>
          <cell r="F765">
            <v>0.15</v>
          </cell>
          <cell r="G765" t="str">
            <v>FRIARS</v>
          </cell>
          <cell r="I765">
            <v>67.489999999999995</v>
          </cell>
          <cell r="J765">
            <v>63.72</v>
          </cell>
          <cell r="K765">
            <v>66.540000000000006</v>
          </cell>
          <cell r="L765">
            <v>32.56</v>
          </cell>
          <cell r="M765">
            <v>66.41</v>
          </cell>
        </row>
        <row r="766">
          <cell r="A766">
            <v>15722</v>
          </cell>
          <cell r="C766">
            <v>2</v>
          </cell>
          <cell r="D766" t="str">
            <v>SR-163 SB</v>
          </cell>
          <cell r="E766">
            <v>22</v>
          </cell>
          <cell r="F766">
            <v>0.2</v>
          </cell>
          <cell r="G766" t="str">
            <v>FRIARS</v>
          </cell>
          <cell r="I766">
            <v>67.489999999999995</v>
          </cell>
          <cell r="J766">
            <v>63.72</v>
          </cell>
          <cell r="K766">
            <v>66.540000000000006</v>
          </cell>
          <cell r="L766">
            <v>32.56</v>
          </cell>
          <cell r="M766">
            <v>66.41</v>
          </cell>
        </row>
        <row r="767">
          <cell r="A767">
            <v>16040</v>
          </cell>
          <cell r="C767">
            <v>2</v>
          </cell>
          <cell r="D767" t="str">
            <v>SR-163 SB</v>
          </cell>
          <cell r="E767">
            <v>29</v>
          </cell>
          <cell r="F767">
            <v>0.26</v>
          </cell>
          <cell r="G767" t="str">
            <v>06TH EX</v>
          </cell>
          <cell r="I767">
            <v>60.98</v>
          </cell>
          <cell r="J767">
            <v>46.32</v>
          </cell>
          <cell r="K767">
            <v>57.01</v>
          </cell>
          <cell r="L767">
            <v>30.34</v>
          </cell>
          <cell r="M767">
            <v>58.81</v>
          </cell>
        </row>
        <row r="768">
          <cell r="A768">
            <v>16045</v>
          </cell>
          <cell r="C768">
            <v>2</v>
          </cell>
          <cell r="D768" t="str">
            <v>SR-163 SB</v>
          </cell>
          <cell r="E768">
            <v>30</v>
          </cell>
          <cell r="F768">
            <v>0.28000000000000003</v>
          </cell>
          <cell r="G768" t="str">
            <v>WASHINGTON</v>
          </cell>
          <cell r="I768">
            <v>61.96</v>
          </cell>
          <cell r="J768">
            <v>55.45</v>
          </cell>
          <cell r="K768">
            <v>54.74</v>
          </cell>
          <cell r="L768">
            <v>50.7</v>
          </cell>
          <cell r="M768">
            <v>57.41</v>
          </cell>
        </row>
        <row r="769">
          <cell r="A769">
            <v>21849</v>
          </cell>
          <cell r="C769">
            <v>2</v>
          </cell>
          <cell r="D769" t="str">
            <v>SR-163 SB</v>
          </cell>
          <cell r="E769">
            <v>33</v>
          </cell>
          <cell r="F769">
            <v>1.01</v>
          </cell>
          <cell r="G769" t="str">
            <v>ROBINSON</v>
          </cell>
          <cell r="I769">
            <v>61.58</v>
          </cell>
          <cell r="J769">
            <v>46.13</v>
          </cell>
          <cell r="K769">
            <v>48.32</v>
          </cell>
          <cell r="L769">
            <v>36.11</v>
          </cell>
          <cell r="M769">
            <v>59.91</v>
          </cell>
        </row>
        <row r="770">
          <cell r="A770">
            <v>21850</v>
          </cell>
          <cell r="C770">
            <v>2</v>
          </cell>
          <cell r="D770" t="str">
            <v>SR-163 SB</v>
          </cell>
          <cell r="E770">
            <v>34</v>
          </cell>
          <cell r="F770">
            <v>0.66</v>
          </cell>
          <cell r="G770" t="str">
            <v>I-5 NB</v>
          </cell>
          <cell r="I770">
            <v>51.7</v>
          </cell>
          <cell r="J770">
            <v>49.76</v>
          </cell>
          <cell r="K770">
            <v>51.42</v>
          </cell>
          <cell r="L770">
            <v>47.59</v>
          </cell>
          <cell r="M770">
            <v>51.92</v>
          </cell>
        </row>
        <row r="771">
          <cell r="A771">
            <v>28466</v>
          </cell>
          <cell r="C771">
            <v>4</v>
          </cell>
          <cell r="D771" t="str">
            <v>SR-52 EB</v>
          </cell>
          <cell r="E771">
            <v>1</v>
          </cell>
          <cell r="F771">
            <v>0.21</v>
          </cell>
          <cell r="G771" t="str">
            <v>RAMP SR-52 EB</v>
          </cell>
          <cell r="I771">
            <v>60.29</v>
          </cell>
          <cell r="J771">
            <v>63.05</v>
          </cell>
          <cell r="K771">
            <v>62.53</v>
          </cell>
          <cell r="L771">
            <v>57.58</v>
          </cell>
          <cell r="M771">
            <v>62.76</v>
          </cell>
        </row>
        <row r="772">
          <cell r="A772">
            <v>28465</v>
          </cell>
          <cell r="C772">
            <v>4</v>
          </cell>
          <cell r="D772" t="str">
            <v>SR-52 EB</v>
          </cell>
          <cell r="E772">
            <v>2</v>
          </cell>
          <cell r="F772">
            <v>0.57999999999999996</v>
          </cell>
          <cell r="G772" t="str">
            <v>I-5 NB</v>
          </cell>
          <cell r="I772">
            <v>66.150000000000006</v>
          </cell>
          <cell r="J772">
            <v>67.13</v>
          </cell>
          <cell r="K772">
            <v>65.47</v>
          </cell>
          <cell r="L772">
            <v>61.62</v>
          </cell>
          <cell r="M772">
            <v>66.2</v>
          </cell>
        </row>
        <row r="773">
          <cell r="A773">
            <v>28276</v>
          </cell>
          <cell r="C773">
            <v>4</v>
          </cell>
          <cell r="D773" t="str">
            <v>SR-52 EB</v>
          </cell>
          <cell r="E773">
            <v>3</v>
          </cell>
          <cell r="F773">
            <v>0.54</v>
          </cell>
          <cell r="G773" t="str">
            <v>REGENTS</v>
          </cell>
          <cell r="I773">
            <v>66.150000000000006</v>
          </cell>
          <cell r="J773">
            <v>67.13</v>
          </cell>
          <cell r="K773">
            <v>65.47</v>
          </cell>
          <cell r="L773">
            <v>61.62</v>
          </cell>
          <cell r="M773">
            <v>66.2</v>
          </cell>
        </row>
        <row r="774">
          <cell r="A774">
            <v>28281</v>
          </cell>
          <cell r="C774">
            <v>4</v>
          </cell>
          <cell r="D774" t="str">
            <v>SR-52 EB</v>
          </cell>
          <cell r="E774">
            <v>4</v>
          </cell>
          <cell r="F774">
            <v>0.74</v>
          </cell>
          <cell r="G774" t="str">
            <v>REGENTS</v>
          </cell>
          <cell r="I774">
            <v>66.150000000000006</v>
          </cell>
          <cell r="J774">
            <v>67.13</v>
          </cell>
          <cell r="K774">
            <v>65.47</v>
          </cell>
          <cell r="L774">
            <v>61.62</v>
          </cell>
          <cell r="M774">
            <v>66.2</v>
          </cell>
        </row>
        <row r="775">
          <cell r="A775">
            <v>28284</v>
          </cell>
          <cell r="C775">
            <v>4</v>
          </cell>
          <cell r="D775" t="str">
            <v>SR-52 EB</v>
          </cell>
          <cell r="E775">
            <v>5</v>
          </cell>
          <cell r="F775">
            <v>0.33</v>
          </cell>
          <cell r="G775" t="str">
            <v>GENESEE</v>
          </cell>
          <cell r="I775">
            <v>66.06</v>
          </cell>
          <cell r="J775">
            <v>66.400000000000006</v>
          </cell>
          <cell r="K775">
            <v>65.37</v>
          </cell>
          <cell r="L775">
            <v>63.31</v>
          </cell>
          <cell r="M775">
            <v>65.66</v>
          </cell>
        </row>
        <row r="776">
          <cell r="A776">
            <v>11370</v>
          </cell>
          <cell r="C776">
            <v>4</v>
          </cell>
          <cell r="D776" t="str">
            <v>SR-52 EB</v>
          </cell>
          <cell r="E776">
            <v>7</v>
          </cell>
          <cell r="F776">
            <v>0.8</v>
          </cell>
          <cell r="G776" t="str">
            <v>I-805 SB</v>
          </cell>
          <cell r="I776">
            <v>66.209999999999994</v>
          </cell>
          <cell r="J776">
            <v>68.040000000000006</v>
          </cell>
          <cell r="K776">
            <v>67.72</v>
          </cell>
          <cell r="L776">
            <v>63.67</v>
          </cell>
          <cell r="M776">
            <v>67.03</v>
          </cell>
        </row>
        <row r="777">
          <cell r="A777">
            <v>28904</v>
          </cell>
          <cell r="C777">
            <v>4</v>
          </cell>
          <cell r="D777" t="str">
            <v>SR-52 EB</v>
          </cell>
          <cell r="E777">
            <v>17</v>
          </cell>
          <cell r="F777">
            <v>0.32</v>
          </cell>
          <cell r="G777" t="str">
            <v>SR-163 NB</v>
          </cell>
          <cell r="I777">
            <v>64.459999999999994</v>
          </cell>
          <cell r="J777">
            <v>65.25</v>
          </cell>
          <cell r="K777">
            <v>65.569999999999993</v>
          </cell>
          <cell r="L777">
            <v>20.48</v>
          </cell>
          <cell r="M777">
            <v>65.27</v>
          </cell>
        </row>
        <row r="778">
          <cell r="A778">
            <v>18949</v>
          </cell>
          <cell r="C778">
            <v>4</v>
          </cell>
          <cell r="D778" t="str">
            <v>SR-52 EB</v>
          </cell>
          <cell r="E778">
            <v>20</v>
          </cell>
          <cell r="F778">
            <v>0.48</v>
          </cell>
          <cell r="G778" t="str">
            <v>I-15 NB</v>
          </cell>
          <cell r="I778">
            <v>63.84</v>
          </cell>
          <cell r="J778">
            <v>65.2</v>
          </cell>
          <cell r="K778">
            <v>65.290000000000006</v>
          </cell>
          <cell r="L778">
            <v>34.81</v>
          </cell>
          <cell r="M778">
            <v>65.37</v>
          </cell>
        </row>
        <row r="779">
          <cell r="A779">
            <v>9028</v>
          </cell>
          <cell r="C779">
            <v>4</v>
          </cell>
          <cell r="D779" t="str">
            <v>SR-52 EB</v>
          </cell>
          <cell r="E779">
            <v>21</v>
          </cell>
          <cell r="F779">
            <v>0.38</v>
          </cell>
          <cell r="G779" t="str">
            <v>I-15 NB</v>
          </cell>
          <cell r="I779">
            <v>63.85</v>
          </cell>
          <cell r="J779">
            <v>66.86</v>
          </cell>
          <cell r="K779">
            <v>66.59</v>
          </cell>
          <cell r="L779">
            <v>37.06</v>
          </cell>
          <cell r="M779">
            <v>65.959999999999994</v>
          </cell>
        </row>
        <row r="780">
          <cell r="A780">
            <v>7470</v>
          </cell>
          <cell r="C780">
            <v>4</v>
          </cell>
          <cell r="D780" t="str">
            <v>SR-52 EB</v>
          </cell>
          <cell r="E780">
            <v>23</v>
          </cell>
          <cell r="F780">
            <v>0.4</v>
          </cell>
          <cell r="G780" t="str">
            <v>SANTO</v>
          </cell>
          <cell r="I780">
            <v>63.85</v>
          </cell>
          <cell r="J780">
            <v>66.86</v>
          </cell>
          <cell r="K780">
            <v>66.59</v>
          </cell>
          <cell r="L780">
            <v>37.06</v>
          </cell>
          <cell r="M780">
            <v>65.959999999999994</v>
          </cell>
        </row>
        <row r="781">
          <cell r="A781">
            <v>7772</v>
          </cell>
          <cell r="C781">
            <v>4</v>
          </cell>
          <cell r="D781" t="str">
            <v>SR-52 EB</v>
          </cell>
          <cell r="E781">
            <v>25</v>
          </cell>
          <cell r="F781">
            <v>2.09</v>
          </cell>
          <cell r="G781" t="str">
            <v>SANTO</v>
          </cell>
          <cell r="I781">
            <v>63.85</v>
          </cell>
          <cell r="J781">
            <v>66.86</v>
          </cell>
          <cell r="K781">
            <v>66.59</v>
          </cell>
          <cell r="L781">
            <v>37.06</v>
          </cell>
          <cell r="M781">
            <v>65.959999999999994</v>
          </cell>
        </row>
        <row r="782">
          <cell r="A782">
            <v>7375</v>
          </cell>
          <cell r="C782">
            <v>4</v>
          </cell>
          <cell r="D782" t="str">
            <v>SR-52 EB</v>
          </cell>
          <cell r="E782">
            <v>28</v>
          </cell>
          <cell r="F782">
            <v>0.46</v>
          </cell>
          <cell r="G782" t="str">
            <v>SANTO</v>
          </cell>
          <cell r="I782">
            <v>65.819999999999993</v>
          </cell>
          <cell r="J782">
            <v>66.11</v>
          </cell>
          <cell r="K782">
            <v>65.78</v>
          </cell>
          <cell r="L782">
            <v>38.51</v>
          </cell>
          <cell r="M782">
            <v>65.08</v>
          </cell>
        </row>
        <row r="783">
          <cell r="A783">
            <v>15239</v>
          </cell>
          <cell r="C783">
            <v>4</v>
          </cell>
          <cell r="D783" t="str">
            <v>SR-52 EB</v>
          </cell>
          <cell r="E783">
            <v>29</v>
          </cell>
          <cell r="F783">
            <v>0.49</v>
          </cell>
          <cell r="G783" t="str">
            <v>MAST</v>
          </cell>
          <cell r="I783">
            <v>65.819999999999993</v>
          </cell>
          <cell r="J783">
            <v>66.11</v>
          </cell>
          <cell r="K783">
            <v>65.78</v>
          </cell>
          <cell r="L783">
            <v>38.51</v>
          </cell>
          <cell r="M783">
            <v>65.08</v>
          </cell>
        </row>
        <row r="784">
          <cell r="A784">
            <v>11124</v>
          </cell>
          <cell r="C784">
            <v>4</v>
          </cell>
          <cell r="D784" t="str">
            <v>SR-52 EB</v>
          </cell>
          <cell r="E784">
            <v>30</v>
          </cell>
          <cell r="F784">
            <v>0.45</v>
          </cell>
          <cell r="G784" t="str">
            <v>MAST</v>
          </cell>
          <cell r="I784">
            <v>65.819999999999993</v>
          </cell>
          <cell r="J784">
            <v>66.11</v>
          </cell>
          <cell r="K784">
            <v>65.78</v>
          </cell>
          <cell r="L784">
            <v>38.51</v>
          </cell>
          <cell r="M784">
            <v>65.08</v>
          </cell>
        </row>
        <row r="785">
          <cell r="A785">
            <v>19481</v>
          </cell>
          <cell r="C785">
            <v>4</v>
          </cell>
          <cell r="D785" t="str">
            <v>SR-52 EB</v>
          </cell>
          <cell r="E785">
            <v>31</v>
          </cell>
          <cell r="F785">
            <v>0.56999999999999995</v>
          </cell>
          <cell r="G785" t="str">
            <v>MISSION GORGE</v>
          </cell>
          <cell r="I785">
            <v>64.64</v>
          </cell>
          <cell r="J785">
            <v>66.73</v>
          </cell>
          <cell r="K785">
            <v>65.95</v>
          </cell>
          <cell r="L785">
            <v>66.78</v>
          </cell>
          <cell r="M785">
            <v>65.22</v>
          </cell>
        </row>
        <row r="786">
          <cell r="A786">
            <v>15279</v>
          </cell>
          <cell r="C786">
            <v>4</v>
          </cell>
          <cell r="D786" t="str">
            <v>SR-52 EB</v>
          </cell>
          <cell r="E786">
            <v>32</v>
          </cell>
          <cell r="F786">
            <v>0.2</v>
          </cell>
          <cell r="G786" t="str">
            <v>NEW MISSION GORGE</v>
          </cell>
          <cell r="I786">
            <v>64.64</v>
          </cell>
          <cell r="J786">
            <v>66.73</v>
          </cell>
          <cell r="K786">
            <v>65.95</v>
          </cell>
          <cell r="L786">
            <v>66.78</v>
          </cell>
          <cell r="M786">
            <v>65.22</v>
          </cell>
        </row>
        <row r="787">
          <cell r="A787">
            <v>15280</v>
          </cell>
          <cell r="C787">
            <v>4</v>
          </cell>
          <cell r="D787" t="str">
            <v>SR-52 EB</v>
          </cell>
          <cell r="E787">
            <v>34</v>
          </cell>
          <cell r="F787">
            <v>0.37</v>
          </cell>
          <cell r="G787" t="str">
            <v>SR-125 SB</v>
          </cell>
          <cell r="I787">
            <v>64.64</v>
          </cell>
          <cell r="J787">
            <v>66.73</v>
          </cell>
          <cell r="K787">
            <v>65.95</v>
          </cell>
          <cell r="L787">
            <v>66.78</v>
          </cell>
          <cell r="M787">
            <v>65.22</v>
          </cell>
        </row>
        <row r="788">
          <cell r="A788">
            <v>7376</v>
          </cell>
          <cell r="C788">
            <v>4</v>
          </cell>
          <cell r="D788" t="str">
            <v>SR-52 EB</v>
          </cell>
          <cell r="E788">
            <v>35</v>
          </cell>
          <cell r="F788">
            <v>0.2</v>
          </cell>
          <cell r="G788" t="str">
            <v>SR-125 NB</v>
          </cell>
          <cell r="I788">
            <v>64.64</v>
          </cell>
          <cell r="J788">
            <v>66.73</v>
          </cell>
          <cell r="K788">
            <v>65.95</v>
          </cell>
          <cell r="L788">
            <v>66.78</v>
          </cell>
          <cell r="M788">
            <v>65.22</v>
          </cell>
        </row>
        <row r="789">
          <cell r="A789">
            <v>27236</v>
          </cell>
          <cell r="C789">
            <v>4</v>
          </cell>
          <cell r="D789" t="str">
            <v>SR-52 EB</v>
          </cell>
          <cell r="E789">
            <v>37</v>
          </cell>
          <cell r="F789">
            <v>0.54</v>
          </cell>
          <cell r="G789" t="str">
            <v>CUYAMACA</v>
          </cell>
          <cell r="I789">
            <v>63.63</v>
          </cell>
          <cell r="J789">
            <v>65.319999999999993</v>
          </cell>
          <cell r="K789">
            <v>64.34</v>
          </cell>
          <cell r="L789">
            <v>64.47</v>
          </cell>
          <cell r="M789">
            <v>63.8</v>
          </cell>
        </row>
        <row r="790">
          <cell r="A790">
            <v>27229</v>
          </cell>
          <cell r="C790">
            <v>4</v>
          </cell>
          <cell r="D790" t="str">
            <v>SR-52 EB</v>
          </cell>
          <cell r="E790">
            <v>38</v>
          </cell>
          <cell r="F790">
            <v>0.57999999999999996</v>
          </cell>
          <cell r="G790" t="str">
            <v>CUYAMACA</v>
          </cell>
          <cell r="I790">
            <v>61.44</v>
          </cell>
          <cell r="J790">
            <v>63.51</v>
          </cell>
          <cell r="K790">
            <v>62.25</v>
          </cell>
          <cell r="L790">
            <v>62.14</v>
          </cell>
          <cell r="M790">
            <v>61.78</v>
          </cell>
        </row>
        <row r="791">
          <cell r="A791">
            <v>27223</v>
          </cell>
          <cell r="C791">
            <v>3</v>
          </cell>
          <cell r="D791" t="str">
            <v>SR-52 WB</v>
          </cell>
          <cell r="E791">
            <v>2</v>
          </cell>
          <cell r="F791">
            <v>0.63</v>
          </cell>
          <cell r="G791" t="str">
            <v>MAGNOLIA</v>
          </cell>
          <cell r="I791">
            <v>64.03</v>
          </cell>
          <cell r="J791">
            <v>65.25</v>
          </cell>
          <cell r="K791">
            <v>65.41</v>
          </cell>
          <cell r="L791">
            <v>66.33</v>
          </cell>
          <cell r="M791">
            <v>64.510000000000005</v>
          </cell>
        </row>
        <row r="792">
          <cell r="A792">
            <v>27237</v>
          </cell>
          <cell r="C792">
            <v>3</v>
          </cell>
          <cell r="D792" t="str">
            <v>SR-52 WB</v>
          </cell>
          <cell r="E792">
            <v>3</v>
          </cell>
          <cell r="F792">
            <v>0.36</v>
          </cell>
          <cell r="G792" t="str">
            <v>CUYAMACA</v>
          </cell>
          <cell r="I792">
            <v>64.8</v>
          </cell>
          <cell r="J792">
            <v>53.63</v>
          </cell>
          <cell r="K792">
            <v>65.819999999999993</v>
          </cell>
          <cell r="L792">
            <v>66.19</v>
          </cell>
          <cell r="M792">
            <v>64.52</v>
          </cell>
        </row>
        <row r="793">
          <cell r="A793">
            <v>7499</v>
          </cell>
          <cell r="C793">
            <v>3</v>
          </cell>
          <cell r="D793" t="str">
            <v>SR-52 WB</v>
          </cell>
          <cell r="E793">
            <v>4</v>
          </cell>
          <cell r="F793">
            <v>0.18</v>
          </cell>
          <cell r="G793" t="str">
            <v>CUYAMACA</v>
          </cell>
          <cell r="I793">
            <v>64.8</v>
          </cell>
          <cell r="J793">
            <v>53.63</v>
          </cell>
          <cell r="K793">
            <v>65.819999999999993</v>
          </cell>
          <cell r="L793">
            <v>66.19</v>
          </cell>
          <cell r="M793">
            <v>64.52</v>
          </cell>
        </row>
        <row r="794">
          <cell r="A794">
            <v>28929</v>
          </cell>
          <cell r="C794">
            <v>3</v>
          </cell>
          <cell r="D794" t="str">
            <v>SR-52 WB</v>
          </cell>
          <cell r="E794">
            <v>9</v>
          </cell>
          <cell r="F794">
            <v>0.2</v>
          </cell>
          <cell r="G794" t="str">
            <v>SR-125 NB</v>
          </cell>
          <cell r="I794">
            <v>63.99</v>
          </cell>
          <cell r="J794">
            <v>19.61</v>
          </cell>
          <cell r="K794">
            <v>64.62</v>
          </cell>
          <cell r="L794">
            <v>67.599999999999994</v>
          </cell>
          <cell r="M794">
            <v>64.790000000000006</v>
          </cell>
        </row>
        <row r="795">
          <cell r="A795">
            <v>15277</v>
          </cell>
          <cell r="C795">
            <v>3</v>
          </cell>
          <cell r="D795" t="str">
            <v>SR-52 WB</v>
          </cell>
          <cell r="E795">
            <v>10</v>
          </cell>
          <cell r="F795">
            <v>0.5</v>
          </cell>
          <cell r="G795" t="str">
            <v>NEW MISSION GORGE</v>
          </cell>
          <cell r="I795">
            <v>63.99</v>
          </cell>
          <cell r="J795">
            <v>19.61</v>
          </cell>
          <cell r="K795">
            <v>64.62</v>
          </cell>
          <cell r="L795">
            <v>67.599999999999994</v>
          </cell>
          <cell r="M795">
            <v>64.790000000000006</v>
          </cell>
        </row>
        <row r="796">
          <cell r="A796">
            <v>11123</v>
          </cell>
          <cell r="C796">
            <v>3</v>
          </cell>
          <cell r="D796" t="str">
            <v>SR-52 WB</v>
          </cell>
          <cell r="E796">
            <v>11</v>
          </cell>
          <cell r="F796">
            <v>0.47</v>
          </cell>
          <cell r="G796" t="str">
            <v>MISSION GORGE</v>
          </cell>
          <cell r="I796">
            <v>63.59</v>
          </cell>
          <cell r="J796">
            <v>22.75</v>
          </cell>
          <cell r="K796">
            <v>64.31</v>
          </cell>
          <cell r="L796">
            <v>64.38</v>
          </cell>
          <cell r="M796">
            <v>63.34</v>
          </cell>
        </row>
        <row r="797">
          <cell r="A797">
            <v>7501</v>
          </cell>
          <cell r="C797">
            <v>3</v>
          </cell>
          <cell r="D797" t="str">
            <v>SR-52 WB</v>
          </cell>
          <cell r="E797">
            <v>12</v>
          </cell>
          <cell r="F797">
            <v>0.49</v>
          </cell>
          <cell r="G797" t="str">
            <v>MAST</v>
          </cell>
          <cell r="I797">
            <v>65.53</v>
          </cell>
          <cell r="J797">
            <v>41.59</v>
          </cell>
          <cell r="K797">
            <v>65.790000000000006</v>
          </cell>
          <cell r="L797">
            <v>63.36</v>
          </cell>
          <cell r="M797">
            <v>65.52</v>
          </cell>
        </row>
        <row r="798">
          <cell r="A798">
            <v>9300</v>
          </cell>
          <cell r="C798">
            <v>3</v>
          </cell>
          <cell r="D798" t="str">
            <v>SR-52 WB</v>
          </cell>
          <cell r="E798">
            <v>19</v>
          </cell>
          <cell r="F798">
            <v>0.34</v>
          </cell>
          <cell r="G798" t="str">
            <v>SANTO</v>
          </cell>
          <cell r="I798">
            <v>67.13</v>
          </cell>
          <cell r="J798">
            <v>65.03</v>
          </cell>
          <cell r="K798">
            <v>68.12</v>
          </cell>
          <cell r="L798">
            <v>69.349999999999994</v>
          </cell>
          <cell r="M798">
            <v>66.430000000000007</v>
          </cell>
        </row>
        <row r="799">
          <cell r="A799">
            <v>9029</v>
          </cell>
          <cell r="C799">
            <v>3</v>
          </cell>
          <cell r="D799" t="str">
            <v>SR-52 WB</v>
          </cell>
          <cell r="E799">
            <v>21</v>
          </cell>
          <cell r="F799">
            <v>0.46</v>
          </cell>
          <cell r="G799" t="str">
            <v>SANTO</v>
          </cell>
          <cell r="I799">
            <v>68.52</v>
          </cell>
          <cell r="J799">
            <v>58.73</v>
          </cell>
          <cell r="K799">
            <v>67.680000000000007</v>
          </cell>
          <cell r="L799">
            <v>68.540000000000006</v>
          </cell>
          <cell r="M799">
            <v>67.73</v>
          </cell>
        </row>
        <row r="800">
          <cell r="A800">
            <v>23885</v>
          </cell>
          <cell r="C800">
            <v>3</v>
          </cell>
          <cell r="D800" t="str">
            <v>SR-52 WB</v>
          </cell>
          <cell r="E800">
            <v>24</v>
          </cell>
          <cell r="F800">
            <v>0.41</v>
          </cell>
          <cell r="G800" t="str">
            <v>SR-163 SB</v>
          </cell>
          <cell r="I800">
            <v>67.47</v>
          </cell>
          <cell r="J800">
            <v>52.91</v>
          </cell>
          <cell r="K800">
            <v>65.62</v>
          </cell>
          <cell r="L800">
            <v>67.52</v>
          </cell>
          <cell r="M800">
            <v>66.510000000000005</v>
          </cell>
        </row>
        <row r="801">
          <cell r="A801">
            <v>24091</v>
          </cell>
          <cell r="C801">
            <v>3</v>
          </cell>
          <cell r="D801" t="str">
            <v>SR-52 WB</v>
          </cell>
          <cell r="E801">
            <v>28</v>
          </cell>
          <cell r="F801">
            <v>0.39</v>
          </cell>
          <cell r="G801" t="str">
            <v>CONVOY</v>
          </cell>
          <cell r="I801">
            <v>65.66</v>
          </cell>
          <cell r="J801">
            <v>50.58</v>
          </cell>
          <cell r="K801">
            <v>64.540000000000006</v>
          </cell>
          <cell r="L801">
            <v>68.430000000000007</v>
          </cell>
          <cell r="M801">
            <v>64.73</v>
          </cell>
        </row>
        <row r="802">
          <cell r="A802">
            <v>11106</v>
          </cell>
          <cell r="C802">
            <v>3</v>
          </cell>
          <cell r="D802" t="str">
            <v>SR-52 WB</v>
          </cell>
          <cell r="E802">
            <v>29</v>
          </cell>
          <cell r="F802">
            <v>0.37</v>
          </cell>
          <cell r="G802" t="str">
            <v>CONVOY</v>
          </cell>
          <cell r="I802">
            <v>65.66</v>
          </cell>
          <cell r="J802">
            <v>50.58</v>
          </cell>
          <cell r="K802">
            <v>64.540000000000006</v>
          </cell>
          <cell r="L802">
            <v>68.430000000000007</v>
          </cell>
          <cell r="M802">
            <v>64.73</v>
          </cell>
        </row>
        <row r="803">
          <cell r="A803">
            <v>11100</v>
          </cell>
          <cell r="C803">
            <v>3</v>
          </cell>
          <cell r="D803" t="str">
            <v>SR-52 WB</v>
          </cell>
          <cell r="E803">
            <v>31</v>
          </cell>
          <cell r="F803">
            <v>0.67</v>
          </cell>
          <cell r="G803" t="str">
            <v>I-805 NB</v>
          </cell>
          <cell r="I803">
            <v>67.59</v>
          </cell>
          <cell r="J803">
            <v>63.56</v>
          </cell>
          <cell r="K803">
            <v>67.31</v>
          </cell>
          <cell r="L803">
            <v>63.11</v>
          </cell>
          <cell r="M803">
            <v>68.27</v>
          </cell>
        </row>
        <row r="804">
          <cell r="A804">
            <v>15157</v>
          </cell>
          <cell r="C804">
            <v>3</v>
          </cell>
          <cell r="D804" t="str">
            <v>SR-52 WB</v>
          </cell>
          <cell r="E804">
            <v>33</v>
          </cell>
          <cell r="F804">
            <v>0.82</v>
          </cell>
          <cell r="G804" t="str">
            <v>I-805 SB</v>
          </cell>
          <cell r="I804">
            <v>67.459999999999994</v>
          </cell>
          <cell r="J804">
            <v>61.8</v>
          </cell>
          <cell r="K804">
            <v>64.489999999999995</v>
          </cell>
          <cell r="L804">
            <v>62.61</v>
          </cell>
          <cell r="M804">
            <v>67.59</v>
          </cell>
        </row>
        <row r="805">
          <cell r="A805">
            <v>28868</v>
          </cell>
          <cell r="C805">
            <v>3</v>
          </cell>
          <cell r="D805" t="str">
            <v>SR-52 WB</v>
          </cell>
          <cell r="E805">
            <v>34</v>
          </cell>
          <cell r="F805">
            <v>0.59</v>
          </cell>
          <cell r="G805" t="str">
            <v>GENESEE</v>
          </cell>
          <cell r="I805">
            <v>67.459999999999994</v>
          </cell>
          <cell r="J805">
            <v>61.8</v>
          </cell>
          <cell r="K805">
            <v>64.489999999999995</v>
          </cell>
          <cell r="L805">
            <v>62.61</v>
          </cell>
          <cell r="M805">
            <v>67.59</v>
          </cell>
        </row>
        <row r="806">
          <cell r="A806">
            <v>28280</v>
          </cell>
          <cell r="C806">
            <v>3</v>
          </cell>
          <cell r="D806" t="str">
            <v>SR-52 WB</v>
          </cell>
          <cell r="E806">
            <v>35</v>
          </cell>
          <cell r="F806">
            <v>0.32</v>
          </cell>
          <cell r="G806" t="str">
            <v>GENESEE</v>
          </cell>
          <cell r="I806">
            <v>67.459999999999994</v>
          </cell>
          <cell r="J806">
            <v>61.8</v>
          </cell>
          <cell r="K806">
            <v>64.489999999999995</v>
          </cell>
          <cell r="L806">
            <v>62.61</v>
          </cell>
          <cell r="M806">
            <v>67.59</v>
          </cell>
        </row>
        <row r="807">
          <cell r="A807">
            <v>28279</v>
          </cell>
          <cell r="C807">
            <v>3</v>
          </cell>
          <cell r="D807" t="str">
            <v>SR-52 WB</v>
          </cell>
          <cell r="E807">
            <v>36</v>
          </cell>
          <cell r="F807">
            <v>0.5</v>
          </cell>
          <cell r="G807" t="str">
            <v>REGENTS</v>
          </cell>
          <cell r="I807">
            <v>66.08</v>
          </cell>
          <cell r="J807">
            <v>56.81</v>
          </cell>
          <cell r="K807">
            <v>63.15</v>
          </cell>
          <cell r="L807">
            <v>64.72</v>
          </cell>
          <cell r="M807">
            <v>66.17</v>
          </cell>
        </row>
        <row r="808">
          <cell r="A808">
            <v>28472</v>
          </cell>
          <cell r="C808">
            <v>3</v>
          </cell>
          <cell r="D808" t="str">
            <v>SR-52 WB</v>
          </cell>
          <cell r="E808">
            <v>38</v>
          </cell>
          <cell r="F808">
            <v>0.32</v>
          </cell>
          <cell r="G808" t="str">
            <v>SR-52 WB</v>
          </cell>
          <cell r="I808">
            <v>57.65</v>
          </cell>
          <cell r="J808">
            <v>57.78</v>
          </cell>
          <cell r="K808">
            <v>59.59</v>
          </cell>
          <cell r="L808">
            <v>59.66</v>
          </cell>
          <cell r="M808">
            <v>59.09</v>
          </cell>
        </row>
        <row r="809">
          <cell r="A809">
            <v>27959</v>
          </cell>
          <cell r="C809">
            <v>4</v>
          </cell>
          <cell r="D809" t="str">
            <v>SR-54 EB</v>
          </cell>
          <cell r="E809">
            <v>1</v>
          </cell>
          <cell r="F809">
            <v>0.34</v>
          </cell>
          <cell r="G809" t="str">
            <v>NATIONAL CITY</v>
          </cell>
          <cell r="I809">
            <v>61.08</v>
          </cell>
          <cell r="J809">
            <v>63.98</v>
          </cell>
          <cell r="K809">
            <v>62.21</v>
          </cell>
          <cell r="L809">
            <v>52.02</v>
          </cell>
          <cell r="M809">
            <v>61.43</v>
          </cell>
        </row>
        <row r="810">
          <cell r="A810">
            <v>28752</v>
          </cell>
          <cell r="C810">
            <v>4</v>
          </cell>
          <cell r="D810" t="str">
            <v>SR-54 EB</v>
          </cell>
          <cell r="E810">
            <v>2</v>
          </cell>
          <cell r="F810">
            <v>0.32</v>
          </cell>
          <cell r="G810" t="str">
            <v>HIGHLAND</v>
          </cell>
          <cell r="I810">
            <v>63.05</v>
          </cell>
          <cell r="J810">
            <v>65.56</v>
          </cell>
          <cell r="K810">
            <v>65.17</v>
          </cell>
          <cell r="L810">
            <v>57.97</v>
          </cell>
          <cell r="M810">
            <v>64.05</v>
          </cell>
        </row>
        <row r="811">
          <cell r="A811">
            <v>27963</v>
          </cell>
          <cell r="C811">
            <v>4</v>
          </cell>
          <cell r="D811" t="str">
            <v>SR-54 EB</v>
          </cell>
          <cell r="E811">
            <v>3</v>
          </cell>
          <cell r="F811">
            <v>0.34</v>
          </cell>
          <cell r="G811" t="str">
            <v>HIGHLAND</v>
          </cell>
          <cell r="I811">
            <v>64.45</v>
          </cell>
          <cell r="J811">
            <v>65.72</v>
          </cell>
          <cell r="K811">
            <v>65.52</v>
          </cell>
          <cell r="L811">
            <v>52.53</v>
          </cell>
          <cell r="M811">
            <v>64.73</v>
          </cell>
        </row>
        <row r="812">
          <cell r="A812">
            <v>27974</v>
          </cell>
          <cell r="C812">
            <v>4</v>
          </cell>
          <cell r="D812" t="str">
            <v>SR-54 EB</v>
          </cell>
          <cell r="E812">
            <v>4</v>
          </cell>
          <cell r="F812">
            <v>0.45</v>
          </cell>
          <cell r="G812" t="str">
            <v>I-805 SB</v>
          </cell>
          <cell r="I812">
            <v>64.45</v>
          </cell>
          <cell r="J812">
            <v>65.72</v>
          </cell>
          <cell r="K812">
            <v>65.52</v>
          </cell>
          <cell r="L812">
            <v>52.53</v>
          </cell>
          <cell r="M812">
            <v>64.73</v>
          </cell>
        </row>
        <row r="813">
          <cell r="A813">
            <v>27976</v>
          </cell>
          <cell r="C813">
            <v>4</v>
          </cell>
          <cell r="D813" t="str">
            <v>SR-54 EB</v>
          </cell>
          <cell r="E813">
            <v>5</v>
          </cell>
          <cell r="F813">
            <v>0.27</v>
          </cell>
          <cell r="G813" t="str">
            <v>I-805 SB</v>
          </cell>
          <cell r="I813">
            <v>64.45</v>
          </cell>
          <cell r="J813">
            <v>65.72</v>
          </cell>
          <cell r="K813">
            <v>65.52</v>
          </cell>
          <cell r="L813">
            <v>52.53</v>
          </cell>
          <cell r="M813">
            <v>64.73</v>
          </cell>
        </row>
        <row r="814">
          <cell r="A814">
            <v>28676</v>
          </cell>
          <cell r="C814">
            <v>4</v>
          </cell>
          <cell r="D814" t="str">
            <v>SR-54 EB</v>
          </cell>
          <cell r="E814">
            <v>6</v>
          </cell>
          <cell r="F814">
            <v>0.55000000000000004</v>
          </cell>
          <cell r="G814" t="str">
            <v>I-805 NB</v>
          </cell>
          <cell r="I814">
            <v>65.94</v>
          </cell>
          <cell r="J814">
            <v>66.22</v>
          </cell>
          <cell r="K814">
            <v>64.98</v>
          </cell>
          <cell r="L814">
            <v>58.21</v>
          </cell>
          <cell r="M814">
            <v>65.22</v>
          </cell>
        </row>
        <row r="815">
          <cell r="A815">
            <v>28678</v>
          </cell>
          <cell r="C815">
            <v>4</v>
          </cell>
          <cell r="D815" t="str">
            <v>SR-54 EB</v>
          </cell>
          <cell r="E815">
            <v>7</v>
          </cell>
          <cell r="F815">
            <v>0.4</v>
          </cell>
          <cell r="G815" t="str">
            <v>VALLEY</v>
          </cell>
          <cell r="I815">
            <v>65.94</v>
          </cell>
          <cell r="J815">
            <v>66.22</v>
          </cell>
          <cell r="K815">
            <v>64.98</v>
          </cell>
          <cell r="L815">
            <v>58.21</v>
          </cell>
          <cell r="M815">
            <v>65.22</v>
          </cell>
        </row>
        <row r="816">
          <cell r="A816">
            <v>14143</v>
          </cell>
          <cell r="C816">
            <v>4</v>
          </cell>
          <cell r="D816" t="str">
            <v>SR-54 EB</v>
          </cell>
          <cell r="E816">
            <v>8</v>
          </cell>
          <cell r="F816">
            <v>0.9</v>
          </cell>
          <cell r="G816" t="str">
            <v>VALLEY</v>
          </cell>
          <cell r="I816">
            <v>66.95</v>
          </cell>
          <cell r="J816">
            <v>67.63</v>
          </cell>
          <cell r="K816">
            <v>66.62</v>
          </cell>
          <cell r="L816">
            <v>64.849999999999994</v>
          </cell>
          <cell r="M816">
            <v>66.13</v>
          </cell>
        </row>
        <row r="817">
          <cell r="A817">
            <v>14151</v>
          </cell>
          <cell r="C817">
            <v>4</v>
          </cell>
          <cell r="D817" t="str">
            <v>SR-54 EB</v>
          </cell>
          <cell r="E817">
            <v>9</v>
          </cell>
          <cell r="F817">
            <v>0.32</v>
          </cell>
          <cell r="G817" t="str">
            <v>WOODMAN</v>
          </cell>
          <cell r="I817">
            <v>66.95</v>
          </cell>
          <cell r="J817">
            <v>67.63</v>
          </cell>
          <cell r="K817">
            <v>66.62</v>
          </cell>
          <cell r="L817">
            <v>64.849999999999994</v>
          </cell>
          <cell r="M817">
            <v>66.13</v>
          </cell>
        </row>
        <row r="818">
          <cell r="A818">
            <v>14153</v>
          </cell>
          <cell r="C818">
            <v>4</v>
          </cell>
          <cell r="D818" t="str">
            <v>SR-54 EB</v>
          </cell>
          <cell r="E818">
            <v>10</v>
          </cell>
          <cell r="F818">
            <v>0.53</v>
          </cell>
          <cell r="G818" t="str">
            <v>WOODMAN</v>
          </cell>
          <cell r="I818">
            <v>67.22</v>
          </cell>
          <cell r="J818">
            <v>68.319999999999993</v>
          </cell>
          <cell r="K818">
            <v>67.400000000000006</v>
          </cell>
          <cell r="L818">
            <v>66.66</v>
          </cell>
          <cell r="M818">
            <v>66.540000000000006</v>
          </cell>
        </row>
        <row r="819">
          <cell r="A819">
            <v>7514</v>
          </cell>
          <cell r="C819">
            <v>4</v>
          </cell>
          <cell r="D819" t="str">
            <v>SR-54 EB</v>
          </cell>
          <cell r="E819">
            <v>11</v>
          </cell>
          <cell r="F819">
            <v>0.24</v>
          </cell>
          <cell r="G819" t="str">
            <v>BRIARWOOD</v>
          </cell>
          <cell r="I819">
            <v>67.22</v>
          </cell>
          <cell r="J819">
            <v>68.319999999999993</v>
          </cell>
          <cell r="K819">
            <v>67.400000000000006</v>
          </cell>
          <cell r="L819">
            <v>66.66</v>
          </cell>
          <cell r="M819">
            <v>66.540000000000006</v>
          </cell>
        </row>
        <row r="820">
          <cell r="A820">
            <v>7525</v>
          </cell>
          <cell r="C820">
            <v>4</v>
          </cell>
          <cell r="D820" t="str">
            <v>SR-54 EB</v>
          </cell>
          <cell r="E820">
            <v>12</v>
          </cell>
          <cell r="F820">
            <v>0.73</v>
          </cell>
          <cell r="G820" t="str">
            <v>BRIARWOOD</v>
          </cell>
          <cell r="I820">
            <v>65.08</v>
          </cell>
          <cell r="J820">
            <v>65.72</v>
          </cell>
          <cell r="K820">
            <v>65.75</v>
          </cell>
          <cell r="L820">
            <v>66.5</v>
          </cell>
          <cell r="M820">
            <v>65.319999999999993</v>
          </cell>
        </row>
        <row r="821">
          <cell r="A821">
            <v>7526</v>
          </cell>
          <cell r="C821">
            <v>4</v>
          </cell>
          <cell r="D821" t="str">
            <v>SR-54 EB</v>
          </cell>
          <cell r="E821">
            <v>13</v>
          </cell>
          <cell r="F821">
            <v>0.15</v>
          </cell>
          <cell r="I821">
            <v>65.08</v>
          </cell>
          <cell r="J821">
            <v>65.72</v>
          </cell>
          <cell r="K821">
            <v>65.75</v>
          </cell>
          <cell r="L821">
            <v>66.5</v>
          </cell>
          <cell r="M821">
            <v>65.319999999999993</v>
          </cell>
        </row>
        <row r="822">
          <cell r="A822">
            <v>27218</v>
          </cell>
          <cell r="C822">
            <v>4</v>
          </cell>
          <cell r="D822" t="str">
            <v>SR-54 EB</v>
          </cell>
          <cell r="E822">
            <v>14</v>
          </cell>
          <cell r="F822">
            <v>0.28000000000000003</v>
          </cell>
          <cell r="G822" t="str">
            <v>SR-125 NB</v>
          </cell>
          <cell r="I822">
            <v>64.75</v>
          </cell>
          <cell r="J822">
            <v>66.03</v>
          </cell>
          <cell r="K822">
            <v>65.28</v>
          </cell>
          <cell r="L822">
            <v>65.94</v>
          </cell>
          <cell r="M822">
            <v>65.069999999999993</v>
          </cell>
        </row>
        <row r="823">
          <cell r="A823">
            <v>27235</v>
          </cell>
          <cell r="C823">
            <v>3</v>
          </cell>
          <cell r="D823" t="str">
            <v>SR-54 WB</v>
          </cell>
          <cell r="E823">
            <v>1</v>
          </cell>
          <cell r="F823">
            <v>0.31</v>
          </cell>
          <cell r="G823" t="str">
            <v>SR-54 WB</v>
          </cell>
          <cell r="I823">
            <v>65.680000000000007</v>
          </cell>
          <cell r="J823">
            <v>66.790000000000006</v>
          </cell>
          <cell r="K823">
            <v>67.510000000000005</v>
          </cell>
          <cell r="L823">
            <v>67.47</v>
          </cell>
          <cell r="M823">
            <v>67.08</v>
          </cell>
        </row>
        <row r="824">
          <cell r="A824">
            <v>7630</v>
          </cell>
          <cell r="C824">
            <v>3</v>
          </cell>
          <cell r="D824" t="str">
            <v>SR-54 WB</v>
          </cell>
          <cell r="E824">
            <v>3</v>
          </cell>
          <cell r="F824">
            <v>0.24</v>
          </cell>
          <cell r="G824" t="str">
            <v>SR  54</v>
          </cell>
          <cell r="I824">
            <v>65.08</v>
          </cell>
          <cell r="J824">
            <v>65.72</v>
          </cell>
          <cell r="K824">
            <v>65.75</v>
          </cell>
          <cell r="L824">
            <v>66.5</v>
          </cell>
          <cell r="M824">
            <v>65.319999999999993</v>
          </cell>
        </row>
        <row r="825">
          <cell r="A825">
            <v>14176</v>
          </cell>
          <cell r="C825">
            <v>3</v>
          </cell>
          <cell r="D825" t="str">
            <v>SR-54 WB</v>
          </cell>
          <cell r="E825">
            <v>4</v>
          </cell>
          <cell r="F825">
            <v>0.63</v>
          </cell>
          <cell r="G825" t="str">
            <v>SR-125 NB</v>
          </cell>
          <cell r="I825">
            <v>65.98</v>
          </cell>
          <cell r="J825">
            <v>66.489999999999995</v>
          </cell>
          <cell r="K825">
            <v>67.37</v>
          </cell>
          <cell r="L825">
            <v>67.64</v>
          </cell>
          <cell r="M825">
            <v>67.239999999999995</v>
          </cell>
        </row>
        <row r="826">
          <cell r="A826">
            <v>14155</v>
          </cell>
          <cell r="C826">
            <v>3</v>
          </cell>
          <cell r="D826" t="str">
            <v>SR-54 WB</v>
          </cell>
          <cell r="E826">
            <v>5</v>
          </cell>
          <cell r="F826">
            <v>0.3</v>
          </cell>
          <cell r="G826" t="str">
            <v>BRIARWOOD</v>
          </cell>
          <cell r="I826">
            <v>67.569999999999993</v>
          </cell>
          <cell r="J826">
            <v>67.209999999999994</v>
          </cell>
          <cell r="K826">
            <v>68.31</v>
          </cell>
          <cell r="L826">
            <v>68.89</v>
          </cell>
          <cell r="M826">
            <v>67.430000000000007</v>
          </cell>
        </row>
        <row r="827">
          <cell r="A827">
            <v>14154</v>
          </cell>
          <cell r="C827">
            <v>3</v>
          </cell>
          <cell r="D827" t="str">
            <v>SR-54 WB</v>
          </cell>
          <cell r="E827">
            <v>6</v>
          </cell>
          <cell r="F827">
            <v>0.31</v>
          </cell>
          <cell r="G827" t="str">
            <v>BRIARWOOD</v>
          </cell>
          <cell r="I827">
            <v>67.569999999999993</v>
          </cell>
          <cell r="J827">
            <v>67.209999999999994</v>
          </cell>
          <cell r="K827">
            <v>68.31</v>
          </cell>
          <cell r="L827">
            <v>68.89</v>
          </cell>
          <cell r="M827">
            <v>67.430000000000007</v>
          </cell>
        </row>
        <row r="828">
          <cell r="A828">
            <v>14144</v>
          </cell>
          <cell r="C828">
            <v>3</v>
          </cell>
          <cell r="D828" t="str">
            <v>SR-54 WB</v>
          </cell>
          <cell r="E828">
            <v>7</v>
          </cell>
          <cell r="F828">
            <v>0.41</v>
          </cell>
          <cell r="G828" t="str">
            <v>WOODMAN</v>
          </cell>
          <cell r="I828">
            <v>67.63</v>
          </cell>
          <cell r="J828">
            <v>66.45</v>
          </cell>
          <cell r="K828">
            <v>68.63</v>
          </cell>
          <cell r="L828">
            <v>68.87</v>
          </cell>
          <cell r="M828">
            <v>67.56</v>
          </cell>
        </row>
        <row r="829">
          <cell r="A829">
            <v>14142</v>
          </cell>
          <cell r="C829">
            <v>3</v>
          </cell>
          <cell r="D829" t="str">
            <v>SR-54 WB</v>
          </cell>
          <cell r="E829">
            <v>8</v>
          </cell>
          <cell r="F829">
            <v>0.87</v>
          </cell>
          <cell r="G829" t="str">
            <v>WOODMAN</v>
          </cell>
          <cell r="I829">
            <v>67.63</v>
          </cell>
          <cell r="J829">
            <v>66.45</v>
          </cell>
          <cell r="K829">
            <v>68.63</v>
          </cell>
          <cell r="L829">
            <v>68.87</v>
          </cell>
          <cell r="M829">
            <v>67.56</v>
          </cell>
        </row>
        <row r="830">
          <cell r="A830">
            <v>28675</v>
          </cell>
          <cell r="C830">
            <v>3</v>
          </cell>
          <cell r="D830" t="str">
            <v>SR-54 WB</v>
          </cell>
          <cell r="E830">
            <v>9</v>
          </cell>
          <cell r="F830">
            <v>0.35</v>
          </cell>
          <cell r="G830" t="str">
            <v>VALLEY</v>
          </cell>
          <cell r="I830">
            <v>67.12</v>
          </cell>
          <cell r="J830">
            <v>65.72</v>
          </cell>
          <cell r="K830">
            <v>66.92</v>
          </cell>
          <cell r="L830">
            <v>66.39</v>
          </cell>
          <cell r="M830">
            <v>66.849999999999994</v>
          </cell>
        </row>
        <row r="831">
          <cell r="A831">
            <v>27979</v>
          </cell>
          <cell r="C831">
            <v>3</v>
          </cell>
          <cell r="D831" t="str">
            <v>SR-54 WB</v>
          </cell>
          <cell r="E831">
            <v>12</v>
          </cell>
          <cell r="F831">
            <v>0.51</v>
          </cell>
          <cell r="G831" t="str">
            <v>I-805 NB</v>
          </cell>
          <cell r="I831">
            <v>66.09</v>
          </cell>
          <cell r="J831">
            <v>65.58</v>
          </cell>
          <cell r="K831">
            <v>65.63</v>
          </cell>
          <cell r="L831">
            <v>66.16</v>
          </cell>
          <cell r="M831">
            <v>65.599999999999994</v>
          </cell>
        </row>
        <row r="832">
          <cell r="A832">
            <v>27972</v>
          </cell>
          <cell r="C832">
            <v>3</v>
          </cell>
          <cell r="D832" t="str">
            <v>SR-54 WB</v>
          </cell>
          <cell r="E832">
            <v>13</v>
          </cell>
          <cell r="F832">
            <v>0.18</v>
          </cell>
          <cell r="I832">
            <v>66.09</v>
          </cell>
          <cell r="J832">
            <v>65.58</v>
          </cell>
          <cell r="K832">
            <v>65.63</v>
          </cell>
          <cell r="L832">
            <v>66.16</v>
          </cell>
          <cell r="M832">
            <v>65.599999999999994</v>
          </cell>
        </row>
        <row r="833">
          <cell r="A833">
            <v>27962</v>
          </cell>
          <cell r="C833">
            <v>3</v>
          </cell>
          <cell r="D833" t="str">
            <v>SR-54 WB</v>
          </cell>
          <cell r="E833">
            <v>15</v>
          </cell>
          <cell r="F833">
            <v>0.43</v>
          </cell>
          <cell r="G833" t="str">
            <v>HIGHLAND</v>
          </cell>
          <cell r="I833">
            <v>67.52</v>
          </cell>
          <cell r="J833">
            <v>60.23</v>
          </cell>
          <cell r="K833">
            <v>66.540000000000006</v>
          </cell>
          <cell r="L833">
            <v>66.92</v>
          </cell>
          <cell r="M833">
            <v>66.63</v>
          </cell>
        </row>
        <row r="834">
          <cell r="A834">
            <v>27957</v>
          </cell>
          <cell r="C834">
            <v>3</v>
          </cell>
          <cell r="D834" t="str">
            <v>SR-54 WB</v>
          </cell>
          <cell r="E834">
            <v>16</v>
          </cell>
          <cell r="F834">
            <v>0.22</v>
          </cell>
          <cell r="G834" t="str">
            <v>HIGHLAND</v>
          </cell>
          <cell r="I834">
            <v>64.58</v>
          </cell>
          <cell r="J834">
            <v>49.2</v>
          </cell>
          <cell r="K834">
            <v>64.91</v>
          </cell>
          <cell r="L834">
            <v>64.55</v>
          </cell>
          <cell r="M834">
            <v>64.2</v>
          </cell>
        </row>
        <row r="835">
          <cell r="A835">
            <v>27956</v>
          </cell>
          <cell r="C835">
            <v>3</v>
          </cell>
          <cell r="D835" t="str">
            <v>SR-54 WB</v>
          </cell>
          <cell r="E835">
            <v>17</v>
          </cell>
          <cell r="F835">
            <v>0.12</v>
          </cell>
          <cell r="G835" t="str">
            <v>NATIONAL CITY</v>
          </cell>
          <cell r="I835">
            <v>64.58</v>
          </cell>
          <cell r="J835">
            <v>49.2</v>
          </cell>
          <cell r="K835">
            <v>64.91</v>
          </cell>
          <cell r="L835">
            <v>64.55</v>
          </cell>
          <cell r="M835">
            <v>64.2</v>
          </cell>
        </row>
        <row r="836">
          <cell r="A836">
            <v>7636</v>
          </cell>
          <cell r="C836">
            <v>4</v>
          </cell>
          <cell r="D836" t="str">
            <v>SR-56 EB</v>
          </cell>
          <cell r="E836">
            <v>1</v>
          </cell>
          <cell r="F836">
            <v>0.31</v>
          </cell>
          <cell r="G836" t="str">
            <v>EL CAMINO REAL</v>
          </cell>
          <cell r="I836">
            <v>65.2</v>
          </cell>
          <cell r="J836">
            <v>65.63</v>
          </cell>
          <cell r="K836">
            <v>66.17</v>
          </cell>
          <cell r="L836">
            <v>44.71</v>
          </cell>
          <cell r="M836">
            <v>64.989999999999995</v>
          </cell>
        </row>
        <row r="837">
          <cell r="A837">
            <v>27507</v>
          </cell>
          <cell r="C837">
            <v>4</v>
          </cell>
          <cell r="D837" t="str">
            <v>SR-56 EB</v>
          </cell>
          <cell r="E837">
            <v>4</v>
          </cell>
          <cell r="F837">
            <v>0.54</v>
          </cell>
          <cell r="G837" t="str">
            <v>CARMEL CREEK</v>
          </cell>
          <cell r="I837">
            <v>67.03</v>
          </cell>
          <cell r="J837">
            <v>66.569999999999993</v>
          </cell>
          <cell r="K837">
            <v>66.5</v>
          </cell>
          <cell r="L837">
            <v>22.53</v>
          </cell>
          <cell r="M837">
            <v>66.37</v>
          </cell>
        </row>
        <row r="838">
          <cell r="A838">
            <v>16356</v>
          </cell>
          <cell r="C838">
            <v>4</v>
          </cell>
          <cell r="D838" t="str">
            <v>SR-56 EB</v>
          </cell>
          <cell r="E838">
            <v>6</v>
          </cell>
          <cell r="F838">
            <v>0.64</v>
          </cell>
          <cell r="G838" t="str">
            <v>CARMEL COUNTRY</v>
          </cell>
          <cell r="I838">
            <v>67.3</v>
          </cell>
          <cell r="J838">
            <v>66.73</v>
          </cell>
          <cell r="K838">
            <v>66.349999999999994</v>
          </cell>
          <cell r="L838">
            <v>25.27</v>
          </cell>
          <cell r="M838">
            <v>66.62</v>
          </cell>
        </row>
        <row r="839">
          <cell r="A839">
            <v>29169</v>
          </cell>
          <cell r="C839">
            <v>4</v>
          </cell>
          <cell r="D839" t="str">
            <v>SR-56 EB</v>
          </cell>
          <cell r="E839">
            <v>7</v>
          </cell>
          <cell r="F839">
            <v>0.72</v>
          </cell>
          <cell r="G839" t="str">
            <v>CAMINO SANTA FE</v>
          </cell>
          <cell r="I839">
            <v>67.27</v>
          </cell>
          <cell r="J839">
            <v>66.03</v>
          </cell>
          <cell r="K839">
            <v>68.260000000000005</v>
          </cell>
          <cell r="L839">
            <v>50.85</v>
          </cell>
          <cell r="M839">
            <v>67.63</v>
          </cell>
        </row>
        <row r="840">
          <cell r="A840">
            <v>16360</v>
          </cell>
          <cell r="C840">
            <v>4</v>
          </cell>
          <cell r="D840" t="str">
            <v>SR-56 EB</v>
          </cell>
          <cell r="E840">
            <v>8</v>
          </cell>
          <cell r="F840">
            <v>1.03</v>
          </cell>
          <cell r="G840" t="str">
            <v>CAMINO SANTA FE</v>
          </cell>
          <cell r="I840">
            <v>67.27</v>
          </cell>
          <cell r="J840">
            <v>66.03</v>
          </cell>
          <cell r="K840">
            <v>68.260000000000005</v>
          </cell>
          <cell r="L840">
            <v>50.85</v>
          </cell>
          <cell r="M840">
            <v>67.63</v>
          </cell>
        </row>
        <row r="841">
          <cell r="A841">
            <v>29173</v>
          </cell>
          <cell r="C841">
            <v>4</v>
          </cell>
          <cell r="D841" t="str">
            <v>SR-56 EB</v>
          </cell>
          <cell r="E841">
            <v>11</v>
          </cell>
          <cell r="F841">
            <v>0.36</v>
          </cell>
          <cell r="G841" t="str">
            <v>CAMINO RUIZ</v>
          </cell>
          <cell r="I841">
            <v>66.14</v>
          </cell>
          <cell r="J841">
            <v>67.099999999999994</v>
          </cell>
          <cell r="K841">
            <v>68.11</v>
          </cell>
          <cell r="L841">
            <v>59.06</v>
          </cell>
          <cell r="M841">
            <v>67.39</v>
          </cell>
        </row>
        <row r="842">
          <cell r="A842">
            <v>29170</v>
          </cell>
          <cell r="C842">
            <v>4</v>
          </cell>
          <cell r="D842" t="str">
            <v>SR-56 EB</v>
          </cell>
          <cell r="E842">
            <v>12</v>
          </cell>
          <cell r="F842">
            <v>0.27</v>
          </cell>
          <cell r="G842" t="str">
            <v>CAMINO RUIZ</v>
          </cell>
          <cell r="I842">
            <v>66.14</v>
          </cell>
          <cell r="J842">
            <v>67.099999999999994</v>
          </cell>
          <cell r="K842">
            <v>68.11</v>
          </cell>
          <cell r="L842">
            <v>59.06</v>
          </cell>
          <cell r="M842">
            <v>67.39</v>
          </cell>
        </row>
        <row r="843">
          <cell r="A843">
            <v>16353</v>
          </cell>
          <cell r="C843">
            <v>4</v>
          </cell>
          <cell r="D843" t="str">
            <v>SR-56 EB</v>
          </cell>
          <cell r="E843">
            <v>13</v>
          </cell>
          <cell r="F843">
            <v>0.81</v>
          </cell>
          <cell r="G843" t="str">
            <v>CAMINO RUIZ</v>
          </cell>
          <cell r="I843">
            <v>66.14</v>
          </cell>
          <cell r="J843">
            <v>67.099999999999994</v>
          </cell>
          <cell r="K843">
            <v>68.11</v>
          </cell>
          <cell r="L843">
            <v>59.06</v>
          </cell>
          <cell r="M843">
            <v>67.39</v>
          </cell>
        </row>
        <row r="844">
          <cell r="A844">
            <v>16355</v>
          </cell>
          <cell r="C844">
            <v>4</v>
          </cell>
          <cell r="D844" t="str">
            <v>SR-56 EB</v>
          </cell>
          <cell r="E844">
            <v>14</v>
          </cell>
          <cell r="F844">
            <v>0.64</v>
          </cell>
          <cell r="G844" t="str">
            <v>BLACK MOUNTAIN</v>
          </cell>
          <cell r="I844">
            <v>65.36</v>
          </cell>
          <cell r="J844">
            <v>67.209999999999994</v>
          </cell>
          <cell r="K844">
            <v>68.33</v>
          </cell>
          <cell r="L844">
            <v>64.930000000000007</v>
          </cell>
          <cell r="M844">
            <v>67.260000000000005</v>
          </cell>
        </row>
        <row r="845">
          <cell r="A845">
            <v>11379</v>
          </cell>
          <cell r="C845">
            <v>4</v>
          </cell>
          <cell r="D845" t="str">
            <v>SR-56 EB</v>
          </cell>
          <cell r="E845">
            <v>16</v>
          </cell>
          <cell r="F845">
            <v>0.42</v>
          </cell>
          <cell r="G845" t="str">
            <v>RANCHO PENASQUITOS</v>
          </cell>
          <cell r="I845">
            <v>65.89</v>
          </cell>
          <cell r="J845">
            <v>68.069999999999993</v>
          </cell>
          <cell r="K845">
            <v>67.05</v>
          </cell>
          <cell r="L845">
            <v>62.72</v>
          </cell>
          <cell r="M845">
            <v>67.209999999999994</v>
          </cell>
        </row>
        <row r="846">
          <cell r="A846">
            <v>7664</v>
          </cell>
          <cell r="C846">
            <v>3</v>
          </cell>
          <cell r="D846" t="str">
            <v>SR-56 WB</v>
          </cell>
          <cell r="E846">
            <v>2</v>
          </cell>
          <cell r="F846">
            <v>0.71</v>
          </cell>
          <cell r="G846" t="str">
            <v>I-15 SB</v>
          </cell>
          <cell r="I846">
            <v>67.06</v>
          </cell>
          <cell r="J846">
            <v>61.37</v>
          </cell>
          <cell r="K846">
            <v>68.63</v>
          </cell>
          <cell r="L846">
            <v>69.45</v>
          </cell>
          <cell r="M846">
            <v>67.680000000000007</v>
          </cell>
        </row>
        <row r="847">
          <cell r="A847">
            <v>7665</v>
          </cell>
          <cell r="C847">
            <v>3</v>
          </cell>
          <cell r="D847" t="str">
            <v>SR-56 WB</v>
          </cell>
          <cell r="E847">
            <v>3</v>
          </cell>
          <cell r="F847">
            <v>0.39</v>
          </cell>
          <cell r="G847" t="str">
            <v>RANCHO PENASQUITOS</v>
          </cell>
          <cell r="I847">
            <v>67.06</v>
          </cell>
          <cell r="J847">
            <v>61.37</v>
          </cell>
          <cell r="K847">
            <v>68.63</v>
          </cell>
          <cell r="L847">
            <v>69.45</v>
          </cell>
          <cell r="M847">
            <v>67.680000000000007</v>
          </cell>
        </row>
        <row r="848">
          <cell r="A848">
            <v>16354</v>
          </cell>
          <cell r="C848">
            <v>3</v>
          </cell>
          <cell r="D848" t="str">
            <v>SR-56 WB</v>
          </cell>
          <cell r="E848">
            <v>5</v>
          </cell>
          <cell r="F848">
            <v>0.57999999999999996</v>
          </cell>
          <cell r="G848" t="str">
            <v>BLACK MOUNTAIN</v>
          </cell>
          <cell r="I848">
            <v>68.42</v>
          </cell>
          <cell r="J848">
            <v>55.54</v>
          </cell>
          <cell r="K848">
            <v>68.91</v>
          </cell>
          <cell r="L848">
            <v>69.91</v>
          </cell>
          <cell r="M848">
            <v>68.94</v>
          </cell>
        </row>
        <row r="849">
          <cell r="A849">
            <v>16352</v>
          </cell>
          <cell r="C849">
            <v>3</v>
          </cell>
          <cell r="D849" t="str">
            <v>SR-56 WB</v>
          </cell>
          <cell r="E849">
            <v>6</v>
          </cell>
          <cell r="F849">
            <v>0.88</v>
          </cell>
          <cell r="G849" t="str">
            <v>BLACK MOUNTAIN</v>
          </cell>
          <cell r="I849">
            <v>68.42</v>
          </cell>
          <cell r="J849">
            <v>55.54</v>
          </cell>
          <cell r="K849">
            <v>68.91</v>
          </cell>
          <cell r="L849">
            <v>69.91</v>
          </cell>
          <cell r="M849">
            <v>68.94</v>
          </cell>
        </row>
        <row r="850">
          <cell r="A850">
            <v>29171</v>
          </cell>
          <cell r="C850">
            <v>3</v>
          </cell>
          <cell r="D850" t="str">
            <v>SR-56 WB</v>
          </cell>
          <cell r="E850">
            <v>7</v>
          </cell>
          <cell r="F850">
            <v>0.39</v>
          </cell>
          <cell r="G850" t="str">
            <v>CAMINO RUIZ</v>
          </cell>
          <cell r="I850">
            <v>66.72</v>
          </cell>
          <cell r="J850">
            <v>51.64</v>
          </cell>
          <cell r="K850">
            <v>66.33</v>
          </cell>
          <cell r="L850">
            <v>68.48</v>
          </cell>
          <cell r="M850">
            <v>66.8</v>
          </cell>
        </row>
        <row r="851">
          <cell r="A851">
            <v>29172</v>
          </cell>
          <cell r="C851">
            <v>3</v>
          </cell>
          <cell r="D851" t="str">
            <v>SR-56 WB</v>
          </cell>
          <cell r="E851">
            <v>8</v>
          </cell>
          <cell r="F851">
            <v>0.24</v>
          </cell>
          <cell r="G851" t="str">
            <v>CAMINO RUIZ</v>
          </cell>
          <cell r="I851">
            <v>66.72</v>
          </cell>
          <cell r="J851">
            <v>51.64</v>
          </cell>
          <cell r="K851">
            <v>66.33</v>
          </cell>
          <cell r="L851">
            <v>68.48</v>
          </cell>
          <cell r="M851">
            <v>66.8</v>
          </cell>
        </row>
        <row r="852">
          <cell r="A852">
            <v>16359</v>
          </cell>
          <cell r="C852">
            <v>3</v>
          </cell>
          <cell r="D852" t="str">
            <v>SR-56 WB</v>
          </cell>
          <cell r="E852">
            <v>12</v>
          </cell>
          <cell r="F852">
            <v>0.74</v>
          </cell>
          <cell r="G852" t="str">
            <v>CAMINO SANTA FE</v>
          </cell>
          <cell r="I852">
            <v>67.5</v>
          </cell>
          <cell r="J852">
            <v>47.23</v>
          </cell>
          <cell r="K852">
            <v>63.74</v>
          </cell>
          <cell r="L852">
            <v>69.23</v>
          </cell>
          <cell r="M852">
            <v>67.290000000000006</v>
          </cell>
        </row>
        <row r="853">
          <cell r="A853">
            <v>29167</v>
          </cell>
          <cell r="C853">
            <v>3</v>
          </cell>
          <cell r="D853" t="str">
            <v>SR-56 WB</v>
          </cell>
          <cell r="E853">
            <v>14</v>
          </cell>
          <cell r="F853">
            <v>0.38</v>
          </cell>
          <cell r="G853" t="str">
            <v>CARMEL COUNTRY</v>
          </cell>
          <cell r="I853">
            <v>66.98</v>
          </cell>
          <cell r="J853">
            <v>53.35</v>
          </cell>
          <cell r="K853">
            <v>63.09</v>
          </cell>
          <cell r="L853">
            <v>67.25</v>
          </cell>
          <cell r="M853">
            <v>66.55</v>
          </cell>
        </row>
        <row r="854">
          <cell r="A854">
            <v>8647</v>
          </cell>
          <cell r="C854">
            <v>3</v>
          </cell>
          <cell r="D854" t="str">
            <v>SR-56 WB</v>
          </cell>
          <cell r="E854">
            <v>15</v>
          </cell>
          <cell r="F854">
            <v>0.65</v>
          </cell>
          <cell r="G854" t="str">
            <v>CARMEL COUNTRY</v>
          </cell>
          <cell r="I854">
            <v>66.16</v>
          </cell>
          <cell r="J854">
            <v>56.15</v>
          </cell>
          <cell r="K854">
            <v>61.29</v>
          </cell>
          <cell r="L854">
            <v>64.98</v>
          </cell>
          <cell r="M854">
            <v>65.349999999999994</v>
          </cell>
        </row>
        <row r="855">
          <cell r="A855">
            <v>457</v>
          </cell>
          <cell r="C855">
            <v>3</v>
          </cell>
          <cell r="D855" t="str">
            <v>SR-56 WB</v>
          </cell>
          <cell r="E855">
            <v>16</v>
          </cell>
          <cell r="F855">
            <v>0.16</v>
          </cell>
          <cell r="G855" t="str">
            <v>CARMEL CREEK</v>
          </cell>
          <cell r="I855">
            <v>66.16</v>
          </cell>
          <cell r="J855">
            <v>56.15</v>
          </cell>
          <cell r="K855">
            <v>61.29</v>
          </cell>
          <cell r="L855">
            <v>64.98</v>
          </cell>
          <cell r="M855">
            <v>65.349999999999994</v>
          </cell>
        </row>
        <row r="856">
          <cell r="A856">
            <v>27504</v>
          </cell>
          <cell r="C856">
            <v>3</v>
          </cell>
          <cell r="D856" t="str">
            <v>SR-56 WB</v>
          </cell>
          <cell r="E856">
            <v>17</v>
          </cell>
          <cell r="F856">
            <v>0.14000000000000001</v>
          </cell>
          <cell r="G856" t="str">
            <v>CARMEL CREEK</v>
          </cell>
          <cell r="I856">
            <v>66.16</v>
          </cell>
          <cell r="J856">
            <v>56.15</v>
          </cell>
          <cell r="K856">
            <v>61.29</v>
          </cell>
          <cell r="L856">
            <v>64.98</v>
          </cell>
          <cell r="M856">
            <v>65.349999999999994</v>
          </cell>
        </row>
        <row r="857">
          <cell r="A857">
            <v>7666</v>
          </cell>
          <cell r="C857">
            <v>3</v>
          </cell>
          <cell r="D857" t="str">
            <v>SR-56 WB</v>
          </cell>
          <cell r="E857">
            <v>18</v>
          </cell>
          <cell r="F857">
            <v>0.21</v>
          </cell>
          <cell r="G857" t="str">
            <v>CARMEL CREEK</v>
          </cell>
          <cell r="I857">
            <v>65.73</v>
          </cell>
          <cell r="J857">
            <v>59.47</v>
          </cell>
          <cell r="K857">
            <v>61.73</v>
          </cell>
          <cell r="L857">
            <v>63.98</v>
          </cell>
          <cell r="M857">
            <v>64.849999999999994</v>
          </cell>
        </row>
        <row r="858">
          <cell r="A858">
            <v>13051</v>
          </cell>
          <cell r="C858">
            <v>1</v>
          </cell>
          <cell r="D858" t="str">
            <v>SR-67 NB</v>
          </cell>
          <cell r="E858">
            <v>4</v>
          </cell>
          <cell r="F858">
            <v>0.28000000000000003</v>
          </cell>
          <cell r="G858" t="str">
            <v>GRAVES</v>
          </cell>
          <cell r="I858">
            <v>63.36</v>
          </cell>
          <cell r="J858">
            <v>64.34</v>
          </cell>
          <cell r="K858">
            <v>63.88</v>
          </cell>
          <cell r="L858">
            <v>64.09</v>
          </cell>
          <cell r="M858">
            <v>63</v>
          </cell>
        </row>
        <row r="859">
          <cell r="A859">
            <v>13046</v>
          </cell>
          <cell r="C859">
            <v>1</v>
          </cell>
          <cell r="D859" t="str">
            <v>SR-67 NB</v>
          </cell>
          <cell r="E859">
            <v>5</v>
          </cell>
          <cell r="F859">
            <v>0.39</v>
          </cell>
          <cell r="G859" t="str">
            <v>BRADLEY</v>
          </cell>
          <cell r="I859">
            <v>64.87</v>
          </cell>
          <cell r="J859">
            <v>65.87</v>
          </cell>
          <cell r="K859">
            <v>65.39</v>
          </cell>
          <cell r="L859">
            <v>66.040000000000006</v>
          </cell>
          <cell r="M859">
            <v>64.5</v>
          </cell>
        </row>
        <row r="860">
          <cell r="A860">
            <v>13037</v>
          </cell>
          <cell r="C860">
            <v>1</v>
          </cell>
          <cell r="D860" t="str">
            <v>SR-67 NB</v>
          </cell>
          <cell r="E860">
            <v>6</v>
          </cell>
          <cell r="F860">
            <v>0.45</v>
          </cell>
          <cell r="G860" t="str">
            <v>BRADLEY</v>
          </cell>
          <cell r="I860">
            <v>64.260000000000005</v>
          </cell>
          <cell r="J860">
            <v>66.75</v>
          </cell>
          <cell r="K860">
            <v>65.34</v>
          </cell>
          <cell r="L860">
            <v>63.96</v>
          </cell>
          <cell r="M860">
            <v>64.72</v>
          </cell>
        </row>
        <row r="861">
          <cell r="A861">
            <v>9036</v>
          </cell>
          <cell r="C861">
            <v>1</v>
          </cell>
          <cell r="D861" t="str">
            <v>SR-67 NB</v>
          </cell>
          <cell r="E861">
            <v>8</v>
          </cell>
          <cell r="F861">
            <v>0.53</v>
          </cell>
          <cell r="G861" t="str">
            <v>SR-52 EB</v>
          </cell>
          <cell r="I861">
            <v>64.260000000000005</v>
          </cell>
          <cell r="J861">
            <v>66.75</v>
          </cell>
          <cell r="K861">
            <v>65.34</v>
          </cell>
          <cell r="L861">
            <v>63.96</v>
          </cell>
          <cell r="M861">
            <v>64.72</v>
          </cell>
        </row>
        <row r="862">
          <cell r="A862">
            <v>11312</v>
          </cell>
          <cell r="C862">
            <v>1</v>
          </cell>
          <cell r="D862" t="str">
            <v>SR-67 NB</v>
          </cell>
          <cell r="E862">
            <v>10</v>
          </cell>
          <cell r="F862">
            <v>0.53</v>
          </cell>
          <cell r="G862" t="str">
            <v>RIVERFORD</v>
          </cell>
          <cell r="I862">
            <v>61.66</v>
          </cell>
          <cell r="J862">
            <v>65.069999999999993</v>
          </cell>
          <cell r="K862">
            <v>63.32</v>
          </cell>
          <cell r="L862">
            <v>62.92</v>
          </cell>
          <cell r="M862">
            <v>62.15</v>
          </cell>
        </row>
        <row r="863">
          <cell r="A863">
            <v>31105</v>
          </cell>
          <cell r="C863">
            <v>1</v>
          </cell>
          <cell r="D863" t="str">
            <v>SR-67 NB</v>
          </cell>
          <cell r="E863">
            <v>12</v>
          </cell>
          <cell r="F863">
            <v>0.68</v>
          </cell>
          <cell r="G863" t="str">
            <v>WINTER GARDENS</v>
          </cell>
          <cell r="I863">
            <v>59.69</v>
          </cell>
          <cell r="J863">
            <v>60.07</v>
          </cell>
          <cell r="K863">
            <v>59.95</v>
          </cell>
          <cell r="L863">
            <v>60.01</v>
          </cell>
          <cell r="M863">
            <v>60.87</v>
          </cell>
        </row>
        <row r="864">
          <cell r="A864">
            <v>7716</v>
          </cell>
          <cell r="C864">
            <v>2</v>
          </cell>
          <cell r="D864" t="str">
            <v>SR-67 SB</v>
          </cell>
          <cell r="E864">
            <v>3</v>
          </cell>
          <cell r="F864">
            <v>0.09</v>
          </cell>
          <cell r="G864" t="str">
            <v>WINTER GARDENS</v>
          </cell>
          <cell r="I864">
            <v>55.6</v>
          </cell>
          <cell r="J864">
            <v>57.39</v>
          </cell>
          <cell r="K864">
            <v>59.71</v>
          </cell>
          <cell r="L864">
            <v>61.54</v>
          </cell>
          <cell r="M864">
            <v>60.63</v>
          </cell>
        </row>
        <row r="865">
          <cell r="A865">
            <v>15304</v>
          </cell>
          <cell r="C865">
            <v>2</v>
          </cell>
          <cell r="D865" t="str">
            <v>SR-67 SB</v>
          </cell>
          <cell r="E865">
            <v>5</v>
          </cell>
          <cell r="F865">
            <v>0.54</v>
          </cell>
          <cell r="G865" t="str">
            <v>RIVERFORD</v>
          </cell>
          <cell r="I865">
            <v>60.33</v>
          </cell>
          <cell r="J865">
            <v>62.54</v>
          </cell>
          <cell r="K865">
            <v>63.02</v>
          </cell>
          <cell r="L865">
            <v>63.53</v>
          </cell>
          <cell r="M865">
            <v>62.39</v>
          </cell>
        </row>
        <row r="866">
          <cell r="A866">
            <v>9034</v>
          </cell>
          <cell r="C866">
            <v>2</v>
          </cell>
          <cell r="D866" t="str">
            <v>SR-67 SB</v>
          </cell>
          <cell r="E866">
            <v>8</v>
          </cell>
          <cell r="F866">
            <v>0.3</v>
          </cell>
          <cell r="G866" t="str">
            <v>SR-52 WB</v>
          </cell>
          <cell r="I866">
            <v>64.260000000000005</v>
          </cell>
          <cell r="J866">
            <v>66.75</v>
          </cell>
          <cell r="K866">
            <v>65.34</v>
          </cell>
          <cell r="L866">
            <v>63.96</v>
          </cell>
          <cell r="M866">
            <v>64.72</v>
          </cell>
        </row>
        <row r="867">
          <cell r="A867">
            <v>13034</v>
          </cell>
          <cell r="C867">
            <v>2</v>
          </cell>
          <cell r="D867" t="str">
            <v>SR-67 SB</v>
          </cell>
          <cell r="E867">
            <v>9</v>
          </cell>
          <cell r="F867">
            <v>0.23</v>
          </cell>
          <cell r="G867" t="str">
            <v>MAGNOLIA</v>
          </cell>
          <cell r="I867">
            <v>64.260000000000005</v>
          </cell>
          <cell r="J867">
            <v>66.75</v>
          </cell>
          <cell r="K867">
            <v>65.34</v>
          </cell>
          <cell r="L867">
            <v>63.96</v>
          </cell>
          <cell r="M867">
            <v>64.72</v>
          </cell>
        </row>
        <row r="868">
          <cell r="A868">
            <v>13035</v>
          </cell>
          <cell r="C868">
            <v>2</v>
          </cell>
          <cell r="D868" t="str">
            <v>SR-67 SB</v>
          </cell>
          <cell r="E868">
            <v>10</v>
          </cell>
          <cell r="F868">
            <v>0.48</v>
          </cell>
          <cell r="G868" t="str">
            <v>SR-52 EB</v>
          </cell>
          <cell r="I868">
            <v>62.42</v>
          </cell>
          <cell r="J868">
            <v>63.84</v>
          </cell>
          <cell r="K868">
            <v>64.86</v>
          </cell>
          <cell r="L868">
            <v>65.39</v>
          </cell>
          <cell r="M868">
            <v>64.540000000000006</v>
          </cell>
        </row>
        <row r="869">
          <cell r="A869">
            <v>13036</v>
          </cell>
          <cell r="C869">
            <v>2</v>
          </cell>
          <cell r="D869" t="str">
            <v>SR-67 SB</v>
          </cell>
          <cell r="E869">
            <v>11</v>
          </cell>
          <cell r="F869">
            <v>0.39</v>
          </cell>
          <cell r="G869" t="str">
            <v>BRADLEY</v>
          </cell>
          <cell r="I869">
            <v>63.46</v>
          </cell>
          <cell r="J869">
            <v>63.6</v>
          </cell>
          <cell r="K869">
            <v>64.650000000000006</v>
          </cell>
          <cell r="L869">
            <v>58.78</v>
          </cell>
          <cell r="M869">
            <v>64.03</v>
          </cell>
        </row>
        <row r="870">
          <cell r="A870">
            <v>13053</v>
          </cell>
          <cell r="C870">
            <v>2</v>
          </cell>
          <cell r="D870" t="str">
            <v>SR-67 SB</v>
          </cell>
          <cell r="E870">
            <v>14</v>
          </cell>
          <cell r="F870">
            <v>0.19</v>
          </cell>
          <cell r="I870">
            <v>60.15</v>
          </cell>
          <cell r="J870">
            <v>60.96</v>
          </cell>
          <cell r="K870">
            <v>61.1</v>
          </cell>
          <cell r="L870">
            <v>61.61</v>
          </cell>
          <cell r="M870">
            <v>59.94</v>
          </cell>
        </row>
        <row r="871">
          <cell r="A871">
            <v>27157</v>
          </cell>
          <cell r="C871">
            <v>2</v>
          </cell>
          <cell r="D871" t="str">
            <v>SR-67 SB</v>
          </cell>
          <cell r="E871">
            <v>2</v>
          </cell>
          <cell r="F871">
            <v>0.04</v>
          </cell>
          <cell r="G871" t="str">
            <v>FLETCHER</v>
          </cell>
          <cell r="I871">
            <v>35.29</v>
          </cell>
          <cell r="J871">
            <v>36.369999999999997</v>
          </cell>
          <cell r="K871">
            <v>35.44</v>
          </cell>
          <cell r="L871">
            <v>36.299999999999997</v>
          </cell>
          <cell r="M871">
            <v>34.4</v>
          </cell>
        </row>
        <row r="872">
          <cell r="A872">
            <v>27245</v>
          </cell>
          <cell r="C872">
            <v>4</v>
          </cell>
          <cell r="D872" t="str">
            <v>SR-78 EB</v>
          </cell>
          <cell r="E872">
            <v>7</v>
          </cell>
          <cell r="F872">
            <v>0.54</v>
          </cell>
          <cell r="G872" t="str">
            <v>EL CAMINO REAL</v>
          </cell>
          <cell r="I872">
            <v>67.38</v>
          </cell>
          <cell r="J872">
            <v>67.67</v>
          </cell>
          <cell r="K872">
            <v>66.069999999999993</v>
          </cell>
          <cell r="L872">
            <v>65.150000000000006</v>
          </cell>
          <cell r="M872">
            <v>65.98</v>
          </cell>
        </row>
        <row r="873">
          <cell r="A873">
            <v>8831</v>
          </cell>
          <cell r="C873">
            <v>4</v>
          </cell>
          <cell r="D873" t="str">
            <v>SR-78 EB</v>
          </cell>
          <cell r="E873">
            <v>11</v>
          </cell>
          <cell r="F873">
            <v>0.32</v>
          </cell>
          <cell r="G873" t="str">
            <v>COLLEGE</v>
          </cell>
          <cell r="I873">
            <v>67.180000000000007</v>
          </cell>
          <cell r="J873">
            <v>67.599999999999994</v>
          </cell>
          <cell r="K873">
            <v>65.75</v>
          </cell>
          <cell r="L873">
            <v>65.44</v>
          </cell>
          <cell r="M873">
            <v>66.31</v>
          </cell>
        </row>
        <row r="874">
          <cell r="A874">
            <v>16566</v>
          </cell>
          <cell r="C874">
            <v>4</v>
          </cell>
          <cell r="D874" t="str">
            <v>SR-78 EB</v>
          </cell>
          <cell r="E874">
            <v>14</v>
          </cell>
          <cell r="F874">
            <v>0.48</v>
          </cell>
          <cell r="G874" t="str">
            <v>EMERALD</v>
          </cell>
          <cell r="I874">
            <v>66.06</v>
          </cell>
          <cell r="J874">
            <v>65.849999999999994</v>
          </cell>
          <cell r="K874">
            <v>64.83</v>
          </cell>
          <cell r="L874">
            <v>64.14</v>
          </cell>
          <cell r="M874">
            <v>66.510000000000005</v>
          </cell>
        </row>
        <row r="875">
          <cell r="A875">
            <v>7872</v>
          </cell>
          <cell r="C875">
            <v>4</v>
          </cell>
          <cell r="D875" t="str">
            <v>SR-78 EB</v>
          </cell>
          <cell r="E875">
            <v>18</v>
          </cell>
          <cell r="F875">
            <v>0.44</v>
          </cell>
          <cell r="G875" t="str">
            <v>MELROSE</v>
          </cell>
          <cell r="I875">
            <v>67.62</v>
          </cell>
          <cell r="J875">
            <v>67.62</v>
          </cell>
          <cell r="K875">
            <v>66.239999999999995</v>
          </cell>
          <cell r="L875">
            <v>65.48</v>
          </cell>
          <cell r="M875">
            <v>66.95</v>
          </cell>
        </row>
        <row r="876">
          <cell r="A876">
            <v>28839</v>
          </cell>
          <cell r="C876">
            <v>4</v>
          </cell>
          <cell r="D876" t="str">
            <v>SR-78 EB</v>
          </cell>
          <cell r="E876">
            <v>19</v>
          </cell>
          <cell r="F876">
            <v>0.19</v>
          </cell>
          <cell r="G876" t="str">
            <v>MELROSE</v>
          </cell>
          <cell r="I876">
            <v>67.62</v>
          </cell>
          <cell r="J876">
            <v>67.62</v>
          </cell>
          <cell r="K876">
            <v>66.239999999999995</v>
          </cell>
          <cell r="L876">
            <v>65.48</v>
          </cell>
          <cell r="M876">
            <v>66.95</v>
          </cell>
        </row>
        <row r="877">
          <cell r="A877">
            <v>27247</v>
          </cell>
          <cell r="C877">
            <v>4</v>
          </cell>
          <cell r="D877" t="str">
            <v>SR-78 EB</v>
          </cell>
          <cell r="E877">
            <v>20</v>
          </cell>
          <cell r="F877">
            <v>0.48</v>
          </cell>
          <cell r="G877" t="str">
            <v>SUNSET</v>
          </cell>
          <cell r="I877">
            <v>64.45</v>
          </cell>
          <cell r="J877">
            <v>55.14</v>
          </cell>
          <cell r="K877">
            <v>63.18</v>
          </cell>
          <cell r="L877">
            <v>63.43</v>
          </cell>
          <cell r="M877">
            <v>64.84</v>
          </cell>
        </row>
        <row r="878">
          <cell r="A878">
            <v>7873</v>
          </cell>
          <cell r="C878">
            <v>4</v>
          </cell>
          <cell r="D878" t="str">
            <v>SR-78 EB</v>
          </cell>
          <cell r="E878">
            <v>22</v>
          </cell>
          <cell r="F878">
            <v>0.41</v>
          </cell>
          <cell r="G878" t="str">
            <v>MAR VISTA</v>
          </cell>
          <cell r="I878">
            <v>66.69</v>
          </cell>
          <cell r="J878">
            <v>66.89</v>
          </cell>
          <cell r="K878">
            <v>65.39</v>
          </cell>
          <cell r="L878">
            <v>60.19</v>
          </cell>
          <cell r="M878">
            <v>66.260000000000005</v>
          </cell>
        </row>
        <row r="879">
          <cell r="A879">
            <v>8840</v>
          </cell>
          <cell r="C879">
            <v>4</v>
          </cell>
          <cell r="D879" t="str">
            <v>SR-78 EB</v>
          </cell>
          <cell r="E879">
            <v>24</v>
          </cell>
          <cell r="F879">
            <v>0.49</v>
          </cell>
          <cell r="G879" t="str">
            <v>SYCAMORE</v>
          </cell>
          <cell r="I879">
            <v>66.47</v>
          </cell>
          <cell r="J879">
            <v>60.5</v>
          </cell>
          <cell r="K879">
            <v>64.36</v>
          </cell>
          <cell r="L879">
            <v>52.38</v>
          </cell>
          <cell r="M879">
            <v>66.38</v>
          </cell>
        </row>
        <row r="880">
          <cell r="A880">
            <v>29182</v>
          </cell>
          <cell r="C880">
            <v>4</v>
          </cell>
          <cell r="D880" t="str">
            <v>SR-78 EB</v>
          </cell>
          <cell r="E880">
            <v>28</v>
          </cell>
          <cell r="F880">
            <v>0.44</v>
          </cell>
          <cell r="G880" t="str">
            <v>RANCHO SANTA FE</v>
          </cell>
          <cell r="I880">
            <v>67.290000000000006</v>
          </cell>
          <cell r="J880">
            <v>67.14</v>
          </cell>
          <cell r="K880">
            <v>66.31</v>
          </cell>
          <cell r="L880">
            <v>42.75</v>
          </cell>
          <cell r="M880">
            <v>66.78</v>
          </cell>
        </row>
        <row r="881">
          <cell r="A881">
            <v>9039</v>
          </cell>
          <cell r="C881">
            <v>4</v>
          </cell>
          <cell r="D881" t="str">
            <v>SR-78 EB</v>
          </cell>
          <cell r="E881">
            <v>30</v>
          </cell>
          <cell r="F881">
            <v>7.0000000000000007E-2</v>
          </cell>
          <cell r="G881" t="str">
            <v>LAS POSAS</v>
          </cell>
          <cell r="I881">
            <v>67.290000000000006</v>
          </cell>
          <cell r="J881">
            <v>67.14</v>
          </cell>
          <cell r="K881">
            <v>66.31</v>
          </cell>
          <cell r="L881">
            <v>42.75</v>
          </cell>
          <cell r="M881">
            <v>66.78</v>
          </cell>
        </row>
        <row r="882">
          <cell r="A882">
            <v>16446</v>
          </cell>
          <cell r="C882">
            <v>4</v>
          </cell>
          <cell r="D882" t="str">
            <v>SR-78 EB</v>
          </cell>
          <cell r="E882">
            <v>37</v>
          </cell>
          <cell r="F882">
            <v>0.45</v>
          </cell>
          <cell r="G882" t="str">
            <v>TWIN OAKS VALLEY</v>
          </cell>
          <cell r="I882">
            <v>66.38</v>
          </cell>
          <cell r="J882">
            <v>64.209999999999994</v>
          </cell>
          <cell r="K882">
            <v>64.81</v>
          </cell>
          <cell r="L882">
            <v>55.53</v>
          </cell>
          <cell r="M882">
            <v>66.010000000000005</v>
          </cell>
        </row>
        <row r="883">
          <cell r="A883">
            <v>7963</v>
          </cell>
          <cell r="C883">
            <v>4</v>
          </cell>
          <cell r="D883" t="str">
            <v>SR-78 EB</v>
          </cell>
          <cell r="E883">
            <v>40</v>
          </cell>
          <cell r="F883">
            <v>0.53</v>
          </cell>
          <cell r="G883" t="str">
            <v>WOODLAND</v>
          </cell>
          <cell r="I883">
            <v>63.76</v>
          </cell>
          <cell r="J883">
            <v>58.44</v>
          </cell>
          <cell r="K883">
            <v>62.03</v>
          </cell>
          <cell r="L883">
            <v>49.08</v>
          </cell>
          <cell r="M883">
            <v>63.1</v>
          </cell>
        </row>
        <row r="884">
          <cell r="A884">
            <v>8846</v>
          </cell>
          <cell r="C884">
            <v>4</v>
          </cell>
          <cell r="D884" t="str">
            <v>SR-78 EB</v>
          </cell>
          <cell r="E884">
            <v>42</v>
          </cell>
          <cell r="F884">
            <v>0.4</v>
          </cell>
          <cell r="G884" t="str">
            <v>WOODLAND</v>
          </cell>
          <cell r="I884">
            <v>65.41</v>
          </cell>
          <cell r="J884">
            <v>48.2</v>
          </cell>
          <cell r="K884">
            <v>58.16</v>
          </cell>
          <cell r="L884">
            <v>38.68</v>
          </cell>
          <cell r="M884">
            <v>64.260000000000005</v>
          </cell>
        </row>
        <row r="885">
          <cell r="A885">
            <v>8042</v>
          </cell>
          <cell r="C885">
            <v>4</v>
          </cell>
          <cell r="D885" t="str">
            <v>SR-78 EB</v>
          </cell>
          <cell r="E885">
            <v>44</v>
          </cell>
          <cell r="F885">
            <v>0.37</v>
          </cell>
          <cell r="G885" t="str">
            <v>NORDAHL</v>
          </cell>
          <cell r="I885">
            <v>65.099999999999994</v>
          </cell>
          <cell r="J885">
            <v>43.81</v>
          </cell>
          <cell r="K885">
            <v>59.43</v>
          </cell>
          <cell r="L885">
            <v>44.9</v>
          </cell>
          <cell r="M885">
            <v>64.67</v>
          </cell>
        </row>
        <row r="886">
          <cell r="A886">
            <v>12838</v>
          </cell>
          <cell r="C886">
            <v>4</v>
          </cell>
          <cell r="D886" t="str">
            <v>SR-78 EB</v>
          </cell>
          <cell r="E886">
            <v>45</v>
          </cell>
          <cell r="F886">
            <v>0.46</v>
          </cell>
          <cell r="G886" t="str">
            <v>NORDAHL</v>
          </cell>
          <cell r="I886">
            <v>65.099999999999994</v>
          </cell>
          <cell r="J886">
            <v>43.81</v>
          </cell>
          <cell r="K886">
            <v>59.43</v>
          </cell>
          <cell r="L886">
            <v>44.9</v>
          </cell>
          <cell r="M886">
            <v>64.67</v>
          </cell>
        </row>
        <row r="887">
          <cell r="A887">
            <v>12841</v>
          </cell>
          <cell r="C887">
            <v>4</v>
          </cell>
          <cell r="D887" t="str">
            <v>SR-78 EB</v>
          </cell>
          <cell r="E887">
            <v>46</v>
          </cell>
          <cell r="F887">
            <v>0.21</v>
          </cell>
          <cell r="G887" t="str">
            <v>I-15 SB</v>
          </cell>
          <cell r="I887">
            <v>60.35</v>
          </cell>
          <cell r="J887">
            <v>59.43</v>
          </cell>
          <cell r="K887">
            <v>62.8</v>
          </cell>
          <cell r="L887">
            <v>60.62</v>
          </cell>
          <cell r="M887">
            <v>61.99</v>
          </cell>
        </row>
        <row r="888">
          <cell r="A888">
            <v>12836</v>
          </cell>
          <cell r="C888">
            <v>4</v>
          </cell>
          <cell r="D888" t="str">
            <v>SR-78 EB</v>
          </cell>
          <cell r="E888">
            <v>47</v>
          </cell>
          <cell r="F888">
            <v>0.5</v>
          </cell>
          <cell r="G888" t="str">
            <v>I-15 NB</v>
          </cell>
          <cell r="I888">
            <v>60.35</v>
          </cell>
          <cell r="J888">
            <v>59.43</v>
          </cell>
          <cell r="K888">
            <v>62.8</v>
          </cell>
          <cell r="L888">
            <v>60.62</v>
          </cell>
          <cell r="M888">
            <v>61.99</v>
          </cell>
        </row>
        <row r="889">
          <cell r="A889">
            <v>21941</v>
          </cell>
          <cell r="C889">
            <v>4</v>
          </cell>
          <cell r="D889" t="str">
            <v>SR-78 EB</v>
          </cell>
          <cell r="E889">
            <v>49</v>
          </cell>
          <cell r="F889">
            <v>0.56000000000000005</v>
          </cell>
          <cell r="G889" t="str">
            <v>CENTRE CITY</v>
          </cell>
          <cell r="I889">
            <v>56.54</v>
          </cell>
          <cell r="J889">
            <v>56.45</v>
          </cell>
          <cell r="K889">
            <v>57.78</v>
          </cell>
          <cell r="L889">
            <v>47.86</v>
          </cell>
          <cell r="M889">
            <v>57.52</v>
          </cell>
        </row>
        <row r="890">
          <cell r="A890">
            <v>12823</v>
          </cell>
          <cell r="C890">
            <v>3</v>
          </cell>
          <cell r="D890" t="str">
            <v>SR-78 WB</v>
          </cell>
          <cell r="E890">
            <v>2</v>
          </cell>
          <cell r="F890">
            <v>0.21</v>
          </cell>
          <cell r="G890" t="str">
            <v>CENTRE CITY</v>
          </cell>
          <cell r="I890">
            <v>58.55</v>
          </cell>
          <cell r="J890">
            <v>47.93</v>
          </cell>
          <cell r="K890">
            <v>56.04</v>
          </cell>
          <cell r="L890">
            <v>55.26</v>
          </cell>
          <cell r="M890">
            <v>58.58</v>
          </cell>
        </row>
        <row r="891">
          <cell r="A891">
            <v>21942</v>
          </cell>
          <cell r="C891">
            <v>3</v>
          </cell>
          <cell r="D891" t="str">
            <v>SR-78 WB</v>
          </cell>
          <cell r="E891">
            <v>4</v>
          </cell>
          <cell r="F891">
            <v>0.85</v>
          </cell>
          <cell r="G891" t="str">
            <v>I-15 NB</v>
          </cell>
          <cell r="I891">
            <v>59.6</v>
          </cell>
          <cell r="J891">
            <v>38.19</v>
          </cell>
          <cell r="K891">
            <v>57.97</v>
          </cell>
          <cell r="L891">
            <v>50.39</v>
          </cell>
          <cell r="M891">
            <v>59.5</v>
          </cell>
        </row>
        <row r="892">
          <cell r="A892">
            <v>8056</v>
          </cell>
          <cell r="C892">
            <v>3</v>
          </cell>
          <cell r="D892" t="str">
            <v>SR-78 WB</v>
          </cell>
          <cell r="E892">
            <v>9</v>
          </cell>
          <cell r="F892">
            <v>0.33</v>
          </cell>
          <cell r="G892" t="str">
            <v>WOODLAND</v>
          </cell>
          <cell r="I892">
            <v>66.48</v>
          </cell>
          <cell r="J892">
            <v>59.94</v>
          </cell>
          <cell r="K892">
            <v>61.98</v>
          </cell>
          <cell r="L892">
            <v>48.65</v>
          </cell>
          <cell r="M892">
            <v>65.53</v>
          </cell>
        </row>
        <row r="893">
          <cell r="A893">
            <v>16447</v>
          </cell>
          <cell r="C893">
            <v>3</v>
          </cell>
          <cell r="D893" t="str">
            <v>SR-78 WB</v>
          </cell>
          <cell r="E893">
            <v>11</v>
          </cell>
          <cell r="F893">
            <v>0.13</v>
          </cell>
          <cell r="G893" t="str">
            <v>WOODLAND</v>
          </cell>
          <cell r="I893">
            <v>65.83</v>
          </cell>
          <cell r="J893">
            <v>62.61</v>
          </cell>
          <cell r="K893">
            <v>63.95</v>
          </cell>
          <cell r="L893">
            <v>53.49</v>
          </cell>
          <cell r="M893">
            <v>65.180000000000007</v>
          </cell>
        </row>
        <row r="894">
          <cell r="A894">
            <v>30080</v>
          </cell>
          <cell r="C894">
            <v>3</v>
          </cell>
          <cell r="D894" t="str">
            <v>SR-78 WB</v>
          </cell>
          <cell r="E894">
            <v>12</v>
          </cell>
          <cell r="F894">
            <v>0.37</v>
          </cell>
          <cell r="G894" t="str">
            <v>TWIN OAKS VALLEY</v>
          </cell>
          <cell r="I894">
            <v>66.38</v>
          </cell>
          <cell r="J894">
            <v>64.209999999999994</v>
          </cell>
          <cell r="K894">
            <v>64.81</v>
          </cell>
          <cell r="L894">
            <v>55.53</v>
          </cell>
          <cell r="M894">
            <v>66.010000000000005</v>
          </cell>
        </row>
        <row r="895">
          <cell r="A895">
            <v>8843</v>
          </cell>
          <cell r="C895">
            <v>3</v>
          </cell>
          <cell r="D895" t="str">
            <v>SR-78 WB</v>
          </cell>
          <cell r="E895">
            <v>14</v>
          </cell>
          <cell r="F895">
            <v>0.31</v>
          </cell>
          <cell r="G895" t="str">
            <v>TWIN OAKS VALLEY</v>
          </cell>
          <cell r="I895">
            <v>66.540000000000006</v>
          </cell>
          <cell r="J895">
            <v>64.489999999999995</v>
          </cell>
          <cell r="K895">
            <v>64.39</v>
          </cell>
          <cell r="L895">
            <v>50.49</v>
          </cell>
          <cell r="M895">
            <v>65.75</v>
          </cell>
        </row>
        <row r="896">
          <cell r="A896">
            <v>16430</v>
          </cell>
          <cell r="C896">
            <v>3</v>
          </cell>
          <cell r="D896" t="str">
            <v>SR-78 WB</v>
          </cell>
          <cell r="E896">
            <v>21</v>
          </cell>
          <cell r="F896">
            <v>0.04</v>
          </cell>
          <cell r="G896" t="str">
            <v>LAS POSAS</v>
          </cell>
          <cell r="I896">
            <v>67.290000000000006</v>
          </cell>
          <cell r="J896">
            <v>67.14</v>
          </cell>
          <cell r="K896">
            <v>66.31</v>
          </cell>
          <cell r="L896">
            <v>42.75</v>
          </cell>
          <cell r="M896">
            <v>66.78</v>
          </cell>
        </row>
        <row r="897">
          <cell r="A897">
            <v>8837</v>
          </cell>
          <cell r="C897">
            <v>3</v>
          </cell>
          <cell r="D897" t="str">
            <v>SR-78 WB</v>
          </cell>
          <cell r="E897">
            <v>30</v>
          </cell>
          <cell r="F897">
            <v>0.92</v>
          </cell>
          <cell r="G897" t="str">
            <v>SYCAMORE</v>
          </cell>
          <cell r="I897">
            <v>66.69</v>
          </cell>
          <cell r="J897">
            <v>66.89</v>
          </cell>
          <cell r="K897">
            <v>65.39</v>
          </cell>
          <cell r="L897">
            <v>60.19</v>
          </cell>
          <cell r="M897">
            <v>66.260000000000005</v>
          </cell>
        </row>
        <row r="898">
          <cell r="A898">
            <v>8835</v>
          </cell>
          <cell r="C898">
            <v>3</v>
          </cell>
          <cell r="D898" t="str">
            <v>SR-78 WB</v>
          </cell>
          <cell r="E898">
            <v>32</v>
          </cell>
          <cell r="F898">
            <v>0.47</v>
          </cell>
          <cell r="G898" t="str">
            <v>MAR VISTA</v>
          </cell>
          <cell r="I898">
            <v>65.98</v>
          </cell>
          <cell r="J898">
            <v>59.51</v>
          </cell>
          <cell r="K898">
            <v>63.96</v>
          </cell>
          <cell r="L898">
            <v>61.97</v>
          </cell>
          <cell r="M898">
            <v>66.08</v>
          </cell>
        </row>
        <row r="899">
          <cell r="A899">
            <v>8059</v>
          </cell>
          <cell r="C899">
            <v>3</v>
          </cell>
          <cell r="D899" t="str">
            <v>SR-78 WB</v>
          </cell>
          <cell r="E899">
            <v>33</v>
          </cell>
          <cell r="F899">
            <v>0.44</v>
          </cell>
          <cell r="G899" t="str">
            <v>SUNSET</v>
          </cell>
          <cell r="I899">
            <v>67.09</v>
          </cell>
          <cell r="J899">
            <v>67.489999999999995</v>
          </cell>
          <cell r="K899">
            <v>66.33</v>
          </cell>
          <cell r="L899">
            <v>63.53</v>
          </cell>
          <cell r="M899">
            <v>66.37</v>
          </cell>
        </row>
        <row r="900">
          <cell r="A900">
            <v>16567</v>
          </cell>
          <cell r="C900">
            <v>3</v>
          </cell>
          <cell r="D900" t="str">
            <v>SR-78 WB</v>
          </cell>
          <cell r="E900">
            <v>38</v>
          </cell>
          <cell r="F900">
            <v>1.03</v>
          </cell>
          <cell r="G900" t="str">
            <v>MELROSE</v>
          </cell>
          <cell r="I900">
            <v>63.81</v>
          </cell>
          <cell r="J900">
            <v>60.48</v>
          </cell>
          <cell r="K900">
            <v>65.05</v>
          </cell>
          <cell r="L900">
            <v>64.91</v>
          </cell>
          <cell r="M900">
            <v>64.84</v>
          </cell>
        </row>
        <row r="901">
          <cell r="A901">
            <v>16564</v>
          </cell>
          <cell r="C901">
            <v>3</v>
          </cell>
          <cell r="D901" t="str">
            <v>SR-78 WB</v>
          </cell>
          <cell r="E901">
            <v>39</v>
          </cell>
          <cell r="F901">
            <v>0.52</v>
          </cell>
          <cell r="G901" t="str">
            <v>EMERALD</v>
          </cell>
          <cell r="I901">
            <v>66.06</v>
          </cell>
          <cell r="J901">
            <v>65.849999999999994</v>
          </cell>
          <cell r="K901">
            <v>64.83</v>
          </cell>
          <cell r="L901">
            <v>64.14</v>
          </cell>
          <cell r="M901">
            <v>66.510000000000005</v>
          </cell>
        </row>
        <row r="902">
          <cell r="A902">
            <v>8833</v>
          </cell>
          <cell r="C902">
            <v>3</v>
          </cell>
          <cell r="D902" t="str">
            <v>SR-78 WB</v>
          </cell>
          <cell r="E902">
            <v>40</v>
          </cell>
          <cell r="F902">
            <v>0.54</v>
          </cell>
          <cell r="G902" t="str">
            <v>EMERALD</v>
          </cell>
          <cell r="I902">
            <v>66.06</v>
          </cell>
          <cell r="J902">
            <v>65.849999999999994</v>
          </cell>
          <cell r="K902">
            <v>64.83</v>
          </cell>
          <cell r="L902">
            <v>64.14</v>
          </cell>
          <cell r="M902">
            <v>66.510000000000005</v>
          </cell>
        </row>
        <row r="903">
          <cell r="A903">
            <v>12578</v>
          </cell>
          <cell r="C903">
            <v>3</v>
          </cell>
          <cell r="D903" t="str">
            <v>SR-78 WB</v>
          </cell>
          <cell r="E903">
            <v>41</v>
          </cell>
          <cell r="F903">
            <v>0.26</v>
          </cell>
          <cell r="G903" t="str">
            <v>VISTA WY</v>
          </cell>
          <cell r="I903">
            <v>66.260000000000005</v>
          </cell>
          <cell r="J903">
            <v>66.45</v>
          </cell>
          <cell r="K903">
            <v>64.599999999999994</v>
          </cell>
          <cell r="L903">
            <v>63.33</v>
          </cell>
          <cell r="M903">
            <v>66.260000000000005</v>
          </cell>
        </row>
        <row r="904">
          <cell r="A904">
            <v>28534</v>
          </cell>
          <cell r="C904">
            <v>3</v>
          </cell>
          <cell r="D904" t="str">
            <v>SR-78 WB</v>
          </cell>
          <cell r="E904">
            <v>48</v>
          </cell>
          <cell r="F904">
            <v>0.48</v>
          </cell>
          <cell r="G904" t="str">
            <v>JEFFERSON</v>
          </cell>
          <cell r="I904">
            <v>66.47</v>
          </cell>
          <cell r="J904">
            <v>63.47</v>
          </cell>
          <cell r="K904">
            <v>63.24</v>
          </cell>
          <cell r="L904">
            <v>64.12</v>
          </cell>
          <cell r="M904">
            <v>65.2</v>
          </cell>
        </row>
        <row r="905">
          <cell r="A905">
            <v>12547</v>
          </cell>
          <cell r="C905">
            <v>3</v>
          </cell>
          <cell r="D905" t="str">
            <v>SR-78 WB</v>
          </cell>
          <cell r="E905">
            <v>49</v>
          </cell>
          <cell r="F905">
            <v>0.23</v>
          </cell>
          <cell r="G905" t="str">
            <v>JEFFERSON</v>
          </cell>
          <cell r="I905">
            <v>64.7</v>
          </cell>
          <cell r="J905">
            <v>65.180000000000007</v>
          </cell>
          <cell r="K905">
            <v>64.37</v>
          </cell>
          <cell r="L905">
            <v>59.99</v>
          </cell>
          <cell r="M905">
            <v>64.89</v>
          </cell>
        </row>
        <row r="906">
          <cell r="A906">
            <v>16490</v>
          </cell>
          <cell r="C906">
            <v>3</v>
          </cell>
          <cell r="D906" t="str">
            <v>SR-78 WB</v>
          </cell>
          <cell r="E906">
            <v>50</v>
          </cell>
          <cell r="F906">
            <v>0.28000000000000003</v>
          </cell>
          <cell r="G906" t="str">
            <v>I-5 NB</v>
          </cell>
          <cell r="I906">
            <v>45.1</v>
          </cell>
          <cell r="J906">
            <v>42.18</v>
          </cell>
          <cell r="K906">
            <v>40.71</v>
          </cell>
          <cell r="L906">
            <v>39.22</v>
          </cell>
          <cell r="M906">
            <v>45.05</v>
          </cell>
        </row>
        <row r="907">
          <cell r="A907">
            <v>27866</v>
          </cell>
          <cell r="C907">
            <v>4</v>
          </cell>
          <cell r="D907" t="str">
            <v>SR-905 EB</v>
          </cell>
          <cell r="E907">
            <v>2</v>
          </cell>
          <cell r="F907">
            <v>0.26</v>
          </cell>
          <cell r="G907" t="str">
            <v>I-5 SB</v>
          </cell>
          <cell r="I907">
            <v>52.05</v>
          </cell>
          <cell r="J907">
            <v>52.16</v>
          </cell>
          <cell r="K907">
            <v>53.14</v>
          </cell>
          <cell r="L907">
            <v>53.63</v>
          </cell>
          <cell r="M907">
            <v>52.28</v>
          </cell>
        </row>
        <row r="908">
          <cell r="A908">
            <v>27858</v>
          </cell>
          <cell r="C908">
            <v>4</v>
          </cell>
          <cell r="D908" t="str">
            <v>SR-905 EB</v>
          </cell>
          <cell r="E908">
            <v>3</v>
          </cell>
          <cell r="F908">
            <v>0.16</v>
          </cell>
          <cell r="G908" t="str">
            <v>I-5 NB</v>
          </cell>
          <cell r="I908">
            <v>52.05</v>
          </cell>
          <cell r="J908">
            <v>52.16</v>
          </cell>
          <cell r="K908">
            <v>53.14</v>
          </cell>
          <cell r="L908">
            <v>53.63</v>
          </cell>
          <cell r="M908">
            <v>52.28</v>
          </cell>
        </row>
        <row r="909">
          <cell r="A909">
            <v>27853</v>
          </cell>
          <cell r="C909">
            <v>4</v>
          </cell>
          <cell r="D909" t="str">
            <v>SR-905 EB</v>
          </cell>
          <cell r="E909">
            <v>6</v>
          </cell>
          <cell r="F909">
            <v>0.39</v>
          </cell>
          <cell r="G909" t="str">
            <v>BEYER</v>
          </cell>
          <cell r="I909">
            <v>59.62</v>
          </cell>
          <cell r="J909">
            <v>60.81</v>
          </cell>
          <cell r="K909">
            <v>60.25</v>
          </cell>
          <cell r="L909">
            <v>60.8</v>
          </cell>
          <cell r="M909">
            <v>58.81</v>
          </cell>
        </row>
        <row r="910">
          <cell r="A910">
            <v>13975</v>
          </cell>
          <cell r="C910">
            <v>4</v>
          </cell>
          <cell r="D910" t="str">
            <v>SR-905 EB</v>
          </cell>
          <cell r="E910">
            <v>7</v>
          </cell>
          <cell r="F910">
            <v>0.16</v>
          </cell>
          <cell r="G910" t="str">
            <v>BEYER</v>
          </cell>
          <cell r="I910">
            <v>59.72</v>
          </cell>
          <cell r="J910">
            <v>59.58</v>
          </cell>
          <cell r="K910">
            <v>59.9</v>
          </cell>
          <cell r="L910">
            <v>59.15</v>
          </cell>
          <cell r="M910">
            <v>58.63</v>
          </cell>
        </row>
        <row r="911">
          <cell r="A911">
            <v>13991</v>
          </cell>
          <cell r="C911">
            <v>4</v>
          </cell>
          <cell r="D911" t="str">
            <v>SR-905 EB</v>
          </cell>
          <cell r="E911">
            <v>8</v>
          </cell>
          <cell r="F911">
            <v>0.41</v>
          </cell>
          <cell r="G911" t="str">
            <v>PICADOR</v>
          </cell>
          <cell r="I911">
            <v>59.72</v>
          </cell>
          <cell r="J911">
            <v>59.58</v>
          </cell>
          <cell r="K911">
            <v>59.9</v>
          </cell>
          <cell r="L911">
            <v>59.15</v>
          </cell>
          <cell r="M911">
            <v>58.63</v>
          </cell>
        </row>
        <row r="912">
          <cell r="A912">
            <v>13992</v>
          </cell>
          <cell r="C912">
            <v>4</v>
          </cell>
          <cell r="D912" t="str">
            <v>SR-905 EB</v>
          </cell>
          <cell r="E912">
            <v>9</v>
          </cell>
          <cell r="F912">
            <v>0.18</v>
          </cell>
          <cell r="G912" t="str">
            <v>PICADOR</v>
          </cell>
          <cell r="I912">
            <v>59.72</v>
          </cell>
          <cell r="J912">
            <v>59.58</v>
          </cell>
          <cell r="K912">
            <v>59.9</v>
          </cell>
          <cell r="L912">
            <v>59.15</v>
          </cell>
          <cell r="M912">
            <v>58.63</v>
          </cell>
        </row>
        <row r="913">
          <cell r="A913">
            <v>25259</v>
          </cell>
          <cell r="C913">
            <v>4</v>
          </cell>
          <cell r="D913" t="str">
            <v>SR-905 EB</v>
          </cell>
          <cell r="E913">
            <v>11</v>
          </cell>
          <cell r="F913">
            <v>0.31</v>
          </cell>
          <cell r="G913" t="str">
            <v>I-805 SB</v>
          </cell>
          <cell r="I913">
            <v>57.73</v>
          </cell>
          <cell r="J913">
            <v>60.1</v>
          </cell>
          <cell r="K913">
            <v>59.45</v>
          </cell>
          <cell r="L913">
            <v>60.19</v>
          </cell>
          <cell r="M913">
            <v>56.84</v>
          </cell>
        </row>
        <row r="914">
          <cell r="A914">
            <v>9914</v>
          </cell>
          <cell r="C914">
            <v>4</v>
          </cell>
          <cell r="D914" t="str">
            <v>SR-905 EB</v>
          </cell>
          <cell r="E914">
            <v>12</v>
          </cell>
          <cell r="F914">
            <v>0.39</v>
          </cell>
          <cell r="G914" t="str">
            <v>I-805 SB</v>
          </cell>
          <cell r="I914">
            <v>57.73</v>
          </cell>
          <cell r="J914">
            <v>60.1</v>
          </cell>
          <cell r="K914">
            <v>59.45</v>
          </cell>
          <cell r="L914">
            <v>60.19</v>
          </cell>
          <cell r="M914">
            <v>56.84</v>
          </cell>
        </row>
        <row r="915">
          <cell r="A915">
            <v>27738</v>
          </cell>
          <cell r="C915">
            <v>4</v>
          </cell>
          <cell r="D915" t="str">
            <v>SR-905 EB</v>
          </cell>
          <cell r="E915">
            <v>2</v>
          </cell>
          <cell r="F915">
            <v>0.51</v>
          </cell>
          <cell r="G915" t="str">
            <v>CALIENTE</v>
          </cell>
          <cell r="I915">
            <v>58.53</v>
          </cell>
          <cell r="J915">
            <v>61.83</v>
          </cell>
          <cell r="K915">
            <v>61.06</v>
          </cell>
          <cell r="L915">
            <v>61.57</v>
          </cell>
          <cell r="M915">
            <v>58.41</v>
          </cell>
        </row>
        <row r="916">
          <cell r="A916">
            <v>27737</v>
          </cell>
          <cell r="C916">
            <v>4</v>
          </cell>
          <cell r="D916" t="str">
            <v>SR-905 EB</v>
          </cell>
          <cell r="E916">
            <v>3</v>
          </cell>
          <cell r="F916">
            <v>0.6</v>
          </cell>
          <cell r="G916" t="str">
            <v>CALIENTE</v>
          </cell>
          <cell r="I916">
            <v>58.53</v>
          </cell>
          <cell r="J916">
            <v>61.83</v>
          </cell>
          <cell r="K916">
            <v>61.06</v>
          </cell>
          <cell r="L916">
            <v>61.57</v>
          </cell>
          <cell r="M916">
            <v>58.41</v>
          </cell>
        </row>
        <row r="917">
          <cell r="A917">
            <v>27718</v>
          </cell>
          <cell r="C917">
            <v>4</v>
          </cell>
          <cell r="D917" t="str">
            <v>SR-905 EB</v>
          </cell>
          <cell r="E917">
            <v>6</v>
          </cell>
          <cell r="F917">
            <v>0.45</v>
          </cell>
          <cell r="G917" t="str">
            <v>HERITAGE</v>
          </cell>
          <cell r="I917">
            <v>60.99</v>
          </cell>
          <cell r="J917">
            <v>62.7</v>
          </cell>
          <cell r="K917">
            <v>61.23</v>
          </cell>
          <cell r="L917">
            <v>62.23</v>
          </cell>
          <cell r="M917">
            <v>59.98</v>
          </cell>
        </row>
        <row r="918">
          <cell r="A918">
            <v>27717</v>
          </cell>
          <cell r="C918">
            <v>4</v>
          </cell>
          <cell r="D918" t="str">
            <v>SR-905 EB</v>
          </cell>
          <cell r="E918">
            <v>7</v>
          </cell>
          <cell r="F918">
            <v>0.59</v>
          </cell>
          <cell r="G918" t="str">
            <v>BRITANNIA</v>
          </cell>
          <cell r="I918">
            <v>60.99</v>
          </cell>
          <cell r="J918">
            <v>62.7</v>
          </cell>
          <cell r="K918">
            <v>61.23</v>
          </cell>
          <cell r="L918">
            <v>62.23</v>
          </cell>
          <cell r="M918">
            <v>59.98</v>
          </cell>
        </row>
        <row r="919">
          <cell r="A919">
            <v>9953</v>
          </cell>
          <cell r="C919">
            <v>4</v>
          </cell>
          <cell r="D919" t="str">
            <v>SR-905 EB</v>
          </cell>
          <cell r="E919">
            <v>10</v>
          </cell>
          <cell r="F919">
            <v>0.4</v>
          </cell>
          <cell r="G919" t="str">
            <v>LA MEDIA</v>
          </cell>
          <cell r="I919">
            <v>61.39</v>
          </cell>
          <cell r="J919">
            <v>62.53</v>
          </cell>
          <cell r="K919">
            <v>61.88</v>
          </cell>
          <cell r="L919">
            <v>63.51</v>
          </cell>
          <cell r="M919">
            <v>61.43</v>
          </cell>
        </row>
        <row r="920">
          <cell r="A920">
            <v>9904</v>
          </cell>
          <cell r="C920">
            <v>3</v>
          </cell>
          <cell r="D920" t="str">
            <v>SR-905 WB</v>
          </cell>
          <cell r="E920">
            <v>2</v>
          </cell>
          <cell r="F920">
            <v>0.54</v>
          </cell>
          <cell r="G920" t="str">
            <v>CALIENTE</v>
          </cell>
          <cell r="I920">
            <v>63.78</v>
          </cell>
          <cell r="J920">
            <v>64.19</v>
          </cell>
          <cell r="K920">
            <v>64.34</v>
          </cell>
          <cell r="L920">
            <v>65.959999999999994</v>
          </cell>
          <cell r="M920">
            <v>63.61</v>
          </cell>
        </row>
        <row r="921">
          <cell r="A921">
            <v>23435</v>
          </cell>
          <cell r="C921">
            <v>3</v>
          </cell>
          <cell r="D921" t="str">
            <v>SR-905 WB</v>
          </cell>
          <cell r="E921">
            <v>3</v>
          </cell>
          <cell r="F921">
            <v>0.28999999999999998</v>
          </cell>
          <cell r="G921" t="str">
            <v>I-805 NB</v>
          </cell>
          <cell r="I921">
            <v>63.78</v>
          </cell>
          <cell r="J921">
            <v>64.19</v>
          </cell>
          <cell r="K921">
            <v>64.34</v>
          </cell>
          <cell r="L921">
            <v>65.959999999999994</v>
          </cell>
          <cell r="M921">
            <v>63.61</v>
          </cell>
        </row>
        <row r="922">
          <cell r="A922">
            <v>9915</v>
          </cell>
          <cell r="C922">
            <v>3</v>
          </cell>
          <cell r="D922" t="str">
            <v>SR-905 WB</v>
          </cell>
          <cell r="E922">
            <v>4</v>
          </cell>
          <cell r="F922">
            <v>0.32</v>
          </cell>
          <cell r="G922" t="str">
            <v>I-805 NB</v>
          </cell>
          <cell r="I922">
            <v>63.78</v>
          </cell>
          <cell r="J922">
            <v>64.19</v>
          </cell>
          <cell r="K922">
            <v>64.34</v>
          </cell>
          <cell r="L922">
            <v>65.959999999999994</v>
          </cell>
          <cell r="M922">
            <v>63.61</v>
          </cell>
        </row>
        <row r="923">
          <cell r="A923">
            <v>9910</v>
          </cell>
          <cell r="C923">
            <v>3</v>
          </cell>
          <cell r="D923" t="str">
            <v>SR-905 WB</v>
          </cell>
          <cell r="E923">
            <v>5</v>
          </cell>
          <cell r="F923">
            <v>0.17</v>
          </cell>
          <cell r="G923" t="str">
            <v>I-805 SB</v>
          </cell>
          <cell r="I923">
            <v>63.78</v>
          </cell>
          <cell r="J923">
            <v>64.19</v>
          </cell>
          <cell r="K923">
            <v>64.34</v>
          </cell>
          <cell r="L923">
            <v>65.959999999999994</v>
          </cell>
          <cell r="M923">
            <v>63.61</v>
          </cell>
        </row>
        <row r="924">
          <cell r="A924">
            <v>13994</v>
          </cell>
          <cell r="C924">
            <v>3</v>
          </cell>
          <cell r="D924" t="str">
            <v>SR-905 WB</v>
          </cell>
          <cell r="E924">
            <v>6</v>
          </cell>
          <cell r="F924">
            <v>0.21</v>
          </cell>
          <cell r="G924" t="str">
            <v>I-805 SB</v>
          </cell>
          <cell r="I924">
            <v>63.89</v>
          </cell>
          <cell r="J924">
            <v>64.150000000000006</v>
          </cell>
          <cell r="K924">
            <v>63.4</v>
          </cell>
          <cell r="L924">
            <v>64.78</v>
          </cell>
          <cell r="M924">
            <v>63.6</v>
          </cell>
        </row>
        <row r="925">
          <cell r="A925">
            <v>13993</v>
          </cell>
          <cell r="C925">
            <v>3</v>
          </cell>
          <cell r="D925" t="str">
            <v>SR-905 WB</v>
          </cell>
          <cell r="E925">
            <v>7</v>
          </cell>
          <cell r="F925">
            <v>0.38</v>
          </cell>
          <cell r="G925" t="str">
            <v>PICADOR</v>
          </cell>
          <cell r="I925">
            <v>63.89</v>
          </cell>
          <cell r="J925">
            <v>64.150000000000006</v>
          </cell>
          <cell r="K925">
            <v>63.4</v>
          </cell>
          <cell r="L925">
            <v>64.78</v>
          </cell>
          <cell r="M925">
            <v>63.6</v>
          </cell>
        </row>
        <row r="926">
          <cell r="A926">
            <v>27774</v>
          </cell>
          <cell r="C926">
            <v>3</v>
          </cell>
          <cell r="D926" t="str">
            <v>SR-905 WB</v>
          </cell>
          <cell r="E926">
            <v>9</v>
          </cell>
          <cell r="F926">
            <v>0.26</v>
          </cell>
          <cell r="G926" t="str">
            <v>BEYER</v>
          </cell>
          <cell r="I926">
            <v>63.66</v>
          </cell>
          <cell r="J926">
            <v>63.6</v>
          </cell>
          <cell r="K926">
            <v>63.25</v>
          </cell>
          <cell r="L926">
            <v>64.400000000000006</v>
          </cell>
          <cell r="M926">
            <v>63.12</v>
          </cell>
        </row>
        <row r="927">
          <cell r="A927">
            <v>27862</v>
          </cell>
          <cell r="C927">
            <v>3</v>
          </cell>
          <cell r="D927" t="str">
            <v>SR-905 WB</v>
          </cell>
          <cell r="E927">
            <v>12</v>
          </cell>
          <cell r="F927">
            <v>0.08</v>
          </cell>
          <cell r="G927" t="str">
            <v>I-5 NB</v>
          </cell>
          <cell r="I927">
            <v>54.49</v>
          </cell>
          <cell r="J927">
            <v>53.96</v>
          </cell>
          <cell r="K927">
            <v>53.95</v>
          </cell>
          <cell r="L927">
            <v>53.68</v>
          </cell>
          <cell r="M927">
            <v>54.11</v>
          </cell>
        </row>
        <row r="928">
          <cell r="A928">
            <v>27868</v>
          </cell>
          <cell r="C928">
            <v>3</v>
          </cell>
          <cell r="D928" t="str">
            <v>SR-905 WB</v>
          </cell>
          <cell r="E928">
            <v>13</v>
          </cell>
          <cell r="F928">
            <v>0.18</v>
          </cell>
          <cell r="G928" t="str">
            <v>I-5 SB</v>
          </cell>
          <cell r="I928">
            <v>54.49</v>
          </cell>
          <cell r="J928">
            <v>53.96</v>
          </cell>
          <cell r="K928">
            <v>53.95</v>
          </cell>
          <cell r="L928">
            <v>53.68</v>
          </cell>
          <cell r="M928">
            <v>54.11</v>
          </cell>
        </row>
        <row r="929">
          <cell r="A929">
            <v>8185</v>
          </cell>
          <cell r="C929">
            <v>3</v>
          </cell>
          <cell r="D929" t="str">
            <v>SR-905 WB</v>
          </cell>
          <cell r="E929">
            <v>2</v>
          </cell>
          <cell r="F929">
            <v>0.36</v>
          </cell>
          <cell r="G929" t="str">
            <v>LRT-905</v>
          </cell>
          <cell r="I929">
            <v>41.38</v>
          </cell>
          <cell r="J929">
            <v>41.4</v>
          </cell>
          <cell r="K929">
            <v>37.979999999999997</v>
          </cell>
          <cell r="L929">
            <v>40.17</v>
          </cell>
          <cell r="M929">
            <v>40.31</v>
          </cell>
        </row>
        <row r="930">
          <cell r="A930">
            <v>10002</v>
          </cell>
          <cell r="C930">
            <v>3</v>
          </cell>
          <cell r="D930" t="str">
            <v>SR-905 WB</v>
          </cell>
          <cell r="E930">
            <v>3</v>
          </cell>
          <cell r="F930">
            <v>0.36</v>
          </cell>
          <cell r="G930" t="str">
            <v>LRT-905</v>
          </cell>
          <cell r="I930">
            <v>58.44</v>
          </cell>
          <cell r="J930">
            <v>57.43</v>
          </cell>
          <cell r="K930">
            <v>57.86</v>
          </cell>
          <cell r="L930">
            <v>58.58</v>
          </cell>
          <cell r="M930">
            <v>57.17</v>
          </cell>
        </row>
        <row r="931">
          <cell r="A931">
            <v>27724</v>
          </cell>
          <cell r="C931">
            <v>3</v>
          </cell>
          <cell r="D931" t="str">
            <v>SR-905 WB</v>
          </cell>
          <cell r="E931">
            <v>8</v>
          </cell>
          <cell r="F931">
            <v>0.38</v>
          </cell>
          <cell r="G931" t="str">
            <v>SR-125 SB</v>
          </cell>
          <cell r="I931">
            <v>61.43</v>
          </cell>
          <cell r="J931">
            <v>61.13</v>
          </cell>
          <cell r="K931">
            <v>60.44</v>
          </cell>
          <cell r="L931">
            <v>61.1</v>
          </cell>
          <cell r="M931">
            <v>61.02</v>
          </cell>
        </row>
        <row r="932">
          <cell r="A932">
            <v>8218</v>
          </cell>
          <cell r="C932">
            <v>3</v>
          </cell>
          <cell r="D932" t="str">
            <v>SR-905 WB</v>
          </cell>
          <cell r="E932">
            <v>9</v>
          </cell>
          <cell r="F932">
            <v>0.21</v>
          </cell>
          <cell r="G932" t="str">
            <v>LA MEDIA</v>
          </cell>
          <cell r="I932">
            <v>61.43</v>
          </cell>
          <cell r="J932">
            <v>61.13</v>
          </cell>
          <cell r="K932">
            <v>60.44</v>
          </cell>
          <cell r="L932">
            <v>61.1</v>
          </cell>
          <cell r="M932">
            <v>61.02</v>
          </cell>
        </row>
        <row r="933">
          <cell r="A933">
            <v>27716</v>
          </cell>
          <cell r="C933">
            <v>3</v>
          </cell>
          <cell r="D933" t="str">
            <v>SR-905 WB</v>
          </cell>
          <cell r="E933">
            <v>11</v>
          </cell>
          <cell r="F933">
            <v>0.64</v>
          </cell>
          <cell r="G933" t="str">
            <v>BRITANNIA</v>
          </cell>
          <cell r="I933">
            <v>59.53</v>
          </cell>
          <cell r="J933">
            <v>60.22</v>
          </cell>
          <cell r="K933">
            <v>60.36</v>
          </cell>
          <cell r="L933">
            <v>60.59</v>
          </cell>
          <cell r="M933">
            <v>59.24</v>
          </cell>
        </row>
        <row r="934">
          <cell r="A934">
            <v>27741</v>
          </cell>
          <cell r="C934">
            <v>3</v>
          </cell>
          <cell r="D934" t="str">
            <v>SR-905 WB</v>
          </cell>
          <cell r="E934">
            <v>14</v>
          </cell>
          <cell r="F934">
            <v>0.77</v>
          </cell>
          <cell r="G934" t="str">
            <v>HERITAGE</v>
          </cell>
          <cell r="I934">
            <v>60.14</v>
          </cell>
          <cell r="J934">
            <v>61.39</v>
          </cell>
          <cell r="K934">
            <v>61.26</v>
          </cell>
          <cell r="L934">
            <v>61.46</v>
          </cell>
          <cell r="M934">
            <v>59.85</v>
          </cell>
        </row>
        <row r="935">
          <cell r="A935">
            <v>27742</v>
          </cell>
          <cell r="C935">
            <v>3</v>
          </cell>
          <cell r="D935" t="str">
            <v>SR-905 WB</v>
          </cell>
          <cell r="E935">
            <v>15</v>
          </cell>
          <cell r="F935">
            <v>0.47</v>
          </cell>
          <cell r="G935" t="str">
            <v>CALIENTE</v>
          </cell>
          <cell r="I935">
            <v>60.14</v>
          </cell>
          <cell r="J935">
            <v>61.39</v>
          </cell>
          <cell r="K935">
            <v>61.26</v>
          </cell>
          <cell r="L935">
            <v>61.46</v>
          </cell>
          <cell r="M935">
            <v>59.85</v>
          </cell>
        </row>
        <row r="936">
          <cell r="A936">
            <v>15859</v>
          </cell>
          <cell r="C936">
            <v>4</v>
          </cell>
          <cell r="D936" t="str">
            <v>SR-94 EB</v>
          </cell>
          <cell r="E936">
            <v>4</v>
          </cell>
          <cell r="F936">
            <v>0.28000000000000003</v>
          </cell>
          <cell r="G936" t="str">
            <v>I-5 SB</v>
          </cell>
          <cell r="I936">
            <v>66.319999999999993</v>
          </cell>
          <cell r="J936">
            <v>65.02</v>
          </cell>
          <cell r="K936">
            <v>64.400000000000006</v>
          </cell>
          <cell r="L936">
            <v>41.13</v>
          </cell>
          <cell r="M936">
            <v>64.489999999999995</v>
          </cell>
        </row>
        <row r="937">
          <cell r="A937">
            <v>15855</v>
          </cell>
          <cell r="C937">
            <v>4</v>
          </cell>
          <cell r="D937" t="str">
            <v>SR-94 EB</v>
          </cell>
          <cell r="E937">
            <v>6</v>
          </cell>
          <cell r="F937">
            <v>0.22</v>
          </cell>
          <cell r="G937" t="str">
            <v>28TH</v>
          </cell>
          <cell r="I937">
            <v>67.11</v>
          </cell>
          <cell r="J937">
            <v>66.599999999999994</v>
          </cell>
          <cell r="K937">
            <v>66.31</v>
          </cell>
          <cell r="L937">
            <v>45.12</v>
          </cell>
          <cell r="M937">
            <v>66.48</v>
          </cell>
        </row>
        <row r="938">
          <cell r="A938">
            <v>31212</v>
          </cell>
          <cell r="C938">
            <v>4</v>
          </cell>
          <cell r="D938" t="str">
            <v>SR-94 EB</v>
          </cell>
          <cell r="E938">
            <v>7</v>
          </cell>
          <cell r="F938">
            <v>0.11</v>
          </cell>
          <cell r="G938" t="str">
            <v>28TH</v>
          </cell>
          <cell r="I938">
            <v>67.11</v>
          </cell>
          <cell r="J938">
            <v>66.599999999999994</v>
          </cell>
          <cell r="K938">
            <v>66.31</v>
          </cell>
          <cell r="L938">
            <v>45.12</v>
          </cell>
          <cell r="M938">
            <v>66.48</v>
          </cell>
        </row>
        <row r="939">
          <cell r="A939">
            <v>15849</v>
          </cell>
          <cell r="C939">
            <v>4</v>
          </cell>
          <cell r="D939" t="str">
            <v>SR-94 EB</v>
          </cell>
          <cell r="E939">
            <v>11</v>
          </cell>
          <cell r="F939">
            <v>0.08</v>
          </cell>
          <cell r="G939" t="str">
            <v>SR-15 SB</v>
          </cell>
          <cell r="I939">
            <v>66.45</v>
          </cell>
          <cell r="J939">
            <v>66.989999999999995</v>
          </cell>
          <cell r="K939">
            <v>67.58</v>
          </cell>
          <cell r="L939">
            <v>60.48</v>
          </cell>
          <cell r="M939">
            <v>66.73</v>
          </cell>
        </row>
        <row r="940">
          <cell r="A940">
            <v>29052</v>
          </cell>
          <cell r="C940">
            <v>4</v>
          </cell>
          <cell r="D940" t="str">
            <v>SR-94 EB</v>
          </cell>
          <cell r="E940">
            <v>12</v>
          </cell>
          <cell r="F940">
            <v>0.37</v>
          </cell>
          <cell r="G940" t="str">
            <v>SR-15 NB</v>
          </cell>
          <cell r="I940">
            <v>66.45</v>
          </cell>
          <cell r="J940">
            <v>66.989999999999995</v>
          </cell>
          <cell r="K940">
            <v>67.58</v>
          </cell>
          <cell r="L940">
            <v>60.48</v>
          </cell>
          <cell r="M940">
            <v>66.73</v>
          </cell>
        </row>
        <row r="941">
          <cell r="A941">
            <v>29050</v>
          </cell>
          <cell r="C941">
            <v>4</v>
          </cell>
          <cell r="D941" t="str">
            <v>SR-94 EB</v>
          </cell>
          <cell r="E941">
            <v>13</v>
          </cell>
          <cell r="F941">
            <v>0.33</v>
          </cell>
          <cell r="G941" t="str">
            <v>HOME</v>
          </cell>
          <cell r="I941">
            <v>66</v>
          </cell>
          <cell r="J941">
            <v>65.64</v>
          </cell>
          <cell r="K941">
            <v>66.5</v>
          </cell>
          <cell r="L941">
            <v>59.35</v>
          </cell>
          <cell r="M941">
            <v>66.36</v>
          </cell>
        </row>
        <row r="942">
          <cell r="A942">
            <v>29047</v>
          </cell>
          <cell r="C942">
            <v>4</v>
          </cell>
          <cell r="D942" t="str">
            <v>SR-94 EB</v>
          </cell>
          <cell r="E942">
            <v>14</v>
          </cell>
          <cell r="F942">
            <v>0.55000000000000004</v>
          </cell>
          <cell r="G942" t="str">
            <v>I-805 SB</v>
          </cell>
          <cell r="I942">
            <v>66.03</v>
          </cell>
          <cell r="J942">
            <v>65.989999999999995</v>
          </cell>
          <cell r="K942">
            <v>66.58</v>
          </cell>
          <cell r="L942">
            <v>62.21</v>
          </cell>
          <cell r="M942">
            <v>66.19</v>
          </cell>
        </row>
        <row r="943">
          <cell r="A943">
            <v>29045</v>
          </cell>
          <cell r="C943">
            <v>4</v>
          </cell>
          <cell r="D943" t="str">
            <v>SR-94 EB</v>
          </cell>
          <cell r="E943">
            <v>15</v>
          </cell>
          <cell r="F943">
            <v>0.47</v>
          </cell>
          <cell r="G943" t="str">
            <v>I-805 NB</v>
          </cell>
          <cell r="I943">
            <v>65.89</v>
          </cell>
          <cell r="J943">
            <v>64.63</v>
          </cell>
          <cell r="K943">
            <v>65.17</v>
          </cell>
          <cell r="L943">
            <v>59.39</v>
          </cell>
          <cell r="M943">
            <v>65.209999999999994</v>
          </cell>
        </row>
        <row r="944">
          <cell r="A944">
            <v>29035</v>
          </cell>
          <cell r="C944">
            <v>4</v>
          </cell>
          <cell r="D944" t="str">
            <v>SR-94 EB</v>
          </cell>
          <cell r="E944">
            <v>17</v>
          </cell>
          <cell r="F944">
            <v>0.4</v>
          </cell>
          <cell r="G944" t="str">
            <v>EUCLID</v>
          </cell>
          <cell r="I944">
            <v>67.02</v>
          </cell>
          <cell r="J944">
            <v>65.849999999999994</v>
          </cell>
          <cell r="K944">
            <v>65.92</v>
          </cell>
          <cell r="L944">
            <v>59.71</v>
          </cell>
          <cell r="M944">
            <v>66.64</v>
          </cell>
        </row>
        <row r="945">
          <cell r="A945">
            <v>29023</v>
          </cell>
          <cell r="C945">
            <v>4</v>
          </cell>
          <cell r="D945" t="str">
            <v>SR-94 EB</v>
          </cell>
          <cell r="E945">
            <v>19</v>
          </cell>
          <cell r="F945">
            <v>0.34</v>
          </cell>
          <cell r="G945" t="str">
            <v>KELTON</v>
          </cell>
          <cell r="I945">
            <v>66.94</v>
          </cell>
          <cell r="J945">
            <v>66.19</v>
          </cell>
          <cell r="K945">
            <v>65.8</v>
          </cell>
          <cell r="L945">
            <v>59.12</v>
          </cell>
          <cell r="M945">
            <v>66.64</v>
          </cell>
        </row>
        <row r="946">
          <cell r="A946">
            <v>29025</v>
          </cell>
          <cell r="C946">
            <v>4</v>
          </cell>
          <cell r="D946" t="str">
            <v>SR-94 EB</v>
          </cell>
          <cell r="E946">
            <v>21</v>
          </cell>
          <cell r="F946">
            <v>1.69</v>
          </cell>
          <cell r="G946" t="str">
            <v>FEDERAL</v>
          </cell>
          <cell r="I946">
            <v>63.43</v>
          </cell>
          <cell r="J946">
            <v>65.959999999999994</v>
          </cell>
          <cell r="K946">
            <v>66.36</v>
          </cell>
          <cell r="L946">
            <v>61.97</v>
          </cell>
          <cell r="M946">
            <v>65.38</v>
          </cell>
        </row>
        <row r="947">
          <cell r="A947">
            <v>27989</v>
          </cell>
          <cell r="C947">
            <v>4</v>
          </cell>
          <cell r="D947" t="str">
            <v>SR-94 EB</v>
          </cell>
          <cell r="E947">
            <v>22</v>
          </cell>
          <cell r="F947">
            <v>0.49</v>
          </cell>
          <cell r="G947" t="str">
            <v>COLLEGE</v>
          </cell>
          <cell r="I947">
            <v>64.150000000000006</v>
          </cell>
          <cell r="J947">
            <v>65.760000000000005</v>
          </cell>
          <cell r="K947">
            <v>66.489999999999995</v>
          </cell>
          <cell r="L947">
            <v>63.49</v>
          </cell>
          <cell r="M947">
            <v>65.45</v>
          </cell>
        </row>
        <row r="948">
          <cell r="A948">
            <v>27993</v>
          </cell>
          <cell r="C948">
            <v>4</v>
          </cell>
          <cell r="D948" t="str">
            <v>SR-94 EB</v>
          </cell>
          <cell r="E948">
            <v>23</v>
          </cell>
          <cell r="F948">
            <v>0.24</v>
          </cell>
          <cell r="G948" t="str">
            <v>MASSACHUSETTS</v>
          </cell>
          <cell r="I948">
            <v>66.44</v>
          </cell>
          <cell r="J948">
            <v>66.8</v>
          </cell>
          <cell r="K948">
            <v>66.260000000000005</v>
          </cell>
          <cell r="L948">
            <v>63.59</v>
          </cell>
          <cell r="M948">
            <v>66.41</v>
          </cell>
        </row>
        <row r="949">
          <cell r="A949">
            <v>28002</v>
          </cell>
          <cell r="C949">
            <v>4</v>
          </cell>
          <cell r="D949" t="str">
            <v>SR-94 EB</v>
          </cell>
          <cell r="E949">
            <v>24</v>
          </cell>
          <cell r="F949">
            <v>0.28000000000000003</v>
          </cell>
          <cell r="G949" t="str">
            <v>WAITE</v>
          </cell>
          <cell r="I949">
            <v>66.040000000000006</v>
          </cell>
          <cell r="J949">
            <v>66.319999999999993</v>
          </cell>
          <cell r="K949">
            <v>65.989999999999995</v>
          </cell>
          <cell r="L949">
            <v>61.71</v>
          </cell>
          <cell r="M949">
            <v>66.069999999999993</v>
          </cell>
        </row>
        <row r="950">
          <cell r="A950">
            <v>10252</v>
          </cell>
          <cell r="C950">
            <v>4</v>
          </cell>
          <cell r="D950" t="str">
            <v>SR-94 EB</v>
          </cell>
          <cell r="E950">
            <v>25</v>
          </cell>
          <cell r="F950">
            <v>0.35</v>
          </cell>
          <cell r="G950" t="str">
            <v>LEMON GROVE</v>
          </cell>
          <cell r="I950">
            <v>66.06</v>
          </cell>
          <cell r="J950">
            <v>66.33</v>
          </cell>
          <cell r="K950">
            <v>66.180000000000007</v>
          </cell>
          <cell r="L950">
            <v>60.24</v>
          </cell>
          <cell r="M950">
            <v>65.92</v>
          </cell>
        </row>
        <row r="951">
          <cell r="A951">
            <v>28012</v>
          </cell>
          <cell r="C951">
            <v>4</v>
          </cell>
          <cell r="D951" t="str">
            <v>SR-94 EB</v>
          </cell>
          <cell r="E951">
            <v>26</v>
          </cell>
          <cell r="F951">
            <v>0.28999999999999998</v>
          </cell>
          <cell r="G951" t="str">
            <v>LEMON GROVE</v>
          </cell>
          <cell r="I951">
            <v>64.81</v>
          </cell>
          <cell r="J951">
            <v>64.03</v>
          </cell>
          <cell r="K951">
            <v>64.05</v>
          </cell>
          <cell r="L951">
            <v>61.67</v>
          </cell>
          <cell r="M951">
            <v>64.959999999999994</v>
          </cell>
        </row>
        <row r="952">
          <cell r="A952">
            <v>28013</v>
          </cell>
          <cell r="C952">
            <v>4</v>
          </cell>
          <cell r="D952" t="str">
            <v>SR-94 EB</v>
          </cell>
          <cell r="E952">
            <v>27</v>
          </cell>
          <cell r="F952">
            <v>0.09</v>
          </cell>
          <cell r="G952" t="str">
            <v>GROVE</v>
          </cell>
          <cell r="I952">
            <v>66.459999999999994</v>
          </cell>
          <cell r="J952">
            <v>49.5</v>
          </cell>
          <cell r="K952">
            <v>63.63</v>
          </cell>
          <cell r="L952">
            <v>64.63</v>
          </cell>
          <cell r="M952">
            <v>65.67</v>
          </cell>
        </row>
        <row r="953">
          <cell r="A953">
            <v>5127</v>
          </cell>
          <cell r="C953">
            <v>4</v>
          </cell>
          <cell r="D953" t="str">
            <v>SR-94 EB</v>
          </cell>
          <cell r="E953">
            <v>28</v>
          </cell>
          <cell r="F953">
            <v>0.09</v>
          </cell>
          <cell r="G953" t="str">
            <v>SR-125 NB</v>
          </cell>
          <cell r="I953">
            <v>64.81</v>
          </cell>
          <cell r="J953">
            <v>64.03</v>
          </cell>
          <cell r="K953">
            <v>64.05</v>
          </cell>
          <cell r="L953">
            <v>61.67</v>
          </cell>
          <cell r="M953">
            <v>64.959999999999994</v>
          </cell>
        </row>
        <row r="954">
          <cell r="A954">
            <v>10159</v>
          </cell>
          <cell r="C954">
            <v>4</v>
          </cell>
          <cell r="D954" t="str">
            <v>SR-94 EB</v>
          </cell>
          <cell r="E954">
            <v>29</v>
          </cell>
          <cell r="F954">
            <v>0.36</v>
          </cell>
          <cell r="G954" t="str">
            <v>SR-125 NB</v>
          </cell>
          <cell r="I954">
            <v>66.459999999999994</v>
          </cell>
          <cell r="J954">
            <v>49.5</v>
          </cell>
          <cell r="K954">
            <v>63.63</v>
          </cell>
          <cell r="L954">
            <v>64.63</v>
          </cell>
          <cell r="M954">
            <v>65.67</v>
          </cell>
        </row>
        <row r="955">
          <cell r="A955">
            <v>31312</v>
          </cell>
          <cell r="C955">
            <v>4</v>
          </cell>
          <cell r="D955" t="str">
            <v>SR-94 EB</v>
          </cell>
          <cell r="E955">
            <v>2</v>
          </cell>
          <cell r="F955">
            <v>0.13</v>
          </cell>
          <cell r="G955" t="str">
            <v>BANCROFT</v>
          </cell>
          <cell r="I955">
            <v>62.15</v>
          </cell>
          <cell r="J955">
            <v>61.59</v>
          </cell>
          <cell r="K955">
            <v>61.7</v>
          </cell>
          <cell r="L955">
            <v>60.14</v>
          </cell>
          <cell r="M955">
            <v>62.03</v>
          </cell>
        </row>
        <row r="956">
          <cell r="A956">
            <v>13116</v>
          </cell>
          <cell r="C956">
            <v>4</v>
          </cell>
          <cell r="D956" t="str">
            <v>SR-94 EB</v>
          </cell>
          <cell r="E956">
            <v>3</v>
          </cell>
          <cell r="F956">
            <v>0.22</v>
          </cell>
          <cell r="G956" t="str">
            <v>BANCROFT</v>
          </cell>
          <cell r="I956">
            <v>62.15</v>
          </cell>
          <cell r="J956">
            <v>61.59</v>
          </cell>
          <cell r="K956">
            <v>61.7</v>
          </cell>
          <cell r="L956">
            <v>60.14</v>
          </cell>
          <cell r="M956">
            <v>62.03</v>
          </cell>
        </row>
        <row r="957">
          <cell r="A957">
            <v>28611</v>
          </cell>
          <cell r="C957">
            <v>4</v>
          </cell>
          <cell r="D957" t="str">
            <v>SR-94 EB</v>
          </cell>
          <cell r="E957">
            <v>5</v>
          </cell>
          <cell r="F957">
            <v>0.51</v>
          </cell>
          <cell r="G957" t="str">
            <v>KENWOOD</v>
          </cell>
          <cell r="I957">
            <v>64.52</v>
          </cell>
          <cell r="J957">
            <v>63.79</v>
          </cell>
          <cell r="K957">
            <v>63.96</v>
          </cell>
          <cell r="L957">
            <v>63.57</v>
          </cell>
          <cell r="M957">
            <v>64.569999999999993</v>
          </cell>
        </row>
        <row r="958">
          <cell r="A958">
            <v>28615</v>
          </cell>
          <cell r="C958">
            <v>4</v>
          </cell>
          <cell r="D958" t="str">
            <v>SR-94 EB</v>
          </cell>
          <cell r="E958">
            <v>7</v>
          </cell>
          <cell r="F958">
            <v>0.33</v>
          </cell>
          <cell r="G958" t="str">
            <v>SWEETWATER SPRINGS</v>
          </cell>
          <cell r="I958">
            <v>61.87</v>
          </cell>
          <cell r="J958">
            <v>61.43</v>
          </cell>
          <cell r="K958">
            <v>61.7</v>
          </cell>
          <cell r="L958">
            <v>61.74</v>
          </cell>
          <cell r="M958">
            <v>61.86</v>
          </cell>
        </row>
        <row r="959">
          <cell r="A959">
            <v>28623</v>
          </cell>
          <cell r="C959">
            <v>4</v>
          </cell>
          <cell r="D959" t="str">
            <v>SR-94 EB</v>
          </cell>
          <cell r="E959">
            <v>9</v>
          </cell>
          <cell r="F959">
            <v>0.44</v>
          </cell>
          <cell r="G959" t="str">
            <v>AVOCADO</v>
          </cell>
          <cell r="I959">
            <v>58.38</v>
          </cell>
          <cell r="J959">
            <v>57.58</v>
          </cell>
          <cell r="K959">
            <v>57.95</v>
          </cell>
          <cell r="L959">
            <v>58.67</v>
          </cell>
          <cell r="M959">
            <v>58.55</v>
          </cell>
        </row>
        <row r="960">
          <cell r="A960">
            <v>28011</v>
          </cell>
          <cell r="C960">
            <v>3</v>
          </cell>
          <cell r="D960" t="str">
            <v>SR-94 WB</v>
          </cell>
          <cell r="E960">
            <v>3</v>
          </cell>
          <cell r="F960">
            <v>0.42</v>
          </cell>
          <cell r="G960" t="str">
            <v>GROVE</v>
          </cell>
          <cell r="I960">
            <v>68.260000000000005</v>
          </cell>
          <cell r="J960">
            <v>64.3</v>
          </cell>
          <cell r="K960">
            <v>67.63</v>
          </cell>
          <cell r="L960">
            <v>66.930000000000007</v>
          </cell>
          <cell r="M960">
            <v>66.69</v>
          </cell>
        </row>
        <row r="961">
          <cell r="A961">
            <v>28007</v>
          </cell>
          <cell r="C961">
            <v>3</v>
          </cell>
          <cell r="D961" t="str">
            <v>SR-94 WB</v>
          </cell>
          <cell r="E961">
            <v>4</v>
          </cell>
          <cell r="F961">
            <v>0.35</v>
          </cell>
          <cell r="G961" t="str">
            <v>LEMON GROVE</v>
          </cell>
          <cell r="I961">
            <v>68.260000000000005</v>
          </cell>
          <cell r="J961">
            <v>64.3</v>
          </cell>
          <cell r="K961">
            <v>67.63</v>
          </cell>
          <cell r="L961">
            <v>66.930000000000007</v>
          </cell>
          <cell r="M961">
            <v>66.69</v>
          </cell>
        </row>
        <row r="962">
          <cell r="A962">
            <v>28000</v>
          </cell>
          <cell r="C962">
            <v>3</v>
          </cell>
          <cell r="D962" t="str">
            <v>SR-94 WB</v>
          </cell>
          <cell r="E962">
            <v>5</v>
          </cell>
          <cell r="F962">
            <v>0.23</v>
          </cell>
          <cell r="G962" t="str">
            <v>LEMON GROVE</v>
          </cell>
          <cell r="I962">
            <v>68.17</v>
          </cell>
          <cell r="J962">
            <v>63.5</v>
          </cell>
          <cell r="K962">
            <v>67.16</v>
          </cell>
          <cell r="L962">
            <v>67.16</v>
          </cell>
          <cell r="M962">
            <v>66.430000000000007</v>
          </cell>
        </row>
        <row r="963">
          <cell r="A963">
            <v>27998</v>
          </cell>
          <cell r="C963">
            <v>3</v>
          </cell>
          <cell r="D963" t="str">
            <v>SR-94 WB</v>
          </cell>
          <cell r="E963">
            <v>6</v>
          </cell>
          <cell r="F963">
            <v>0.1</v>
          </cell>
          <cell r="G963" t="str">
            <v>WAITE</v>
          </cell>
          <cell r="I963">
            <v>67.260000000000005</v>
          </cell>
          <cell r="J963">
            <v>61.52</v>
          </cell>
          <cell r="K963">
            <v>66.430000000000007</v>
          </cell>
          <cell r="L963">
            <v>66.14</v>
          </cell>
          <cell r="M963">
            <v>65.849999999999994</v>
          </cell>
        </row>
        <row r="964">
          <cell r="A964">
            <v>27988</v>
          </cell>
          <cell r="C964">
            <v>3</v>
          </cell>
          <cell r="D964" t="str">
            <v>SR-94 WB</v>
          </cell>
          <cell r="E964">
            <v>7</v>
          </cell>
          <cell r="F964">
            <v>0.31</v>
          </cell>
          <cell r="G964" t="str">
            <v>MASSACHUSETTS</v>
          </cell>
          <cell r="I964">
            <v>67.260000000000005</v>
          </cell>
          <cell r="J964">
            <v>61.52</v>
          </cell>
          <cell r="K964">
            <v>66.430000000000007</v>
          </cell>
          <cell r="L964">
            <v>66.14</v>
          </cell>
          <cell r="M964">
            <v>65.849999999999994</v>
          </cell>
        </row>
        <row r="965">
          <cell r="A965">
            <v>27985</v>
          </cell>
          <cell r="C965">
            <v>3</v>
          </cell>
          <cell r="D965" t="str">
            <v>SR-94 WB</v>
          </cell>
          <cell r="E965">
            <v>9</v>
          </cell>
          <cell r="F965">
            <v>0.21</v>
          </cell>
          <cell r="G965" t="str">
            <v>COLLEGE</v>
          </cell>
          <cell r="I965">
            <v>67.31</v>
          </cell>
          <cell r="J965">
            <v>59.03</v>
          </cell>
          <cell r="K965">
            <v>66.48</v>
          </cell>
          <cell r="L965">
            <v>66.33</v>
          </cell>
          <cell r="M965">
            <v>66.03</v>
          </cell>
        </row>
        <row r="966">
          <cell r="A966">
            <v>27589</v>
          </cell>
          <cell r="C966">
            <v>3</v>
          </cell>
          <cell r="D966" t="str">
            <v>SR-94 WB</v>
          </cell>
          <cell r="E966">
            <v>10</v>
          </cell>
          <cell r="F966">
            <v>0.13</v>
          </cell>
          <cell r="G966" t="str">
            <v>BROADWAY</v>
          </cell>
          <cell r="I966">
            <v>67.31</v>
          </cell>
          <cell r="J966">
            <v>59.03</v>
          </cell>
          <cell r="K966">
            <v>66.48</v>
          </cell>
          <cell r="L966">
            <v>66.33</v>
          </cell>
          <cell r="M966">
            <v>66.03</v>
          </cell>
        </row>
        <row r="967">
          <cell r="A967">
            <v>27981</v>
          </cell>
          <cell r="C967">
            <v>3</v>
          </cell>
          <cell r="D967" t="str">
            <v>SR-94 WB</v>
          </cell>
          <cell r="E967">
            <v>11</v>
          </cell>
          <cell r="F967">
            <v>0.23</v>
          </cell>
          <cell r="G967" t="str">
            <v>COLLEGE</v>
          </cell>
          <cell r="I967">
            <v>67.92</v>
          </cell>
          <cell r="J967">
            <v>57</v>
          </cell>
          <cell r="K967">
            <v>67.14</v>
          </cell>
          <cell r="L967">
            <v>67.25</v>
          </cell>
          <cell r="M967">
            <v>66.75</v>
          </cell>
        </row>
        <row r="968">
          <cell r="A968">
            <v>27980</v>
          </cell>
          <cell r="C968">
            <v>3</v>
          </cell>
          <cell r="D968" t="str">
            <v>SR-94 WB</v>
          </cell>
          <cell r="E968">
            <v>12</v>
          </cell>
          <cell r="F968">
            <v>0.22</v>
          </cell>
          <cell r="G968" t="str">
            <v>COLLEGE GROVE</v>
          </cell>
          <cell r="I968">
            <v>67.92</v>
          </cell>
          <cell r="J968">
            <v>57</v>
          </cell>
          <cell r="K968">
            <v>67.14</v>
          </cell>
          <cell r="L968">
            <v>67.25</v>
          </cell>
          <cell r="M968">
            <v>66.75</v>
          </cell>
        </row>
        <row r="969">
          <cell r="A969">
            <v>29016</v>
          </cell>
          <cell r="C969">
            <v>3</v>
          </cell>
          <cell r="D969" t="str">
            <v>SR-94 WB</v>
          </cell>
          <cell r="E969">
            <v>13</v>
          </cell>
          <cell r="F969">
            <v>1.1499999999999999</v>
          </cell>
          <cell r="G969" t="str">
            <v>COLLEGE GROVE</v>
          </cell>
          <cell r="I969">
            <v>66.84</v>
          </cell>
          <cell r="J969">
            <v>65.83</v>
          </cell>
          <cell r="K969">
            <v>65.55</v>
          </cell>
          <cell r="L969">
            <v>59.36</v>
          </cell>
          <cell r="M969">
            <v>66.430000000000007</v>
          </cell>
        </row>
        <row r="970">
          <cell r="A970">
            <v>29024</v>
          </cell>
          <cell r="C970">
            <v>3</v>
          </cell>
          <cell r="D970" t="str">
            <v>SR-94 WB</v>
          </cell>
          <cell r="E970">
            <v>15</v>
          </cell>
          <cell r="F970">
            <v>0.35</v>
          </cell>
          <cell r="G970" t="str">
            <v>KELTON</v>
          </cell>
          <cell r="I970">
            <v>68.64</v>
          </cell>
          <cell r="J970">
            <v>49.92</v>
          </cell>
          <cell r="K970">
            <v>68.73</v>
          </cell>
          <cell r="L970">
            <v>68.63</v>
          </cell>
          <cell r="M970">
            <v>67.489999999999995</v>
          </cell>
        </row>
        <row r="971">
          <cell r="A971">
            <v>29028</v>
          </cell>
          <cell r="C971">
            <v>3</v>
          </cell>
          <cell r="D971" t="str">
            <v>SR-94 WB</v>
          </cell>
          <cell r="E971">
            <v>16</v>
          </cell>
          <cell r="F971">
            <v>0.17</v>
          </cell>
          <cell r="G971" t="str">
            <v>KELTON</v>
          </cell>
          <cell r="I971">
            <v>68.64</v>
          </cell>
          <cell r="J971">
            <v>49.92</v>
          </cell>
          <cell r="K971">
            <v>68.73</v>
          </cell>
          <cell r="L971">
            <v>68.63</v>
          </cell>
          <cell r="M971">
            <v>67.489999999999995</v>
          </cell>
        </row>
        <row r="972">
          <cell r="A972">
            <v>29033</v>
          </cell>
          <cell r="C972">
            <v>3</v>
          </cell>
          <cell r="D972" t="str">
            <v>SR-94 WB</v>
          </cell>
          <cell r="E972">
            <v>17</v>
          </cell>
          <cell r="F972">
            <v>0.31</v>
          </cell>
          <cell r="G972" t="str">
            <v>EUCLID</v>
          </cell>
          <cell r="I972">
            <v>67.88</v>
          </cell>
          <cell r="J972">
            <v>46.74</v>
          </cell>
          <cell r="K972">
            <v>67.02</v>
          </cell>
          <cell r="L972">
            <v>66.94</v>
          </cell>
          <cell r="M972">
            <v>66.94</v>
          </cell>
        </row>
        <row r="973">
          <cell r="A973">
            <v>29037</v>
          </cell>
          <cell r="C973">
            <v>3</v>
          </cell>
          <cell r="D973" t="str">
            <v>SR-94 WB</v>
          </cell>
          <cell r="E973">
            <v>18</v>
          </cell>
          <cell r="F973">
            <v>0.15</v>
          </cell>
          <cell r="G973" t="str">
            <v>EUCLID</v>
          </cell>
          <cell r="I973">
            <v>67.88</v>
          </cell>
          <cell r="J973">
            <v>46.74</v>
          </cell>
          <cell r="K973">
            <v>67.02</v>
          </cell>
          <cell r="L973">
            <v>66.94</v>
          </cell>
          <cell r="M973">
            <v>66.94</v>
          </cell>
        </row>
        <row r="974">
          <cell r="A974">
            <v>29041</v>
          </cell>
          <cell r="C974">
            <v>3</v>
          </cell>
          <cell r="D974" t="str">
            <v>SR-94 WB</v>
          </cell>
          <cell r="E974">
            <v>19</v>
          </cell>
          <cell r="F974">
            <v>0.25</v>
          </cell>
          <cell r="G974" t="str">
            <v>EUCLID</v>
          </cell>
          <cell r="I974">
            <v>66.78</v>
          </cell>
          <cell r="J974">
            <v>44.54</v>
          </cell>
          <cell r="K974">
            <v>64.08</v>
          </cell>
          <cell r="L974">
            <v>63.91</v>
          </cell>
          <cell r="M974">
            <v>65.91</v>
          </cell>
        </row>
        <row r="975">
          <cell r="A975">
            <v>29042</v>
          </cell>
          <cell r="C975">
            <v>3</v>
          </cell>
          <cell r="D975" t="str">
            <v>SR-94 WB</v>
          </cell>
          <cell r="E975">
            <v>20</v>
          </cell>
          <cell r="F975">
            <v>0.24</v>
          </cell>
          <cell r="G975" t="str">
            <v>47TH</v>
          </cell>
          <cell r="I975">
            <v>66.78</v>
          </cell>
          <cell r="J975">
            <v>44.54</v>
          </cell>
          <cell r="K975">
            <v>64.08</v>
          </cell>
          <cell r="L975">
            <v>63.91</v>
          </cell>
          <cell r="M975">
            <v>65.91</v>
          </cell>
        </row>
        <row r="976">
          <cell r="A976">
            <v>22761</v>
          </cell>
          <cell r="C976">
            <v>3</v>
          </cell>
          <cell r="D976" t="str">
            <v>SR-94 WB</v>
          </cell>
          <cell r="E976">
            <v>21</v>
          </cell>
          <cell r="F976">
            <v>0.17</v>
          </cell>
          <cell r="G976" t="str">
            <v>I-805 NB</v>
          </cell>
          <cell r="I976">
            <v>68.52</v>
          </cell>
          <cell r="J976">
            <v>43.22</v>
          </cell>
          <cell r="K976">
            <v>67.47</v>
          </cell>
          <cell r="L976">
            <v>67.819999999999993</v>
          </cell>
          <cell r="M976">
            <v>68.11</v>
          </cell>
        </row>
        <row r="977">
          <cell r="A977">
            <v>25025</v>
          </cell>
          <cell r="C977">
            <v>3</v>
          </cell>
          <cell r="D977" t="str">
            <v>SR-94 WB</v>
          </cell>
          <cell r="E977">
            <v>22</v>
          </cell>
          <cell r="F977">
            <v>0.33</v>
          </cell>
          <cell r="G977" t="str">
            <v>I-805 NB</v>
          </cell>
          <cell r="I977">
            <v>68.52</v>
          </cell>
          <cell r="J977">
            <v>43.22</v>
          </cell>
          <cell r="K977">
            <v>67.47</v>
          </cell>
          <cell r="L977">
            <v>67.819999999999993</v>
          </cell>
          <cell r="M977">
            <v>68.11</v>
          </cell>
        </row>
        <row r="978">
          <cell r="A978">
            <v>29046</v>
          </cell>
          <cell r="C978">
            <v>3</v>
          </cell>
          <cell r="D978" t="str">
            <v>SR-94 WB</v>
          </cell>
          <cell r="E978">
            <v>23</v>
          </cell>
          <cell r="F978">
            <v>0.17</v>
          </cell>
          <cell r="G978" t="str">
            <v>I-805 NB</v>
          </cell>
          <cell r="I978">
            <v>68.52</v>
          </cell>
          <cell r="J978">
            <v>43.22</v>
          </cell>
          <cell r="K978">
            <v>67.47</v>
          </cell>
          <cell r="L978">
            <v>67.819999999999993</v>
          </cell>
          <cell r="M978">
            <v>68.11</v>
          </cell>
        </row>
        <row r="979">
          <cell r="A979">
            <v>29049</v>
          </cell>
          <cell r="C979">
            <v>3</v>
          </cell>
          <cell r="D979" t="str">
            <v>SR-94 WB</v>
          </cell>
          <cell r="E979">
            <v>24</v>
          </cell>
          <cell r="F979">
            <v>0.31</v>
          </cell>
          <cell r="G979" t="str">
            <v>I-805 NB</v>
          </cell>
          <cell r="I979">
            <v>67.459999999999994</v>
          </cell>
          <cell r="J979">
            <v>39.07</v>
          </cell>
          <cell r="K979">
            <v>66.27</v>
          </cell>
          <cell r="L979">
            <v>67.08</v>
          </cell>
          <cell r="M979">
            <v>67.23</v>
          </cell>
        </row>
        <row r="980">
          <cell r="A980">
            <v>27614</v>
          </cell>
          <cell r="C980">
            <v>3</v>
          </cell>
          <cell r="D980" t="str">
            <v>SR-94 WB</v>
          </cell>
          <cell r="E980">
            <v>26</v>
          </cell>
          <cell r="F980">
            <v>0.19</v>
          </cell>
          <cell r="G980" t="str">
            <v>HOME</v>
          </cell>
          <cell r="I980">
            <v>65.790000000000006</v>
          </cell>
          <cell r="J980">
            <v>40.51</v>
          </cell>
          <cell r="K980">
            <v>63.61</v>
          </cell>
          <cell r="L980">
            <v>64.38</v>
          </cell>
          <cell r="M980">
            <v>65.83</v>
          </cell>
        </row>
        <row r="981">
          <cell r="A981">
            <v>15852</v>
          </cell>
          <cell r="C981">
            <v>3</v>
          </cell>
          <cell r="D981" t="str">
            <v>SR-94 WB</v>
          </cell>
          <cell r="E981">
            <v>29</v>
          </cell>
          <cell r="F981">
            <v>0.21</v>
          </cell>
          <cell r="G981" t="str">
            <v>32ND</v>
          </cell>
          <cell r="I981">
            <v>65.510000000000005</v>
          </cell>
          <cell r="J981">
            <v>38.130000000000003</v>
          </cell>
          <cell r="K981">
            <v>62.43</v>
          </cell>
          <cell r="L981">
            <v>63.53</v>
          </cell>
          <cell r="M981">
            <v>65.17</v>
          </cell>
        </row>
        <row r="982">
          <cell r="A982">
            <v>15856</v>
          </cell>
          <cell r="C982">
            <v>3</v>
          </cell>
          <cell r="D982" t="str">
            <v>SR-94 WB</v>
          </cell>
          <cell r="E982">
            <v>32</v>
          </cell>
          <cell r="F982">
            <v>0.21</v>
          </cell>
          <cell r="G982" t="str">
            <v>28TH</v>
          </cell>
          <cell r="I982">
            <v>66.430000000000007</v>
          </cell>
          <cell r="J982">
            <v>35.29</v>
          </cell>
          <cell r="K982">
            <v>63.93</v>
          </cell>
          <cell r="L982">
            <v>65.56</v>
          </cell>
          <cell r="M982">
            <v>66</v>
          </cell>
        </row>
        <row r="983">
          <cell r="A983">
            <v>15862</v>
          </cell>
          <cell r="C983">
            <v>3</v>
          </cell>
          <cell r="D983" t="str">
            <v>SR-94 WB</v>
          </cell>
          <cell r="E983">
            <v>34</v>
          </cell>
          <cell r="F983">
            <v>0.25</v>
          </cell>
          <cell r="G983" t="str">
            <v>25TH</v>
          </cell>
          <cell r="I983">
            <v>65.58</v>
          </cell>
          <cell r="J983">
            <v>32.229999999999997</v>
          </cell>
          <cell r="K983">
            <v>61.91</v>
          </cell>
          <cell r="L983">
            <v>64.540000000000006</v>
          </cell>
          <cell r="M983">
            <v>65.239999999999995</v>
          </cell>
        </row>
        <row r="984">
          <cell r="A984">
            <v>13153</v>
          </cell>
          <cell r="C984">
            <v>3</v>
          </cell>
          <cell r="D984" t="str">
            <v>SR-94 WB</v>
          </cell>
          <cell r="E984">
            <v>1</v>
          </cell>
          <cell r="F984">
            <v>0.31</v>
          </cell>
          <cell r="G984" t="str">
            <v>CAMPO</v>
          </cell>
          <cell r="I984">
            <v>58.81</v>
          </cell>
          <cell r="J984">
            <v>56.17</v>
          </cell>
          <cell r="K984">
            <v>54.09</v>
          </cell>
          <cell r="L984">
            <v>54.29</v>
          </cell>
          <cell r="M984">
            <v>55.02</v>
          </cell>
        </row>
        <row r="985">
          <cell r="A985">
            <v>13149</v>
          </cell>
          <cell r="C985">
            <v>3</v>
          </cell>
          <cell r="D985" t="str">
            <v>SR-94 WB</v>
          </cell>
          <cell r="E985">
            <v>2</v>
          </cell>
          <cell r="F985">
            <v>0.21</v>
          </cell>
          <cell r="G985" t="str">
            <v>AVOCADO</v>
          </cell>
          <cell r="I985">
            <v>65.459999999999994</v>
          </cell>
          <cell r="J985">
            <v>61.96</v>
          </cell>
          <cell r="K985">
            <v>62.42</v>
          </cell>
          <cell r="L985">
            <v>63.18</v>
          </cell>
          <cell r="M985">
            <v>63.25</v>
          </cell>
        </row>
        <row r="986">
          <cell r="A986">
            <v>13141</v>
          </cell>
          <cell r="C986">
            <v>3</v>
          </cell>
          <cell r="D986" t="str">
            <v>SR-94 WB</v>
          </cell>
          <cell r="E986">
            <v>3</v>
          </cell>
          <cell r="F986">
            <v>0.43</v>
          </cell>
          <cell r="G986" t="str">
            <v>SWEETWATER SPRINGS</v>
          </cell>
          <cell r="I986">
            <v>65.459999999999994</v>
          </cell>
          <cell r="J986">
            <v>61.96</v>
          </cell>
          <cell r="K986">
            <v>62.42</v>
          </cell>
          <cell r="L986">
            <v>63.18</v>
          </cell>
          <cell r="M986">
            <v>63.25</v>
          </cell>
        </row>
        <row r="987">
          <cell r="A987">
            <v>13135</v>
          </cell>
          <cell r="C987">
            <v>3</v>
          </cell>
          <cell r="D987" t="str">
            <v>SR-94 WB</v>
          </cell>
          <cell r="E987">
            <v>4</v>
          </cell>
          <cell r="F987">
            <v>0.48</v>
          </cell>
          <cell r="G987" t="str">
            <v>SWEETWATER SPRINGS</v>
          </cell>
          <cell r="I987">
            <v>65.459999999999994</v>
          </cell>
          <cell r="J987">
            <v>61.96</v>
          </cell>
          <cell r="K987">
            <v>62.42</v>
          </cell>
          <cell r="L987">
            <v>63.18</v>
          </cell>
          <cell r="M987">
            <v>63.25</v>
          </cell>
        </row>
        <row r="988">
          <cell r="A988">
            <v>13128</v>
          </cell>
          <cell r="C988">
            <v>3</v>
          </cell>
          <cell r="D988" t="str">
            <v>SR-94 WB</v>
          </cell>
          <cell r="E988">
            <v>5</v>
          </cell>
          <cell r="F988">
            <v>0.4</v>
          </cell>
          <cell r="G988" t="str">
            <v>KENWOOD</v>
          </cell>
          <cell r="I988">
            <v>66.290000000000006</v>
          </cell>
          <cell r="J988">
            <v>59.42</v>
          </cell>
          <cell r="K988">
            <v>63.38</v>
          </cell>
          <cell r="L988">
            <v>63.65</v>
          </cell>
          <cell r="M988">
            <v>63.96</v>
          </cell>
        </row>
        <row r="989">
          <cell r="A989">
            <v>13118</v>
          </cell>
          <cell r="C989">
            <v>3</v>
          </cell>
          <cell r="D989" t="str">
            <v>SR-94 WB</v>
          </cell>
          <cell r="E989">
            <v>7</v>
          </cell>
          <cell r="F989">
            <v>0.32</v>
          </cell>
          <cell r="G989" t="str">
            <v>BANCROFT</v>
          </cell>
          <cell r="I989">
            <v>63.96</v>
          </cell>
          <cell r="J989">
            <v>54.73</v>
          </cell>
          <cell r="K989">
            <v>61.2</v>
          </cell>
          <cell r="L989">
            <v>61.53</v>
          </cell>
          <cell r="M989">
            <v>62.36</v>
          </cell>
        </row>
      </sheetData>
      <sheetData sheetId="1">
        <row r="2">
          <cell r="A2">
            <v>460</v>
          </cell>
        </row>
        <row r="3">
          <cell r="A3">
            <v>526</v>
          </cell>
        </row>
        <row r="4">
          <cell r="A4">
            <v>23044</v>
          </cell>
        </row>
        <row r="5">
          <cell r="A5">
            <v>29410</v>
          </cell>
        </row>
        <row r="6">
          <cell r="A6">
            <v>552</v>
          </cell>
        </row>
        <row r="7">
          <cell r="A7">
            <v>512</v>
          </cell>
        </row>
        <row r="8">
          <cell r="A8">
            <v>464</v>
          </cell>
        </row>
        <row r="9">
          <cell r="A9">
            <v>510</v>
          </cell>
        </row>
      </sheetData>
      <sheetData sheetId="2">
        <row r="2">
          <cell r="A2">
            <v>513</v>
          </cell>
        </row>
        <row r="3">
          <cell r="A3">
            <v>520</v>
          </cell>
        </row>
        <row r="4">
          <cell r="A4">
            <v>22275</v>
          </cell>
        </row>
        <row r="5">
          <cell r="A5">
            <v>522</v>
          </cell>
        </row>
        <row r="6">
          <cell r="A6">
            <v>524</v>
          </cell>
        </row>
        <row r="7">
          <cell r="A7">
            <v>525</v>
          </cell>
        </row>
        <row r="8">
          <cell r="A8">
            <v>553</v>
          </cell>
        </row>
        <row r="9">
          <cell r="A9">
            <v>528</v>
          </cell>
        </row>
        <row r="10">
          <cell r="A10">
            <v>29409</v>
          </cell>
        </row>
        <row r="11">
          <cell r="A11">
            <v>23142</v>
          </cell>
        </row>
        <row r="12">
          <cell r="A12">
            <v>29415</v>
          </cell>
        </row>
        <row r="13">
          <cell r="A13">
            <v>31144</v>
          </cell>
        </row>
      </sheetData>
      <sheetData sheetId="3">
        <row r="2">
          <cell r="A2">
            <v>8977</v>
          </cell>
        </row>
        <row r="3">
          <cell r="A3">
            <v>8976</v>
          </cell>
        </row>
        <row r="4">
          <cell r="A4">
            <v>551</v>
          </cell>
        </row>
        <row r="5">
          <cell r="A5">
            <v>16760</v>
          </cell>
        </row>
        <row r="6">
          <cell r="A6">
            <v>16059</v>
          </cell>
        </row>
        <row r="7">
          <cell r="A7">
            <v>15776</v>
          </cell>
        </row>
        <row r="8">
          <cell r="A8">
            <v>20457</v>
          </cell>
        </row>
        <row r="9">
          <cell r="A9">
            <v>9328</v>
          </cell>
        </row>
        <row r="10">
          <cell r="A10">
            <v>9333</v>
          </cell>
        </row>
        <row r="11">
          <cell r="A11">
            <v>9337</v>
          </cell>
        </row>
        <row r="12">
          <cell r="A12">
            <v>24499</v>
          </cell>
        </row>
        <row r="13">
          <cell r="A13">
            <v>8817</v>
          </cell>
        </row>
        <row r="14">
          <cell r="A14">
            <v>9342</v>
          </cell>
        </row>
        <row r="15">
          <cell r="A15">
            <v>15230</v>
          </cell>
        </row>
        <row r="16">
          <cell r="A16">
            <v>22743</v>
          </cell>
        </row>
        <row r="17">
          <cell r="A17">
            <v>15188</v>
          </cell>
        </row>
        <row r="18">
          <cell r="A18">
            <v>15187</v>
          </cell>
        </row>
        <row r="19">
          <cell r="A19">
            <v>16167</v>
          </cell>
        </row>
        <row r="20">
          <cell r="A20">
            <v>14682</v>
          </cell>
        </row>
        <row r="21">
          <cell r="A21">
            <v>14410</v>
          </cell>
        </row>
        <row r="22">
          <cell r="A22">
            <v>14409</v>
          </cell>
        </row>
        <row r="23">
          <cell r="A23">
            <v>575</v>
          </cell>
        </row>
        <row r="24">
          <cell r="A24">
            <v>14413</v>
          </cell>
        </row>
        <row r="25">
          <cell r="A25">
            <v>14399</v>
          </cell>
        </row>
        <row r="26">
          <cell r="A26">
            <v>14402</v>
          </cell>
        </row>
        <row r="27">
          <cell r="A27">
            <v>28810</v>
          </cell>
        </row>
        <row r="28">
          <cell r="A28">
            <v>14392</v>
          </cell>
        </row>
        <row r="29">
          <cell r="A29">
            <v>14384</v>
          </cell>
        </row>
        <row r="30">
          <cell r="A30">
            <v>14386</v>
          </cell>
        </row>
        <row r="31">
          <cell r="A31">
            <v>10859</v>
          </cell>
        </row>
        <row r="32">
          <cell r="A32">
            <v>8812</v>
          </cell>
        </row>
        <row r="33">
          <cell r="A33">
            <v>14650</v>
          </cell>
        </row>
        <row r="34">
          <cell r="A34">
            <v>3968</v>
          </cell>
        </row>
        <row r="35">
          <cell r="A35">
            <v>13672</v>
          </cell>
        </row>
        <row r="36">
          <cell r="A36">
            <v>13662</v>
          </cell>
        </row>
        <row r="37">
          <cell r="A37">
            <v>31205</v>
          </cell>
        </row>
        <row r="38">
          <cell r="A38">
            <v>13648</v>
          </cell>
        </row>
        <row r="39">
          <cell r="A39">
            <v>13639</v>
          </cell>
        </row>
        <row r="40">
          <cell r="A40">
            <v>13640</v>
          </cell>
        </row>
        <row r="41">
          <cell r="A41">
            <v>31206</v>
          </cell>
        </row>
        <row r="42">
          <cell r="A42">
            <v>8809</v>
          </cell>
        </row>
        <row r="43">
          <cell r="A43">
            <v>26870</v>
          </cell>
        </row>
        <row r="44">
          <cell r="A44">
            <v>721</v>
          </cell>
        </row>
        <row r="45">
          <cell r="A45">
            <v>12949</v>
          </cell>
        </row>
        <row r="46">
          <cell r="A46">
            <v>12957</v>
          </cell>
        </row>
        <row r="47">
          <cell r="A47">
            <v>669</v>
          </cell>
        </row>
        <row r="48">
          <cell r="A48">
            <v>12929</v>
          </cell>
        </row>
        <row r="49">
          <cell r="A49">
            <v>28588</v>
          </cell>
        </row>
        <row r="50">
          <cell r="A50">
            <v>12935</v>
          </cell>
        </row>
        <row r="51">
          <cell r="A51">
            <v>31192</v>
          </cell>
        </row>
        <row r="52">
          <cell r="A52">
            <v>558</v>
          </cell>
        </row>
        <row r="53">
          <cell r="A53">
            <v>27165</v>
          </cell>
        </row>
        <row r="54">
          <cell r="A54">
            <v>27183</v>
          </cell>
        </row>
        <row r="55">
          <cell r="A55">
            <v>27166</v>
          </cell>
        </row>
        <row r="56">
          <cell r="A56">
            <v>27170</v>
          </cell>
        </row>
        <row r="57">
          <cell r="A57">
            <v>27658</v>
          </cell>
        </row>
        <row r="58">
          <cell r="A58">
            <v>27659</v>
          </cell>
        </row>
        <row r="59">
          <cell r="A59">
            <v>26667</v>
          </cell>
        </row>
        <row r="60">
          <cell r="A60">
            <v>27174</v>
          </cell>
        </row>
        <row r="61">
          <cell r="A61">
            <v>27191</v>
          </cell>
        </row>
        <row r="62">
          <cell r="A62">
            <v>28565</v>
          </cell>
        </row>
        <row r="63">
          <cell r="A63">
            <v>16128</v>
          </cell>
        </row>
        <row r="64">
          <cell r="A64">
            <v>11327</v>
          </cell>
        </row>
        <row r="65">
          <cell r="A65">
            <v>11329</v>
          </cell>
        </row>
        <row r="66">
          <cell r="A66">
            <v>16136</v>
          </cell>
        </row>
        <row r="67">
          <cell r="A67">
            <v>9027</v>
          </cell>
        </row>
        <row r="68">
          <cell r="A68">
            <v>8902</v>
          </cell>
        </row>
        <row r="69">
          <cell r="A69">
            <v>15877</v>
          </cell>
        </row>
        <row r="70">
          <cell r="A70">
            <v>15916</v>
          </cell>
        </row>
        <row r="71">
          <cell r="A71">
            <v>8966</v>
          </cell>
        </row>
        <row r="72">
          <cell r="A72">
            <v>8954</v>
          </cell>
        </row>
        <row r="73">
          <cell r="A73">
            <v>20458</v>
          </cell>
        </row>
        <row r="74">
          <cell r="A74">
            <v>27578</v>
          </cell>
        </row>
        <row r="75">
          <cell r="A75">
            <v>8972</v>
          </cell>
        </row>
      </sheetData>
      <sheetData sheetId="4">
        <row r="2">
          <cell r="A2">
            <v>28564</v>
          </cell>
        </row>
        <row r="3">
          <cell r="A3">
            <v>27177</v>
          </cell>
        </row>
        <row r="4">
          <cell r="A4">
            <v>26675</v>
          </cell>
        </row>
        <row r="5">
          <cell r="A5">
            <v>27175</v>
          </cell>
        </row>
        <row r="6">
          <cell r="A6">
            <v>27171</v>
          </cell>
        </row>
        <row r="7">
          <cell r="A7">
            <v>27180</v>
          </cell>
        </row>
        <row r="8">
          <cell r="A8">
            <v>27173</v>
          </cell>
        </row>
        <row r="9">
          <cell r="A9">
            <v>27167</v>
          </cell>
        </row>
        <row r="10">
          <cell r="A10">
            <v>14782</v>
          </cell>
        </row>
        <row r="11">
          <cell r="A11">
            <v>27184</v>
          </cell>
        </row>
        <row r="12">
          <cell r="A12">
            <v>28569</v>
          </cell>
        </row>
        <row r="13">
          <cell r="A13">
            <v>31193</v>
          </cell>
        </row>
        <row r="14">
          <cell r="A14">
            <v>28587</v>
          </cell>
        </row>
        <row r="15">
          <cell r="A15">
            <v>12943</v>
          </cell>
        </row>
        <row r="16">
          <cell r="A16">
            <v>12944</v>
          </cell>
        </row>
        <row r="17">
          <cell r="A17">
            <v>12945</v>
          </cell>
        </row>
        <row r="18">
          <cell r="A18">
            <v>12946</v>
          </cell>
        </row>
        <row r="19">
          <cell r="A19">
            <v>12950</v>
          </cell>
        </row>
        <row r="20">
          <cell r="A20">
            <v>26879</v>
          </cell>
        </row>
        <row r="21">
          <cell r="A21">
            <v>722</v>
          </cell>
        </row>
        <row r="22">
          <cell r="A22">
            <v>8810</v>
          </cell>
        </row>
        <row r="23">
          <cell r="A23">
            <v>31207</v>
          </cell>
        </row>
        <row r="24">
          <cell r="A24">
            <v>568</v>
          </cell>
        </row>
        <row r="25">
          <cell r="A25">
            <v>13646</v>
          </cell>
        </row>
        <row r="26">
          <cell r="A26">
            <v>13649</v>
          </cell>
        </row>
        <row r="27">
          <cell r="A27">
            <v>13653</v>
          </cell>
        </row>
        <row r="28">
          <cell r="A28">
            <v>31208</v>
          </cell>
        </row>
        <row r="29">
          <cell r="A29">
            <v>13661</v>
          </cell>
        </row>
        <row r="30">
          <cell r="A30">
            <v>13664</v>
          </cell>
        </row>
        <row r="31">
          <cell r="A31">
            <v>13673</v>
          </cell>
        </row>
        <row r="32">
          <cell r="A32">
            <v>14644</v>
          </cell>
        </row>
        <row r="33">
          <cell r="A33">
            <v>570</v>
          </cell>
        </row>
        <row r="34">
          <cell r="A34">
            <v>14637</v>
          </cell>
        </row>
        <row r="35">
          <cell r="A35">
            <v>14660</v>
          </cell>
        </row>
        <row r="36">
          <cell r="A36">
            <v>14658</v>
          </cell>
        </row>
        <row r="37">
          <cell r="A37">
            <v>14666</v>
          </cell>
        </row>
        <row r="38">
          <cell r="A38">
            <v>25100</v>
          </cell>
        </row>
        <row r="39">
          <cell r="A39">
            <v>14383</v>
          </cell>
        </row>
        <row r="40">
          <cell r="A40">
            <v>14391</v>
          </cell>
        </row>
        <row r="41">
          <cell r="A41">
            <v>8814</v>
          </cell>
        </row>
        <row r="42">
          <cell r="A42">
            <v>14400</v>
          </cell>
        </row>
        <row r="43">
          <cell r="A43">
            <v>14403</v>
          </cell>
        </row>
        <row r="44">
          <cell r="A44">
            <v>14407</v>
          </cell>
        </row>
        <row r="45">
          <cell r="A45">
            <v>14411</v>
          </cell>
        </row>
        <row r="46">
          <cell r="A46">
            <v>14412</v>
          </cell>
        </row>
        <row r="47">
          <cell r="A47">
            <v>25105</v>
          </cell>
        </row>
        <row r="48">
          <cell r="A48">
            <v>14418</v>
          </cell>
        </row>
        <row r="49">
          <cell r="A49">
            <v>8815</v>
          </cell>
        </row>
        <row r="50">
          <cell r="A50">
            <v>8816</v>
          </cell>
        </row>
        <row r="51">
          <cell r="A51">
            <v>15196</v>
          </cell>
        </row>
        <row r="52">
          <cell r="A52">
            <v>15191</v>
          </cell>
        </row>
        <row r="53">
          <cell r="A53">
            <v>9338</v>
          </cell>
        </row>
        <row r="54">
          <cell r="A54">
            <v>9335</v>
          </cell>
        </row>
        <row r="55">
          <cell r="A55">
            <v>15768</v>
          </cell>
        </row>
        <row r="56">
          <cell r="A56">
            <v>16570</v>
          </cell>
        </row>
        <row r="57">
          <cell r="A57">
            <v>16126</v>
          </cell>
        </row>
        <row r="58">
          <cell r="A58">
            <v>15775</v>
          </cell>
        </row>
        <row r="59">
          <cell r="A59">
            <v>7874</v>
          </cell>
        </row>
        <row r="60">
          <cell r="A60">
            <v>16759</v>
          </cell>
        </row>
        <row r="61">
          <cell r="A61">
            <v>573</v>
          </cell>
        </row>
        <row r="62">
          <cell r="A62">
            <v>8933</v>
          </cell>
        </row>
        <row r="63">
          <cell r="A63">
            <v>578</v>
          </cell>
        </row>
        <row r="64">
          <cell r="A64">
            <v>8968</v>
          </cell>
        </row>
        <row r="65">
          <cell r="A65">
            <v>8973</v>
          </cell>
        </row>
        <row r="66">
          <cell r="A66">
            <v>27577</v>
          </cell>
        </row>
        <row r="67">
          <cell r="A67">
            <v>20463</v>
          </cell>
        </row>
        <row r="68">
          <cell r="A68">
            <v>8955</v>
          </cell>
        </row>
        <row r="69">
          <cell r="A69">
            <v>8944</v>
          </cell>
        </row>
        <row r="70">
          <cell r="A70">
            <v>22757</v>
          </cell>
        </row>
        <row r="71">
          <cell r="A71">
            <v>15917</v>
          </cell>
        </row>
        <row r="72">
          <cell r="A72">
            <v>15914</v>
          </cell>
        </row>
        <row r="73">
          <cell r="A73">
            <v>11326</v>
          </cell>
        </row>
        <row r="74">
          <cell r="A74">
            <v>16131</v>
          </cell>
        </row>
        <row r="75">
          <cell r="A75">
            <v>579</v>
          </cell>
        </row>
      </sheetData>
      <sheetData sheetId="5">
        <row r="2">
          <cell r="A2">
            <v>29565</v>
          </cell>
        </row>
        <row r="3">
          <cell r="A3">
            <v>29571</v>
          </cell>
        </row>
        <row r="4">
          <cell r="A4">
            <v>25381</v>
          </cell>
        </row>
      </sheetData>
      <sheetData sheetId="6">
        <row r="2">
          <cell r="A2">
            <v>29577</v>
          </cell>
        </row>
        <row r="3">
          <cell r="A3">
            <v>29573</v>
          </cell>
        </row>
        <row r="4">
          <cell r="A4">
            <v>29570</v>
          </cell>
        </row>
        <row r="5">
          <cell r="A5">
            <v>29559</v>
          </cell>
        </row>
      </sheetData>
      <sheetData sheetId="7">
        <row r="2">
          <cell r="A2">
            <v>27706</v>
          </cell>
        </row>
        <row r="3">
          <cell r="A3">
            <v>605</v>
          </cell>
        </row>
        <row r="4">
          <cell r="A4">
            <v>27694</v>
          </cell>
        </row>
        <row r="5">
          <cell r="A5">
            <v>27154</v>
          </cell>
        </row>
        <row r="6">
          <cell r="A6">
            <v>27884</v>
          </cell>
        </row>
        <row r="7">
          <cell r="A7">
            <v>27883</v>
          </cell>
        </row>
        <row r="8">
          <cell r="A8">
            <v>27877</v>
          </cell>
        </row>
        <row r="9">
          <cell r="A9">
            <v>27893</v>
          </cell>
        </row>
        <row r="10">
          <cell r="A10">
            <v>27894</v>
          </cell>
        </row>
        <row r="11">
          <cell r="A11">
            <v>27903</v>
          </cell>
        </row>
        <row r="12">
          <cell r="A12">
            <v>27914</v>
          </cell>
        </row>
        <row r="13">
          <cell r="A13">
            <v>27919</v>
          </cell>
        </row>
        <row r="14">
          <cell r="A14">
            <v>27921</v>
          </cell>
        </row>
        <row r="15">
          <cell r="A15">
            <v>27925</v>
          </cell>
        </row>
        <row r="16">
          <cell r="A16">
            <v>27929</v>
          </cell>
        </row>
        <row r="17">
          <cell r="A17">
            <v>27931</v>
          </cell>
        </row>
        <row r="18">
          <cell r="A18">
            <v>27933</v>
          </cell>
        </row>
        <row r="19">
          <cell r="A19">
            <v>27941</v>
          </cell>
        </row>
        <row r="20">
          <cell r="A20">
            <v>27943</v>
          </cell>
        </row>
        <row r="21">
          <cell r="A21">
            <v>27946</v>
          </cell>
        </row>
        <row r="22">
          <cell r="A22">
            <v>27948</v>
          </cell>
        </row>
        <row r="23">
          <cell r="A23">
            <v>28698</v>
          </cell>
        </row>
        <row r="24">
          <cell r="A24">
            <v>28695</v>
          </cell>
        </row>
        <row r="25">
          <cell r="A25">
            <v>28710</v>
          </cell>
        </row>
        <row r="26">
          <cell r="A26">
            <v>28718</v>
          </cell>
        </row>
        <row r="27">
          <cell r="A27">
            <v>28725</v>
          </cell>
        </row>
        <row r="28">
          <cell r="A28">
            <v>28730</v>
          </cell>
        </row>
        <row r="29">
          <cell r="A29">
            <v>20465</v>
          </cell>
        </row>
        <row r="30">
          <cell r="A30">
            <v>20466</v>
          </cell>
        </row>
        <row r="31">
          <cell r="A31">
            <v>20467</v>
          </cell>
        </row>
        <row r="32">
          <cell r="A32">
            <v>28746</v>
          </cell>
        </row>
        <row r="33">
          <cell r="A33">
            <v>27262</v>
          </cell>
        </row>
        <row r="34">
          <cell r="A34">
            <v>30860</v>
          </cell>
        </row>
        <row r="35">
          <cell r="A35">
            <v>27789</v>
          </cell>
        </row>
        <row r="36">
          <cell r="A36">
            <v>27792</v>
          </cell>
        </row>
        <row r="37">
          <cell r="A37">
            <v>20471</v>
          </cell>
        </row>
        <row r="38">
          <cell r="A38">
            <v>20472</v>
          </cell>
        </row>
        <row r="39">
          <cell r="A39">
            <v>30862</v>
          </cell>
        </row>
        <row r="40">
          <cell r="A40">
            <v>27820</v>
          </cell>
        </row>
        <row r="41">
          <cell r="A41">
            <v>27832</v>
          </cell>
        </row>
        <row r="42">
          <cell r="A42">
            <v>29232</v>
          </cell>
        </row>
        <row r="43">
          <cell r="A43">
            <v>20487</v>
          </cell>
        </row>
        <row r="44">
          <cell r="A44">
            <v>29756</v>
          </cell>
        </row>
        <row r="45">
          <cell r="A45">
            <v>29224</v>
          </cell>
        </row>
        <row r="46">
          <cell r="A46">
            <v>30864</v>
          </cell>
        </row>
        <row r="47">
          <cell r="A47">
            <v>16584</v>
          </cell>
        </row>
        <row r="48">
          <cell r="A48">
            <v>20529</v>
          </cell>
        </row>
        <row r="49">
          <cell r="A49">
            <v>20588</v>
          </cell>
        </row>
        <row r="50">
          <cell r="A50">
            <v>10969</v>
          </cell>
        </row>
        <row r="51">
          <cell r="A51">
            <v>30813</v>
          </cell>
        </row>
        <row r="52">
          <cell r="A52">
            <v>10966</v>
          </cell>
        </row>
        <row r="53">
          <cell r="A53">
            <v>20600</v>
          </cell>
        </row>
        <row r="54">
          <cell r="A54">
            <v>8794</v>
          </cell>
        </row>
        <row r="55">
          <cell r="A55">
            <v>26708</v>
          </cell>
        </row>
        <row r="56">
          <cell r="A56">
            <v>8792</v>
          </cell>
        </row>
        <row r="57">
          <cell r="A57">
            <v>8790</v>
          </cell>
        </row>
        <row r="58">
          <cell r="A58">
            <v>8784</v>
          </cell>
        </row>
        <row r="59">
          <cell r="A59">
            <v>20640</v>
          </cell>
        </row>
        <row r="60">
          <cell r="A60">
            <v>8781</v>
          </cell>
        </row>
        <row r="61">
          <cell r="A61">
            <v>26064</v>
          </cell>
        </row>
        <row r="62">
          <cell r="A62">
            <v>12010</v>
          </cell>
        </row>
        <row r="63">
          <cell r="A63">
            <v>12007</v>
          </cell>
        </row>
        <row r="64">
          <cell r="A64">
            <v>15020</v>
          </cell>
        </row>
        <row r="65">
          <cell r="A65">
            <v>15037</v>
          </cell>
        </row>
        <row r="66">
          <cell r="A66">
            <v>15038</v>
          </cell>
        </row>
        <row r="67">
          <cell r="A67">
            <v>9250</v>
          </cell>
        </row>
        <row r="68">
          <cell r="A68">
            <v>9249</v>
          </cell>
        </row>
        <row r="69">
          <cell r="A69">
            <v>14290</v>
          </cell>
        </row>
        <row r="70">
          <cell r="A70">
            <v>25878</v>
          </cell>
        </row>
        <row r="71">
          <cell r="A71">
            <v>14288</v>
          </cell>
        </row>
        <row r="72">
          <cell r="A72">
            <v>8896</v>
          </cell>
        </row>
        <row r="73">
          <cell r="A73">
            <v>14265</v>
          </cell>
        </row>
        <row r="74">
          <cell r="A74">
            <v>26279</v>
          </cell>
        </row>
        <row r="75">
          <cell r="A75">
            <v>14262</v>
          </cell>
        </row>
        <row r="76">
          <cell r="A76">
            <v>14256</v>
          </cell>
        </row>
        <row r="77">
          <cell r="A77">
            <v>8776</v>
          </cell>
        </row>
        <row r="78">
          <cell r="A78">
            <v>13869</v>
          </cell>
        </row>
        <row r="79">
          <cell r="A79">
            <v>13870</v>
          </cell>
        </row>
        <row r="80">
          <cell r="A80">
            <v>26293</v>
          </cell>
        </row>
        <row r="81">
          <cell r="A81">
            <v>13527</v>
          </cell>
        </row>
        <row r="82">
          <cell r="A82">
            <v>13593</v>
          </cell>
        </row>
        <row r="83">
          <cell r="A83">
            <v>13588</v>
          </cell>
        </row>
        <row r="84">
          <cell r="A84">
            <v>26523</v>
          </cell>
        </row>
        <row r="85">
          <cell r="A85">
            <v>13581</v>
          </cell>
        </row>
        <row r="86">
          <cell r="A86">
            <v>615</v>
          </cell>
        </row>
        <row r="87">
          <cell r="A87">
            <v>16274</v>
          </cell>
        </row>
        <row r="88">
          <cell r="A88">
            <v>16290</v>
          </cell>
        </row>
        <row r="89">
          <cell r="A89">
            <v>671</v>
          </cell>
        </row>
        <row r="90">
          <cell r="A90">
            <v>26546</v>
          </cell>
        </row>
        <row r="91">
          <cell r="A91">
            <v>734</v>
          </cell>
        </row>
        <row r="92">
          <cell r="A92">
            <v>13279</v>
          </cell>
        </row>
        <row r="93">
          <cell r="A93">
            <v>13277</v>
          </cell>
        </row>
        <row r="94">
          <cell r="A94">
            <v>673</v>
          </cell>
        </row>
        <row r="95">
          <cell r="A95">
            <v>26547</v>
          </cell>
        </row>
        <row r="96">
          <cell r="A96">
            <v>12592</v>
          </cell>
        </row>
        <row r="97">
          <cell r="A97">
            <v>12593</v>
          </cell>
        </row>
        <row r="98">
          <cell r="A98">
            <v>12584</v>
          </cell>
        </row>
        <row r="99">
          <cell r="A99">
            <v>12585</v>
          </cell>
        </row>
        <row r="100">
          <cell r="A100">
            <v>12591</v>
          </cell>
        </row>
        <row r="101">
          <cell r="A101">
            <v>29111</v>
          </cell>
        </row>
        <row r="102">
          <cell r="A102">
            <v>29109</v>
          </cell>
        </row>
        <row r="103">
          <cell r="A103">
            <v>12253</v>
          </cell>
        </row>
        <row r="104">
          <cell r="A104">
            <v>12245</v>
          </cell>
        </row>
        <row r="105">
          <cell r="A105">
            <v>26561</v>
          </cell>
        </row>
        <row r="106">
          <cell r="A106">
            <v>12242</v>
          </cell>
        </row>
        <row r="107">
          <cell r="A107">
            <v>12239</v>
          </cell>
        </row>
        <row r="108">
          <cell r="A108">
            <v>28495</v>
          </cell>
        </row>
        <row r="109">
          <cell r="A109">
            <v>28511</v>
          </cell>
        </row>
        <row r="110">
          <cell r="A110">
            <v>28512</v>
          </cell>
        </row>
        <row r="111">
          <cell r="A111">
            <v>12268</v>
          </cell>
        </row>
        <row r="112">
          <cell r="A112">
            <v>24696</v>
          </cell>
        </row>
        <row r="113">
          <cell r="A113">
            <v>28486</v>
          </cell>
        </row>
        <row r="114">
          <cell r="A114">
            <v>27522</v>
          </cell>
        </row>
        <row r="115">
          <cell r="A115">
            <v>27518</v>
          </cell>
        </row>
        <row r="116">
          <cell r="A116">
            <v>610</v>
          </cell>
        </row>
        <row r="117">
          <cell r="A117">
            <v>12759</v>
          </cell>
        </row>
      </sheetData>
      <sheetData sheetId="8">
        <row r="2">
          <cell r="A2">
            <v>28795</v>
          </cell>
        </row>
        <row r="3">
          <cell r="A3">
            <v>28790</v>
          </cell>
        </row>
        <row r="4">
          <cell r="A4">
            <v>28789</v>
          </cell>
        </row>
      </sheetData>
      <sheetData sheetId="9">
        <row r="2">
          <cell r="A2">
            <v>12758</v>
          </cell>
        </row>
        <row r="3">
          <cell r="A3">
            <v>12753</v>
          </cell>
        </row>
        <row r="4">
          <cell r="A4">
            <v>617</v>
          </cell>
        </row>
        <row r="5">
          <cell r="A5">
            <v>27517</v>
          </cell>
        </row>
        <row r="6">
          <cell r="A6">
            <v>27521</v>
          </cell>
        </row>
        <row r="7">
          <cell r="A7">
            <v>26623</v>
          </cell>
        </row>
        <row r="8">
          <cell r="A8">
            <v>12270</v>
          </cell>
        </row>
        <row r="9">
          <cell r="A9">
            <v>28515</v>
          </cell>
        </row>
        <row r="10">
          <cell r="A10">
            <v>28493</v>
          </cell>
        </row>
        <row r="11">
          <cell r="A11">
            <v>28492</v>
          </cell>
        </row>
        <row r="12">
          <cell r="A12">
            <v>12238</v>
          </cell>
        </row>
        <row r="13">
          <cell r="A13">
            <v>26562</v>
          </cell>
        </row>
        <row r="14">
          <cell r="A14">
            <v>12241</v>
          </cell>
        </row>
        <row r="15">
          <cell r="A15">
            <v>20654</v>
          </cell>
        </row>
        <row r="16">
          <cell r="A16">
            <v>12247</v>
          </cell>
        </row>
        <row r="17">
          <cell r="A17">
            <v>27594</v>
          </cell>
        </row>
        <row r="18">
          <cell r="A18">
            <v>580</v>
          </cell>
        </row>
        <row r="19">
          <cell r="A19">
            <v>12589</v>
          </cell>
        </row>
        <row r="20">
          <cell r="A20">
            <v>12586</v>
          </cell>
        </row>
        <row r="21">
          <cell r="A21">
            <v>12583</v>
          </cell>
        </row>
        <row r="22">
          <cell r="A22">
            <v>12582</v>
          </cell>
        </row>
        <row r="23">
          <cell r="A23">
            <v>26563</v>
          </cell>
        </row>
        <row r="24">
          <cell r="A24">
            <v>675</v>
          </cell>
        </row>
        <row r="25">
          <cell r="A25">
            <v>674</v>
          </cell>
        </row>
        <row r="26">
          <cell r="A26">
            <v>13273</v>
          </cell>
        </row>
        <row r="27">
          <cell r="A27">
            <v>13281</v>
          </cell>
        </row>
        <row r="28">
          <cell r="A28">
            <v>26564</v>
          </cell>
        </row>
        <row r="29">
          <cell r="A29">
            <v>735</v>
          </cell>
        </row>
        <row r="30">
          <cell r="A30">
            <v>672</v>
          </cell>
        </row>
        <row r="31">
          <cell r="A31">
            <v>8773</v>
          </cell>
        </row>
        <row r="32">
          <cell r="A32">
            <v>621</v>
          </cell>
        </row>
        <row r="33">
          <cell r="A33">
            <v>26622</v>
          </cell>
        </row>
        <row r="34">
          <cell r="A34">
            <v>13582</v>
          </cell>
        </row>
        <row r="35">
          <cell r="A35">
            <v>13585</v>
          </cell>
        </row>
        <row r="36">
          <cell r="A36">
            <v>13589</v>
          </cell>
        </row>
        <row r="37">
          <cell r="A37">
            <v>13590</v>
          </cell>
        </row>
        <row r="38">
          <cell r="A38">
            <v>643</v>
          </cell>
        </row>
        <row r="39">
          <cell r="A39">
            <v>26294</v>
          </cell>
        </row>
        <row r="40">
          <cell r="A40">
            <v>13598</v>
          </cell>
        </row>
        <row r="41">
          <cell r="A41">
            <v>782</v>
          </cell>
        </row>
        <row r="42">
          <cell r="A42">
            <v>14247</v>
          </cell>
        </row>
        <row r="43">
          <cell r="A43">
            <v>26417</v>
          </cell>
        </row>
        <row r="44">
          <cell r="A44">
            <v>30776</v>
          </cell>
        </row>
        <row r="45">
          <cell r="A45">
            <v>16170</v>
          </cell>
        </row>
        <row r="46">
          <cell r="A46">
            <v>14263</v>
          </cell>
        </row>
        <row r="47">
          <cell r="A47">
            <v>25879</v>
          </cell>
        </row>
        <row r="48">
          <cell r="A48">
            <v>9241</v>
          </cell>
        </row>
        <row r="49">
          <cell r="A49">
            <v>26065</v>
          </cell>
        </row>
        <row r="50">
          <cell r="A50">
            <v>26017</v>
          </cell>
        </row>
        <row r="51">
          <cell r="A51">
            <v>8780</v>
          </cell>
        </row>
        <row r="52">
          <cell r="A52">
            <v>20684</v>
          </cell>
        </row>
        <row r="53">
          <cell r="A53">
            <v>8787</v>
          </cell>
        </row>
        <row r="54">
          <cell r="A54">
            <v>8786</v>
          </cell>
        </row>
        <row r="55">
          <cell r="A55">
            <v>8789</v>
          </cell>
        </row>
        <row r="56">
          <cell r="A56">
            <v>8791</v>
          </cell>
        </row>
        <row r="57">
          <cell r="A57">
            <v>8793</v>
          </cell>
        </row>
        <row r="58">
          <cell r="A58">
            <v>20685</v>
          </cell>
        </row>
        <row r="59">
          <cell r="A59">
            <v>20689</v>
          </cell>
        </row>
        <row r="60">
          <cell r="A60">
            <v>30817</v>
          </cell>
        </row>
        <row r="61">
          <cell r="A61">
            <v>20694</v>
          </cell>
        </row>
        <row r="62">
          <cell r="A62">
            <v>20696</v>
          </cell>
        </row>
        <row r="63">
          <cell r="A63">
            <v>20700</v>
          </cell>
        </row>
        <row r="64">
          <cell r="A64">
            <v>20701</v>
          </cell>
        </row>
        <row r="65">
          <cell r="A65">
            <v>27834</v>
          </cell>
        </row>
        <row r="66">
          <cell r="A66">
            <v>27131</v>
          </cell>
        </row>
        <row r="67">
          <cell r="A67">
            <v>27824</v>
          </cell>
        </row>
        <row r="68">
          <cell r="A68">
            <v>20705</v>
          </cell>
        </row>
        <row r="69">
          <cell r="A69">
            <v>20706</v>
          </cell>
        </row>
        <row r="70">
          <cell r="A70">
            <v>20709</v>
          </cell>
        </row>
        <row r="71">
          <cell r="A71">
            <v>27795</v>
          </cell>
        </row>
        <row r="72">
          <cell r="A72">
            <v>30842</v>
          </cell>
        </row>
        <row r="73">
          <cell r="A73">
            <v>30865</v>
          </cell>
        </row>
        <row r="74">
          <cell r="A74">
            <v>28745</v>
          </cell>
        </row>
        <row r="75">
          <cell r="A75">
            <v>20711</v>
          </cell>
        </row>
        <row r="76">
          <cell r="A76">
            <v>20713</v>
          </cell>
        </row>
        <row r="77">
          <cell r="A77">
            <v>27781</v>
          </cell>
        </row>
        <row r="78">
          <cell r="A78">
            <v>20717</v>
          </cell>
        </row>
        <row r="79">
          <cell r="A79">
            <v>28722</v>
          </cell>
        </row>
        <row r="80">
          <cell r="A80">
            <v>28717</v>
          </cell>
        </row>
        <row r="81">
          <cell r="A81">
            <v>28716</v>
          </cell>
        </row>
        <row r="82">
          <cell r="A82">
            <v>28706</v>
          </cell>
        </row>
        <row r="83">
          <cell r="A83">
            <v>28700</v>
          </cell>
        </row>
        <row r="84">
          <cell r="A84">
            <v>27951</v>
          </cell>
        </row>
        <row r="85">
          <cell r="A85">
            <v>27952</v>
          </cell>
        </row>
        <row r="86">
          <cell r="A86">
            <v>27945</v>
          </cell>
        </row>
        <row r="87">
          <cell r="A87">
            <v>27940</v>
          </cell>
        </row>
        <row r="88">
          <cell r="A88">
            <v>27934</v>
          </cell>
        </row>
        <row r="89">
          <cell r="A89">
            <v>27930</v>
          </cell>
        </row>
        <row r="90">
          <cell r="A90">
            <v>27928</v>
          </cell>
        </row>
        <row r="91">
          <cell r="A91">
            <v>27924</v>
          </cell>
        </row>
        <row r="92">
          <cell r="A92">
            <v>27923</v>
          </cell>
        </row>
        <row r="93">
          <cell r="A93">
            <v>27918</v>
          </cell>
        </row>
        <row r="94">
          <cell r="A94">
            <v>27915</v>
          </cell>
        </row>
        <row r="95">
          <cell r="A95">
            <v>27844</v>
          </cell>
        </row>
        <row r="96">
          <cell r="A96">
            <v>27843</v>
          </cell>
        </row>
        <row r="97">
          <cell r="A97">
            <v>27901</v>
          </cell>
        </row>
        <row r="98">
          <cell r="A98">
            <v>27902</v>
          </cell>
        </row>
        <row r="99">
          <cell r="A99">
            <v>27898</v>
          </cell>
        </row>
        <row r="100">
          <cell r="A100">
            <v>27878</v>
          </cell>
        </row>
        <row r="101">
          <cell r="A101">
            <v>27864</v>
          </cell>
        </row>
        <row r="102">
          <cell r="A102">
            <v>27860</v>
          </cell>
        </row>
        <row r="103">
          <cell r="A103">
            <v>27887</v>
          </cell>
        </row>
        <row r="104">
          <cell r="A104">
            <v>27888</v>
          </cell>
        </row>
        <row r="105">
          <cell r="A105">
            <v>27155</v>
          </cell>
        </row>
        <row r="106">
          <cell r="A106">
            <v>27743</v>
          </cell>
        </row>
        <row r="107">
          <cell r="A107">
            <v>619</v>
          </cell>
        </row>
      </sheetData>
      <sheetData sheetId="10">
        <row r="2">
          <cell r="A2">
            <v>25467</v>
          </cell>
        </row>
        <row r="3">
          <cell r="A3">
            <v>28787</v>
          </cell>
        </row>
        <row r="4">
          <cell r="A4">
            <v>28791</v>
          </cell>
        </row>
        <row r="5">
          <cell r="A5">
            <v>28792</v>
          </cell>
        </row>
      </sheetData>
      <sheetData sheetId="11">
        <row r="2">
          <cell r="A2">
            <v>28455</v>
          </cell>
        </row>
        <row r="3">
          <cell r="A3">
            <v>28084</v>
          </cell>
        </row>
        <row r="4">
          <cell r="A4">
            <v>28086</v>
          </cell>
        </row>
        <row r="5">
          <cell r="A5">
            <v>28087</v>
          </cell>
        </row>
        <row r="6">
          <cell r="A6">
            <v>27603</v>
          </cell>
        </row>
        <row r="7">
          <cell r="A7">
            <v>27605</v>
          </cell>
        </row>
        <row r="8">
          <cell r="A8">
            <v>29089</v>
          </cell>
        </row>
        <row r="9">
          <cell r="A9">
            <v>27606</v>
          </cell>
        </row>
        <row r="10">
          <cell r="A10">
            <v>28093</v>
          </cell>
        </row>
        <row r="11">
          <cell r="A11">
            <v>29108</v>
          </cell>
        </row>
        <row r="12">
          <cell r="A12">
            <v>29105</v>
          </cell>
        </row>
        <row r="13">
          <cell r="A13">
            <v>27607</v>
          </cell>
        </row>
        <row r="14">
          <cell r="A14">
            <v>28106</v>
          </cell>
        </row>
        <row r="15">
          <cell r="A15">
            <v>16096</v>
          </cell>
        </row>
        <row r="16">
          <cell r="A16">
            <v>14515</v>
          </cell>
        </row>
        <row r="17">
          <cell r="A17">
            <v>15429</v>
          </cell>
        </row>
        <row r="18">
          <cell r="A18">
            <v>15432</v>
          </cell>
        </row>
        <row r="19">
          <cell r="A19">
            <v>15435</v>
          </cell>
        </row>
        <row r="20">
          <cell r="A20">
            <v>14953</v>
          </cell>
        </row>
        <row r="21">
          <cell r="A21">
            <v>15457</v>
          </cell>
        </row>
        <row r="22">
          <cell r="A22">
            <v>28119</v>
          </cell>
        </row>
        <row r="23">
          <cell r="A23">
            <v>28123</v>
          </cell>
        </row>
        <row r="24">
          <cell r="A24">
            <v>20719</v>
          </cell>
        </row>
        <row r="25">
          <cell r="A25">
            <v>28143</v>
          </cell>
        </row>
        <row r="26">
          <cell r="A26">
            <v>28390</v>
          </cell>
        </row>
        <row r="27">
          <cell r="A27">
            <v>11278</v>
          </cell>
        </row>
        <row r="28">
          <cell r="A28">
            <v>11288</v>
          </cell>
        </row>
        <row r="29">
          <cell r="A29">
            <v>11287</v>
          </cell>
        </row>
        <row r="30">
          <cell r="A30">
            <v>11245</v>
          </cell>
        </row>
        <row r="31">
          <cell r="A31">
            <v>11271</v>
          </cell>
        </row>
        <row r="32">
          <cell r="A32">
            <v>11054</v>
          </cell>
        </row>
        <row r="33">
          <cell r="A33">
            <v>11055</v>
          </cell>
        </row>
        <row r="34">
          <cell r="A34">
            <v>20726</v>
          </cell>
        </row>
        <row r="35">
          <cell r="A35">
            <v>28179</v>
          </cell>
        </row>
        <row r="36">
          <cell r="A36">
            <v>28184</v>
          </cell>
        </row>
        <row r="37">
          <cell r="A37">
            <v>28191</v>
          </cell>
        </row>
        <row r="38">
          <cell r="A38">
            <v>28380</v>
          </cell>
        </row>
        <row r="39">
          <cell r="A39">
            <v>28381</v>
          </cell>
        </row>
        <row r="40">
          <cell r="A40">
            <v>28635</v>
          </cell>
        </row>
        <row r="41">
          <cell r="A41">
            <v>28203</v>
          </cell>
        </row>
        <row r="42">
          <cell r="A42">
            <v>28208</v>
          </cell>
        </row>
        <row r="43">
          <cell r="A43">
            <v>28209</v>
          </cell>
        </row>
        <row r="44">
          <cell r="A44">
            <v>28214</v>
          </cell>
        </row>
        <row r="45">
          <cell r="A45">
            <v>36079</v>
          </cell>
        </row>
        <row r="46">
          <cell r="A46">
            <v>28227</v>
          </cell>
        </row>
        <row r="47">
          <cell r="A47">
            <v>28235</v>
          </cell>
        </row>
        <row r="48">
          <cell r="A48">
            <v>28245</v>
          </cell>
        </row>
        <row r="49">
          <cell r="A49">
            <v>28253</v>
          </cell>
        </row>
        <row r="50">
          <cell r="A50">
            <v>29215</v>
          </cell>
        </row>
        <row r="51">
          <cell r="A51">
            <v>28258</v>
          </cell>
        </row>
        <row r="52">
          <cell r="A52">
            <v>28261</v>
          </cell>
        </row>
        <row r="53">
          <cell r="A53">
            <v>28265</v>
          </cell>
        </row>
        <row r="54">
          <cell r="A54">
            <v>28264</v>
          </cell>
        </row>
        <row r="55">
          <cell r="A55">
            <v>27206</v>
          </cell>
        </row>
        <row r="56">
          <cell r="A56">
            <v>28269</v>
          </cell>
        </row>
        <row r="57">
          <cell r="A57">
            <v>27210</v>
          </cell>
        </row>
        <row r="58">
          <cell r="A58">
            <v>27207</v>
          </cell>
        </row>
        <row r="59">
          <cell r="A59">
            <v>27208</v>
          </cell>
        </row>
        <row r="60">
          <cell r="A60">
            <v>27539</v>
          </cell>
        </row>
        <row r="61">
          <cell r="A61">
            <v>27204</v>
          </cell>
        </row>
        <row r="62">
          <cell r="A62">
            <v>27335</v>
          </cell>
        </row>
      </sheetData>
      <sheetData sheetId="12">
        <row r="2">
          <cell r="A2">
            <v>27213</v>
          </cell>
        </row>
        <row r="3">
          <cell r="A3">
            <v>27540</v>
          </cell>
        </row>
        <row r="4">
          <cell r="A4">
            <v>27212</v>
          </cell>
        </row>
        <row r="5">
          <cell r="A5">
            <v>27211</v>
          </cell>
        </row>
        <row r="6">
          <cell r="A6">
            <v>27209</v>
          </cell>
        </row>
        <row r="7">
          <cell r="A7">
            <v>28270</v>
          </cell>
        </row>
        <row r="8">
          <cell r="A8">
            <v>27205</v>
          </cell>
        </row>
        <row r="9">
          <cell r="A9">
            <v>27534</v>
          </cell>
        </row>
        <row r="10">
          <cell r="A10">
            <v>28267</v>
          </cell>
        </row>
        <row r="11">
          <cell r="A11">
            <v>28260</v>
          </cell>
        </row>
        <row r="12">
          <cell r="A12">
            <v>28257</v>
          </cell>
        </row>
        <row r="13">
          <cell r="A13">
            <v>28254</v>
          </cell>
        </row>
        <row r="14">
          <cell r="A14">
            <v>28250</v>
          </cell>
        </row>
        <row r="15">
          <cell r="A15">
            <v>28246</v>
          </cell>
        </row>
        <row r="16">
          <cell r="A16">
            <v>28244</v>
          </cell>
        </row>
        <row r="17">
          <cell r="A17">
            <v>28237</v>
          </cell>
        </row>
        <row r="18">
          <cell r="A18">
            <v>28231</v>
          </cell>
        </row>
        <row r="19">
          <cell r="A19">
            <v>28229</v>
          </cell>
        </row>
        <row r="20">
          <cell r="A20">
            <v>28223</v>
          </cell>
        </row>
        <row r="21">
          <cell r="A21">
            <v>28219</v>
          </cell>
        </row>
        <row r="22">
          <cell r="A22">
            <v>28211</v>
          </cell>
        </row>
        <row r="23">
          <cell r="A23">
            <v>28205</v>
          </cell>
        </row>
        <row r="24">
          <cell r="A24">
            <v>28206</v>
          </cell>
        </row>
        <row r="25">
          <cell r="A25">
            <v>28638</v>
          </cell>
        </row>
        <row r="26">
          <cell r="A26">
            <v>28637</v>
          </cell>
        </row>
        <row r="27">
          <cell r="A27">
            <v>28200</v>
          </cell>
        </row>
        <row r="28">
          <cell r="A28">
            <v>28195</v>
          </cell>
        </row>
        <row r="29">
          <cell r="A29">
            <v>28634</v>
          </cell>
        </row>
        <row r="30">
          <cell r="A30">
            <v>28193</v>
          </cell>
        </row>
        <row r="31">
          <cell r="A31">
            <v>28182</v>
          </cell>
        </row>
        <row r="32">
          <cell r="A32">
            <v>28178</v>
          </cell>
        </row>
        <row r="33">
          <cell r="A33">
            <v>20727</v>
          </cell>
        </row>
        <row r="34">
          <cell r="A34">
            <v>20730</v>
          </cell>
        </row>
        <row r="35">
          <cell r="A35">
            <v>11057</v>
          </cell>
        </row>
        <row r="36">
          <cell r="A36">
            <v>11056</v>
          </cell>
        </row>
        <row r="37">
          <cell r="A37">
            <v>11289</v>
          </cell>
        </row>
        <row r="38">
          <cell r="A38">
            <v>11290</v>
          </cell>
        </row>
        <row r="39">
          <cell r="A39">
            <v>28396</v>
          </cell>
        </row>
        <row r="40">
          <cell r="A40">
            <v>11280</v>
          </cell>
        </row>
        <row r="41">
          <cell r="A41">
            <v>28397</v>
          </cell>
        </row>
        <row r="42">
          <cell r="A42">
            <v>28144</v>
          </cell>
        </row>
        <row r="43">
          <cell r="A43">
            <v>28126</v>
          </cell>
        </row>
        <row r="44">
          <cell r="A44">
            <v>28124</v>
          </cell>
        </row>
        <row r="45">
          <cell r="A45">
            <v>637</v>
          </cell>
        </row>
        <row r="46">
          <cell r="A46">
            <v>15456</v>
          </cell>
        </row>
        <row r="47">
          <cell r="A47">
            <v>15442</v>
          </cell>
        </row>
        <row r="48">
          <cell r="A48">
            <v>15439</v>
          </cell>
        </row>
        <row r="49">
          <cell r="A49">
            <v>15430</v>
          </cell>
        </row>
        <row r="50">
          <cell r="A50">
            <v>15425</v>
          </cell>
        </row>
        <row r="51">
          <cell r="A51">
            <v>16534</v>
          </cell>
        </row>
        <row r="52">
          <cell r="A52">
            <v>16533</v>
          </cell>
        </row>
        <row r="53">
          <cell r="A53">
            <v>10998</v>
          </cell>
        </row>
        <row r="54">
          <cell r="A54">
            <v>10994</v>
          </cell>
        </row>
        <row r="55">
          <cell r="A55">
            <v>10991</v>
          </cell>
        </row>
        <row r="56">
          <cell r="A56">
            <v>16084</v>
          </cell>
        </row>
        <row r="57">
          <cell r="A57">
            <v>16085</v>
          </cell>
        </row>
        <row r="58">
          <cell r="A58">
            <v>10982</v>
          </cell>
        </row>
        <row r="59">
          <cell r="A59">
            <v>29097</v>
          </cell>
        </row>
        <row r="60">
          <cell r="A60">
            <v>640</v>
          </cell>
        </row>
        <row r="61">
          <cell r="A61">
            <v>29095</v>
          </cell>
        </row>
        <row r="62">
          <cell r="A62">
            <v>27600</v>
          </cell>
        </row>
        <row r="63">
          <cell r="A63">
            <v>28073</v>
          </cell>
        </row>
        <row r="64">
          <cell r="A64">
            <v>30820</v>
          </cell>
        </row>
        <row r="65">
          <cell r="A65">
            <v>28453</v>
          </cell>
        </row>
      </sheetData>
      <sheetData sheetId="13">
        <row r="2">
          <cell r="A2">
            <v>684</v>
          </cell>
        </row>
        <row r="3">
          <cell r="A3">
            <v>685</v>
          </cell>
        </row>
        <row r="4">
          <cell r="A4">
            <v>686</v>
          </cell>
        </row>
        <row r="5">
          <cell r="A5">
            <v>25531</v>
          </cell>
        </row>
        <row r="6">
          <cell r="A6">
            <v>29761</v>
          </cell>
        </row>
        <row r="7">
          <cell r="A7">
            <v>688</v>
          </cell>
        </row>
        <row r="8">
          <cell r="A8">
            <v>689</v>
          </cell>
        </row>
        <row r="9">
          <cell r="A9">
            <v>696</v>
          </cell>
        </row>
        <row r="10">
          <cell r="A10">
            <v>16183</v>
          </cell>
        </row>
        <row r="11">
          <cell r="A11">
            <v>699</v>
          </cell>
        </row>
        <row r="12">
          <cell r="A12">
            <v>702</v>
          </cell>
        </row>
        <row r="13">
          <cell r="A13">
            <v>703</v>
          </cell>
        </row>
        <row r="14">
          <cell r="A14">
            <v>704</v>
          </cell>
        </row>
        <row r="15">
          <cell r="A15">
            <v>16370</v>
          </cell>
        </row>
        <row r="16">
          <cell r="A16">
            <v>22146</v>
          </cell>
        </row>
        <row r="17">
          <cell r="A17">
            <v>3197</v>
          </cell>
        </row>
        <row r="18">
          <cell r="A18">
            <v>28673</v>
          </cell>
        </row>
        <row r="19">
          <cell r="A19">
            <v>705</v>
          </cell>
        </row>
        <row r="20">
          <cell r="A20">
            <v>706</v>
          </cell>
        </row>
        <row r="21">
          <cell r="A21">
            <v>707</v>
          </cell>
        </row>
        <row r="22">
          <cell r="A22">
            <v>3204</v>
          </cell>
        </row>
        <row r="23">
          <cell r="A23">
            <v>708</v>
          </cell>
        </row>
        <row r="24">
          <cell r="A24">
            <v>711</v>
          </cell>
        </row>
        <row r="25">
          <cell r="A25">
            <v>20741</v>
          </cell>
        </row>
        <row r="26">
          <cell r="A26">
            <v>20743</v>
          </cell>
        </row>
        <row r="27">
          <cell r="A27">
            <v>717</v>
          </cell>
        </row>
        <row r="28">
          <cell r="A28">
            <v>3205</v>
          </cell>
        </row>
        <row r="29">
          <cell r="A29">
            <v>20747</v>
          </cell>
        </row>
        <row r="30">
          <cell r="A30">
            <v>720</v>
          </cell>
        </row>
        <row r="31">
          <cell r="A31">
            <v>725</v>
          </cell>
        </row>
        <row r="32">
          <cell r="A32">
            <v>726</v>
          </cell>
        </row>
        <row r="33">
          <cell r="A33">
            <v>728</v>
          </cell>
        </row>
        <row r="34">
          <cell r="A34">
            <v>3206</v>
          </cell>
        </row>
        <row r="35">
          <cell r="A35">
            <v>729</v>
          </cell>
        </row>
        <row r="36">
          <cell r="A36">
            <v>730</v>
          </cell>
        </row>
        <row r="37">
          <cell r="A37">
            <v>733</v>
          </cell>
        </row>
        <row r="38">
          <cell r="A38">
            <v>20749</v>
          </cell>
        </row>
        <row r="39">
          <cell r="A39">
            <v>15870</v>
          </cell>
        </row>
        <row r="40">
          <cell r="A40">
            <v>738</v>
          </cell>
        </row>
        <row r="41">
          <cell r="A41">
            <v>743</v>
          </cell>
        </row>
        <row r="42">
          <cell r="A42">
            <v>744</v>
          </cell>
        </row>
        <row r="43">
          <cell r="A43">
            <v>746</v>
          </cell>
        </row>
        <row r="44">
          <cell r="A44">
            <v>20750</v>
          </cell>
        </row>
        <row r="45">
          <cell r="A45">
            <v>20755</v>
          </cell>
        </row>
        <row r="46">
          <cell r="A46">
            <v>751</v>
          </cell>
        </row>
        <row r="47">
          <cell r="A47">
            <v>752</v>
          </cell>
        </row>
        <row r="48">
          <cell r="A48">
            <v>753</v>
          </cell>
        </row>
        <row r="49">
          <cell r="A49">
            <v>754</v>
          </cell>
        </row>
        <row r="50">
          <cell r="A50">
            <v>22715</v>
          </cell>
        </row>
        <row r="51">
          <cell r="A51">
            <v>756</v>
          </cell>
        </row>
        <row r="52">
          <cell r="A52">
            <v>757</v>
          </cell>
        </row>
        <row r="53">
          <cell r="A53">
            <v>758</v>
          </cell>
        </row>
        <row r="54">
          <cell r="A54">
            <v>759</v>
          </cell>
        </row>
        <row r="55">
          <cell r="A55">
            <v>760</v>
          </cell>
        </row>
        <row r="56">
          <cell r="A56">
            <v>762</v>
          </cell>
        </row>
        <row r="57">
          <cell r="A57">
            <v>59</v>
          </cell>
        </row>
        <row r="58">
          <cell r="A58">
            <v>764</v>
          </cell>
        </row>
        <row r="59">
          <cell r="A59">
            <v>15081</v>
          </cell>
        </row>
        <row r="60">
          <cell r="A60">
            <v>15064</v>
          </cell>
        </row>
        <row r="61">
          <cell r="A61">
            <v>23851</v>
          </cell>
        </row>
        <row r="62">
          <cell r="A62">
            <v>8803</v>
          </cell>
        </row>
        <row r="63">
          <cell r="A63">
            <v>26788</v>
          </cell>
        </row>
        <row r="64">
          <cell r="A64">
            <v>28805</v>
          </cell>
        </row>
        <row r="65">
          <cell r="A65">
            <v>589</v>
          </cell>
        </row>
        <row r="66">
          <cell r="A66">
            <v>28806</v>
          </cell>
        </row>
        <row r="67">
          <cell r="A67">
            <v>31198</v>
          </cell>
        </row>
        <row r="68">
          <cell r="A68">
            <v>20762</v>
          </cell>
        </row>
        <row r="69">
          <cell r="A69">
            <v>25409</v>
          </cell>
        </row>
        <row r="70">
          <cell r="A70">
            <v>28796</v>
          </cell>
        </row>
      </sheetData>
      <sheetData sheetId="14">
        <row r="2">
          <cell r="A2">
            <v>28793</v>
          </cell>
        </row>
        <row r="3">
          <cell r="A3">
            <v>20781</v>
          </cell>
        </row>
        <row r="4">
          <cell r="A4">
            <v>25742</v>
          </cell>
        </row>
        <row r="5">
          <cell r="A5">
            <v>28798</v>
          </cell>
        </row>
        <row r="6">
          <cell r="A6">
            <v>8802</v>
          </cell>
        </row>
        <row r="7">
          <cell r="A7">
            <v>14271</v>
          </cell>
        </row>
        <row r="8">
          <cell r="A8">
            <v>15065</v>
          </cell>
        </row>
        <row r="9">
          <cell r="A9">
            <v>8804</v>
          </cell>
        </row>
        <row r="10">
          <cell r="A10">
            <v>24704</v>
          </cell>
        </row>
        <row r="11">
          <cell r="A11">
            <v>15083</v>
          </cell>
        </row>
        <row r="12">
          <cell r="A12">
            <v>768</v>
          </cell>
        </row>
        <row r="13">
          <cell r="A13">
            <v>769</v>
          </cell>
        </row>
        <row r="14">
          <cell r="A14">
            <v>770</v>
          </cell>
        </row>
        <row r="15">
          <cell r="A15">
            <v>786</v>
          </cell>
        </row>
        <row r="16">
          <cell r="A16">
            <v>787</v>
          </cell>
        </row>
        <row r="17">
          <cell r="A17">
            <v>788</v>
          </cell>
        </row>
        <row r="18">
          <cell r="A18">
            <v>20782</v>
          </cell>
        </row>
        <row r="19">
          <cell r="A19">
            <v>791</v>
          </cell>
        </row>
        <row r="20">
          <cell r="A20">
            <v>792</v>
          </cell>
        </row>
        <row r="21">
          <cell r="A21">
            <v>20787</v>
          </cell>
        </row>
        <row r="22">
          <cell r="A22">
            <v>797</v>
          </cell>
        </row>
        <row r="23">
          <cell r="A23">
            <v>800</v>
          </cell>
        </row>
        <row r="24">
          <cell r="A24">
            <v>15874</v>
          </cell>
        </row>
        <row r="25">
          <cell r="A25">
            <v>801</v>
          </cell>
        </row>
        <row r="26">
          <cell r="A26">
            <v>802</v>
          </cell>
        </row>
        <row r="27">
          <cell r="A27">
            <v>803</v>
          </cell>
        </row>
        <row r="28">
          <cell r="A28">
            <v>804</v>
          </cell>
        </row>
        <row r="29">
          <cell r="A29">
            <v>805</v>
          </cell>
        </row>
        <row r="30">
          <cell r="A30">
            <v>3221</v>
          </cell>
        </row>
        <row r="31">
          <cell r="A31">
            <v>806</v>
          </cell>
        </row>
        <row r="32">
          <cell r="A32">
            <v>807</v>
          </cell>
        </row>
        <row r="33">
          <cell r="A33">
            <v>808</v>
          </cell>
        </row>
        <row r="34">
          <cell r="A34">
            <v>809</v>
          </cell>
        </row>
        <row r="35">
          <cell r="A35">
            <v>810</v>
          </cell>
        </row>
        <row r="36">
          <cell r="A36">
            <v>811</v>
          </cell>
        </row>
        <row r="37">
          <cell r="A37">
            <v>3222</v>
          </cell>
        </row>
        <row r="38">
          <cell r="A38">
            <v>20788</v>
          </cell>
        </row>
        <row r="39">
          <cell r="A39">
            <v>813</v>
          </cell>
        </row>
        <row r="40">
          <cell r="A40">
            <v>815</v>
          </cell>
        </row>
        <row r="41">
          <cell r="A41">
            <v>20789</v>
          </cell>
        </row>
        <row r="42">
          <cell r="A42">
            <v>20790</v>
          </cell>
        </row>
        <row r="43">
          <cell r="A43">
            <v>3223</v>
          </cell>
        </row>
        <row r="44">
          <cell r="A44">
            <v>823</v>
          </cell>
        </row>
        <row r="45">
          <cell r="A45">
            <v>824</v>
          </cell>
        </row>
        <row r="46">
          <cell r="A46">
            <v>834</v>
          </cell>
        </row>
        <row r="47">
          <cell r="A47">
            <v>835</v>
          </cell>
        </row>
        <row r="48">
          <cell r="A48">
            <v>836</v>
          </cell>
        </row>
        <row r="49">
          <cell r="A49">
            <v>837</v>
          </cell>
        </row>
        <row r="50">
          <cell r="A50">
            <v>10486</v>
          </cell>
        </row>
        <row r="51">
          <cell r="A51">
            <v>22157</v>
          </cell>
        </row>
        <row r="52">
          <cell r="A52">
            <v>22158</v>
          </cell>
        </row>
        <row r="53">
          <cell r="A53">
            <v>839</v>
          </cell>
        </row>
        <row r="54">
          <cell r="A54">
            <v>10633</v>
          </cell>
        </row>
        <row r="55">
          <cell r="A55">
            <v>842</v>
          </cell>
        </row>
        <row r="56">
          <cell r="A56">
            <v>843</v>
          </cell>
        </row>
        <row r="57">
          <cell r="A57">
            <v>844</v>
          </cell>
        </row>
        <row r="58">
          <cell r="A58">
            <v>845</v>
          </cell>
        </row>
        <row r="59">
          <cell r="A59">
            <v>851</v>
          </cell>
        </row>
        <row r="60">
          <cell r="A60">
            <v>852</v>
          </cell>
        </row>
        <row r="61">
          <cell r="A61">
            <v>853</v>
          </cell>
        </row>
        <row r="62">
          <cell r="A62">
            <v>854</v>
          </cell>
        </row>
        <row r="63">
          <cell r="A63">
            <v>25533</v>
          </cell>
        </row>
        <row r="64">
          <cell r="A64">
            <v>855</v>
          </cell>
        </row>
        <row r="65">
          <cell r="A65">
            <v>856</v>
          </cell>
        </row>
        <row r="66">
          <cell r="A66">
            <v>858</v>
          </cell>
        </row>
        <row r="67">
          <cell r="A67">
            <v>859</v>
          </cell>
        </row>
        <row r="68">
          <cell r="A68">
            <v>860</v>
          </cell>
        </row>
      </sheetData>
      <sheetData sheetId="15">
        <row r="2">
          <cell r="A2">
            <v>10158</v>
          </cell>
        </row>
        <row r="3">
          <cell r="A3">
            <v>19152</v>
          </cell>
        </row>
        <row r="4">
          <cell r="A4">
            <v>8982</v>
          </cell>
        </row>
        <row r="5">
          <cell r="A5">
            <v>13100</v>
          </cell>
        </row>
        <row r="6">
          <cell r="A6">
            <v>11293</v>
          </cell>
        </row>
        <row r="7">
          <cell r="A7">
            <v>11291</v>
          </cell>
        </row>
        <row r="8">
          <cell r="A8">
            <v>11050</v>
          </cell>
        </row>
        <row r="9">
          <cell r="A9">
            <v>11275</v>
          </cell>
        </row>
        <row r="10">
          <cell r="A10">
            <v>15406</v>
          </cell>
        </row>
        <row r="11">
          <cell r="A11">
            <v>28939</v>
          </cell>
        </row>
        <row r="12">
          <cell r="A12">
            <v>28940</v>
          </cell>
        </row>
        <row r="13">
          <cell r="A13">
            <v>27014</v>
          </cell>
        </row>
        <row r="14">
          <cell r="A14">
            <v>27512</v>
          </cell>
        </row>
        <row r="15">
          <cell r="A15">
            <v>28924</v>
          </cell>
        </row>
        <row r="16">
          <cell r="A16">
            <v>28923</v>
          </cell>
        </row>
        <row r="17">
          <cell r="A17">
            <v>7190</v>
          </cell>
        </row>
        <row r="18">
          <cell r="A18">
            <v>7215</v>
          </cell>
        </row>
        <row r="19">
          <cell r="A19">
            <v>7216</v>
          </cell>
        </row>
        <row r="20">
          <cell r="A20">
            <v>7222</v>
          </cell>
        </row>
        <row r="21">
          <cell r="A21">
            <v>10793</v>
          </cell>
        </row>
        <row r="22">
          <cell r="A22">
            <v>10792</v>
          </cell>
        </row>
        <row r="23">
          <cell r="A23">
            <v>9484</v>
          </cell>
        </row>
        <row r="24">
          <cell r="A24">
            <v>9485</v>
          </cell>
        </row>
        <row r="25">
          <cell r="A25">
            <v>9509</v>
          </cell>
        </row>
        <row r="26">
          <cell r="A26">
            <v>9132</v>
          </cell>
        </row>
        <row r="27">
          <cell r="A27">
            <v>9540</v>
          </cell>
        </row>
        <row r="28">
          <cell r="A28">
            <v>9519</v>
          </cell>
        </row>
        <row r="29">
          <cell r="A29">
            <v>7073</v>
          </cell>
        </row>
        <row r="30">
          <cell r="A30">
            <v>7074</v>
          </cell>
        </row>
        <row r="31">
          <cell r="A31">
            <v>9143</v>
          </cell>
        </row>
        <row r="32">
          <cell r="A32">
            <v>14429</v>
          </cell>
        </row>
        <row r="33">
          <cell r="A33">
            <v>9146</v>
          </cell>
        </row>
        <row r="34">
          <cell r="A34">
            <v>10255</v>
          </cell>
        </row>
        <row r="35">
          <cell r="A35">
            <v>7132</v>
          </cell>
        </row>
        <row r="36">
          <cell r="A36">
            <v>10257</v>
          </cell>
        </row>
      </sheetData>
      <sheetData sheetId="16">
        <row r="2">
          <cell r="A2">
            <v>28925</v>
          </cell>
        </row>
        <row r="3">
          <cell r="A3">
            <v>28950</v>
          </cell>
        </row>
        <row r="4">
          <cell r="A4">
            <v>27511</v>
          </cell>
        </row>
        <row r="5">
          <cell r="A5">
            <v>28949</v>
          </cell>
        </row>
        <row r="6">
          <cell r="A6">
            <v>12065</v>
          </cell>
        </row>
        <row r="7">
          <cell r="A7">
            <v>28941</v>
          </cell>
        </row>
        <row r="8">
          <cell r="A8">
            <v>28938</v>
          </cell>
        </row>
        <row r="9">
          <cell r="A9">
            <v>15412</v>
          </cell>
        </row>
        <row r="10">
          <cell r="A10">
            <v>11285</v>
          </cell>
        </row>
        <row r="11">
          <cell r="A11">
            <v>13099</v>
          </cell>
        </row>
        <row r="12">
          <cell r="A12">
            <v>9043</v>
          </cell>
        </row>
        <row r="13">
          <cell r="A13">
            <v>31172</v>
          </cell>
        </row>
        <row r="14">
          <cell r="A14">
            <v>10791</v>
          </cell>
        </row>
        <row r="15">
          <cell r="A15">
            <v>7223</v>
          </cell>
        </row>
        <row r="16">
          <cell r="A16">
            <v>7258</v>
          </cell>
        </row>
        <row r="17">
          <cell r="A17">
            <v>7259</v>
          </cell>
        </row>
        <row r="18">
          <cell r="A18">
            <v>7260</v>
          </cell>
        </row>
        <row r="19">
          <cell r="A19">
            <v>7303</v>
          </cell>
        </row>
        <row r="20">
          <cell r="A20">
            <v>19564</v>
          </cell>
        </row>
        <row r="21">
          <cell r="A21">
            <v>9136</v>
          </cell>
        </row>
        <row r="22">
          <cell r="A22">
            <v>9142</v>
          </cell>
        </row>
        <row r="23">
          <cell r="A23">
            <v>25364</v>
          </cell>
        </row>
        <row r="24">
          <cell r="A24">
            <v>7310</v>
          </cell>
        </row>
        <row r="25">
          <cell r="A25">
            <v>9516</v>
          </cell>
        </row>
        <row r="26">
          <cell r="A26">
            <v>9512</v>
          </cell>
        </row>
        <row r="27">
          <cell r="A27">
            <v>9513</v>
          </cell>
        </row>
        <row r="28">
          <cell r="A28">
            <v>9510</v>
          </cell>
        </row>
        <row r="29">
          <cell r="A29">
            <v>9490</v>
          </cell>
        </row>
        <row r="30">
          <cell r="A30">
            <v>9489</v>
          </cell>
        </row>
      </sheetData>
      <sheetData sheetId="17">
        <row r="2">
          <cell r="A2">
            <v>30903</v>
          </cell>
        </row>
        <row r="3">
          <cell r="A3">
            <v>16057</v>
          </cell>
        </row>
        <row r="4">
          <cell r="A4">
            <v>16054</v>
          </cell>
        </row>
        <row r="5">
          <cell r="A5">
            <v>13438</v>
          </cell>
        </row>
        <row r="6">
          <cell r="A6">
            <v>21782</v>
          </cell>
        </row>
        <row r="7">
          <cell r="A7">
            <v>16038</v>
          </cell>
        </row>
        <row r="8">
          <cell r="A8">
            <v>8879</v>
          </cell>
        </row>
        <row r="9">
          <cell r="A9">
            <v>15311</v>
          </cell>
        </row>
        <row r="10">
          <cell r="A10">
            <v>22937</v>
          </cell>
        </row>
        <row r="11">
          <cell r="A11">
            <v>15720</v>
          </cell>
        </row>
        <row r="12">
          <cell r="A12">
            <v>25128</v>
          </cell>
        </row>
        <row r="13">
          <cell r="A13">
            <v>15714</v>
          </cell>
        </row>
        <row r="14">
          <cell r="A14">
            <v>15710</v>
          </cell>
        </row>
        <row r="15">
          <cell r="A15">
            <v>7373</v>
          </cell>
        </row>
        <row r="16">
          <cell r="A16">
            <v>15700</v>
          </cell>
        </row>
        <row r="17">
          <cell r="A17">
            <v>31183</v>
          </cell>
        </row>
        <row r="18">
          <cell r="A18">
            <v>15690</v>
          </cell>
        </row>
        <row r="19">
          <cell r="A19">
            <v>8822</v>
          </cell>
        </row>
        <row r="20">
          <cell r="A20">
            <v>8825</v>
          </cell>
        </row>
        <row r="21">
          <cell r="A21">
            <v>15318</v>
          </cell>
        </row>
        <row r="22">
          <cell r="A22">
            <v>15317</v>
          </cell>
        </row>
        <row r="23">
          <cell r="A23">
            <v>15206</v>
          </cell>
        </row>
        <row r="24">
          <cell r="A24">
            <v>11483</v>
          </cell>
        </row>
        <row r="25">
          <cell r="A25">
            <v>11481</v>
          </cell>
        </row>
      </sheetData>
      <sheetData sheetId="18">
        <row r="2">
          <cell r="A2">
            <v>7374</v>
          </cell>
        </row>
        <row r="3">
          <cell r="A3">
            <v>16162</v>
          </cell>
        </row>
        <row r="4">
          <cell r="A4">
            <v>16164</v>
          </cell>
        </row>
        <row r="5">
          <cell r="A5">
            <v>15207</v>
          </cell>
        </row>
        <row r="6">
          <cell r="A6">
            <v>8824</v>
          </cell>
        </row>
        <row r="7">
          <cell r="A7">
            <v>15689</v>
          </cell>
        </row>
        <row r="8">
          <cell r="A8">
            <v>15703</v>
          </cell>
        </row>
        <row r="9">
          <cell r="A9">
            <v>15705</v>
          </cell>
        </row>
        <row r="10">
          <cell r="A10">
            <v>15709</v>
          </cell>
        </row>
        <row r="11">
          <cell r="A11">
            <v>15715</v>
          </cell>
        </row>
        <row r="12">
          <cell r="A12">
            <v>25163</v>
          </cell>
        </row>
        <row r="13">
          <cell r="A13">
            <v>15722</v>
          </cell>
        </row>
        <row r="14">
          <cell r="A14">
            <v>16040</v>
          </cell>
        </row>
        <row r="15">
          <cell r="A15">
            <v>16045</v>
          </cell>
        </row>
        <row r="16">
          <cell r="A16">
            <v>21849</v>
          </cell>
        </row>
        <row r="17">
          <cell r="A17">
            <v>21850</v>
          </cell>
        </row>
      </sheetData>
      <sheetData sheetId="19">
        <row r="2">
          <cell r="A2">
            <v>28466</v>
          </cell>
        </row>
        <row r="3">
          <cell r="A3">
            <v>28465</v>
          </cell>
        </row>
        <row r="4">
          <cell r="A4">
            <v>28276</v>
          </cell>
        </row>
        <row r="5">
          <cell r="A5">
            <v>28281</v>
          </cell>
        </row>
        <row r="6">
          <cell r="A6">
            <v>28284</v>
          </cell>
        </row>
        <row r="7">
          <cell r="A7">
            <v>11370</v>
          </cell>
        </row>
        <row r="8">
          <cell r="A8">
            <v>28904</v>
          </cell>
        </row>
        <row r="9">
          <cell r="A9">
            <v>18949</v>
          </cell>
        </row>
        <row r="10">
          <cell r="A10">
            <v>9028</v>
          </cell>
        </row>
        <row r="11">
          <cell r="A11">
            <v>7470</v>
          </cell>
        </row>
        <row r="12">
          <cell r="A12">
            <v>7772</v>
          </cell>
        </row>
        <row r="13">
          <cell r="A13">
            <v>7375</v>
          </cell>
        </row>
        <row r="14">
          <cell r="A14">
            <v>15239</v>
          </cell>
        </row>
        <row r="15">
          <cell r="A15">
            <v>11124</v>
          </cell>
        </row>
        <row r="16">
          <cell r="A16">
            <v>19481</v>
          </cell>
        </row>
        <row r="17">
          <cell r="A17">
            <v>15279</v>
          </cell>
        </row>
        <row r="18">
          <cell r="A18">
            <v>15280</v>
          </cell>
        </row>
        <row r="19">
          <cell r="A19">
            <v>7376</v>
          </cell>
        </row>
        <row r="20">
          <cell r="A20">
            <v>27236</v>
          </cell>
        </row>
        <row r="21">
          <cell r="A21">
            <v>27229</v>
          </cell>
        </row>
      </sheetData>
      <sheetData sheetId="20">
        <row r="2">
          <cell r="A2">
            <v>27223</v>
          </cell>
        </row>
        <row r="3">
          <cell r="A3">
            <v>27237</v>
          </cell>
        </row>
        <row r="4">
          <cell r="A4">
            <v>7499</v>
          </cell>
        </row>
        <row r="5">
          <cell r="A5">
            <v>28929</v>
          </cell>
        </row>
        <row r="6">
          <cell r="A6">
            <v>15277</v>
          </cell>
        </row>
        <row r="7">
          <cell r="A7">
            <v>11123</v>
          </cell>
        </row>
        <row r="8">
          <cell r="A8">
            <v>7501</v>
          </cell>
        </row>
        <row r="9">
          <cell r="A9">
            <v>9300</v>
          </cell>
        </row>
        <row r="10">
          <cell r="A10">
            <v>9029</v>
          </cell>
        </row>
        <row r="11">
          <cell r="A11">
            <v>23885</v>
          </cell>
        </row>
        <row r="12">
          <cell r="A12">
            <v>24091</v>
          </cell>
        </row>
        <row r="13">
          <cell r="A13">
            <v>11106</v>
          </cell>
        </row>
        <row r="14">
          <cell r="A14">
            <v>11100</v>
          </cell>
        </row>
        <row r="15">
          <cell r="A15">
            <v>15157</v>
          </cell>
        </row>
        <row r="16">
          <cell r="A16">
            <v>28868</v>
          </cell>
        </row>
        <row r="17">
          <cell r="A17">
            <v>28280</v>
          </cell>
        </row>
        <row r="18">
          <cell r="A18">
            <v>28279</v>
          </cell>
        </row>
        <row r="19">
          <cell r="A19">
            <v>28472</v>
          </cell>
        </row>
      </sheetData>
      <sheetData sheetId="21">
        <row r="2">
          <cell r="A2">
            <v>27959</v>
          </cell>
        </row>
        <row r="3">
          <cell r="A3">
            <v>28752</v>
          </cell>
        </row>
        <row r="4">
          <cell r="A4">
            <v>27963</v>
          </cell>
        </row>
        <row r="5">
          <cell r="A5">
            <v>27974</v>
          </cell>
        </row>
        <row r="6">
          <cell r="A6">
            <v>27976</v>
          </cell>
        </row>
        <row r="7">
          <cell r="A7">
            <v>28676</v>
          </cell>
        </row>
        <row r="8">
          <cell r="A8">
            <v>28678</v>
          </cell>
        </row>
        <row r="9">
          <cell r="A9">
            <v>14143</v>
          </cell>
        </row>
        <row r="10">
          <cell r="A10">
            <v>14151</v>
          </cell>
        </row>
        <row r="11">
          <cell r="A11">
            <v>14153</v>
          </cell>
        </row>
        <row r="12">
          <cell r="A12">
            <v>7514</v>
          </cell>
        </row>
        <row r="13">
          <cell r="A13">
            <v>7525</v>
          </cell>
        </row>
        <row r="14">
          <cell r="A14">
            <v>7526</v>
          </cell>
        </row>
        <row r="15">
          <cell r="A15">
            <v>27218</v>
          </cell>
        </row>
      </sheetData>
      <sheetData sheetId="22">
        <row r="2">
          <cell r="A2">
            <v>27235</v>
          </cell>
        </row>
        <row r="3">
          <cell r="A3">
            <v>7630</v>
          </cell>
        </row>
        <row r="4">
          <cell r="A4">
            <v>14176</v>
          </cell>
        </row>
        <row r="5">
          <cell r="A5">
            <v>14155</v>
          </cell>
        </row>
        <row r="6">
          <cell r="A6">
            <v>14154</v>
          </cell>
        </row>
        <row r="7">
          <cell r="A7">
            <v>14144</v>
          </cell>
        </row>
        <row r="8">
          <cell r="A8">
            <v>14142</v>
          </cell>
        </row>
        <row r="9">
          <cell r="A9">
            <v>28675</v>
          </cell>
        </row>
        <row r="10">
          <cell r="A10">
            <v>27979</v>
          </cell>
        </row>
        <row r="11">
          <cell r="A11">
            <v>27972</v>
          </cell>
        </row>
        <row r="12">
          <cell r="A12">
            <v>27962</v>
          </cell>
        </row>
        <row r="13">
          <cell r="A13">
            <v>27957</v>
          </cell>
        </row>
        <row r="14">
          <cell r="A14">
            <v>27956</v>
          </cell>
        </row>
      </sheetData>
      <sheetData sheetId="23">
        <row r="2">
          <cell r="A2">
            <v>7636</v>
          </cell>
        </row>
        <row r="3">
          <cell r="A3">
            <v>27507</v>
          </cell>
        </row>
        <row r="4">
          <cell r="A4">
            <v>16356</v>
          </cell>
        </row>
        <row r="5">
          <cell r="A5">
            <v>29169</v>
          </cell>
        </row>
        <row r="6">
          <cell r="A6">
            <v>16360</v>
          </cell>
        </row>
        <row r="7">
          <cell r="A7">
            <v>29173</v>
          </cell>
        </row>
        <row r="8">
          <cell r="A8">
            <v>29170</v>
          </cell>
        </row>
        <row r="9">
          <cell r="A9">
            <v>16353</v>
          </cell>
        </row>
        <row r="10">
          <cell r="A10">
            <v>16355</v>
          </cell>
        </row>
        <row r="11">
          <cell r="A11">
            <v>11379</v>
          </cell>
        </row>
      </sheetData>
      <sheetData sheetId="24">
        <row r="2">
          <cell r="A2">
            <v>7664</v>
          </cell>
        </row>
        <row r="3">
          <cell r="A3">
            <v>7665</v>
          </cell>
        </row>
        <row r="4">
          <cell r="A4">
            <v>16354</v>
          </cell>
        </row>
        <row r="5">
          <cell r="A5">
            <v>16352</v>
          </cell>
        </row>
        <row r="6">
          <cell r="A6">
            <v>29171</v>
          </cell>
        </row>
        <row r="7">
          <cell r="A7">
            <v>29172</v>
          </cell>
        </row>
        <row r="8">
          <cell r="A8">
            <v>16359</v>
          </cell>
        </row>
        <row r="9">
          <cell r="A9">
            <v>29167</v>
          </cell>
        </row>
        <row r="10">
          <cell r="A10">
            <v>8647</v>
          </cell>
        </row>
        <row r="11">
          <cell r="A11">
            <v>457</v>
          </cell>
        </row>
        <row r="12">
          <cell r="A12">
            <v>27504</v>
          </cell>
        </row>
        <row r="13">
          <cell r="A13">
            <v>7666</v>
          </cell>
        </row>
      </sheetData>
      <sheetData sheetId="25">
        <row r="2">
          <cell r="A2">
            <v>13051</v>
          </cell>
        </row>
        <row r="3">
          <cell r="A3">
            <v>13046</v>
          </cell>
        </row>
        <row r="4">
          <cell r="A4">
            <v>13037</v>
          </cell>
        </row>
        <row r="5">
          <cell r="A5">
            <v>9036</v>
          </cell>
        </row>
        <row r="6">
          <cell r="A6">
            <v>11312</v>
          </cell>
        </row>
        <row r="7">
          <cell r="A7">
            <v>31105</v>
          </cell>
        </row>
      </sheetData>
      <sheetData sheetId="26">
        <row r="2">
          <cell r="A2">
            <v>7716</v>
          </cell>
        </row>
        <row r="3">
          <cell r="A3">
            <v>15304</v>
          </cell>
        </row>
        <row r="4">
          <cell r="A4">
            <v>9034</v>
          </cell>
        </row>
        <row r="5">
          <cell r="A5">
            <v>13034</v>
          </cell>
        </row>
        <row r="6">
          <cell r="A6">
            <v>13035</v>
          </cell>
        </row>
        <row r="7">
          <cell r="A7">
            <v>13036</v>
          </cell>
        </row>
        <row r="8">
          <cell r="A8">
            <v>13053</v>
          </cell>
        </row>
        <row r="9">
          <cell r="A9">
            <v>27157</v>
          </cell>
        </row>
      </sheetData>
      <sheetData sheetId="27">
        <row r="2">
          <cell r="A2">
            <v>27245</v>
          </cell>
        </row>
        <row r="3">
          <cell r="A3">
            <v>8831</v>
          </cell>
        </row>
        <row r="4">
          <cell r="A4">
            <v>16566</v>
          </cell>
        </row>
        <row r="5">
          <cell r="A5">
            <v>7872</v>
          </cell>
        </row>
        <row r="6">
          <cell r="A6">
            <v>28839</v>
          </cell>
        </row>
        <row r="7">
          <cell r="A7">
            <v>27247</v>
          </cell>
        </row>
        <row r="8">
          <cell r="A8">
            <v>7873</v>
          </cell>
        </row>
        <row r="9">
          <cell r="A9">
            <v>8840</v>
          </cell>
        </row>
        <row r="10">
          <cell r="A10">
            <v>29182</v>
          </cell>
        </row>
        <row r="11">
          <cell r="A11">
            <v>9039</v>
          </cell>
        </row>
        <row r="12">
          <cell r="A12">
            <v>16446</v>
          </cell>
        </row>
        <row r="13">
          <cell r="A13">
            <v>7963</v>
          </cell>
        </row>
        <row r="14">
          <cell r="A14">
            <v>8846</v>
          </cell>
        </row>
        <row r="15">
          <cell r="A15">
            <v>8042</v>
          </cell>
        </row>
        <row r="16">
          <cell r="A16">
            <v>12838</v>
          </cell>
        </row>
        <row r="17">
          <cell r="A17">
            <v>12841</v>
          </cell>
        </row>
        <row r="18">
          <cell r="A18">
            <v>12836</v>
          </cell>
        </row>
        <row r="19">
          <cell r="A19">
            <v>21941</v>
          </cell>
        </row>
      </sheetData>
      <sheetData sheetId="28">
        <row r="2">
          <cell r="A2">
            <v>12823</v>
          </cell>
        </row>
        <row r="3">
          <cell r="A3">
            <v>21942</v>
          </cell>
        </row>
        <row r="4">
          <cell r="A4">
            <v>8056</v>
          </cell>
        </row>
        <row r="5">
          <cell r="A5">
            <v>16447</v>
          </cell>
        </row>
        <row r="6">
          <cell r="A6">
            <v>30080</v>
          </cell>
        </row>
        <row r="7">
          <cell r="A7">
            <v>8843</v>
          </cell>
        </row>
        <row r="8">
          <cell r="A8">
            <v>16430</v>
          </cell>
        </row>
        <row r="9">
          <cell r="A9">
            <v>8837</v>
          </cell>
        </row>
        <row r="10">
          <cell r="A10">
            <v>8835</v>
          </cell>
        </row>
        <row r="11">
          <cell r="A11">
            <v>8059</v>
          </cell>
        </row>
        <row r="12">
          <cell r="A12">
            <v>16567</v>
          </cell>
        </row>
        <row r="13">
          <cell r="A13">
            <v>16564</v>
          </cell>
        </row>
        <row r="14">
          <cell r="A14">
            <v>8833</v>
          </cell>
        </row>
        <row r="15">
          <cell r="A15">
            <v>12578</v>
          </cell>
        </row>
        <row r="16">
          <cell r="A16">
            <v>28534</v>
          </cell>
        </row>
        <row r="17">
          <cell r="A17">
            <v>12547</v>
          </cell>
        </row>
        <row r="18">
          <cell r="A18">
            <v>16490</v>
          </cell>
        </row>
      </sheetData>
      <sheetData sheetId="29">
        <row r="2">
          <cell r="A2">
            <v>27866</v>
          </cell>
        </row>
        <row r="3">
          <cell r="A3">
            <v>27858</v>
          </cell>
        </row>
        <row r="4">
          <cell r="A4">
            <v>27853</v>
          </cell>
        </row>
        <row r="5">
          <cell r="A5">
            <v>13975</v>
          </cell>
        </row>
        <row r="6">
          <cell r="A6">
            <v>13991</v>
          </cell>
        </row>
        <row r="7">
          <cell r="A7">
            <v>13992</v>
          </cell>
        </row>
        <row r="8">
          <cell r="A8">
            <v>25259</v>
          </cell>
        </row>
        <row r="9">
          <cell r="A9">
            <v>9914</v>
          </cell>
        </row>
        <row r="10">
          <cell r="A10">
            <v>27738</v>
          </cell>
        </row>
        <row r="11">
          <cell r="A11">
            <v>27737</v>
          </cell>
        </row>
        <row r="12">
          <cell r="A12">
            <v>27718</v>
          </cell>
        </row>
        <row r="13">
          <cell r="A13">
            <v>27717</v>
          </cell>
        </row>
        <row r="14">
          <cell r="A14">
            <v>9953</v>
          </cell>
        </row>
      </sheetData>
      <sheetData sheetId="30">
        <row r="2">
          <cell r="A2">
            <v>9904</v>
          </cell>
        </row>
        <row r="3">
          <cell r="A3">
            <v>23435</v>
          </cell>
        </row>
        <row r="4">
          <cell r="A4">
            <v>9915</v>
          </cell>
        </row>
        <row r="5">
          <cell r="A5">
            <v>9910</v>
          </cell>
        </row>
        <row r="6">
          <cell r="A6">
            <v>13994</v>
          </cell>
        </row>
        <row r="7">
          <cell r="A7">
            <v>13993</v>
          </cell>
        </row>
        <row r="8">
          <cell r="A8">
            <v>27774</v>
          </cell>
        </row>
        <row r="9">
          <cell r="A9">
            <v>27862</v>
          </cell>
        </row>
        <row r="10">
          <cell r="A10">
            <v>27868</v>
          </cell>
        </row>
        <row r="11">
          <cell r="A11">
            <v>8185</v>
          </cell>
        </row>
        <row r="12">
          <cell r="A12">
            <v>10002</v>
          </cell>
        </row>
        <row r="13">
          <cell r="A13">
            <v>27724</v>
          </cell>
        </row>
        <row r="14">
          <cell r="A14">
            <v>8218</v>
          </cell>
        </row>
        <row r="15">
          <cell r="A15">
            <v>27716</v>
          </cell>
        </row>
        <row r="16">
          <cell r="A16">
            <v>27741</v>
          </cell>
        </row>
        <row r="17">
          <cell r="A17">
            <v>27742</v>
          </cell>
        </row>
      </sheetData>
      <sheetData sheetId="31">
        <row r="2">
          <cell r="A2">
            <v>15859</v>
          </cell>
        </row>
        <row r="3">
          <cell r="A3">
            <v>15855</v>
          </cell>
        </row>
        <row r="4">
          <cell r="A4">
            <v>31212</v>
          </cell>
        </row>
        <row r="5">
          <cell r="A5">
            <v>15849</v>
          </cell>
        </row>
        <row r="6">
          <cell r="A6">
            <v>29052</v>
          </cell>
        </row>
        <row r="7">
          <cell r="A7">
            <v>29050</v>
          </cell>
        </row>
        <row r="8">
          <cell r="A8">
            <v>29047</v>
          </cell>
        </row>
        <row r="9">
          <cell r="A9">
            <v>29045</v>
          </cell>
        </row>
        <row r="10">
          <cell r="A10">
            <v>29035</v>
          </cell>
        </row>
        <row r="11">
          <cell r="A11">
            <v>29023</v>
          </cell>
        </row>
        <row r="12">
          <cell r="A12">
            <v>29025</v>
          </cell>
        </row>
        <row r="13">
          <cell r="A13">
            <v>27989</v>
          </cell>
        </row>
        <row r="14">
          <cell r="A14">
            <v>27993</v>
          </cell>
        </row>
        <row r="15">
          <cell r="A15">
            <v>28002</v>
          </cell>
        </row>
        <row r="16">
          <cell r="A16">
            <v>10252</v>
          </cell>
        </row>
        <row r="17">
          <cell r="A17">
            <v>28012</v>
          </cell>
        </row>
        <row r="18">
          <cell r="A18">
            <v>28013</v>
          </cell>
        </row>
        <row r="19">
          <cell r="A19">
            <v>5127</v>
          </cell>
        </row>
        <row r="20">
          <cell r="A20">
            <v>10159</v>
          </cell>
        </row>
        <row r="21">
          <cell r="A21">
            <v>31312</v>
          </cell>
        </row>
        <row r="22">
          <cell r="A22">
            <v>13116</v>
          </cell>
        </row>
        <row r="23">
          <cell r="A23">
            <v>28611</v>
          </cell>
        </row>
        <row r="24">
          <cell r="A24">
            <v>28615</v>
          </cell>
        </row>
        <row r="25">
          <cell r="A25">
            <v>28623</v>
          </cell>
        </row>
      </sheetData>
      <sheetData sheetId="32">
        <row r="2">
          <cell r="A2">
            <v>28011</v>
          </cell>
        </row>
        <row r="3">
          <cell r="A3">
            <v>28007</v>
          </cell>
        </row>
        <row r="4">
          <cell r="A4">
            <v>28000</v>
          </cell>
        </row>
        <row r="5">
          <cell r="A5">
            <v>27998</v>
          </cell>
        </row>
        <row r="6">
          <cell r="A6">
            <v>27988</v>
          </cell>
        </row>
        <row r="7">
          <cell r="A7">
            <v>27985</v>
          </cell>
        </row>
        <row r="8">
          <cell r="A8">
            <v>27589</v>
          </cell>
        </row>
        <row r="9">
          <cell r="A9">
            <v>27981</v>
          </cell>
        </row>
        <row r="10">
          <cell r="A10">
            <v>27980</v>
          </cell>
        </row>
        <row r="11">
          <cell r="A11">
            <v>29016</v>
          </cell>
        </row>
        <row r="12">
          <cell r="A12">
            <v>29024</v>
          </cell>
        </row>
        <row r="13">
          <cell r="A13">
            <v>29028</v>
          </cell>
        </row>
        <row r="14">
          <cell r="A14">
            <v>29033</v>
          </cell>
        </row>
        <row r="15">
          <cell r="A15">
            <v>29037</v>
          </cell>
        </row>
        <row r="16">
          <cell r="A16">
            <v>29041</v>
          </cell>
        </row>
        <row r="17">
          <cell r="A17">
            <v>29042</v>
          </cell>
        </row>
        <row r="18">
          <cell r="A18">
            <v>22761</v>
          </cell>
        </row>
        <row r="19">
          <cell r="A19">
            <v>25025</v>
          </cell>
        </row>
        <row r="20">
          <cell r="A20">
            <v>29046</v>
          </cell>
        </row>
        <row r="21">
          <cell r="A21">
            <v>29049</v>
          </cell>
        </row>
        <row r="22">
          <cell r="A22">
            <v>27614</v>
          </cell>
        </row>
        <row r="23">
          <cell r="A23">
            <v>15852</v>
          </cell>
        </row>
        <row r="24">
          <cell r="A24">
            <v>15856</v>
          </cell>
        </row>
        <row r="25">
          <cell r="A25">
            <v>15862</v>
          </cell>
        </row>
        <row r="26">
          <cell r="A26">
            <v>13153</v>
          </cell>
        </row>
        <row r="27">
          <cell r="A27">
            <v>13149</v>
          </cell>
        </row>
        <row r="28">
          <cell r="A28">
            <v>13141</v>
          </cell>
        </row>
        <row r="29">
          <cell r="A29">
            <v>13135</v>
          </cell>
        </row>
        <row r="30">
          <cell r="A30">
            <v>13128</v>
          </cell>
        </row>
        <row r="31">
          <cell r="A31">
            <v>13118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Yen, Jeff" refreshedDate="44194.603959837965" createdVersion="6" refreshedVersion="6" minRefreshableVersion="3" recordCount="988">
  <cacheSource type="worksheet">
    <worksheetSource name="ws"/>
  </cacheSource>
  <cacheFields count="20">
    <cacheField name="hwycov_id" numFmtId="0">
      <sharedItems containsSemiMixedTypes="0" containsString="0" containsNumber="1" containsInteger="1" minValue="0" maxValue="36079" count="1044">
        <n v="460"/>
        <n v="526"/>
        <n v="23044"/>
        <n v="29410"/>
        <n v="552"/>
        <n v="512"/>
        <n v="464"/>
        <n v="510"/>
        <n v="513"/>
        <n v="520"/>
        <n v="22275"/>
        <n v="522"/>
        <n v="524"/>
        <n v="525"/>
        <n v="553"/>
        <n v="528"/>
        <n v="29409"/>
        <n v="23142"/>
        <n v="29415"/>
        <n v="31144"/>
        <n v="8977"/>
        <n v="8976"/>
        <n v="551"/>
        <n v="16760"/>
        <n v="16059"/>
        <n v="15776"/>
        <n v="20457"/>
        <n v="9328"/>
        <n v="9333"/>
        <n v="9337"/>
        <n v="24499"/>
        <n v="8817"/>
        <n v="9342"/>
        <n v="15230"/>
        <n v="22743"/>
        <n v="15188"/>
        <n v="15187"/>
        <n v="16167"/>
        <n v="14682"/>
        <n v="14410"/>
        <n v="14409"/>
        <n v="575"/>
        <n v="14413"/>
        <n v="14399"/>
        <n v="14402"/>
        <n v="28810"/>
        <n v="14392"/>
        <n v="14384"/>
        <n v="14386"/>
        <n v="10859"/>
        <n v="8812"/>
        <n v="14650"/>
        <n v="3968"/>
        <n v="13672"/>
        <n v="13662"/>
        <n v="31205"/>
        <n v="13648"/>
        <n v="13639"/>
        <n v="13640"/>
        <n v="31206"/>
        <n v="8809"/>
        <n v="26870"/>
        <n v="721"/>
        <n v="12949"/>
        <n v="12957"/>
        <n v="669"/>
        <n v="12929"/>
        <n v="28588"/>
        <n v="12935"/>
        <n v="31192"/>
        <n v="558"/>
        <n v="27165"/>
        <n v="27183"/>
        <n v="27166"/>
        <n v="27170"/>
        <n v="27658"/>
        <n v="27659"/>
        <n v="26667"/>
        <n v="27174"/>
        <n v="27191"/>
        <n v="28565"/>
        <n v="16128"/>
        <n v="11327"/>
        <n v="11329"/>
        <n v="16136"/>
        <n v="9027"/>
        <n v="8902"/>
        <n v="15877"/>
        <n v="15916"/>
        <n v="8966"/>
        <n v="8954"/>
        <n v="20458"/>
        <n v="27578"/>
        <n v="8972"/>
        <n v="28564"/>
        <n v="27177"/>
        <n v="26675"/>
        <n v="27175"/>
        <n v="27171"/>
        <n v="27180"/>
        <n v="27173"/>
        <n v="27167"/>
        <n v="14782"/>
        <n v="27184"/>
        <n v="28569"/>
        <n v="31193"/>
        <n v="28587"/>
        <n v="12943"/>
        <n v="12944"/>
        <n v="12945"/>
        <n v="12946"/>
        <n v="12950"/>
        <n v="26879"/>
        <n v="722"/>
        <n v="8810"/>
        <n v="31207"/>
        <n v="568"/>
        <n v="13646"/>
        <n v="13649"/>
        <n v="13653"/>
        <n v="31208"/>
        <n v="13661"/>
        <n v="13664"/>
        <n v="13673"/>
        <n v="14644"/>
        <n v="570"/>
        <n v="14637"/>
        <n v="14660"/>
        <n v="14658"/>
        <n v="14666"/>
        <n v="25100"/>
        <n v="14383"/>
        <n v="14391"/>
        <n v="8814"/>
        <n v="14400"/>
        <n v="14403"/>
        <n v="14407"/>
        <n v="14411"/>
        <n v="14412"/>
        <n v="25105"/>
        <n v="14418"/>
        <n v="8815"/>
        <n v="8816"/>
        <n v="15196"/>
        <n v="15191"/>
        <n v="9338"/>
        <n v="9335"/>
        <n v="15768"/>
        <n v="16570"/>
        <n v="16126"/>
        <n v="15775"/>
        <n v="7874"/>
        <n v="16759"/>
        <n v="573"/>
        <n v="8933"/>
        <n v="578"/>
        <n v="8968"/>
        <n v="8973"/>
        <n v="27577"/>
        <n v="20463"/>
        <n v="8955"/>
        <n v="8944"/>
        <n v="22757"/>
        <n v="15917"/>
        <n v="15914"/>
        <n v="11326"/>
        <n v="16131"/>
        <n v="579"/>
        <n v="29565"/>
        <n v="29571"/>
        <n v="25381"/>
        <n v="29577"/>
        <n v="29573"/>
        <n v="29570"/>
        <n v="29559"/>
        <n v="27706"/>
        <n v="605"/>
        <n v="27694"/>
        <n v="27154"/>
        <n v="27884"/>
        <n v="27883"/>
        <n v="27877"/>
        <n v="27893"/>
        <n v="27894"/>
        <n v="27903"/>
        <n v="27914"/>
        <n v="27919"/>
        <n v="27921"/>
        <n v="27925"/>
        <n v="27929"/>
        <n v="27931"/>
        <n v="27933"/>
        <n v="27941"/>
        <n v="27943"/>
        <n v="27946"/>
        <n v="27948"/>
        <n v="28698"/>
        <n v="28695"/>
        <n v="28710"/>
        <n v="28718"/>
        <n v="28725"/>
        <n v="28730"/>
        <n v="20465"/>
        <n v="20466"/>
        <n v="20467"/>
        <n v="28746"/>
        <n v="27262"/>
        <n v="30860"/>
        <n v="27789"/>
        <n v="27792"/>
        <n v="20471"/>
        <n v="20472"/>
        <n v="30862"/>
        <n v="27820"/>
        <n v="27832"/>
        <n v="29232"/>
        <n v="20487"/>
        <n v="29756"/>
        <n v="29224"/>
        <n v="30864"/>
        <n v="16584"/>
        <n v="20529"/>
        <n v="20588"/>
        <n v="10969"/>
        <n v="30813"/>
        <n v="10966"/>
        <n v="20600"/>
        <n v="8794"/>
        <n v="26708"/>
        <n v="8792"/>
        <n v="8790"/>
        <n v="8784"/>
        <n v="20640"/>
        <n v="8781"/>
        <n v="26064"/>
        <n v="12010"/>
        <n v="12007"/>
        <n v="15020"/>
        <n v="15037"/>
        <n v="15038"/>
        <n v="9250"/>
        <n v="9249"/>
        <n v="14290"/>
        <n v="25878"/>
        <n v="14288"/>
        <n v="8896"/>
        <n v="14265"/>
        <n v="26279"/>
        <n v="14262"/>
        <n v="14256"/>
        <n v="8776"/>
        <n v="13869"/>
        <n v="13870"/>
        <n v="26293"/>
        <n v="13527"/>
        <n v="13593"/>
        <n v="13588"/>
        <n v="26523"/>
        <n v="13581"/>
        <n v="615"/>
        <n v="16274"/>
        <n v="16290"/>
        <n v="671"/>
        <n v="26546"/>
        <n v="734"/>
        <n v="13279"/>
        <n v="13277"/>
        <n v="673"/>
        <n v="26547"/>
        <n v="12592"/>
        <n v="12593"/>
        <n v="12584"/>
        <n v="12585"/>
        <n v="12591"/>
        <n v="29111"/>
        <n v="29109"/>
        <n v="12253"/>
        <n v="12245"/>
        <n v="26561"/>
        <n v="12242"/>
        <n v="12239"/>
        <n v="28495"/>
        <n v="28511"/>
        <n v="28512"/>
        <n v="12268"/>
        <n v="24696"/>
        <n v="28486"/>
        <n v="27522"/>
        <n v="27518"/>
        <n v="610"/>
        <n v="12759"/>
        <n v="28795"/>
        <n v="28790"/>
        <n v="28789"/>
        <n v="12758"/>
        <n v="12753"/>
        <n v="617"/>
        <n v="27517"/>
        <n v="27521"/>
        <n v="26623"/>
        <n v="12270"/>
        <n v="28515"/>
        <n v="28493"/>
        <n v="28492"/>
        <n v="12238"/>
        <n v="26562"/>
        <n v="12241"/>
        <n v="20654"/>
        <n v="12247"/>
        <n v="27594"/>
        <n v="580"/>
        <n v="12589"/>
        <n v="12586"/>
        <n v="12583"/>
        <n v="12582"/>
        <n v="26563"/>
        <n v="675"/>
        <n v="674"/>
        <n v="13273"/>
        <n v="13281"/>
        <n v="26564"/>
        <n v="735"/>
        <n v="672"/>
        <n v="8773"/>
        <n v="621"/>
        <n v="26622"/>
        <n v="13582"/>
        <n v="13585"/>
        <n v="13589"/>
        <n v="13590"/>
        <n v="643"/>
        <n v="26294"/>
        <n v="13598"/>
        <n v="782"/>
        <n v="14247"/>
        <n v="26417"/>
        <n v="30776"/>
        <n v="16170"/>
        <n v="14263"/>
        <n v="25879"/>
        <n v="9241"/>
        <n v="26065"/>
        <n v="26017"/>
        <n v="8780"/>
        <n v="20684"/>
        <n v="8787"/>
        <n v="8786"/>
        <n v="8789"/>
        <n v="8791"/>
        <n v="8793"/>
        <n v="20685"/>
        <n v="20689"/>
        <n v="30817"/>
        <n v="20694"/>
        <n v="20696"/>
        <n v="20700"/>
        <n v="20701"/>
        <n v="27834"/>
        <n v="27131"/>
        <n v="27824"/>
        <n v="20705"/>
        <n v="20706"/>
        <n v="20709"/>
        <n v="27795"/>
        <n v="30842"/>
        <n v="30865"/>
        <n v="28745"/>
        <n v="20711"/>
        <n v="20713"/>
        <n v="27781"/>
        <n v="20717"/>
        <n v="28722"/>
        <n v="28717"/>
        <n v="28716"/>
        <n v="28706"/>
        <n v="28700"/>
        <n v="27951"/>
        <n v="27952"/>
        <n v="27945"/>
        <n v="27940"/>
        <n v="27934"/>
        <n v="27930"/>
        <n v="27928"/>
        <n v="27924"/>
        <n v="27923"/>
        <n v="27918"/>
        <n v="27915"/>
        <n v="27844"/>
        <n v="27843"/>
        <n v="27901"/>
        <n v="27902"/>
        <n v="27898"/>
        <n v="27878"/>
        <n v="27864"/>
        <n v="27860"/>
        <n v="27887"/>
        <n v="27888"/>
        <n v="27155"/>
        <n v="27743"/>
        <n v="619"/>
        <n v="25467"/>
        <n v="28787"/>
        <n v="28791"/>
        <n v="28792"/>
        <n v="28455"/>
        <n v="28084"/>
        <n v="28086"/>
        <n v="28087"/>
        <n v="27603"/>
        <n v="27605"/>
        <n v="29089"/>
        <n v="27606"/>
        <n v="28093"/>
        <n v="29108"/>
        <n v="29105"/>
        <n v="27607"/>
        <n v="28106"/>
        <n v="16096"/>
        <n v="14515"/>
        <n v="15429"/>
        <n v="15432"/>
        <n v="15435"/>
        <n v="14953"/>
        <n v="15457"/>
        <n v="28119"/>
        <n v="28123"/>
        <n v="20719"/>
        <n v="28143"/>
        <n v="28390"/>
        <n v="11278"/>
        <n v="11288"/>
        <n v="11287"/>
        <n v="11245"/>
        <n v="11271"/>
        <n v="11054"/>
        <n v="11055"/>
        <n v="20726"/>
        <n v="28179"/>
        <n v="28184"/>
        <n v="28191"/>
        <n v="28380"/>
        <n v="28381"/>
        <n v="28635"/>
        <n v="28203"/>
        <n v="28208"/>
        <n v="28209"/>
        <n v="28214"/>
        <n v="36079"/>
        <n v="28227"/>
        <n v="28235"/>
        <n v="28245"/>
        <n v="28253"/>
        <n v="29215"/>
        <n v="28258"/>
        <n v="28261"/>
        <n v="28265"/>
        <n v="28264"/>
        <n v="27206"/>
        <n v="28269"/>
        <n v="27210"/>
        <n v="27207"/>
        <n v="27208"/>
        <n v="27539"/>
        <n v="27204"/>
        <n v="27335"/>
        <n v="27213"/>
        <n v="27540"/>
        <n v="27212"/>
        <n v="27211"/>
        <n v="27209"/>
        <n v="28270"/>
        <n v="27205"/>
        <n v="27534"/>
        <n v="28267"/>
        <n v="28260"/>
        <n v="28257"/>
        <n v="28254"/>
        <n v="28250"/>
        <n v="28246"/>
        <n v="28244"/>
        <n v="28237"/>
        <n v="28231"/>
        <n v="28229"/>
        <n v="28223"/>
        <n v="28219"/>
        <n v="28211"/>
        <n v="28205"/>
        <n v="28206"/>
        <n v="28638"/>
        <n v="28637"/>
        <n v="28200"/>
        <n v="28195"/>
        <n v="28634"/>
        <n v="28193"/>
        <n v="28182"/>
        <n v="28178"/>
        <n v="20727"/>
        <n v="20730"/>
        <n v="11057"/>
        <n v="11056"/>
        <n v="11289"/>
        <n v="11290"/>
        <n v="28396"/>
        <n v="11280"/>
        <n v="28397"/>
        <n v="28144"/>
        <n v="28126"/>
        <n v="28124"/>
        <n v="637"/>
        <n v="15456"/>
        <n v="15442"/>
        <n v="15439"/>
        <n v="15430"/>
        <n v="15425"/>
        <n v="16534"/>
        <n v="16533"/>
        <n v="10998"/>
        <n v="10994"/>
        <n v="10991"/>
        <n v="16084"/>
        <n v="16085"/>
        <n v="10982"/>
        <n v="29097"/>
        <n v="640"/>
        <n v="29095"/>
        <n v="27600"/>
        <n v="28073"/>
        <n v="30820"/>
        <n v="28453"/>
        <n v="684"/>
        <n v="685"/>
        <n v="686"/>
        <n v="25531"/>
        <n v="29761"/>
        <n v="688"/>
        <n v="689"/>
        <n v="696"/>
        <n v="16183"/>
        <n v="699"/>
        <n v="702"/>
        <n v="703"/>
        <n v="704"/>
        <n v="16370"/>
        <n v="22146"/>
        <n v="3197"/>
        <n v="28673"/>
        <n v="705"/>
        <n v="706"/>
        <n v="707"/>
        <n v="3204"/>
        <n v="708"/>
        <n v="711"/>
        <n v="20741"/>
        <n v="20743"/>
        <n v="717"/>
        <n v="3205"/>
        <n v="20747"/>
        <n v="720"/>
        <n v="725"/>
        <n v="726"/>
        <n v="728"/>
        <n v="3206"/>
        <n v="729"/>
        <n v="730"/>
        <n v="733"/>
        <n v="20749"/>
        <n v="15870"/>
        <n v="738"/>
        <n v="743"/>
        <n v="744"/>
        <n v="746"/>
        <n v="20750"/>
        <n v="20755"/>
        <n v="751"/>
        <n v="752"/>
        <n v="753"/>
        <n v="754"/>
        <n v="22715"/>
        <n v="756"/>
        <n v="757"/>
        <n v="758"/>
        <n v="759"/>
        <n v="760"/>
        <n v="762"/>
        <n v="59"/>
        <n v="764"/>
        <n v="15081"/>
        <n v="15064"/>
        <n v="23851"/>
        <n v="8803"/>
        <n v="26788"/>
        <n v="28805"/>
        <n v="589"/>
        <n v="28806"/>
        <n v="31198"/>
        <n v="20762"/>
        <n v="25409"/>
        <n v="28796"/>
        <n v="28793"/>
        <n v="20781"/>
        <n v="25742"/>
        <n v="28798"/>
        <n v="8802"/>
        <n v="14271"/>
        <n v="15065"/>
        <n v="8804"/>
        <n v="24704"/>
        <n v="15083"/>
        <n v="768"/>
        <n v="769"/>
        <n v="770"/>
        <n v="786"/>
        <n v="787"/>
        <n v="788"/>
        <n v="20782"/>
        <n v="791"/>
        <n v="792"/>
        <n v="20787"/>
        <n v="797"/>
        <n v="800"/>
        <n v="15874"/>
        <n v="801"/>
        <n v="802"/>
        <n v="803"/>
        <n v="804"/>
        <n v="805"/>
        <n v="3221"/>
        <n v="806"/>
        <n v="807"/>
        <n v="808"/>
        <n v="809"/>
        <n v="810"/>
        <n v="811"/>
        <n v="3222"/>
        <n v="20788"/>
        <n v="813"/>
        <n v="815"/>
        <n v="20789"/>
        <n v="20790"/>
        <n v="3223"/>
        <n v="823"/>
        <n v="824"/>
        <n v="834"/>
        <n v="835"/>
        <n v="836"/>
        <n v="837"/>
        <n v="10486"/>
        <n v="22157"/>
        <n v="22158"/>
        <n v="839"/>
        <n v="10633"/>
        <n v="842"/>
        <n v="843"/>
        <n v="844"/>
        <n v="845"/>
        <n v="851"/>
        <n v="852"/>
        <n v="853"/>
        <n v="854"/>
        <n v="25533"/>
        <n v="855"/>
        <n v="856"/>
        <n v="858"/>
        <n v="859"/>
        <n v="860"/>
        <n v="10158"/>
        <n v="19152"/>
        <n v="8982"/>
        <n v="13100"/>
        <n v="11293"/>
        <n v="11291"/>
        <n v="11050"/>
        <n v="11275"/>
        <n v="15406"/>
        <n v="28939"/>
        <n v="28940"/>
        <n v="27014"/>
        <n v="27512"/>
        <n v="28924"/>
        <n v="28923"/>
        <n v="7190"/>
        <n v="7215"/>
        <n v="7216"/>
        <n v="7222"/>
        <n v="10793"/>
        <n v="10792"/>
        <n v="9484"/>
        <n v="9485"/>
        <n v="9509"/>
        <n v="9132"/>
        <n v="9540"/>
        <n v="9519"/>
        <n v="7073"/>
        <n v="7074"/>
        <n v="9143"/>
        <n v="14429"/>
        <n v="9146"/>
        <n v="10255"/>
        <n v="7132"/>
        <n v="10257"/>
        <n v="28925"/>
        <n v="28950"/>
        <n v="27511"/>
        <n v="28949"/>
        <n v="12065"/>
        <n v="28941"/>
        <n v="28938"/>
        <n v="15412"/>
        <n v="11285"/>
        <n v="13099"/>
        <n v="9043"/>
        <n v="31172"/>
        <n v="10791"/>
        <n v="7223"/>
        <n v="7258"/>
        <n v="7259"/>
        <n v="7260"/>
        <n v="7303"/>
        <n v="19564"/>
        <n v="9136"/>
        <n v="9142"/>
        <n v="25364"/>
        <n v="7310"/>
        <n v="9516"/>
        <n v="9512"/>
        <n v="9513"/>
        <n v="9510"/>
        <n v="9490"/>
        <n v="9489"/>
        <n v="30903"/>
        <n v="16057"/>
        <n v="16054"/>
        <n v="13438"/>
        <n v="21782"/>
        <n v="16038"/>
        <n v="8879"/>
        <n v="15311"/>
        <n v="22937"/>
        <n v="15720"/>
        <n v="25128"/>
        <n v="15714"/>
        <n v="15710"/>
        <n v="7373"/>
        <n v="15700"/>
        <n v="31183"/>
        <n v="15690"/>
        <n v="8822"/>
        <n v="8825"/>
        <n v="15318"/>
        <n v="15317"/>
        <n v="15206"/>
        <n v="11483"/>
        <n v="11481"/>
        <n v="7374"/>
        <n v="16162"/>
        <n v="16164"/>
        <n v="15207"/>
        <n v="8824"/>
        <n v="15689"/>
        <n v="15703"/>
        <n v="15705"/>
        <n v="15709"/>
        <n v="15715"/>
        <n v="25163"/>
        <n v="15722"/>
        <n v="16040"/>
        <n v="16045"/>
        <n v="21849"/>
        <n v="21850"/>
        <n v="28466"/>
        <n v="28465"/>
        <n v="28276"/>
        <n v="28281"/>
        <n v="28284"/>
        <n v="11370"/>
        <n v="28904"/>
        <n v="18949"/>
        <n v="9028"/>
        <n v="7470"/>
        <n v="7772"/>
        <n v="7375"/>
        <n v="15239"/>
        <n v="11124"/>
        <n v="19481"/>
        <n v="15279"/>
        <n v="15280"/>
        <n v="7376"/>
        <n v="27236"/>
        <n v="27229"/>
        <n v="27223"/>
        <n v="27237"/>
        <n v="7499"/>
        <n v="28929"/>
        <n v="15277"/>
        <n v="11123"/>
        <n v="7501"/>
        <n v="9300"/>
        <n v="9029"/>
        <n v="23885"/>
        <n v="24091"/>
        <n v="11106"/>
        <n v="11100"/>
        <n v="15157"/>
        <n v="28868"/>
        <n v="28280"/>
        <n v="28279"/>
        <n v="28472"/>
        <n v="27959"/>
        <n v="28752"/>
        <n v="27963"/>
        <n v="27974"/>
        <n v="27976"/>
        <n v="28676"/>
        <n v="28678"/>
        <n v="14143"/>
        <n v="14151"/>
        <n v="14153"/>
        <n v="7514"/>
        <n v="7525"/>
        <n v="7526"/>
        <n v="27218"/>
        <n v="27235"/>
        <n v="7630"/>
        <n v="14176"/>
        <n v="14155"/>
        <n v="14154"/>
        <n v="14144"/>
        <n v="14142"/>
        <n v="28675"/>
        <n v="27979"/>
        <n v="27972"/>
        <n v="27962"/>
        <n v="27957"/>
        <n v="27956"/>
        <n v="7636"/>
        <n v="27507"/>
        <n v="16356"/>
        <n v="29169"/>
        <n v="16360"/>
        <n v="29173"/>
        <n v="29170"/>
        <n v="16353"/>
        <n v="16355"/>
        <n v="11379"/>
        <n v="7664"/>
        <n v="7665"/>
        <n v="16354"/>
        <n v="16352"/>
        <n v="29171"/>
        <n v="29172"/>
        <n v="16359"/>
        <n v="29167"/>
        <n v="8647"/>
        <n v="457"/>
        <n v="27504"/>
        <n v="7666"/>
        <n v="13051"/>
        <n v="13046"/>
        <n v="13037"/>
        <n v="9036"/>
        <n v="11312"/>
        <n v="31105"/>
        <n v="7716"/>
        <n v="15304"/>
        <n v="9034"/>
        <n v="13034"/>
        <n v="13035"/>
        <n v="13036"/>
        <n v="13053"/>
        <n v="27157"/>
        <n v="27245"/>
        <n v="8831"/>
        <n v="16566"/>
        <n v="7872"/>
        <n v="28839"/>
        <n v="27247"/>
        <n v="7873"/>
        <n v="8840"/>
        <n v="29182"/>
        <n v="9039"/>
        <n v="16446"/>
        <n v="7963"/>
        <n v="8846"/>
        <n v="8042"/>
        <n v="12838"/>
        <n v="12841"/>
        <n v="12836"/>
        <n v="21941"/>
        <n v="12823"/>
        <n v="21942"/>
        <n v="8056"/>
        <n v="16447"/>
        <n v="30080"/>
        <n v="8843"/>
        <n v="16430"/>
        <n v="8837"/>
        <n v="8835"/>
        <n v="8059"/>
        <n v="16567"/>
        <n v="16564"/>
        <n v="8833"/>
        <n v="12578"/>
        <n v="28534"/>
        <n v="12547"/>
        <n v="16490"/>
        <n v="27866"/>
        <n v="27858"/>
        <n v="27853"/>
        <n v="13975"/>
        <n v="13991"/>
        <n v="13992"/>
        <n v="25259"/>
        <n v="9914"/>
        <n v="27738"/>
        <n v="27737"/>
        <n v="27718"/>
        <n v="27717"/>
        <n v="9953"/>
        <n v="9904"/>
        <n v="23435"/>
        <n v="9915"/>
        <n v="9910"/>
        <n v="13994"/>
        <n v="13993"/>
        <n v="27774"/>
        <n v="27862"/>
        <n v="27868"/>
        <n v="8185"/>
        <n v="10002"/>
        <n v="27724"/>
        <n v="8218"/>
        <n v="27716"/>
        <n v="27741"/>
        <n v="27742"/>
        <n v="15859"/>
        <n v="15855"/>
        <n v="31212"/>
        <n v="15849"/>
        <n v="29052"/>
        <n v="29050"/>
        <n v="29047"/>
        <n v="29045"/>
        <n v="29035"/>
        <n v="29023"/>
        <n v="29025"/>
        <n v="27989"/>
        <n v="27993"/>
        <n v="28002"/>
        <n v="10252"/>
        <n v="28012"/>
        <n v="28013"/>
        <n v="5127"/>
        <n v="10159"/>
        <n v="31312"/>
        <n v="13116"/>
        <n v="28611"/>
        <n v="28615"/>
        <n v="28623"/>
        <n v="28011"/>
        <n v="28007"/>
        <n v="28000"/>
        <n v="27998"/>
        <n v="27988"/>
        <n v="27985"/>
        <n v="27589"/>
        <n v="27981"/>
        <n v="27980"/>
        <n v="29016"/>
        <n v="29024"/>
        <n v="29028"/>
        <n v="29033"/>
        <n v="29037"/>
        <n v="29041"/>
        <n v="29042"/>
        <n v="22761"/>
        <n v="25025"/>
        <n v="29046"/>
        <n v="29049"/>
        <n v="27614"/>
        <n v="15852"/>
        <n v="15856"/>
        <n v="15862"/>
        <n v="13153"/>
        <n v="13149"/>
        <n v="13141"/>
        <n v="13135"/>
        <n v="13128"/>
        <n v="13118"/>
        <n v="0" u="1"/>
        <n v="778" u="1"/>
        <n v="779" u="1"/>
        <n v="15041" u="1"/>
        <n v="10913" u="1"/>
        <n v="14286" u="1"/>
        <n v="27505" u="1"/>
        <n v="30784" u="1"/>
        <n v="9339" u="1"/>
        <n v="7497" u="1"/>
        <n v="29492" u="1"/>
        <n v="27412" u="1"/>
        <n v="7505" u="1"/>
        <n v="727" u="1"/>
        <n v="24703" u="1"/>
        <n v="8820" u="1"/>
        <n v="11294" u="1"/>
        <n v="28708" u="1"/>
        <n v="6852" u="1"/>
        <n v="10003" u="1"/>
        <n v="799" u="1"/>
        <n v="9042" u="1"/>
        <n v="28899" u="1"/>
        <n v="30792" u="1"/>
        <n v="9343" u="1"/>
        <n v="8823" u="1"/>
        <n v="28902" u="1"/>
        <n v="1768" u="1"/>
        <n v="21781" u="1"/>
        <n v="24523" u="1"/>
        <n v="8777" u="1"/>
        <n v="10968" u="1"/>
        <n v="27551" u="1"/>
        <n v="11284" u="1"/>
        <n v="12009" u="1"/>
        <n v="27552" u="1"/>
        <n v="9252" u="1"/>
        <n v="27238" u="1"/>
        <n v="7430" u="1"/>
        <n v="11112" u="1"/>
        <n v="564" u="1"/>
        <n v="9931" u="1"/>
        <n v="27178" u="1"/>
        <n v="11113" u="1"/>
        <n v="15211" u="1"/>
        <n v="8054" u="1"/>
        <n v="29168" u="1"/>
        <n v="28916" u="1"/>
        <n v="15039" u="1"/>
        <n v="772" u="1"/>
        <n v="773" u="1"/>
        <n v="22740" u="1"/>
        <n v="10013" u="1"/>
        <n v="8102" u="1"/>
        <n v="776" u="1"/>
        <n v="20693" u="1"/>
      </sharedItems>
    </cacheField>
    <cacheField name="dir" numFmtId="0">
      <sharedItems containsSemiMixedTypes="0" containsString="0" containsNumber="1" containsInteger="1" minValue="0" maxValue="4" count="5">
        <n v="1"/>
        <n v="2"/>
        <n v="4"/>
        <n v="3"/>
        <n v="0" u="1"/>
      </sharedItems>
    </cacheField>
    <cacheField name="nm" numFmtId="0">
      <sharedItems/>
    </cacheField>
    <cacheField name="lkno" numFmtId="164">
      <sharedItems containsSemiMixedTypes="0" containsString="0" containsNumber="1" containsInteger="1" minValue="1" maxValue="178"/>
    </cacheField>
    <cacheField name="length" numFmtId="2">
      <sharedItems containsSemiMixedTypes="0" containsString="0" containsNumber="1" minValue="0.03" maxValue="7.62"/>
    </cacheField>
    <cacheField name="from_nm" numFmtId="0">
      <sharedItems containsMixedTypes="1" containsNumber="1" containsInteger="1" minValue="0" maxValue="0"/>
    </cacheField>
    <cacheField name="spd_ea" numFmtId="164">
      <sharedItems containsSemiMixedTypes="0" containsString="0" containsNumber="1" minValue="35.29" maxValue="73.72"/>
    </cacheField>
    <cacheField name="spd_am" numFmtId="164">
      <sharedItems containsSemiMixedTypes="0" containsString="0" containsNumber="1" minValue="19.61" maxValue="73.209999999999994"/>
    </cacheField>
    <cacheField name="spd_md" numFmtId="164">
      <sharedItems containsSemiMixedTypes="0" containsString="0" containsNumber="1" minValue="30.86" maxValue="73.150000000000006"/>
    </cacheField>
    <cacheField name="spd_pm" numFmtId="164">
      <sharedItems containsSemiMixedTypes="0" containsString="0" containsNumber="1" minValue="16.55" maxValue="72.44"/>
    </cacheField>
    <cacheField name="spd_ev" numFmtId="164">
      <sharedItems containsSemiMixedTypes="0" containsString="0" containsNumber="1" minValue="31.42" maxValue="73.22"/>
    </cacheField>
    <cacheField name="speed_ea" numFmtId="164">
      <sharedItems containsSemiMixedTypes="0" containsString="0" containsNumber="1" containsInteger="1" minValue="0" maxValue="0"/>
    </cacheField>
    <cacheField name="speed_am" numFmtId="164">
      <sharedItems containsSemiMixedTypes="0" containsString="0" containsNumber="1" containsInteger="1" minValue="0" maxValue="0"/>
    </cacheField>
    <cacheField name="speed_md" numFmtId="164">
      <sharedItems containsSemiMixedTypes="0" containsString="0" containsNumber="1" containsInteger="1" minValue="0" maxValue="0"/>
    </cacheField>
    <cacheField name="speed_pm" numFmtId="164">
      <sharedItems containsSemiMixedTypes="0" containsString="0" containsNumber="1" containsInteger="1" minValue="0" maxValue="0"/>
    </cacheField>
    <cacheField name="speed_EV" numFmtId="164">
      <sharedItems containsSemiMixedTypes="0" containsString="0" containsNumber="1" containsInteger="1" minValue="0" maxValue="0"/>
    </cacheField>
    <cacheField name="gap_am" numFmtId="9">
      <sharedItems containsSemiMixedTypes="0" containsString="0" containsNumber="1" containsInteger="1" minValue="-1" maxValue="-1"/>
    </cacheField>
    <cacheField name="x2_am" numFmtId="164">
      <sharedItems containsSemiMixedTypes="0" containsString="0" containsNumber="1" minValue="384.5521" maxValue="5359.704099999999"/>
    </cacheField>
    <cacheField name="gap_pm" numFmtId="9">
      <sharedItems containsSemiMixedTypes="0" containsString="0" containsNumber="1" containsInteger="1" minValue="-1" maxValue="-1"/>
    </cacheField>
    <cacheField name="x2_pm" numFmtId="2">
      <sharedItems containsSemiMixedTypes="0" containsString="0" containsNumber="1" minValue="273.90250000000003" maxValue="5247.5535999999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88">
  <r>
    <x v="0"/>
    <x v="0"/>
    <s v="I-15 HOV NB"/>
    <n v="2"/>
    <n v="0.81"/>
    <s v="SR-163 NB"/>
    <n v="72.209999999999994"/>
    <n v="69.510000000000005"/>
    <n v="70.52"/>
    <n v="68.209999999999994"/>
    <n v="69.650000000000006"/>
    <n v="0"/>
    <n v="0"/>
    <n v="0"/>
    <n v="0"/>
    <n v="0"/>
    <n v="-1"/>
    <n v="4831.6401000000005"/>
    <n v="-1"/>
    <n v="4652.6040999999996"/>
  </r>
  <r>
    <x v="1"/>
    <x v="0"/>
    <s v="I-15 HOV NB"/>
    <n v="3"/>
    <n v="1.72"/>
    <s v="SR-163 NB"/>
    <n v="73.180000000000007"/>
    <n v="73.11"/>
    <n v="72.930000000000007"/>
    <n v="71.89"/>
    <n v="72.739999999999995"/>
    <n v="0"/>
    <n v="0"/>
    <n v="0"/>
    <n v="0"/>
    <n v="0"/>
    <n v="-1"/>
    <n v="5345.0721000000003"/>
    <n v="-1"/>
    <n v="5168.1720999999998"/>
  </r>
  <r>
    <x v="2"/>
    <x v="0"/>
    <s v="I-15 HOV NB"/>
    <n v="4"/>
    <n v="1.07"/>
    <s v="SR-163 NB"/>
    <n v="67.91"/>
    <n v="67.81"/>
    <n v="66.63"/>
    <n v="48.16"/>
    <n v="67.78"/>
    <n v="0"/>
    <n v="0"/>
    <n v="0"/>
    <n v="0"/>
    <n v="0"/>
    <n v="-1"/>
    <n v="4598.1961000000001"/>
    <n v="-1"/>
    <n v="2319.3855999999996"/>
  </r>
  <r>
    <x v="3"/>
    <x v="0"/>
    <s v="I-15 HOV NB"/>
    <n v="5"/>
    <n v="0.27"/>
    <s v="MIRA MESA"/>
    <n v="67.97"/>
    <n v="68.319999999999993"/>
    <n v="66.52"/>
    <n v="55"/>
    <n v="67.989999999999995"/>
    <n v="0"/>
    <n v="0"/>
    <n v="0"/>
    <n v="0"/>
    <n v="0"/>
    <n v="-1"/>
    <n v="4667.6223999999993"/>
    <n v="-1"/>
    <n v="3025"/>
  </r>
  <r>
    <x v="4"/>
    <x v="0"/>
    <s v="I-15 HOV NB"/>
    <n v="6"/>
    <n v="0.14000000000000001"/>
    <s v="MIRA MESA"/>
    <n v="67.97"/>
    <n v="68.319999999999993"/>
    <n v="66.52"/>
    <n v="55"/>
    <n v="67.989999999999995"/>
    <n v="0"/>
    <n v="0"/>
    <n v="0"/>
    <n v="0"/>
    <n v="0"/>
    <n v="-1"/>
    <n v="4667.6223999999993"/>
    <n v="-1"/>
    <n v="3025"/>
  </r>
  <r>
    <x v="5"/>
    <x v="0"/>
    <s v="I-15 HOV NB"/>
    <n v="12"/>
    <n v="2.2999999999999998"/>
    <s v="SR-56 EB"/>
    <n v="68.180000000000007"/>
    <n v="67.41"/>
    <n v="66.290000000000006"/>
    <n v="47.23"/>
    <n v="68.33"/>
    <n v="0"/>
    <n v="0"/>
    <n v="0"/>
    <n v="0"/>
    <n v="0"/>
    <n v="-1"/>
    <n v="4544.1080999999995"/>
    <n v="-1"/>
    <n v="2230.6728999999996"/>
  </r>
  <r>
    <x v="6"/>
    <x v="0"/>
    <s v="I-15 HOV NB"/>
    <n v="13"/>
    <n v="1"/>
    <s v="SR-56 EB"/>
    <n v="68.180000000000007"/>
    <n v="67.41"/>
    <n v="66.290000000000006"/>
    <n v="47.23"/>
    <n v="68.33"/>
    <n v="0"/>
    <n v="0"/>
    <n v="0"/>
    <n v="0"/>
    <n v="0"/>
    <n v="-1"/>
    <n v="4544.1080999999995"/>
    <n v="-1"/>
    <n v="2230.6728999999996"/>
  </r>
  <r>
    <x v="7"/>
    <x v="0"/>
    <s v="I-15 HOV NB"/>
    <n v="19"/>
    <n v="1.32"/>
    <s v="VIA RANCHO"/>
    <n v="65.06"/>
    <n v="69.099999999999994"/>
    <n v="67.12"/>
    <n v="62.2"/>
    <n v="65.92"/>
    <n v="0"/>
    <n v="0"/>
    <n v="0"/>
    <n v="0"/>
    <n v="0"/>
    <n v="-1"/>
    <n v="4774.8099999999995"/>
    <n v="-1"/>
    <n v="3868.84"/>
  </r>
  <r>
    <x v="8"/>
    <x v="1"/>
    <s v="I-15 HOV SB"/>
    <n v="5"/>
    <n v="0.22"/>
    <s v="VIA RANCHO"/>
    <n v="67.94"/>
    <n v="55.78"/>
    <n v="67.97"/>
    <n v="70.08"/>
    <n v="67.239999999999995"/>
    <n v="0"/>
    <n v="0"/>
    <n v="0"/>
    <n v="0"/>
    <n v="0"/>
    <n v="-1"/>
    <n v="3111.4084000000003"/>
    <n v="-1"/>
    <n v="4911.2064"/>
  </r>
  <r>
    <x v="9"/>
    <x v="1"/>
    <s v="I-15 HOV SB"/>
    <n v="10"/>
    <n v="2.2000000000000002"/>
    <s v="RANCHO BERNARDO"/>
    <n v="68.72"/>
    <n v="71.27"/>
    <n v="71.28"/>
    <n v="66.92"/>
    <n v="69.77"/>
    <n v="0"/>
    <n v="0"/>
    <n v="0"/>
    <n v="0"/>
    <n v="0"/>
    <n v="-1"/>
    <n v="5079.4128999999994"/>
    <n v="-1"/>
    <n v="4478.2864"/>
  </r>
  <r>
    <x v="10"/>
    <x v="1"/>
    <s v="I-15 HOV SB"/>
    <n v="11"/>
    <n v="0.14000000000000001"/>
    <s v="CARMEL MTN"/>
    <n v="67.53"/>
    <n v="55.87"/>
    <n v="65.989999999999995"/>
    <n v="68.11"/>
    <n v="67.33"/>
    <n v="0"/>
    <n v="0"/>
    <n v="0"/>
    <n v="0"/>
    <n v="0"/>
    <n v="-1"/>
    <n v="3121.4568999999997"/>
    <n v="-1"/>
    <n v="4638.9721"/>
  </r>
  <r>
    <x v="11"/>
    <x v="1"/>
    <s v="I-15 HOV SB"/>
    <n v="12"/>
    <n v="0.34"/>
    <s v="CARMEL MTN"/>
    <n v="70.959999999999994"/>
    <n v="70.53"/>
    <n v="70.67"/>
    <n v="68.44"/>
    <n v="70.05"/>
    <n v="0"/>
    <n v="0"/>
    <n v="0"/>
    <n v="0"/>
    <n v="0"/>
    <n v="-1"/>
    <n v="4974.4809000000005"/>
    <n v="-1"/>
    <n v="4684.0335999999998"/>
  </r>
  <r>
    <x v="12"/>
    <x v="1"/>
    <s v="I-15 HOV SB"/>
    <n v="13"/>
    <n v="0.2"/>
    <s v="CARMEL MTN"/>
    <n v="73.55"/>
    <n v="70.72"/>
    <n v="71.83"/>
    <n v="71.12"/>
    <n v="71.59"/>
    <n v="0"/>
    <n v="0"/>
    <n v="0"/>
    <n v="0"/>
    <n v="0"/>
    <n v="-1"/>
    <n v="5001.3184000000001"/>
    <n v="-1"/>
    <n v="5058.0544000000009"/>
  </r>
  <r>
    <x v="13"/>
    <x v="1"/>
    <s v="I-15 HOV SB"/>
    <n v="14"/>
    <n v="1.65"/>
    <s v="I-15 SB"/>
    <n v="73.55"/>
    <n v="70.72"/>
    <n v="71.83"/>
    <n v="71.12"/>
    <n v="71.59"/>
    <n v="0"/>
    <n v="0"/>
    <n v="0"/>
    <n v="0"/>
    <n v="0"/>
    <n v="-1"/>
    <n v="5001.3184000000001"/>
    <n v="-1"/>
    <n v="5058.0544000000009"/>
  </r>
  <r>
    <x v="14"/>
    <x v="1"/>
    <s v="I-15 HOV SB"/>
    <n v="15"/>
    <n v="1.05"/>
    <s v="I-15 SB"/>
    <n v="71.8"/>
    <n v="72.33"/>
    <n v="72.150000000000006"/>
    <n v="69.45"/>
    <n v="71.849999999999994"/>
    <n v="0"/>
    <n v="0"/>
    <n v="0"/>
    <n v="0"/>
    <n v="0"/>
    <n v="-1"/>
    <n v="5231.6288999999997"/>
    <n v="-1"/>
    <n v="4823.3025000000007"/>
  </r>
  <r>
    <x v="15"/>
    <x v="1"/>
    <s v="I-15 HOV SB"/>
    <n v="16"/>
    <n v="0.41"/>
    <s v="I-15 SB"/>
    <n v="66.42"/>
    <n v="65.010000000000005"/>
    <n v="66.930000000000007"/>
    <n v="66.08"/>
    <n v="66.069999999999993"/>
    <n v="0"/>
    <n v="0"/>
    <n v="0"/>
    <n v="0"/>
    <n v="0"/>
    <n v="-1"/>
    <n v="4226.3001000000004"/>
    <n v="-1"/>
    <n v="4366.5663999999997"/>
  </r>
  <r>
    <x v="16"/>
    <x v="1"/>
    <s v="I-15 HOV SB"/>
    <n v="17"/>
    <n v="0.28000000000000003"/>
    <s v="RANCHO PENASQUITOS"/>
    <n v="71.75"/>
    <n v="71.97"/>
    <n v="72.23"/>
    <n v="67.17"/>
    <n v="70.84"/>
    <n v="0"/>
    <n v="0"/>
    <n v="0"/>
    <n v="0"/>
    <n v="0"/>
    <n v="-1"/>
    <n v="5179.6808999999994"/>
    <n v="-1"/>
    <n v="4511.8089"/>
  </r>
  <r>
    <x v="17"/>
    <x v="1"/>
    <s v="I-15 HOV SB"/>
    <n v="18"/>
    <n v="1.91"/>
    <s v="MIRA MESA"/>
    <n v="72.849999999999994"/>
    <n v="72.19"/>
    <n v="72.41"/>
    <n v="69.42"/>
    <n v="71.650000000000006"/>
    <n v="0"/>
    <n v="0"/>
    <n v="0"/>
    <n v="0"/>
    <n v="0"/>
    <n v="-1"/>
    <n v="5211.3960999999999"/>
    <n v="-1"/>
    <n v="4819.1364000000003"/>
  </r>
  <r>
    <x v="18"/>
    <x v="1"/>
    <s v="I-15 HOV SB"/>
    <n v="19"/>
    <n v="1.54"/>
    <s v="MIRAMAR"/>
    <n v="72.73"/>
    <n v="72.12"/>
    <n v="72.45"/>
    <n v="68.87"/>
    <n v="71.78"/>
    <n v="0"/>
    <n v="0"/>
    <n v="0"/>
    <n v="0"/>
    <n v="0"/>
    <n v="-1"/>
    <n v="5201.2944000000007"/>
    <n v="-1"/>
    <n v="4743.0769000000009"/>
  </r>
  <r>
    <x v="19"/>
    <x v="1"/>
    <s v="I-15 HOV SB"/>
    <n v="20"/>
    <n v="0.52"/>
    <s v="ramp I-15 HOV SB"/>
    <n v="72.92"/>
    <n v="73.209999999999994"/>
    <n v="72.459999999999994"/>
    <n v="66.58"/>
    <n v="71.86"/>
    <n v="0"/>
    <n v="0"/>
    <n v="0"/>
    <n v="0"/>
    <n v="0"/>
    <n v="-1"/>
    <n v="5359.704099999999"/>
    <n v="-1"/>
    <n v="4432.8963999999996"/>
  </r>
  <r>
    <x v="20"/>
    <x v="0"/>
    <s v="I-15 NB"/>
    <n v="2"/>
    <n v="0.4"/>
    <s v="ADAMS"/>
    <n v="66.06"/>
    <n v="39.270000000000003"/>
    <n v="64.58"/>
    <n v="66.23"/>
    <n v="65.34"/>
    <n v="0"/>
    <n v="0"/>
    <n v="0"/>
    <n v="0"/>
    <n v="0"/>
    <n v="-1"/>
    <n v="1542.1329000000003"/>
    <n v="-1"/>
    <n v="4386.4129000000003"/>
  </r>
  <r>
    <x v="21"/>
    <x v="0"/>
    <s v="I-15 NB"/>
    <n v="3"/>
    <n v="0.12"/>
    <s v="ADAMS"/>
    <n v="66.06"/>
    <n v="39.270000000000003"/>
    <n v="64.58"/>
    <n v="66.23"/>
    <n v="65.34"/>
    <n v="0"/>
    <n v="0"/>
    <n v="0"/>
    <n v="0"/>
    <n v="0"/>
    <n v="-1"/>
    <n v="1542.1329000000003"/>
    <n v="-1"/>
    <n v="4386.4129000000003"/>
  </r>
  <r>
    <x v="22"/>
    <x v="0"/>
    <s v="I-15 NB"/>
    <n v="4"/>
    <n v="0.34"/>
    <s v="ADAMS"/>
    <n v="66.099999999999994"/>
    <n v="30.45"/>
    <n v="64.819999999999993"/>
    <n v="66.64"/>
    <n v="65.12"/>
    <n v="0"/>
    <n v="0"/>
    <n v="0"/>
    <n v="0"/>
    <n v="0"/>
    <n v="-1"/>
    <n v="927.20249999999999"/>
    <n v="-1"/>
    <n v="4440.8896000000004"/>
  </r>
  <r>
    <x v="23"/>
    <x v="0"/>
    <s v="I-15 NB"/>
    <n v="8"/>
    <n v="0.1"/>
    <s v="I-8 EB"/>
    <n v="66.06"/>
    <n v="30.46"/>
    <n v="64.819999999999993"/>
    <n v="66.64"/>
    <n v="65.06"/>
    <n v="0"/>
    <n v="0"/>
    <n v="0"/>
    <n v="0"/>
    <n v="0"/>
    <n v="-1"/>
    <n v="927.8116"/>
    <n v="-1"/>
    <n v="4440.8896000000004"/>
  </r>
  <r>
    <x v="24"/>
    <x v="0"/>
    <s v="I-15 NB"/>
    <n v="9"/>
    <n v="0.06"/>
    <s v="I-8 WB"/>
    <n v="66.06"/>
    <n v="30.46"/>
    <n v="64.819999999999993"/>
    <n v="66.64"/>
    <n v="65.06"/>
    <n v="0"/>
    <n v="0"/>
    <n v="0"/>
    <n v="0"/>
    <n v="0"/>
    <n v="-1"/>
    <n v="927.8116"/>
    <n v="-1"/>
    <n v="4440.8896000000004"/>
  </r>
  <r>
    <x v="25"/>
    <x v="0"/>
    <s v="I-15 NB"/>
    <n v="10"/>
    <n v="0.23"/>
    <s v="I-8 WB"/>
    <n v="66.25"/>
    <n v="40.92"/>
    <n v="65.59"/>
    <n v="67.260000000000005"/>
    <n v="65.400000000000006"/>
    <n v="0"/>
    <n v="0"/>
    <n v="0"/>
    <n v="0"/>
    <n v="0"/>
    <n v="-1"/>
    <n v="1674.4464"/>
    <n v="-1"/>
    <n v="4523.9076000000005"/>
  </r>
  <r>
    <x v="26"/>
    <x v="0"/>
    <s v="I-15 NB"/>
    <n v="11"/>
    <n v="0.57999999999999996"/>
    <s v="FRIARS"/>
    <n v="66.25"/>
    <n v="40.92"/>
    <n v="65.59"/>
    <n v="67.260000000000005"/>
    <n v="65.400000000000006"/>
    <n v="0"/>
    <n v="0"/>
    <n v="0"/>
    <n v="0"/>
    <n v="0"/>
    <n v="-1"/>
    <n v="1674.4464"/>
    <n v="-1"/>
    <n v="4523.9076000000005"/>
  </r>
  <r>
    <x v="27"/>
    <x v="0"/>
    <s v="I-15 NB"/>
    <n v="12"/>
    <n v="0.88"/>
    <s v="FRIARS"/>
    <n v="67.959999999999994"/>
    <n v="60.89"/>
    <n v="66.510000000000005"/>
    <n v="67.680000000000007"/>
    <n v="66.77"/>
    <n v="0"/>
    <n v="0"/>
    <n v="0"/>
    <n v="0"/>
    <n v="0"/>
    <n v="-1"/>
    <n v="3707.5920999999998"/>
    <n v="-1"/>
    <n v="4580.5824000000011"/>
  </r>
  <r>
    <x v="28"/>
    <x v="0"/>
    <s v="I-15 NB"/>
    <n v="13"/>
    <n v="0.47"/>
    <s v="STONECREST"/>
    <n v="67.959999999999994"/>
    <n v="60.89"/>
    <n v="66.510000000000005"/>
    <n v="67.680000000000007"/>
    <n v="66.77"/>
    <n v="0"/>
    <n v="0"/>
    <n v="0"/>
    <n v="0"/>
    <n v="0"/>
    <n v="-1"/>
    <n v="3707.5920999999998"/>
    <n v="-1"/>
    <n v="4580.5824000000011"/>
  </r>
  <r>
    <x v="29"/>
    <x v="0"/>
    <s v="I-15 NB"/>
    <n v="15"/>
    <n v="0.36"/>
    <s v="BALBOA"/>
    <n v="68.319999999999993"/>
    <n v="65.7"/>
    <n v="67.47"/>
    <n v="67.099999999999994"/>
    <n v="67.47"/>
    <n v="0"/>
    <n v="0"/>
    <n v="0"/>
    <n v="0"/>
    <n v="0"/>
    <n v="-1"/>
    <n v="4316.4900000000007"/>
    <n v="-1"/>
    <n v="4502.4099999999989"/>
  </r>
  <r>
    <x v="30"/>
    <x v="0"/>
    <s v="I-15 NB"/>
    <n v="16"/>
    <n v="0.05"/>
    <s v="BALBOA"/>
    <n v="68.319999999999993"/>
    <n v="65.7"/>
    <n v="67.47"/>
    <n v="67.099999999999994"/>
    <n v="67.47"/>
    <n v="0"/>
    <n v="0"/>
    <n v="0"/>
    <n v="0"/>
    <n v="0"/>
    <n v="-1"/>
    <n v="4316.4900000000007"/>
    <n v="-1"/>
    <n v="4502.4099999999989"/>
  </r>
  <r>
    <x v="31"/>
    <x v="0"/>
    <s v="I-15 NB"/>
    <n v="17"/>
    <n v="0.17"/>
    <s v="BALBOA"/>
    <n v="68.319999999999993"/>
    <n v="65.7"/>
    <n v="67.47"/>
    <n v="67.099999999999994"/>
    <n v="67.47"/>
    <n v="0"/>
    <n v="0"/>
    <n v="0"/>
    <n v="0"/>
    <n v="0"/>
    <n v="-1"/>
    <n v="4316.4900000000007"/>
    <n v="-1"/>
    <n v="4502.4099999999989"/>
  </r>
  <r>
    <x v="32"/>
    <x v="0"/>
    <s v="I-15 NB"/>
    <n v="18"/>
    <n v="0.33"/>
    <s v="BALBOA"/>
    <n v="68.319999999999993"/>
    <n v="65.7"/>
    <n v="67.47"/>
    <n v="67.099999999999994"/>
    <n v="67.47"/>
    <n v="0"/>
    <n v="0"/>
    <n v="0"/>
    <n v="0"/>
    <n v="0"/>
    <n v="-1"/>
    <n v="4316.4900000000007"/>
    <n v="-1"/>
    <n v="4502.4099999999989"/>
  </r>
  <r>
    <x v="33"/>
    <x v="0"/>
    <s v="I-15 NB"/>
    <n v="19"/>
    <n v="0.26"/>
    <s v="CLAIREMONT MESA"/>
    <n v="68.52"/>
    <n v="66.27"/>
    <n v="67.260000000000005"/>
    <n v="66.44"/>
    <n v="67.989999999999995"/>
    <n v="0"/>
    <n v="0"/>
    <n v="0"/>
    <n v="0"/>
    <n v="0"/>
    <n v="-1"/>
    <n v="4391.7128999999995"/>
    <n v="-1"/>
    <n v="4414.2735999999995"/>
  </r>
  <r>
    <x v="34"/>
    <x v="0"/>
    <s v="I-15 NB"/>
    <n v="20"/>
    <n v="0.75"/>
    <s v="SR-52 EB"/>
    <n v="68.2"/>
    <n v="66"/>
    <n v="67.5"/>
    <n v="63.85"/>
    <n v="67.58"/>
    <n v="0"/>
    <n v="0"/>
    <n v="0"/>
    <n v="0"/>
    <n v="0"/>
    <n v="-1"/>
    <n v="4356"/>
    <n v="-1"/>
    <n v="4076.8225000000002"/>
  </r>
  <r>
    <x v="35"/>
    <x v="0"/>
    <s v="I-15 NB"/>
    <n v="22"/>
    <n v="0.49"/>
    <s v="SR-52 WB"/>
    <n v="65.87"/>
    <n v="58.39"/>
    <n v="64.2"/>
    <n v="56.4"/>
    <n v="65.58"/>
    <n v="0"/>
    <n v="0"/>
    <n v="0"/>
    <n v="0"/>
    <n v="0"/>
    <n v="-1"/>
    <n v="3409.3921"/>
    <n v="-1"/>
    <n v="3180.96"/>
  </r>
  <r>
    <x v="36"/>
    <x v="0"/>
    <s v="I-15 NB"/>
    <n v="23"/>
    <n v="0.71"/>
    <s v="I-15 HOV NB"/>
    <n v="65.87"/>
    <n v="58.39"/>
    <n v="64.2"/>
    <n v="56.4"/>
    <n v="65.58"/>
    <n v="0"/>
    <n v="0"/>
    <n v="0"/>
    <n v="0"/>
    <n v="0"/>
    <n v="-1"/>
    <n v="3409.3921"/>
    <n v="-1"/>
    <n v="3180.96"/>
  </r>
  <r>
    <x v="37"/>
    <x v="0"/>
    <s v="I-15 NB"/>
    <n v="25"/>
    <n v="0.32"/>
    <s v="SR-163 NB"/>
    <n v="68.05"/>
    <n v="67.59"/>
    <n v="67.5"/>
    <n v="54.77"/>
    <n v="68.56"/>
    <n v="0"/>
    <n v="0"/>
    <n v="0"/>
    <n v="0"/>
    <n v="0"/>
    <n v="-1"/>
    <n v="4568.4081000000006"/>
    <n v="-1"/>
    <n v="2999.7529000000004"/>
  </r>
  <r>
    <x v="38"/>
    <x v="0"/>
    <s v="I-15 NB"/>
    <n v="26"/>
    <n v="0.56000000000000005"/>
    <s v="MIRAMAR WAY"/>
    <n v="68.05"/>
    <n v="67.59"/>
    <n v="67.5"/>
    <n v="54.77"/>
    <n v="68.56"/>
    <n v="0"/>
    <n v="0"/>
    <n v="0"/>
    <n v="0"/>
    <n v="0"/>
    <n v="-1"/>
    <n v="4568.4081000000006"/>
    <n v="-1"/>
    <n v="2999.7529000000004"/>
  </r>
  <r>
    <x v="39"/>
    <x v="0"/>
    <s v="I-15 NB"/>
    <n v="27"/>
    <n v="0.39"/>
    <s v="MIRAMAR WAY"/>
    <n v="67.95"/>
    <n v="69.17"/>
    <n v="68.23"/>
    <n v="50.03"/>
    <n v="68.209999999999994"/>
    <n v="0"/>
    <n v="0"/>
    <n v="0"/>
    <n v="0"/>
    <n v="0"/>
    <n v="-1"/>
    <n v="4784.4889000000003"/>
    <n v="-1"/>
    <n v="2503.0009"/>
  </r>
  <r>
    <x v="40"/>
    <x v="0"/>
    <s v="I-15 NB"/>
    <n v="28"/>
    <n v="0.36"/>
    <s v="POMERADO"/>
    <n v="67.95"/>
    <n v="69.17"/>
    <n v="68.23"/>
    <n v="50.03"/>
    <n v="68.209999999999994"/>
    <n v="0"/>
    <n v="0"/>
    <n v="0"/>
    <n v="0"/>
    <n v="0"/>
    <n v="-1"/>
    <n v="4784.4889000000003"/>
    <n v="-1"/>
    <n v="2503.0009"/>
  </r>
  <r>
    <x v="41"/>
    <x v="0"/>
    <s v="I-15 NB"/>
    <n v="29"/>
    <n v="0.1"/>
    <s v="POMERADO"/>
    <n v="67.95"/>
    <n v="69.17"/>
    <n v="68.23"/>
    <n v="50.03"/>
    <n v="68.209999999999994"/>
    <n v="0"/>
    <n v="0"/>
    <n v="0"/>
    <n v="0"/>
    <n v="0"/>
    <n v="-1"/>
    <n v="4784.4889000000003"/>
    <n v="-1"/>
    <n v="2503.0009"/>
  </r>
  <r>
    <x v="42"/>
    <x v="0"/>
    <s v="I-15 NB"/>
    <n v="30"/>
    <n v="0.12"/>
    <s v="POMERADO"/>
    <n v="67.95"/>
    <n v="69.17"/>
    <n v="68.23"/>
    <n v="50.03"/>
    <n v="68.209999999999994"/>
    <n v="0"/>
    <n v="0"/>
    <n v="0"/>
    <n v="0"/>
    <n v="0"/>
    <n v="-1"/>
    <n v="4784.4889000000003"/>
    <n v="-1"/>
    <n v="2503.0009"/>
  </r>
  <r>
    <x v="43"/>
    <x v="0"/>
    <s v="I-15 NB"/>
    <n v="31"/>
    <n v="0.21"/>
    <s v="POMERADO"/>
    <n v="67.91"/>
    <n v="67.81"/>
    <n v="66.63"/>
    <n v="48.16"/>
    <n v="67.78"/>
    <n v="0"/>
    <n v="0"/>
    <n v="0"/>
    <n v="0"/>
    <n v="0"/>
    <n v="-1"/>
    <n v="4598.1961000000001"/>
    <n v="-1"/>
    <n v="2319.3855999999996"/>
  </r>
  <r>
    <x v="44"/>
    <x v="0"/>
    <s v="I-15 NB"/>
    <n v="32"/>
    <n v="0.45"/>
    <s v="CARROLL CANYON"/>
    <n v="67.91"/>
    <n v="67.81"/>
    <n v="66.63"/>
    <n v="48.16"/>
    <n v="67.78"/>
    <n v="0"/>
    <n v="0"/>
    <n v="0"/>
    <n v="0"/>
    <n v="0"/>
    <n v="-1"/>
    <n v="4598.1961000000001"/>
    <n v="-1"/>
    <n v="2319.3855999999996"/>
  </r>
  <r>
    <x v="45"/>
    <x v="0"/>
    <s v="I-15 NB"/>
    <n v="35"/>
    <n v="0.09"/>
    <s v="MIRA MESA"/>
    <n v="67.97"/>
    <n v="68.319999999999993"/>
    <n v="66.52"/>
    <n v="55"/>
    <n v="67.989999999999995"/>
    <n v="0"/>
    <n v="0"/>
    <n v="0"/>
    <n v="0"/>
    <n v="0"/>
    <n v="-1"/>
    <n v="4667.6223999999993"/>
    <n v="-1"/>
    <n v="3025"/>
  </r>
  <r>
    <x v="46"/>
    <x v="0"/>
    <s v="I-15 NB"/>
    <n v="36"/>
    <n v="0.26"/>
    <s v="MIRA MESA"/>
    <n v="67.97"/>
    <n v="68.319999999999993"/>
    <n v="66.52"/>
    <n v="55"/>
    <n v="67.989999999999995"/>
    <n v="0"/>
    <n v="0"/>
    <n v="0"/>
    <n v="0"/>
    <n v="0"/>
    <n v="-1"/>
    <n v="4667.6223999999993"/>
    <n v="-1"/>
    <n v="3025"/>
  </r>
  <r>
    <x v="47"/>
    <x v="0"/>
    <s v="I-15 NB"/>
    <n v="37"/>
    <n v="0.78"/>
    <s v="MIRA MESA"/>
    <n v="68.260000000000005"/>
    <n v="68.7"/>
    <n v="66.97"/>
    <n v="59.1"/>
    <n v="68.17"/>
    <n v="0"/>
    <n v="0"/>
    <n v="0"/>
    <n v="0"/>
    <n v="0"/>
    <n v="-1"/>
    <n v="4719.6900000000005"/>
    <n v="-1"/>
    <n v="3492.81"/>
  </r>
  <r>
    <x v="48"/>
    <x v="0"/>
    <s v="I-15 NB"/>
    <n v="38"/>
    <n v="0.52"/>
    <s v="MERCY"/>
    <n v="68.260000000000005"/>
    <n v="68.7"/>
    <n v="66.97"/>
    <n v="59.1"/>
    <n v="68.17"/>
    <n v="0"/>
    <n v="0"/>
    <n v="0"/>
    <n v="0"/>
    <n v="0"/>
    <n v="-1"/>
    <n v="4719.6900000000005"/>
    <n v="-1"/>
    <n v="3492.81"/>
  </r>
  <r>
    <x v="49"/>
    <x v="0"/>
    <s v="I-15 NB"/>
    <n v="40"/>
    <n v="0.32"/>
    <s v="POWAY"/>
    <n v="68.25"/>
    <n v="69.040000000000006"/>
    <n v="67.459999999999994"/>
    <n v="61.43"/>
    <n v="68.760000000000005"/>
    <n v="0"/>
    <n v="0"/>
    <n v="0"/>
    <n v="0"/>
    <n v="0"/>
    <n v="-1"/>
    <n v="4766.5216000000009"/>
    <n v="-1"/>
    <n v="3773.6448999999998"/>
  </r>
  <r>
    <x v="50"/>
    <x v="0"/>
    <s v="I-15 NB"/>
    <n v="41"/>
    <n v="0.19"/>
    <s v="POWAY"/>
    <n v="68.25"/>
    <n v="69.040000000000006"/>
    <n v="67.459999999999994"/>
    <n v="61.43"/>
    <n v="68.760000000000005"/>
    <n v="0"/>
    <n v="0"/>
    <n v="0"/>
    <n v="0"/>
    <n v="0"/>
    <n v="-1"/>
    <n v="4766.5216000000009"/>
    <n v="-1"/>
    <n v="3773.6448999999998"/>
  </r>
  <r>
    <x v="51"/>
    <x v="0"/>
    <s v="I-15 NB"/>
    <n v="43"/>
    <n v="0.4"/>
    <s v="I-15 HOV NB"/>
    <n v="66.67"/>
    <n v="66.98"/>
    <n v="65.38"/>
    <n v="57.63"/>
    <n v="66.819999999999993"/>
    <n v="0"/>
    <n v="0"/>
    <n v="0"/>
    <n v="0"/>
    <n v="0"/>
    <n v="-1"/>
    <n v="4486.3204000000005"/>
    <n v="-1"/>
    <n v="3321.2169000000004"/>
  </r>
  <r>
    <x v="52"/>
    <x v="0"/>
    <s v="I-15 NB"/>
    <n v="44"/>
    <n v="0.41"/>
    <s v="SR-56 EB"/>
    <n v="66.67"/>
    <n v="66.98"/>
    <n v="65.38"/>
    <n v="57.63"/>
    <n v="66.819999999999993"/>
    <n v="0"/>
    <n v="0"/>
    <n v="0"/>
    <n v="0"/>
    <n v="0"/>
    <n v="-1"/>
    <n v="4486.3204000000005"/>
    <n v="-1"/>
    <n v="3321.2169000000004"/>
  </r>
  <r>
    <x v="53"/>
    <x v="0"/>
    <s v="I-15 NB"/>
    <n v="48"/>
    <n v="0.49"/>
    <s v="CARMEL MTN"/>
    <n v="67.45"/>
    <n v="67.03"/>
    <n v="65.52"/>
    <n v="55.88"/>
    <n v="67.72"/>
    <n v="0"/>
    <n v="0"/>
    <n v="0"/>
    <n v="0"/>
    <n v="0"/>
    <n v="-1"/>
    <n v="4493.0209000000004"/>
    <n v="-1"/>
    <n v="3122.5744000000004"/>
  </r>
  <r>
    <x v="54"/>
    <x v="0"/>
    <s v="I-15 NB"/>
    <n v="49"/>
    <n v="0.77"/>
    <s v="CARMEL MTN"/>
    <n v="68.72"/>
    <n v="71.27"/>
    <n v="71.28"/>
    <n v="66.92"/>
    <n v="69.77"/>
    <n v="0"/>
    <n v="0"/>
    <n v="0"/>
    <n v="0"/>
    <n v="0"/>
    <n v="-1"/>
    <n v="5079.4128999999994"/>
    <n v="-1"/>
    <n v="4478.2864"/>
  </r>
  <r>
    <x v="55"/>
    <x v="0"/>
    <s v="I-15 NB"/>
    <n v="52"/>
    <n v="0.56000000000000005"/>
    <s v="CAM DEL NORTE"/>
    <n v="68.180000000000007"/>
    <n v="67.41"/>
    <n v="66.290000000000006"/>
    <n v="47.23"/>
    <n v="68.33"/>
    <n v="0"/>
    <n v="0"/>
    <n v="0"/>
    <n v="0"/>
    <n v="0"/>
    <n v="-1"/>
    <n v="4544.1080999999995"/>
    <n v="-1"/>
    <n v="2230.6728999999996"/>
  </r>
  <r>
    <x v="56"/>
    <x v="0"/>
    <s v="I-15 NB"/>
    <n v="53"/>
    <n v="0.49"/>
    <s v="BERNARDO CENTER"/>
    <n v="68.27"/>
    <n v="69.540000000000006"/>
    <n v="68.22"/>
    <n v="44.21"/>
    <n v="69.02"/>
    <n v="0"/>
    <n v="0"/>
    <n v="0"/>
    <n v="0"/>
    <n v="0"/>
    <n v="-1"/>
    <n v="4835.8116000000009"/>
    <n v="-1"/>
    <n v="1954.5241000000001"/>
  </r>
  <r>
    <x v="57"/>
    <x v="0"/>
    <s v="I-15 NB"/>
    <n v="55"/>
    <n v="0.38"/>
    <s v="RANCHO BERNARDO"/>
    <n v="68.5"/>
    <n v="69.11"/>
    <n v="67.05"/>
    <n v="49.82"/>
    <n v="69.27"/>
    <n v="0"/>
    <n v="0"/>
    <n v="0"/>
    <n v="0"/>
    <n v="0"/>
    <n v="-1"/>
    <n v="4776.1921000000002"/>
    <n v="-1"/>
    <n v="2482.0324000000001"/>
  </r>
  <r>
    <x v="58"/>
    <x v="0"/>
    <s v="I-15 NB"/>
    <n v="56"/>
    <n v="0.16"/>
    <s v="RANCHO BERNARDO"/>
    <n v="68.5"/>
    <n v="69.11"/>
    <n v="67.05"/>
    <n v="49.82"/>
    <n v="69.27"/>
    <n v="0"/>
    <n v="0"/>
    <n v="0"/>
    <n v="0"/>
    <n v="0"/>
    <n v="-1"/>
    <n v="4776.1921000000002"/>
    <n v="-1"/>
    <n v="2482.0324000000001"/>
  </r>
  <r>
    <x v="59"/>
    <x v="0"/>
    <s v="I-15 NB"/>
    <n v="58"/>
    <n v="1.2"/>
    <s v="RANCHO BERNARDO"/>
    <n v="72.48"/>
    <n v="72.47"/>
    <n v="73.150000000000006"/>
    <n v="63.25"/>
    <n v="73.22"/>
    <n v="0"/>
    <n v="0"/>
    <n v="0"/>
    <n v="0"/>
    <n v="0"/>
    <n v="-1"/>
    <n v="5251.9008999999996"/>
    <n v="-1"/>
    <n v="4000.5625"/>
  </r>
  <r>
    <x v="60"/>
    <x v="0"/>
    <s v="I-15 NB"/>
    <n v="60"/>
    <n v="0.54"/>
    <s v="POMERADO"/>
    <n v="66.02"/>
    <n v="69.180000000000007"/>
    <n v="67.849999999999994"/>
    <n v="52.33"/>
    <n v="66.88"/>
    <n v="0"/>
    <n v="0"/>
    <n v="0"/>
    <n v="0"/>
    <n v="0"/>
    <n v="-1"/>
    <n v="4785.8724000000011"/>
    <n v="-1"/>
    <n v="2738.4288999999999"/>
  </r>
  <r>
    <x v="61"/>
    <x v="0"/>
    <s v="I-15 NB"/>
    <n v="62"/>
    <n v="0.27"/>
    <s v="VIA RANCHO"/>
    <n v="66.16"/>
    <n v="68.349999999999994"/>
    <n v="65.94"/>
    <n v="59.55"/>
    <n v="66.77"/>
    <n v="0"/>
    <n v="0"/>
    <n v="0"/>
    <n v="0"/>
    <n v="0"/>
    <n v="-1"/>
    <n v="4671.7224999999989"/>
    <n v="-1"/>
    <n v="3546.2024999999999"/>
  </r>
  <r>
    <x v="62"/>
    <x v="0"/>
    <s v="I-15 NB"/>
    <n v="63"/>
    <n v="0.24"/>
    <s v="VIA RANCHO"/>
    <n v="66.16"/>
    <n v="68.349999999999994"/>
    <n v="65.94"/>
    <n v="59.55"/>
    <n v="66.77"/>
    <n v="0"/>
    <n v="0"/>
    <n v="0"/>
    <n v="0"/>
    <n v="0"/>
    <n v="-1"/>
    <n v="4671.7224999999989"/>
    <n v="-1"/>
    <n v="3546.2024999999999"/>
  </r>
  <r>
    <x v="63"/>
    <x v="0"/>
    <s v="I-15 NB"/>
    <n v="64"/>
    <n v="0.28000000000000003"/>
    <s v="VIA RANCHO"/>
    <n v="66.16"/>
    <n v="68.349999999999994"/>
    <n v="65.94"/>
    <n v="59.55"/>
    <n v="66.77"/>
    <n v="0"/>
    <n v="0"/>
    <n v="0"/>
    <n v="0"/>
    <n v="0"/>
    <n v="-1"/>
    <n v="4671.7224999999989"/>
    <n v="-1"/>
    <n v="3546.2024999999999"/>
  </r>
  <r>
    <x v="64"/>
    <x v="0"/>
    <s v="I-15 NB"/>
    <n v="68"/>
    <n v="0.34"/>
    <s v="CITRACADO"/>
    <n v="65.06"/>
    <n v="69.099999999999994"/>
    <n v="67.12"/>
    <n v="62.2"/>
    <n v="65.92"/>
    <n v="0"/>
    <n v="0"/>
    <n v="0"/>
    <n v="0"/>
    <n v="0"/>
    <n v="-1"/>
    <n v="4774.8099999999995"/>
    <n v="-1"/>
    <n v="3868.84"/>
  </r>
  <r>
    <x v="65"/>
    <x v="0"/>
    <s v="I-15 NB"/>
    <n v="71"/>
    <n v="0.6"/>
    <s v="09TH"/>
    <n v="67.44"/>
    <n v="65.88"/>
    <n v="65.75"/>
    <n v="53.94"/>
    <n v="67.89"/>
    <n v="0"/>
    <n v="0"/>
    <n v="0"/>
    <n v="0"/>
    <n v="0"/>
    <n v="-1"/>
    <n v="4340.174399999999"/>
    <n v="-1"/>
    <n v="2909.5235999999995"/>
  </r>
  <r>
    <x v="66"/>
    <x v="0"/>
    <s v="I-15 NB"/>
    <n v="72"/>
    <n v="0.14000000000000001"/>
    <s v="09TH"/>
    <n v="65.819999999999993"/>
    <n v="56.18"/>
    <n v="64.03"/>
    <n v="46.76"/>
    <n v="66.23"/>
    <n v="0"/>
    <n v="0"/>
    <n v="0"/>
    <n v="0"/>
    <n v="0"/>
    <n v="-1"/>
    <n v="3156.1923999999999"/>
    <n v="-1"/>
    <n v="2186.4975999999997"/>
  </r>
  <r>
    <x v="67"/>
    <x v="0"/>
    <s v="I-15 NB"/>
    <n v="73"/>
    <n v="0.42"/>
    <s v="VALLEY"/>
    <n v="65.819999999999993"/>
    <n v="56.18"/>
    <n v="64.03"/>
    <n v="46.76"/>
    <n v="66.23"/>
    <n v="0"/>
    <n v="0"/>
    <n v="0"/>
    <n v="0"/>
    <n v="0"/>
    <n v="-1"/>
    <n v="3156.1923999999999"/>
    <n v="-1"/>
    <n v="2186.4975999999997"/>
  </r>
  <r>
    <x v="68"/>
    <x v="0"/>
    <s v="I-15 NB"/>
    <n v="74"/>
    <n v="0.18"/>
    <s v="VALLEY"/>
    <n v="65.819999999999993"/>
    <n v="56.18"/>
    <n v="64.03"/>
    <n v="46.76"/>
    <n v="66.23"/>
    <n v="0"/>
    <n v="0"/>
    <n v="0"/>
    <n v="0"/>
    <n v="0"/>
    <n v="-1"/>
    <n v="3156.1923999999999"/>
    <n v="-1"/>
    <n v="2186.4975999999997"/>
  </r>
  <r>
    <x v="69"/>
    <x v="0"/>
    <s v="I-15 NB"/>
    <n v="75"/>
    <n v="0.23"/>
    <s v="SR-78 WB"/>
    <n v="64.709999999999994"/>
    <n v="66.05"/>
    <n v="66.599999999999994"/>
    <n v="60.93"/>
    <n v="66.05"/>
    <n v="0"/>
    <n v="0"/>
    <n v="0"/>
    <n v="0"/>
    <n v="0"/>
    <n v="-1"/>
    <n v="4362.6025"/>
    <n v="-1"/>
    <n v="3712.4648999999999"/>
  </r>
  <r>
    <x v="70"/>
    <x v="0"/>
    <s v="I-15 NB"/>
    <n v="76"/>
    <n v="0.39"/>
    <s v="SR-78 WB"/>
    <n v="64.709999999999994"/>
    <n v="66.05"/>
    <n v="66.599999999999994"/>
    <n v="60.93"/>
    <n v="66.05"/>
    <n v="0"/>
    <n v="0"/>
    <n v="0"/>
    <n v="0"/>
    <n v="0"/>
    <n v="-1"/>
    <n v="4362.6025"/>
    <n v="-1"/>
    <n v="3712.4648999999999"/>
  </r>
  <r>
    <x v="71"/>
    <x v="0"/>
    <s v="I-15 NB"/>
    <n v="79"/>
    <n v="0.7"/>
    <s v="EL NORTE"/>
    <n v="66.099999999999994"/>
    <n v="68.37"/>
    <n v="68.25"/>
    <n v="68.28"/>
    <n v="67.61"/>
    <n v="0"/>
    <n v="0"/>
    <n v="0"/>
    <n v="0"/>
    <n v="0"/>
    <n v="-1"/>
    <n v="4674.456900000001"/>
    <n v="-1"/>
    <n v="4662.1584000000003"/>
  </r>
  <r>
    <x v="72"/>
    <x v="0"/>
    <s v="I-15 NB"/>
    <n v="80"/>
    <n v="1.1200000000000001"/>
    <s v="EL NORTE"/>
    <n v="66.430000000000007"/>
    <n v="68.7"/>
    <n v="68.42"/>
    <n v="68.489999999999995"/>
    <n v="67.989999999999995"/>
    <n v="0"/>
    <n v="0"/>
    <n v="0"/>
    <n v="0"/>
    <n v="0"/>
    <n v="-1"/>
    <n v="4719.6900000000005"/>
    <n v="-1"/>
    <n v="4690.8800999999994"/>
  </r>
  <r>
    <x v="73"/>
    <x v="0"/>
    <s v="I-15 NB"/>
    <n v="84"/>
    <n v="0.69"/>
    <s v="DEER SPRINGS"/>
    <n v="66.28"/>
    <n v="68.8"/>
    <n v="69.13"/>
    <n v="68.489999999999995"/>
    <n v="67.650000000000006"/>
    <n v="0"/>
    <n v="0"/>
    <n v="0"/>
    <n v="0"/>
    <n v="0"/>
    <n v="-1"/>
    <n v="4733.4399999999996"/>
    <n v="-1"/>
    <n v="4690.8800999999994"/>
  </r>
  <r>
    <x v="74"/>
    <x v="0"/>
    <s v="I-15 NB"/>
    <n v="86"/>
    <n v="0.67"/>
    <s v="GOPHER CANYON"/>
    <n v="66.47"/>
    <n v="69.150000000000006"/>
    <n v="69.48"/>
    <n v="70.47"/>
    <n v="67.83"/>
    <n v="0"/>
    <n v="0"/>
    <n v="0"/>
    <n v="0"/>
    <n v="0"/>
    <n v="-1"/>
    <n v="4781.7225000000008"/>
    <n v="-1"/>
    <n v="4966.0208999999995"/>
  </r>
  <r>
    <x v="75"/>
    <x v="0"/>
    <s v="I-15 NB"/>
    <n v="88"/>
    <n v="0.42"/>
    <s v="OLD 395"/>
    <n v="62.26"/>
    <n v="66.2"/>
    <n v="66.25"/>
    <n v="66.06"/>
    <n v="64.05"/>
    <n v="0"/>
    <n v="0"/>
    <n v="0"/>
    <n v="0"/>
    <n v="0"/>
    <n v="-1"/>
    <n v="4382.4400000000005"/>
    <n v="-1"/>
    <n v="4363.9236000000001"/>
  </r>
  <r>
    <x v="76"/>
    <x v="0"/>
    <s v="I-15 NB"/>
    <n v="89"/>
    <n v="0.33"/>
    <s v="OLD 395"/>
    <n v="62.26"/>
    <n v="66.2"/>
    <n v="66.25"/>
    <n v="66.06"/>
    <n v="64.05"/>
    <n v="0"/>
    <n v="0"/>
    <n v="0"/>
    <n v="0"/>
    <n v="0"/>
    <n v="-1"/>
    <n v="4382.4400000000005"/>
    <n v="-1"/>
    <n v="4363.9236000000001"/>
  </r>
  <r>
    <x v="77"/>
    <x v="0"/>
    <s v="I-15 NB"/>
    <n v="91"/>
    <n v="0.44"/>
    <s v="PALA"/>
    <n v="66.19"/>
    <n v="68.989999999999995"/>
    <n v="69"/>
    <n v="57.78"/>
    <n v="67.22"/>
    <n v="0"/>
    <n v="0"/>
    <n v="0"/>
    <n v="0"/>
    <n v="0"/>
    <n v="-1"/>
    <n v="4759.6200999999992"/>
    <n v="-1"/>
    <n v="3338.5284000000001"/>
  </r>
  <r>
    <x v="78"/>
    <x v="0"/>
    <s v="I-15 NB"/>
    <n v="92"/>
    <n v="0.37"/>
    <s v="PALA"/>
    <n v="66.19"/>
    <n v="68.989999999999995"/>
    <n v="69"/>
    <n v="57.78"/>
    <n v="67.22"/>
    <n v="0"/>
    <n v="0"/>
    <n v="0"/>
    <n v="0"/>
    <n v="0"/>
    <n v="-1"/>
    <n v="4759.6200999999992"/>
    <n v="-1"/>
    <n v="3338.5284000000001"/>
  </r>
  <r>
    <x v="79"/>
    <x v="0"/>
    <s v="I-15 NB"/>
    <n v="95"/>
    <n v="1.27"/>
    <s v="STEWART CANYON"/>
    <n v="65.510000000000005"/>
    <n v="68.89"/>
    <n v="67.760000000000005"/>
    <n v="42.41"/>
    <n v="66.28"/>
    <n v="0"/>
    <n v="0"/>
    <n v="0"/>
    <n v="0"/>
    <n v="0"/>
    <n v="-1"/>
    <n v="4745.8320999999996"/>
    <n v="-1"/>
    <n v="1798.6080999999997"/>
  </r>
  <r>
    <x v="80"/>
    <x v="0"/>
    <s v="I-15 NB"/>
    <n v="98"/>
    <n v="0.63"/>
    <s v="RAINBOW VALLEY WEST"/>
    <n v="64.489999999999995"/>
    <n v="68.41"/>
    <n v="67.39"/>
    <n v="40.98"/>
    <n v="65.040000000000006"/>
    <n v="0"/>
    <n v="0"/>
    <n v="0"/>
    <n v="0"/>
    <n v="0"/>
    <n v="-1"/>
    <n v="4679.9280999999992"/>
    <n v="-1"/>
    <n v="1679.3603999999998"/>
  </r>
  <r>
    <x v="81"/>
    <x v="0"/>
    <s v="I-15 NB"/>
    <n v="2"/>
    <n v="0.25"/>
    <s v="OCEAN VIEW"/>
    <n v="68.22"/>
    <n v="57.81"/>
    <n v="65.2"/>
    <n v="55.46"/>
    <n v="66.180000000000007"/>
    <n v="0"/>
    <n v="0"/>
    <n v="0"/>
    <n v="0"/>
    <n v="0"/>
    <n v="-1"/>
    <n v="3341.9961000000003"/>
    <n v="-1"/>
    <n v="3075.8116"/>
  </r>
  <r>
    <x v="82"/>
    <x v="0"/>
    <s v="I-15 NB"/>
    <n v="3"/>
    <n v="0.4"/>
    <s v="OCEAN VIEW"/>
    <n v="65.69"/>
    <n v="65.69"/>
    <n v="65.680000000000007"/>
    <n v="54.03"/>
    <n v="65.98"/>
    <n v="0"/>
    <n v="0"/>
    <n v="0"/>
    <n v="0"/>
    <n v="0"/>
    <n v="-1"/>
    <n v="4315.1760999999997"/>
    <n v="-1"/>
    <n v="2919.2409000000002"/>
  </r>
  <r>
    <x v="83"/>
    <x v="0"/>
    <s v="I-15 NB"/>
    <n v="4"/>
    <n v="0.24"/>
    <s v="MARKET"/>
    <n v="64.44"/>
    <n v="64.260000000000005"/>
    <n v="63.57"/>
    <n v="55.61"/>
    <n v="64.680000000000007"/>
    <n v="0"/>
    <n v="0"/>
    <n v="0"/>
    <n v="0"/>
    <n v="0"/>
    <n v="-1"/>
    <n v="4129.347600000001"/>
    <n v="-1"/>
    <n v="3092.4721"/>
  </r>
  <r>
    <x v="84"/>
    <x v="0"/>
    <s v="I-15 NB"/>
    <n v="5"/>
    <n v="0.17"/>
    <n v="0"/>
    <n v="65.510000000000005"/>
    <n v="65.400000000000006"/>
    <n v="64.44"/>
    <n v="56.62"/>
    <n v="64.72"/>
    <n v="0"/>
    <n v="0"/>
    <n v="0"/>
    <n v="0"/>
    <n v="0"/>
    <n v="-1"/>
    <n v="4277.1600000000008"/>
    <n v="-1"/>
    <n v="3205.8243999999995"/>
  </r>
  <r>
    <x v="85"/>
    <x v="0"/>
    <s v="I-15 NB"/>
    <n v="6"/>
    <n v="0.16"/>
    <s v="SR-94 EB"/>
    <n v="65.510000000000005"/>
    <n v="65.400000000000006"/>
    <n v="64.44"/>
    <n v="56.62"/>
    <n v="64.72"/>
    <n v="0"/>
    <n v="0"/>
    <n v="0"/>
    <n v="0"/>
    <n v="0"/>
    <n v="-1"/>
    <n v="4277.1600000000008"/>
    <n v="-1"/>
    <n v="3205.8243999999995"/>
  </r>
  <r>
    <x v="86"/>
    <x v="0"/>
    <s v="I-15 NB"/>
    <n v="7"/>
    <n v="0.18"/>
    <s v="SR-94 WB"/>
    <n v="64.260000000000005"/>
    <n v="56.57"/>
    <n v="63.46"/>
    <n v="62.5"/>
    <n v="62.43"/>
    <n v="0"/>
    <n v="0"/>
    <n v="0"/>
    <n v="0"/>
    <n v="0"/>
    <n v="-1"/>
    <n v="3200.1649000000002"/>
    <n v="-1"/>
    <n v="3906.25"/>
  </r>
  <r>
    <x v="87"/>
    <x v="0"/>
    <s v="I-15 NB"/>
    <n v="10"/>
    <n v="0.55000000000000004"/>
    <s v="SR-94 EB"/>
    <n v="66.75"/>
    <n v="61.74"/>
    <n v="66.45"/>
    <n v="66.97"/>
    <n v="65.98"/>
    <n v="0"/>
    <n v="0"/>
    <n v="0"/>
    <n v="0"/>
    <n v="0"/>
    <n v="-1"/>
    <n v="3811.8276000000001"/>
    <n v="-1"/>
    <n v="4484.9808999999996"/>
  </r>
  <r>
    <x v="88"/>
    <x v="0"/>
    <s v="I-15 NB"/>
    <n v="11"/>
    <n v="0.6"/>
    <s v="I-805 NB"/>
    <n v="66.75"/>
    <n v="61.74"/>
    <n v="66.45"/>
    <n v="66.97"/>
    <n v="65.98"/>
    <n v="0"/>
    <n v="0"/>
    <n v="0"/>
    <n v="0"/>
    <n v="0"/>
    <n v="-1"/>
    <n v="3811.8276000000001"/>
    <n v="-1"/>
    <n v="4484.9808999999996"/>
  </r>
  <r>
    <x v="89"/>
    <x v="0"/>
    <s v="I-15 NB"/>
    <n v="13"/>
    <n v="0.19"/>
    <s v="40TH"/>
    <n v="66.92"/>
    <n v="41.71"/>
    <n v="63.78"/>
    <n v="65.91"/>
    <n v="66.27"/>
    <n v="0"/>
    <n v="0"/>
    <n v="0"/>
    <n v="0"/>
    <n v="0"/>
    <n v="-1"/>
    <n v="1739.7241000000001"/>
    <n v="-1"/>
    <n v="4344.1280999999999"/>
  </r>
  <r>
    <x v="90"/>
    <x v="0"/>
    <s v="I-15 NB"/>
    <n v="14"/>
    <n v="0.18"/>
    <s v="UNIVERSITY"/>
    <n v="66.92"/>
    <n v="41.71"/>
    <n v="63.78"/>
    <n v="65.91"/>
    <n v="66.27"/>
    <n v="0"/>
    <n v="0"/>
    <n v="0"/>
    <n v="0"/>
    <n v="0"/>
    <n v="-1"/>
    <n v="1739.7241000000001"/>
    <n v="-1"/>
    <n v="4344.1280999999999"/>
  </r>
  <r>
    <x v="91"/>
    <x v="0"/>
    <s v="I-15 NB"/>
    <n v="15"/>
    <n v="0.34"/>
    <s v="UNIVERSITY"/>
    <n v="66.209999999999994"/>
    <n v="39.69"/>
    <n v="63.71"/>
    <n v="65.58"/>
    <n v="65.52"/>
    <n v="0"/>
    <n v="0"/>
    <n v="0"/>
    <n v="0"/>
    <n v="0"/>
    <n v="-1"/>
    <n v="1575.2960999999998"/>
    <n v="-1"/>
    <n v="4300.7363999999998"/>
  </r>
  <r>
    <x v="92"/>
    <x v="0"/>
    <s v="I-15 NB"/>
    <n v="16"/>
    <n v="0.19"/>
    <s v="EL CAJON"/>
    <n v="66.209999999999994"/>
    <n v="39.69"/>
    <n v="63.71"/>
    <n v="65.58"/>
    <n v="65.52"/>
    <n v="0"/>
    <n v="0"/>
    <n v="0"/>
    <n v="0"/>
    <n v="0"/>
    <n v="-1"/>
    <n v="1575.2960999999998"/>
    <n v="-1"/>
    <n v="4300.7363999999998"/>
  </r>
  <r>
    <x v="93"/>
    <x v="0"/>
    <s v="I-15 NB"/>
    <n v="17"/>
    <n v="0.23"/>
    <s v="EL CAJON"/>
    <n v="66.06"/>
    <n v="39.270000000000003"/>
    <n v="64.58"/>
    <n v="66.23"/>
    <n v="65.34"/>
    <n v="0"/>
    <n v="0"/>
    <n v="0"/>
    <n v="0"/>
    <n v="0"/>
    <n v="-1"/>
    <n v="1542.1329000000003"/>
    <n v="-1"/>
    <n v="4386.4129000000003"/>
  </r>
  <r>
    <x v="94"/>
    <x v="1"/>
    <s v="I-15 SB"/>
    <n v="2"/>
    <n v="0.73"/>
    <s v="RAINBOW VALLEY WEST"/>
    <n v="68.819999999999993"/>
    <n v="65.430000000000007"/>
    <n v="72.260000000000005"/>
    <n v="72.37"/>
    <n v="67.72"/>
    <n v="0"/>
    <n v="0"/>
    <n v="0"/>
    <n v="0"/>
    <n v="0"/>
    <n v="-1"/>
    <n v="4281.0849000000007"/>
    <n v="-1"/>
    <n v="5237.4169000000011"/>
  </r>
  <r>
    <x v="95"/>
    <x v="1"/>
    <s v="I-15 SB"/>
    <n v="4"/>
    <n v="0.63"/>
    <s v="MISSION"/>
    <n v="68.62"/>
    <n v="67.930000000000007"/>
    <n v="71.069999999999993"/>
    <n v="71.38"/>
    <n v="66.8"/>
    <n v="0"/>
    <n v="0"/>
    <n v="0"/>
    <n v="0"/>
    <n v="0"/>
    <n v="-1"/>
    <n v="4614.4849000000013"/>
    <n v="-1"/>
    <n v="5095.1043999999993"/>
  </r>
  <r>
    <x v="96"/>
    <x v="1"/>
    <s v="I-15 SB"/>
    <n v="8"/>
    <n v="0.51"/>
    <s v="PALA"/>
    <n v="67.069999999999993"/>
    <n v="66.099999999999994"/>
    <n v="69.959999999999994"/>
    <n v="69.89"/>
    <n v="65.36"/>
    <n v="0"/>
    <n v="0"/>
    <n v="0"/>
    <n v="0"/>
    <n v="0"/>
    <n v="-1"/>
    <n v="4369.2099999999991"/>
    <n v="-1"/>
    <n v="4884.6121000000003"/>
  </r>
  <r>
    <x v="97"/>
    <x v="1"/>
    <s v="I-15 SB"/>
    <n v="9"/>
    <n v="0.31"/>
    <s v="PALA"/>
    <n v="67.069999999999993"/>
    <n v="66.099999999999994"/>
    <n v="69.959999999999994"/>
    <n v="69.89"/>
    <n v="65.36"/>
    <n v="0"/>
    <n v="0"/>
    <n v="0"/>
    <n v="0"/>
    <n v="0"/>
    <n v="-1"/>
    <n v="4369.2099999999991"/>
    <n v="-1"/>
    <n v="4884.6121000000003"/>
  </r>
  <r>
    <x v="98"/>
    <x v="1"/>
    <s v="I-15 SB"/>
    <n v="11"/>
    <n v="0.9"/>
    <s v="OLD 395"/>
    <n v="67.040000000000006"/>
    <n v="63.13"/>
    <n v="69.58"/>
    <n v="69.81"/>
    <n v="65.17"/>
    <n v="0"/>
    <n v="0"/>
    <n v="0"/>
    <n v="0"/>
    <n v="0"/>
    <n v="-1"/>
    <n v="3985.3969000000002"/>
    <n v="-1"/>
    <n v="4873.4360999999999"/>
  </r>
  <r>
    <x v="99"/>
    <x v="1"/>
    <s v="I-15 SB"/>
    <n v="12"/>
    <n v="1.79"/>
    <s v="OLD 395"/>
    <n v="64.430000000000007"/>
    <n v="55.41"/>
    <n v="67.849999999999994"/>
    <n v="68.52"/>
    <n v="62.95"/>
    <n v="0"/>
    <n v="0"/>
    <n v="0"/>
    <n v="0"/>
    <n v="0"/>
    <n v="-1"/>
    <n v="3070.2680999999998"/>
    <n v="-1"/>
    <n v="4694.9903999999997"/>
  </r>
  <r>
    <x v="100"/>
    <x v="1"/>
    <s v="I-15 SB"/>
    <n v="13"/>
    <n v="0.69"/>
    <s v="GOPHER CANYON"/>
    <n v="64.430000000000007"/>
    <n v="55.41"/>
    <n v="67.849999999999994"/>
    <n v="68.52"/>
    <n v="62.95"/>
    <n v="0"/>
    <n v="0"/>
    <n v="0"/>
    <n v="0"/>
    <n v="0"/>
    <n v="-1"/>
    <n v="3070.2680999999998"/>
    <n v="-1"/>
    <n v="4694.9903999999997"/>
  </r>
  <r>
    <x v="101"/>
    <x v="1"/>
    <s v="I-15 SB"/>
    <n v="15"/>
    <n v="0.69"/>
    <s v="DEER SPRINGS"/>
    <n v="66.02"/>
    <n v="65.2"/>
    <n v="69.87"/>
    <n v="70.13"/>
    <n v="64.66"/>
    <n v="0"/>
    <n v="0"/>
    <n v="0"/>
    <n v="0"/>
    <n v="0"/>
    <n v="-1"/>
    <n v="4251.04"/>
    <n v="-1"/>
    <n v="4918.2168999999994"/>
  </r>
  <r>
    <x v="102"/>
    <x v="1"/>
    <s v="I-15 SB"/>
    <n v="16"/>
    <n v="1.21"/>
    <s v="DEER SPRINGS"/>
    <n v="66.02"/>
    <n v="65.2"/>
    <n v="69.87"/>
    <n v="70.13"/>
    <n v="64.66"/>
    <n v="0"/>
    <n v="0"/>
    <n v="0"/>
    <n v="0"/>
    <n v="0"/>
    <n v="-1"/>
    <n v="4251.04"/>
    <n v="-1"/>
    <n v="4918.2168999999994"/>
  </r>
  <r>
    <x v="103"/>
    <x v="1"/>
    <s v="I-15 SB"/>
    <n v="20"/>
    <n v="0.74"/>
    <s v="EL NORTE"/>
    <n v="68.27"/>
    <n v="51.78"/>
    <n v="68.709999999999994"/>
    <n v="70.53"/>
    <n v="67.33"/>
    <n v="0"/>
    <n v="0"/>
    <n v="0"/>
    <n v="0"/>
    <n v="0"/>
    <n v="-1"/>
    <n v="2681.1684"/>
    <n v="-1"/>
    <n v="4974.4809000000005"/>
  </r>
  <r>
    <x v="104"/>
    <x v="1"/>
    <s v="I-15 SB"/>
    <n v="22"/>
    <n v="0.62"/>
    <s v="SR-78 WB"/>
    <n v="67.38"/>
    <n v="51.93"/>
    <n v="68.63"/>
    <n v="69.53"/>
    <n v="66.099999999999994"/>
    <n v="0"/>
    <n v="0"/>
    <n v="0"/>
    <n v="0"/>
    <n v="0"/>
    <n v="-1"/>
    <n v="2696.7249000000002"/>
    <n v="-1"/>
    <n v="4834.4209000000001"/>
  </r>
  <r>
    <x v="105"/>
    <x v="1"/>
    <s v="I-15 SB"/>
    <n v="23"/>
    <n v="0.12"/>
    <s v="SR-78 WB"/>
    <n v="67.38"/>
    <n v="51.93"/>
    <n v="68.63"/>
    <n v="69.53"/>
    <n v="66.099999999999994"/>
    <n v="0"/>
    <n v="0"/>
    <n v="0"/>
    <n v="0"/>
    <n v="0"/>
    <n v="-1"/>
    <n v="2696.7249000000002"/>
    <n v="-1"/>
    <n v="4834.4209000000001"/>
  </r>
  <r>
    <x v="106"/>
    <x v="1"/>
    <s v="I-15 SB"/>
    <n v="26"/>
    <n v="0.38"/>
    <s v="VALLEY"/>
    <n v="68.39"/>
    <n v="51.57"/>
    <n v="66.8"/>
    <n v="68.5"/>
    <n v="67.489999999999995"/>
    <n v="0"/>
    <n v="0"/>
    <n v="0"/>
    <n v="0"/>
    <n v="0"/>
    <n v="-1"/>
    <n v="2659.4648999999999"/>
    <n v="-1"/>
    <n v="4692.25"/>
  </r>
  <r>
    <x v="107"/>
    <x v="1"/>
    <s v="I-15 SB"/>
    <n v="27"/>
    <n v="0.18"/>
    <s v="VALLEY"/>
    <n v="67.3"/>
    <n v="46.91"/>
    <n v="67.06"/>
    <n v="69.56"/>
    <n v="66.14"/>
    <n v="0"/>
    <n v="0"/>
    <n v="0"/>
    <n v="0"/>
    <n v="0"/>
    <n v="-1"/>
    <n v="2200.5480999999995"/>
    <n v="-1"/>
    <n v="4838.5936000000002"/>
  </r>
  <r>
    <x v="108"/>
    <x v="1"/>
    <s v="I-15 SB"/>
    <n v="28"/>
    <n v="0.65"/>
    <s v="09TH"/>
    <n v="67.3"/>
    <n v="46.91"/>
    <n v="67.06"/>
    <n v="69.56"/>
    <n v="66.14"/>
    <n v="0"/>
    <n v="0"/>
    <n v="0"/>
    <n v="0"/>
    <n v="0"/>
    <n v="-1"/>
    <n v="2200.5480999999995"/>
    <n v="-1"/>
    <n v="4838.5936000000002"/>
  </r>
  <r>
    <x v="109"/>
    <x v="1"/>
    <s v="I-15 SB"/>
    <n v="30"/>
    <n v="0.43"/>
    <s v="CITRACADO"/>
    <n v="67.72"/>
    <n v="49.59"/>
    <n v="66.78"/>
    <n v="69.3"/>
    <n v="66.680000000000007"/>
    <n v="0"/>
    <n v="0"/>
    <n v="0"/>
    <n v="0"/>
    <n v="0"/>
    <n v="-1"/>
    <n v="2459.1681000000003"/>
    <n v="-1"/>
    <n v="4802.49"/>
  </r>
  <r>
    <x v="110"/>
    <x v="1"/>
    <s v="I-15 SB"/>
    <n v="31"/>
    <n v="0.26"/>
    <s v="CITRACADO"/>
    <n v="67.72"/>
    <n v="49.59"/>
    <n v="66.78"/>
    <n v="69.3"/>
    <n v="66.680000000000007"/>
    <n v="0"/>
    <n v="0"/>
    <n v="0"/>
    <n v="0"/>
    <n v="0"/>
    <n v="-1"/>
    <n v="2459.1681000000003"/>
    <n v="-1"/>
    <n v="4802.49"/>
  </r>
  <r>
    <x v="111"/>
    <x v="1"/>
    <s v="I-15 SB"/>
    <n v="34"/>
    <n v="0.26"/>
    <s v="CENTRE CITY"/>
    <n v="67.94"/>
    <n v="55.78"/>
    <n v="67.97"/>
    <n v="70.08"/>
    <n v="67.239999999999995"/>
    <n v="0"/>
    <n v="0"/>
    <n v="0"/>
    <n v="0"/>
    <n v="0"/>
    <n v="-1"/>
    <n v="3111.4084000000003"/>
    <n v="-1"/>
    <n v="4911.2064"/>
  </r>
  <r>
    <x v="112"/>
    <x v="1"/>
    <s v="I-15 SB"/>
    <n v="35"/>
    <n v="0.25"/>
    <s v="VIA RANCHO"/>
    <n v="67.94"/>
    <n v="55.78"/>
    <n v="67.97"/>
    <n v="70.08"/>
    <n v="67.239999999999995"/>
    <n v="0"/>
    <n v="0"/>
    <n v="0"/>
    <n v="0"/>
    <n v="0"/>
    <n v="-1"/>
    <n v="3111.4084000000003"/>
    <n v="-1"/>
    <n v="4911.2064"/>
  </r>
  <r>
    <x v="113"/>
    <x v="1"/>
    <s v="I-15 SB"/>
    <n v="36"/>
    <n v="0.27"/>
    <s v="VIA RANCHO"/>
    <n v="67.94"/>
    <n v="55.78"/>
    <n v="67.97"/>
    <n v="70.08"/>
    <n v="67.239999999999995"/>
    <n v="0"/>
    <n v="0"/>
    <n v="0"/>
    <n v="0"/>
    <n v="0"/>
    <n v="-1"/>
    <n v="3111.4084000000003"/>
    <n v="-1"/>
    <n v="4911.2064"/>
  </r>
  <r>
    <x v="114"/>
    <x v="1"/>
    <s v="I-15 SB"/>
    <n v="38"/>
    <n v="0.5"/>
    <s v="WEST BERNARDO"/>
    <n v="68.91"/>
    <n v="63.33"/>
    <n v="68.56"/>
    <n v="70.38"/>
    <n v="68.77"/>
    <n v="0"/>
    <n v="0"/>
    <n v="0"/>
    <n v="0"/>
    <n v="0"/>
    <n v="-1"/>
    <n v="4010.6888999999996"/>
    <n v="-1"/>
    <n v="4953.344399999999"/>
  </r>
  <r>
    <x v="115"/>
    <x v="1"/>
    <s v="I-15 SB"/>
    <n v="39"/>
    <n v="1.27"/>
    <s v="WEST BERNARDO"/>
    <n v="70.099999999999994"/>
    <n v="69.989999999999995"/>
    <n v="70.849999999999994"/>
    <n v="71.23"/>
    <n v="68.459999999999994"/>
    <n v="0"/>
    <n v="0"/>
    <n v="0"/>
    <n v="0"/>
    <n v="0"/>
    <n v="-1"/>
    <n v="4898.6000999999997"/>
    <n v="-1"/>
    <n v="5073.7129000000004"/>
  </r>
  <r>
    <x v="116"/>
    <x v="1"/>
    <s v="I-15 SB"/>
    <n v="41"/>
    <n v="0.53"/>
    <s v="RANCHO BERNARDO"/>
    <n v="68.08"/>
    <n v="57.36"/>
    <n v="66.709999999999994"/>
    <n v="68.53"/>
    <n v="68.13"/>
    <n v="0"/>
    <n v="0"/>
    <n v="0"/>
    <n v="0"/>
    <n v="0"/>
    <n v="-1"/>
    <n v="3290.1695999999997"/>
    <n v="-1"/>
    <n v="4696.3609000000006"/>
  </r>
  <r>
    <x v="117"/>
    <x v="1"/>
    <s v="I-15 SB"/>
    <n v="42"/>
    <n v="0.39"/>
    <s v="RANCHO BERNARDO"/>
    <n v="68.08"/>
    <n v="57.36"/>
    <n v="66.709999999999994"/>
    <n v="68.53"/>
    <n v="68.13"/>
    <n v="0"/>
    <n v="0"/>
    <n v="0"/>
    <n v="0"/>
    <n v="0"/>
    <n v="-1"/>
    <n v="3290.1695999999997"/>
    <n v="-1"/>
    <n v="4696.3609000000006"/>
  </r>
  <r>
    <x v="118"/>
    <x v="1"/>
    <s v="I-15 SB"/>
    <n v="43"/>
    <n v="0.45"/>
    <s v="BERNARDO CENTER"/>
    <n v="66.430000000000007"/>
    <n v="58.85"/>
    <n v="64.64"/>
    <n v="65.94"/>
    <n v="66.12"/>
    <n v="0"/>
    <n v="0"/>
    <n v="0"/>
    <n v="0"/>
    <n v="0"/>
    <n v="-1"/>
    <n v="3463.3225000000002"/>
    <n v="-1"/>
    <n v="4348.0835999999999"/>
  </r>
  <r>
    <x v="119"/>
    <x v="1"/>
    <s v="I-15 SB"/>
    <n v="44"/>
    <n v="0.52"/>
    <s v="BERNARDO CENTER"/>
    <n v="69.77"/>
    <n v="70.290000000000006"/>
    <n v="70.08"/>
    <n v="70.05"/>
    <n v="67.64"/>
    <n v="0"/>
    <n v="0"/>
    <n v="0"/>
    <n v="0"/>
    <n v="0"/>
    <n v="-1"/>
    <n v="4940.6841000000013"/>
    <n v="-1"/>
    <n v="4907.0024999999996"/>
  </r>
  <r>
    <x v="120"/>
    <x v="1"/>
    <s v="I-15 SB"/>
    <n v="45"/>
    <n v="0.4"/>
    <s v="CAM DEL NORTE"/>
    <n v="66.099999999999994"/>
    <n v="62.27"/>
    <n v="66.489999999999995"/>
    <n v="67.56"/>
    <n v="65.84"/>
    <n v="0"/>
    <n v="0"/>
    <n v="0"/>
    <n v="0"/>
    <n v="0"/>
    <n v="-1"/>
    <n v="3877.5529000000006"/>
    <n v="-1"/>
    <n v="4564.3536000000004"/>
  </r>
  <r>
    <x v="121"/>
    <x v="1"/>
    <s v="I-15 SB"/>
    <n v="46"/>
    <n v="0.14000000000000001"/>
    <s v="CAM DEL NORTE"/>
    <n v="66.099999999999994"/>
    <n v="62.27"/>
    <n v="66.489999999999995"/>
    <n v="67.56"/>
    <n v="65.84"/>
    <n v="0"/>
    <n v="0"/>
    <n v="0"/>
    <n v="0"/>
    <n v="0"/>
    <n v="-1"/>
    <n v="3877.5529000000006"/>
    <n v="-1"/>
    <n v="4564.3536000000004"/>
  </r>
  <r>
    <x v="122"/>
    <x v="1"/>
    <s v="I-15 SB"/>
    <n v="47"/>
    <n v="0.79"/>
    <s v="CAM DEL NORTE"/>
    <n v="66.099999999999994"/>
    <n v="62.27"/>
    <n v="66.489999999999995"/>
    <n v="67.56"/>
    <n v="65.84"/>
    <n v="0"/>
    <n v="0"/>
    <n v="0"/>
    <n v="0"/>
    <n v="0"/>
    <n v="-1"/>
    <n v="3877.5529000000006"/>
    <n v="-1"/>
    <n v="4564.3536000000004"/>
  </r>
  <r>
    <x v="123"/>
    <x v="1"/>
    <s v="I-15 SB"/>
    <n v="48"/>
    <n v="0.51"/>
    <s v="CARMEL MTN"/>
    <n v="68.78"/>
    <n v="60.53"/>
    <n v="67.150000000000006"/>
    <n v="69.069999999999993"/>
    <n v="68.430000000000007"/>
    <n v="0"/>
    <n v="0"/>
    <n v="0"/>
    <n v="0"/>
    <n v="0"/>
    <n v="-1"/>
    <n v="3663.8809000000001"/>
    <n v="-1"/>
    <n v="4770.6648999999989"/>
  </r>
  <r>
    <x v="124"/>
    <x v="1"/>
    <s v="I-15 SB"/>
    <n v="49"/>
    <n v="0.61"/>
    <s v="CARMEL MTN"/>
    <n v="73.72"/>
    <n v="71.86"/>
    <n v="72.56"/>
    <n v="72.02"/>
    <n v="72.16"/>
    <n v="0"/>
    <n v="0"/>
    <n v="0"/>
    <n v="0"/>
    <n v="0"/>
    <n v="-1"/>
    <n v="5163.8595999999998"/>
    <n v="-1"/>
    <n v="5186.8803999999991"/>
  </r>
  <r>
    <x v="125"/>
    <x v="1"/>
    <s v="I-15 SB"/>
    <n v="53"/>
    <n v="0.56000000000000005"/>
    <s v="I-15 HOV SB"/>
    <n v="73.55"/>
    <n v="70.72"/>
    <n v="71.83"/>
    <n v="71.12"/>
    <n v="71.59"/>
    <n v="0"/>
    <n v="0"/>
    <n v="0"/>
    <n v="0"/>
    <n v="0"/>
    <n v="-1"/>
    <n v="5001.3184000000001"/>
    <n v="-1"/>
    <n v="5058.0544000000009"/>
  </r>
  <r>
    <x v="126"/>
    <x v="1"/>
    <s v="I-15 SB"/>
    <n v="54"/>
    <n v="0.23"/>
    <s v="SR-56 EB"/>
    <n v="70.959999999999994"/>
    <n v="70.53"/>
    <n v="70.67"/>
    <n v="68.44"/>
    <n v="70.05"/>
    <n v="0"/>
    <n v="0"/>
    <n v="0"/>
    <n v="0"/>
    <n v="0"/>
    <n v="-1"/>
    <n v="4974.4809000000005"/>
    <n v="-1"/>
    <n v="4684.0335999999998"/>
  </r>
  <r>
    <x v="127"/>
    <x v="1"/>
    <s v="I-15 SB"/>
    <n v="55"/>
    <n v="0.32"/>
    <s v="RANCHO PENASQUITOS"/>
    <n v="67.19"/>
    <n v="52.77"/>
    <n v="65.28"/>
    <n v="67.069999999999993"/>
    <n v="66.73"/>
    <n v="0"/>
    <n v="0"/>
    <n v="0"/>
    <n v="0"/>
    <n v="0"/>
    <n v="-1"/>
    <n v="2784.6729000000005"/>
    <n v="-1"/>
    <n v="4498.3848999999991"/>
  </r>
  <r>
    <x v="128"/>
    <x v="1"/>
    <s v="I-15 SB"/>
    <n v="56"/>
    <n v="0.2"/>
    <s v="RANCHO PENASQUITOS"/>
    <n v="71.069999999999993"/>
    <n v="71.91"/>
    <n v="68.22"/>
    <n v="69.86"/>
    <n v="69.28"/>
    <n v="0"/>
    <n v="0"/>
    <n v="0"/>
    <n v="0"/>
    <n v="0"/>
    <n v="-1"/>
    <n v="5171.0480999999991"/>
    <n v="-1"/>
    <n v="4880.4196000000002"/>
  </r>
  <r>
    <x v="129"/>
    <x v="1"/>
    <s v="I-15 SB"/>
    <n v="57"/>
    <n v="0.31"/>
    <s v="RANCHO PENASQUITOS"/>
    <n v="71.52"/>
    <n v="71.959999999999994"/>
    <n v="72.22"/>
    <n v="70.42"/>
    <n v="71.66"/>
    <n v="0"/>
    <n v="0"/>
    <n v="0"/>
    <n v="0"/>
    <n v="0"/>
    <n v="-1"/>
    <n v="5178.2415999999994"/>
    <n v="-1"/>
    <n v="4958.9764000000005"/>
  </r>
  <r>
    <x v="130"/>
    <x v="1"/>
    <s v="I-15 SB"/>
    <n v="58"/>
    <n v="0.39"/>
    <s v="MERCY"/>
    <n v="71.41"/>
    <n v="66.959999999999994"/>
    <n v="69.77"/>
    <n v="68.44"/>
    <n v="70.7"/>
    <n v="0"/>
    <n v="0"/>
    <n v="0"/>
    <n v="0"/>
    <n v="0"/>
    <n v="-1"/>
    <n v="4483.641599999999"/>
    <n v="-1"/>
    <n v="4684.0335999999998"/>
  </r>
  <r>
    <x v="131"/>
    <x v="1"/>
    <s v="I-15 SB"/>
    <n v="60"/>
    <n v="0.72"/>
    <s v="MERCY"/>
    <n v="71.41"/>
    <n v="66.959999999999994"/>
    <n v="69.77"/>
    <n v="68.44"/>
    <n v="70.7"/>
    <n v="0"/>
    <n v="0"/>
    <n v="0"/>
    <n v="0"/>
    <n v="0"/>
    <n v="-1"/>
    <n v="4483.641599999999"/>
    <n v="-1"/>
    <n v="4684.0335999999998"/>
  </r>
  <r>
    <x v="132"/>
    <x v="1"/>
    <s v="I-15 SB"/>
    <n v="63"/>
    <n v="0.24"/>
    <s v="MIRA MESA"/>
    <n v="70.56"/>
    <n v="73.11"/>
    <n v="70.45"/>
    <n v="69.64"/>
    <n v="69.400000000000006"/>
    <n v="0"/>
    <n v="0"/>
    <n v="0"/>
    <n v="0"/>
    <n v="0"/>
    <n v="-1"/>
    <n v="5345.0721000000003"/>
    <n v="-1"/>
    <n v="4849.7295999999997"/>
  </r>
  <r>
    <x v="133"/>
    <x v="1"/>
    <s v="I-15 SB"/>
    <n v="64"/>
    <n v="0.45"/>
    <s v="MIRA MESA"/>
    <n v="66.75"/>
    <n v="65.680000000000007"/>
    <n v="67.430000000000007"/>
    <n v="64.47"/>
    <n v="66.819999999999993"/>
    <n v="0"/>
    <n v="0"/>
    <n v="0"/>
    <n v="0"/>
    <n v="0"/>
    <n v="-1"/>
    <n v="4313.8624000000009"/>
    <n v="-1"/>
    <n v="4156.3809000000001"/>
  </r>
  <r>
    <x v="134"/>
    <x v="1"/>
    <s v="I-15 SB"/>
    <n v="65"/>
    <n v="0.4"/>
    <s v="CARROLL CANYON"/>
    <n v="66.75"/>
    <n v="65.680000000000007"/>
    <n v="67.430000000000007"/>
    <n v="64.47"/>
    <n v="66.819999999999993"/>
    <n v="0"/>
    <n v="0"/>
    <n v="0"/>
    <n v="0"/>
    <n v="0"/>
    <n v="-1"/>
    <n v="4313.8624000000009"/>
    <n v="-1"/>
    <n v="4156.3809000000001"/>
  </r>
  <r>
    <x v="135"/>
    <x v="1"/>
    <s v="I-15 SB"/>
    <n v="66"/>
    <n v="0.25"/>
    <s v="CARROLL CANYON"/>
    <n v="68.09"/>
    <n v="67.349999999999994"/>
    <n v="68.41"/>
    <n v="61.36"/>
    <n v="68.25"/>
    <n v="0"/>
    <n v="0"/>
    <n v="0"/>
    <n v="0"/>
    <n v="0"/>
    <n v="-1"/>
    <n v="4536.0224999999991"/>
    <n v="-1"/>
    <n v="3765.0495999999998"/>
  </r>
  <r>
    <x v="136"/>
    <x v="1"/>
    <s v="I-15 SB"/>
    <n v="67"/>
    <n v="0.3"/>
    <s v="MIRAMAR"/>
    <n v="68.09"/>
    <n v="67.349999999999994"/>
    <n v="68.41"/>
    <n v="61.36"/>
    <n v="68.25"/>
    <n v="0"/>
    <n v="0"/>
    <n v="0"/>
    <n v="0"/>
    <n v="0"/>
    <n v="-1"/>
    <n v="4536.0224999999991"/>
    <n v="-1"/>
    <n v="3765.0495999999998"/>
  </r>
  <r>
    <x v="137"/>
    <x v="1"/>
    <s v="I-15 SB"/>
    <n v="68"/>
    <n v="0.22"/>
    <s v="MIRAMAR"/>
    <n v="72.849999999999994"/>
    <n v="72.19"/>
    <n v="72.41"/>
    <n v="69.42"/>
    <n v="71.650000000000006"/>
    <n v="0"/>
    <n v="0"/>
    <n v="0"/>
    <n v="0"/>
    <n v="0"/>
    <n v="-1"/>
    <n v="5211.3960999999999"/>
    <n v="-1"/>
    <n v="4819.1364000000003"/>
  </r>
  <r>
    <x v="138"/>
    <x v="1"/>
    <s v="I-15 SB"/>
    <n v="69"/>
    <n v="0.37"/>
    <s v="MIRAMAR"/>
    <n v="67.88"/>
    <n v="67.959999999999994"/>
    <n v="67.63"/>
    <n v="57.7"/>
    <n v="67.53"/>
    <n v="0"/>
    <n v="0"/>
    <n v="0"/>
    <n v="0"/>
    <n v="0"/>
    <n v="-1"/>
    <n v="4618.5615999999991"/>
    <n v="-1"/>
    <n v="3329.2900000000004"/>
  </r>
  <r>
    <x v="139"/>
    <x v="1"/>
    <s v="I-15 SB"/>
    <n v="70"/>
    <n v="0.08"/>
    <s v="MIRAMAR WAY"/>
    <n v="68.5"/>
    <n v="68.040000000000006"/>
    <n v="66"/>
    <n v="57.88"/>
    <n v="68.680000000000007"/>
    <n v="0"/>
    <n v="0"/>
    <n v="0"/>
    <n v="0"/>
    <n v="0"/>
    <n v="-1"/>
    <n v="4629.441600000001"/>
    <n v="-1"/>
    <n v="3350.0944000000004"/>
  </r>
  <r>
    <x v="140"/>
    <x v="1"/>
    <s v="I-15 SB"/>
    <n v="71"/>
    <n v="0.57999999999999996"/>
    <s v="MIRAMAR WAY"/>
    <n v="67.88"/>
    <n v="67.959999999999994"/>
    <n v="67.63"/>
    <n v="57.7"/>
    <n v="67.53"/>
    <n v="0"/>
    <n v="0"/>
    <n v="0"/>
    <n v="0"/>
    <n v="0"/>
    <n v="-1"/>
    <n v="4618.5615999999991"/>
    <n v="-1"/>
    <n v="3329.2900000000004"/>
  </r>
  <r>
    <x v="141"/>
    <x v="1"/>
    <s v="I-15 SB"/>
    <n v="73"/>
    <n v="0.91"/>
    <s v="SR-163 SB"/>
    <n v="69.489999999999995"/>
    <n v="69.69"/>
    <n v="68.84"/>
    <n v="36"/>
    <n v="69.48"/>
    <n v="0"/>
    <n v="0"/>
    <n v="0"/>
    <n v="0"/>
    <n v="0"/>
    <n v="-1"/>
    <n v="4856.6961000000001"/>
    <n v="-1"/>
    <n v="1296"/>
  </r>
  <r>
    <x v="142"/>
    <x v="1"/>
    <s v="I-15 SB"/>
    <n v="74"/>
    <n v="0.61"/>
    <s v="I-15 HOV SB"/>
    <n v="69.489999999999995"/>
    <n v="69.69"/>
    <n v="68.84"/>
    <n v="36"/>
    <n v="69.48"/>
    <n v="0"/>
    <n v="0"/>
    <n v="0"/>
    <n v="0"/>
    <n v="0"/>
    <n v="-1"/>
    <n v="4856.6961000000001"/>
    <n v="-1"/>
    <n v="1296"/>
  </r>
  <r>
    <x v="143"/>
    <x v="1"/>
    <s v="I-15 SB"/>
    <n v="76"/>
    <n v="0.32"/>
    <s v="CLAIREMONT MESA"/>
    <n v="67.650000000000006"/>
    <n v="69.069999999999993"/>
    <n v="67.58"/>
    <n v="16.55"/>
    <n v="66.44"/>
    <n v="0"/>
    <n v="0"/>
    <n v="0"/>
    <n v="0"/>
    <n v="0"/>
    <n v="-1"/>
    <n v="4770.6648999999989"/>
    <n v="-1"/>
    <n v="273.90250000000003"/>
  </r>
  <r>
    <x v="144"/>
    <x v="1"/>
    <s v="I-15 SB"/>
    <n v="77"/>
    <n v="0.3"/>
    <s v="CLAIREMONT MESA"/>
    <n v="67.510000000000005"/>
    <n v="68.98"/>
    <n v="67.52"/>
    <n v="19.510000000000002"/>
    <n v="66.319999999999993"/>
    <n v="0"/>
    <n v="0"/>
    <n v="0"/>
    <n v="0"/>
    <n v="0"/>
    <n v="-1"/>
    <n v="4758.2404000000006"/>
    <n v="-1"/>
    <n v="380.64010000000007"/>
  </r>
  <r>
    <x v="145"/>
    <x v="1"/>
    <s v="I-15 SB"/>
    <n v="81"/>
    <n v="0.35"/>
    <s v="BALBOA"/>
    <n v="67.83"/>
    <n v="68.58"/>
    <n v="66.209999999999994"/>
    <n v="45.66"/>
    <n v="65.900000000000006"/>
    <n v="0"/>
    <n v="0"/>
    <n v="0"/>
    <n v="0"/>
    <n v="0"/>
    <n v="-1"/>
    <n v="4703.2163999999993"/>
    <n v="-1"/>
    <n v="2084.8355999999999"/>
  </r>
  <r>
    <x v="146"/>
    <x v="1"/>
    <s v="I-15 SB"/>
    <n v="82"/>
    <n v="0.51"/>
    <s v="AERO"/>
    <n v="67.83"/>
    <n v="68.58"/>
    <n v="66.209999999999994"/>
    <n v="45.66"/>
    <n v="65.900000000000006"/>
    <n v="0"/>
    <n v="0"/>
    <n v="0"/>
    <n v="0"/>
    <n v="0"/>
    <n v="-1"/>
    <n v="4703.2163999999993"/>
    <n v="-1"/>
    <n v="2084.8355999999999"/>
  </r>
  <r>
    <x v="147"/>
    <x v="1"/>
    <s v="I-15 SB"/>
    <n v="85"/>
    <n v="0.27"/>
    <s v="FRIARS"/>
    <n v="67.13"/>
    <n v="68.14"/>
    <n v="65.489999999999995"/>
    <n v="58.51"/>
    <n v="66.03"/>
    <n v="0"/>
    <n v="0"/>
    <n v="0"/>
    <n v="0"/>
    <n v="0"/>
    <n v="-1"/>
    <n v="4643.0596000000005"/>
    <n v="-1"/>
    <n v="3423.4200999999998"/>
  </r>
  <r>
    <x v="148"/>
    <x v="1"/>
    <s v="I-15 SB"/>
    <n v="86"/>
    <n v="0.22"/>
    <s v="FRIARS"/>
    <n v="64.959999999999994"/>
    <n v="67.53"/>
    <n v="64.97"/>
    <n v="61.52"/>
    <n v="64.12"/>
    <n v="0"/>
    <n v="0"/>
    <n v="0"/>
    <n v="0"/>
    <n v="0"/>
    <n v="-1"/>
    <n v="4560.3009000000002"/>
    <n v="-1"/>
    <n v="3784.7104000000004"/>
  </r>
  <r>
    <x v="149"/>
    <x v="1"/>
    <s v="I-15 SB"/>
    <n v="87"/>
    <n v="0.14000000000000001"/>
    <s v="I-8 WB"/>
    <n v="64.959999999999994"/>
    <n v="67.53"/>
    <n v="64.97"/>
    <n v="61.52"/>
    <n v="64.12"/>
    <n v="0"/>
    <n v="0"/>
    <n v="0"/>
    <n v="0"/>
    <n v="0"/>
    <n v="-1"/>
    <n v="4560.3009000000002"/>
    <n v="-1"/>
    <n v="3784.7104000000004"/>
  </r>
  <r>
    <x v="150"/>
    <x v="1"/>
    <s v="I-15 SB"/>
    <n v="88"/>
    <n v="0.04"/>
    <s v="I-8 WB"/>
    <n v="64.959999999999994"/>
    <n v="67.53"/>
    <n v="64.97"/>
    <n v="61.52"/>
    <n v="64.12"/>
    <n v="0"/>
    <n v="0"/>
    <n v="0"/>
    <n v="0"/>
    <n v="0"/>
    <n v="-1"/>
    <n v="4560.3009000000002"/>
    <n v="-1"/>
    <n v="3784.7104000000004"/>
  </r>
  <r>
    <x v="151"/>
    <x v="1"/>
    <s v="I-15 SB"/>
    <n v="89"/>
    <n v="0.19"/>
    <s v="I-8 WB"/>
    <n v="64.959999999999994"/>
    <n v="67.53"/>
    <n v="64.97"/>
    <n v="61.52"/>
    <n v="64.12"/>
    <n v="0"/>
    <n v="0"/>
    <n v="0"/>
    <n v="0"/>
    <n v="0"/>
    <n v="-1"/>
    <n v="4560.3009000000002"/>
    <n v="-1"/>
    <n v="3784.7104000000004"/>
  </r>
  <r>
    <x v="152"/>
    <x v="1"/>
    <s v="I-15 SB"/>
    <n v="91"/>
    <n v="0.13"/>
    <s v="I-8 WB"/>
    <n v="64.930000000000007"/>
    <n v="67.58"/>
    <n v="65.010000000000005"/>
    <n v="62"/>
    <n v="64.09"/>
    <n v="0"/>
    <n v="0"/>
    <n v="0"/>
    <n v="0"/>
    <n v="0"/>
    <n v="-1"/>
    <n v="4567.0563999999995"/>
    <n v="-1"/>
    <n v="3844"/>
  </r>
  <r>
    <x v="153"/>
    <x v="1"/>
    <s v="I-15 SB"/>
    <n v="92"/>
    <n v="0.05"/>
    <s v="I-8 EB"/>
    <n v="64.930000000000007"/>
    <n v="67.58"/>
    <n v="65.010000000000005"/>
    <n v="62"/>
    <n v="64.09"/>
    <n v="0"/>
    <n v="0"/>
    <n v="0"/>
    <n v="0"/>
    <n v="0"/>
    <n v="-1"/>
    <n v="4567.0563999999995"/>
    <n v="-1"/>
    <n v="3844"/>
  </r>
  <r>
    <x v="154"/>
    <x v="1"/>
    <s v="I-15 SB"/>
    <n v="93"/>
    <n v="0.55000000000000004"/>
    <s v="I-8 EB"/>
    <n v="61.04"/>
    <n v="64.56"/>
    <n v="61.59"/>
    <n v="58.81"/>
    <n v="60.33"/>
    <n v="0"/>
    <n v="0"/>
    <n v="0"/>
    <n v="0"/>
    <n v="0"/>
    <n v="-1"/>
    <n v="4167.9936000000007"/>
    <n v="-1"/>
    <n v="3458.6161000000002"/>
  </r>
  <r>
    <x v="155"/>
    <x v="1"/>
    <s v="I-15 SB"/>
    <n v="94"/>
    <n v="0.28000000000000003"/>
    <s v="I-8 EB"/>
    <n v="66.42"/>
    <n v="67.56"/>
    <n v="65.02"/>
    <n v="59.57"/>
    <n v="65.63"/>
    <n v="0"/>
    <n v="0"/>
    <n v="0"/>
    <n v="0"/>
    <n v="0"/>
    <n v="-1"/>
    <n v="4564.3536000000004"/>
    <n v="-1"/>
    <n v="3548.5848999999998"/>
  </r>
  <r>
    <x v="156"/>
    <x v="1"/>
    <s v="I-15 SB"/>
    <n v="95"/>
    <n v="0.23"/>
    <s v="ADAMS"/>
    <n v="66.42"/>
    <n v="67.56"/>
    <n v="65.02"/>
    <n v="59.57"/>
    <n v="65.63"/>
    <n v="0"/>
    <n v="0"/>
    <n v="0"/>
    <n v="0"/>
    <n v="0"/>
    <n v="-1"/>
    <n v="4564.3536000000004"/>
    <n v="-1"/>
    <n v="3548.5848999999998"/>
  </r>
  <r>
    <x v="157"/>
    <x v="1"/>
    <s v="I-15 SB"/>
    <n v="1"/>
    <n v="0.25"/>
    <s v="ADAMS"/>
    <n v="67.430000000000007"/>
    <n v="67.760000000000005"/>
    <n v="64.989999999999995"/>
    <n v="53.22"/>
    <n v="65.739999999999995"/>
    <n v="0"/>
    <n v="0"/>
    <n v="0"/>
    <n v="0"/>
    <n v="0"/>
    <n v="-1"/>
    <n v="4591.4176000000007"/>
    <n v="-1"/>
    <n v="2832.3683999999998"/>
  </r>
  <r>
    <x v="158"/>
    <x v="1"/>
    <s v="I-15 SB"/>
    <n v="2"/>
    <n v="0.16"/>
    <s v="EL CAJON"/>
    <n v="67.430000000000007"/>
    <n v="67.760000000000005"/>
    <n v="64.989999999999995"/>
    <n v="53.22"/>
    <n v="65.739999999999995"/>
    <n v="0"/>
    <n v="0"/>
    <n v="0"/>
    <n v="0"/>
    <n v="0"/>
    <n v="-1"/>
    <n v="4591.4176000000007"/>
    <n v="-1"/>
    <n v="2832.3683999999998"/>
  </r>
  <r>
    <x v="159"/>
    <x v="1"/>
    <s v="I-15 SB"/>
    <n v="3"/>
    <n v="0.35"/>
    <s v="EL CAJON"/>
    <n v="67.430000000000007"/>
    <n v="67.760000000000005"/>
    <n v="64.989999999999995"/>
    <n v="53.22"/>
    <n v="65.739999999999995"/>
    <n v="0"/>
    <n v="0"/>
    <n v="0"/>
    <n v="0"/>
    <n v="0"/>
    <n v="-1"/>
    <n v="4591.4176000000007"/>
    <n v="-1"/>
    <n v="2832.3683999999998"/>
  </r>
  <r>
    <x v="160"/>
    <x v="1"/>
    <s v="I-15 SB"/>
    <n v="4"/>
    <n v="0.22"/>
    <n v="0"/>
    <n v="66.849999999999994"/>
    <n v="66.56"/>
    <n v="63.81"/>
    <n v="47.2"/>
    <n v="64.8"/>
    <n v="0"/>
    <n v="0"/>
    <n v="0"/>
    <n v="0"/>
    <n v="0"/>
    <n v="-1"/>
    <n v="4430.2336000000005"/>
    <n v="-1"/>
    <n v="2227.84"/>
  </r>
  <r>
    <x v="161"/>
    <x v="1"/>
    <s v="I-15 SB"/>
    <n v="5"/>
    <n v="0.13"/>
    <s v="UNIVERSITY"/>
    <n v="66.849999999999994"/>
    <n v="66.56"/>
    <n v="63.81"/>
    <n v="47.2"/>
    <n v="64.8"/>
    <n v="0"/>
    <n v="0"/>
    <n v="0"/>
    <n v="0"/>
    <n v="0"/>
    <n v="-1"/>
    <n v="4430.2336000000005"/>
    <n v="-1"/>
    <n v="2227.84"/>
  </r>
  <r>
    <x v="162"/>
    <x v="1"/>
    <s v="I-15 SB"/>
    <n v="7"/>
    <n v="0.56000000000000005"/>
    <s v="I-805 SB"/>
    <n v="67.400000000000006"/>
    <n v="69.069999999999993"/>
    <n v="67.23"/>
    <n v="51.51"/>
    <n v="66.260000000000005"/>
    <n v="0"/>
    <n v="0"/>
    <n v="0"/>
    <n v="0"/>
    <n v="0"/>
    <n v="-1"/>
    <n v="4770.6648999999989"/>
    <n v="-1"/>
    <n v="2653.2800999999999"/>
  </r>
  <r>
    <x v="163"/>
    <x v="1"/>
    <s v="I-15 SB"/>
    <n v="8"/>
    <n v="0.27"/>
    <s v="I-805 SB"/>
    <n v="67.400000000000006"/>
    <n v="69.069999999999993"/>
    <n v="67.23"/>
    <n v="51.51"/>
    <n v="66.260000000000005"/>
    <n v="0"/>
    <n v="0"/>
    <n v="0"/>
    <n v="0"/>
    <n v="0"/>
    <n v="-1"/>
    <n v="4770.6648999999989"/>
    <n v="-1"/>
    <n v="2653.2800999999999"/>
  </r>
  <r>
    <x v="164"/>
    <x v="1"/>
    <s v="I-15 SB"/>
    <n v="9"/>
    <n v="0.81"/>
    <s v="I-805 SB"/>
    <n v="67.400000000000006"/>
    <n v="69.069999999999993"/>
    <n v="67.23"/>
    <n v="51.51"/>
    <n v="66.260000000000005"/>
    <n v="0"/>
    <n v="0"/>
    <n v="0"/>
    <n v="0"/>
    <n v="0"/>
    <n v="-1"/>
    <n v="4770.6648999999989"/>
    <n v="-1"/>
    <n v="2653.2800999999999"/>
  </r>
  <r>
    <x v="165"/>
    <x v="1"/>
    <s v="I-15 SB"/>
    <n v="10"/>
    <n v="0.32"/>
    <s v="SR-94 WB"/>
    <n v="65.510000000000005"/>
    <n v="65.400000000000006"/>
    <n v="64.44"/>
    <n v="56.62"/>
    <n v="64.72"/>
    <n v="0"/>
    <n v="0"/>
    <n v="0"/>
    <n v="0"/>
    <n v="0"/>
    <n v="-1"/>
    <n v="4277.1600000000008"/>
    <n v="-1"/>
    <n v="3205.8243999999995"/>
  </r>
  <r>
    <x v="166"/>
    <x v="1"/>
    <s v="I-15 SB"/>
    <n v="17"/>
    <n v="0.28000000000000003"/>
    <s v="OCEAN VIEW"/>
    <n v="65.69"/>
    <n v="65.69"/>
    <n v="65.680000000000007"/>
    <n v="54.03"/>
    <n v="65.98"/>
    <n v="0"/>
    <n v="0"/>
    <n v="0"/>
    <n v="0"/>
    <n v="0"/>
    <n v="-1"/>
    <n v="4315.1760999999997"/>
    <n v="-1"/>
    <n v="2919.2409000000002"/>
  </r>
  <r>
    <x v="167"/>
    <x v="1"/>
    <s v="I-15 SB"/>
    <n v="18"/>
    <n v="0.19"/>
    <s v="OCEAN VIEW"/>
    <n v="55.06"/>
    <n v="46.9"/>
    <n v="56.79"/>
    <n v="45.79"/>
    <n v="56.01"/>
    <n v="0"/>
    <n v="0"/>
    <n v="0"/>
    <n v="0"/>
    <n v="0"/>
    <n v="-1"/>
    <n v="2199.6099999999997"/>
    <n v="-1"/>
    <n v="2096.7240999999999"/>
  </r>
  <r>
    <x v="168"/>
    <x v="0"/>
    <s v="I-5 HOV NB"/>
    <n v="4"/>
    <n v="0.28000000000000003"/>
    <s v="CARMEL VALLEY"/>
    <n v="66.94"/>
    <n v="67.59"/>
    <n v="65.3"/>
    <n v="33.54"/>
    <n v="66.97"/>
    <n v="0"/>
    <n v="0"/>
    <n v="0"/>
    <n v="0"/>
    <n v="0"/>
    <n v="-1"/>
    <n v="4568.4081000000006"/>
    <n v="-1"/>
    <n v="1124.9315999999999"/>
  </r>
  <r>
    <x v="169"/>
    <x v="0"/>
    <s v="I-5 HOV NB"/>
    <n v="5"/>
    <n v="0.67"/>
    <s v="CARMEL VALLEY"/>
    <n v="68.31"/>
    <n v="67.48"/>
    <n v="67.400000000000006"/>
    <n v="69.099999999999994"/>
    <n v="68.56"/>
    <n v="0"/>
    <n v="0"/>
    <n v="0"/>
    <n v="0"/>
    <n v="0"/>
    <n v="-1"/>
    <n v="4553.550400000001"/>
    <n v="-1"/>
    <n v="4774.8099999999995"/>
  </r>
  <r>
    <x v="170"/>
    <x v="0"/>
    <s v="I-5 HOV NB"/>
    <n v="7"/>
    <n v="1.34"/>
    <s v="DEL MAR HEIGHTS"/>
    <n v="68.31"/>
    <n v="67.48"/>
    <n v="67.400000000000006"/>
    <n v="69.099999999999994"/>
    <n v="68.56"/>
    <n v="0"/>
    <n v="0"/>
    <n v="0"/>
    <n v="0"/>
    <n v="0"/>
    <n v="-1"/>
    <n v="4553.550400000001"/>
    <n v="-1"/>
    <n v="4774.8099999999995"/>
  </r>
  <r>
    <x v="171"/>
    <x v="1"/>
    <s v="I-5 HOV SB"/>
    <n v="23"/>
    <n v="0.62"/>
    <s v="VIA DE LA VALLE"/>
    <n v="68.31"/>
    <n v="67.48"/>
    <n v="67.400000000000006"/>
    <n v="69.099999999999994"/>
    <n v="68.56"/>
    <n v="0"/>
    <n v="0"/>
    <n v="0"/>
    <n v="0"/>
    <n v="0"/>
    <n v="-1"/>
    <n v="4553.550400000001"/>
    <n v="-1"/>
    <n v="4774.8099999999995"/>
  </r>
  <r>
    <x v="172"/>
    <x v="1"/>
    <s v="I-5 HOV SB"/>
    <n v="24"/>
    <n v="0.6"/>
    <s v="CARMEL VALLEY"/>
    <n v="68.31"/>
    <n v="67.48"/>
    <n v="67.400000000000006"/>
    <n v="69.099999999999994"/>
    <n v="68.56"/>
    <n v="0"/>
    <n v="0"/>
    <n v="0"/>
    <n v="0"/>
    <n v="0"/>
    <n v="-1"/>
    <n v="4553.550400000001"/>
    <n v="-1"/>
    <n v="4774.8099999999995"/>
  </r>
  <r>
    <x v="173"/>
    <x v="1"/>
    <s v="I-5 HOV SB"/>
    <n v="26"/>
    <n v="0.28999999999999998"/>
    <s v="CARMEL VALLEY"/>
    <n v="68.66"/>
    <n v="70.790000000000006"/>
    <n v="70.39"/>
    <n v="71.989999999999995"/>
    <n v="69.150000000000006"/>
    <n v="0"/>
    <n v="0"/>
    <n v="0"/>
    <n v="0"/>
    <n v="0"/>
    <n v="-1"/>
    <n v="5011.2241000000013"/>
    <n v="-1"/>
    <n v="5182.5600999999997"/>
  </r>
  <r>
    <x v="174"/>
    <x v="1"/>
    <s v="I-5 HOV SB"/>
    <n v="28"/>
    <n v="1.05"/>
    <s v="CARMEL VALLEY"/>
    <n v="65.849999999999994"/>
    <n v="70.14"/>
    <n v="70.34"/>
    <n v="54.36"/>
    <n v="67.19"/>
    <n v="0"/>
    <n v="0"/>
    <n v="0"/>
    <n v="0"/>
    <n v="0"/>
    <n v="-1"/>
    <n v="4919.6196"/>
    <n v="-1"/>
    <n v="2955.0095999999999"/>
  </r>
  <r>
    <x v="175"/>
    <x v="0"/>
    <s v="I-5 NB"/>
    <n v="2"/>
    <n v="0.18"/>
    <s v="EAST SAN YSIDRO"/>
    <n v="57.15"/>
    <n v="53.25"/>
    <n v="49.91"/>
    <n v="51.64"/>
    <n v="54.61"/>
    <n v="0"/>
    <n v="0"/>
    <n v="0"/>
    <n v="0"/>
    <n v="0"/>
    <n v="-1"/>
    <n v="2835.5625"/>
    <n v="-1"/>
    <n v="2666.6896000000002"/>
  </r>
  <r>
    <x v="176"/>
    <x v="0"/>
    <s v="I-5 NB"/>
    <n v="3"/>
    <n v="0.21"/>
    <s v="EAST SAN YSIDRO"/>
    <n v="58.45"/>
    <n v="64.05"/>
    <n v="62.51"/>
    <n v="64.03"/>
    <n v="58.96"/>
    <n v="0"/>
    <n v="0"/>
    <n v="0"/>
    <n v="0"/>
    <n v="0"/>
    <n v="-1"/>
    <n v="4102.4024999999992"/>
    <n v="-1"/>
    <n v="4099.8409000000001"/>
  </r>
  <r>
    <x v="177"/>
    <x v="0"/>
    <s v="I-5 NB"/>
    <n v="4"/>
    <n v="0.47"/>
    <s v="I-805 NB"/>
    <n v="59.84"/>
    <n v="62.5"/>
    <n v="60.65"/>
    <n v="60.21"/>
    <n v="58.9"/>
    <n v="0"/>
    <n v="0"/>
    <n v="0"/>
    <n v="0"/>
    <n v="0"/>
    <n v="-1"/>
    <n v="3906.25"/>
    <n v="-1"/>
    <n v="3625.2440999999999"/>
  </r>
  <r>
    <x v="178"/>
    <x v="0"/>
    <s v="I-5 NB"/>
    <n v="5"/>
    <n v="0.38"/>
    <s v="VIA DE SAN YSIDRO"/>
    <n v="65.95"/>
    <n v="65.91"/>
    <n v="64.88"/>
    <n v="63.25"/>
    <n v="65.12"/>
    <n v="0"/>
    <n v="0"/>
    <n v="0"/>
    <n v="0"/>
    <n v="0"/>
    <n v="-1"/>
    <n v="4344.1280999999999"/>
    <n v="-1"/>
    <n v="4000.5625"/>
  </r>
  <r>
    <x v="179"/>
    <x v="0"/>
    <s v="I-5 NB"/>
    <n v="6"/>
    <n v="0.7"/>
    <s v="VIA DE SAN YSIDRO"/>
    <n v="65.95"/>
    <n v="65.91"/>
    <n v="64.88"/>
    <n v="63.25"/>
    <n v="65.12"/>
    <n v="0"/>
    <n v="0"/>
    <n v="0"/>
    <n v="0"/>
    <n v="0"/>
    <n v="-1"/>
    <n v="4344.1280999999999"/>
    <n v="-1"/>
    <n v="4000.5625"/>
  </r>
  <r>
    <x v="180"/>
    <x v="0"/>
    <s v="I-5 NB"/>
    <n v="7"/>
    <n v="0.27"/>
    <s v="SAN YSIDRO"/>
    <n v="67.56"/>
    <n v="67.760000000000005"/>
    <n v="67.36"/>
    <n v="67.08"/>
    <n v="66.8"/>
    <n v="0"/>
    <n v="0"/>
    <n v="0"/>
    <n v="0"/>
    <n v="0"/>
    <n v="-1"/>
    <n v="4591.4176000000007"/>
    <n v="-1"/>
    <n v="4499.7263999999996"/>
  </r>
  <r>
    <x v="181"/>
    <x v="0"/>
    <s v="I-5 NB"/>
    <n v="10"/>
    <n v="0.2"/>
    <s v="SR-905 EB"/>
    <n v="67.680000000000007"/>
    <n v="68.28"/>
    <n v="67.44"/>
    <n v="67.400000000000006"/>
    <n v="66.72"/>
    <n v="0"/>
    <n v="0"/>
    <n v="0"/>
    <n v="0"/>
    <n v="0"/>
    <n v="-1"/>
    <n v="4662.1584000000003"/>
    <n v="-1"/>
    <n v="4542.7600000000011"/>
  </r>
  <r>
    <x v="182"/>
    <x v="0"/>
    <s v="I-5 NB"/>
    <n v="11"/>
    <n v="0.27"/>
    <s v="SR-905 WB"/>
    <n v="66.8"/>
    <n v="66.37"/>
    <n v="65.66"/>
    <n v="65.8"/>
    <n v="65.84"/>
    <n v="0"/>
    <n v="0"/>
    <n v="0"/>
    <n v="0"/>
    <n v="0"/>
    <n v="-1"/>
    <n v="4404.9769000000006"/>
    <n v="-1"/>
    <n v="4329.6399999999994"/>
  </r>
  <r>
    <x v="183"/>
    <x v="0"/>
    <s v="I-5 NB"/>
    <n v="12"/>
    <n v="0.28000000000000003"/>
    <s v="CORONADO"/>
    <n v="66.8"/>
    <n v="66.37"/>
    <n v="65.66"/>
    <n v="65.8"/>
    <n v="65.84"/>
    <n v="0"/>
    <n v="0"/>
    <n v="0"/>
    <n v="0"/>
    <n v="0"/>
    <n v="-1"/>
    <n v="4404.9769000000006"/>
    <n v="-1"/>
    <n v="4329.6399999999994"/>
  </r>
  <r>
    <x v="184"/>
    <x v="0"/>
    <s v="I-5 NB"/>
    <n v="14"/>
    <n v="0.54"/>
    <s v="PALM"/>
    <n v="67.790000000000006"/>
    <n v="67.77"/>
    <n v="66.84"/>
    <n v="67.290000000000006"/>
    <n v="66.91"/>
    <n v="0"/>
    <n v="0"/>
    <n v="0"/>
    <n v="0"/>
    <n v="0"/>
    <n v="-1"/>
    <n v="4592.772899999999"/>
    <n v="-1"/>
    <n v="4527.9441000000006"/>
  </r>
  <r>
    <x v="185"/>
    <x v="0"/>
    <s v="I-5 NB"/>
    <n v="15"/>
    <n v="0.37"/>
    <s v="PALM"/>
    <n v="66.55"/>
    <n v="67.66"/>
    <n v="66.209999999999994"/>
    <n v="66.42"/>
    <n v="66"/>
    <n v="0"/>
    <n v="0"/>
    <n v="0"/>
    <n v="0"/>
    <n v="0"/>
    <n v="-1"/>
    <n v="4577.8755999999994"/>
    <n v="-1"/>
    <n v="4411.6163999999999"/>
  </r>
  <r>
    <x v="186"/>
    <x v="0"/>
    <s v="I-5 NB"/>
    <n v="17"/>
    <n v="0.19"/>
    <s v="MAIN"/>
    <n v="67.77"/>
    <n v="67.510000000000005"/>
    <n v="66.87"/>
    <n v="67.28"/>
    <n v="66.83"/>
    <n v="0"/>
    <n v="0"/>
    <n v="0"/>
    <n v="0"/>
    <n v="0"/>
    <n v="-1"/>
    <n v="4557.6001000000006"/>
    <n v="-1"/>
    <n v="4526.5983999999999"/>
  </r>
  <r>
    <x v="187"/>
    <x v="0"/>
    <s v="I-5 NB"/>
    <n v="18"/>
    <n v="0.43"/>
    <s v="PALOMAR"/>
    <n v="67.77"/>
    <n v="67.510000000000005"/>
    <n v="66.87"/>
    <n v="67.28"/>
    <n v="66.83"/>
    <n v="0"/>
    <n v="0"/>
    <n v="0"/>
    <n v="0"/>
    <n v="0"/>
    <n v="-1"/>
    <n v="4557.6001000000006"/>
    <n v="-1"/>
    <n v="4526.5983999999999"/>
  </r>
  <r>
    <x v="188"/>
    <x v="0"/>
    <s v="I-5 NB"/>
    <n v="19"/>
    <n v="0.23"/>
    <s v="PALOMAR"/>
    <n v="66.69"/>
    <n v="65.040000000000006"/>
    <n v="66.45"/>
    <n v="67.209999999999994"/>
    <n v="66.400000000000006"/>
    <n v="0"/>
    <n v="0"/>
    <n v="0"/>
    <n v="0"/>
    <n v="0"/>
    <n v="-1"/>
    <n v="4230.2016000000012"/>
    <n v="-1"/>
    <n v="4517.1840999999995"/>
  </r>
  <r>
    <x v="189"/>
    <x v="0"/>
    <s v="I-5 NB"/>
    <n v="20"/>
    <n v="0.28000000000000003"/>
    <s v="INDUSTRIAL"/>
    <n v="66.69"/>
    <n v="65.040000000000006"/>
    <n v="66.45"/>
    <n v="67.209999999999994"/>
    <n v="66.400000000000006"/>
    <n v="0"/>
    <n v="0"/>
    <n v="0"/>
    <n v="0"/>
    <n v="0"/>
    <n v="-1"/>
    <n v="4230.2016000000012"/>
    <n v="-1"/>
    <n v="4517.1840999999995"/>
  </r>
  <r>
    <x v="190"/>
    <x v="0"/>
    <s v="I-5 NB"/>
    <n v="21"/>
    <n v="0.33"/>
    <s v="INDUSTRIAL"/>
    <n v="67.64"/>
    <n v="60.94"/>
    <n v="66.52"/>
    <n v="67.09"/>
    <n v="68.150000000000006"/>
    <n v="0"/>
    <n v="0"/>
    <n v="0"/>
    <n v="0"/>
    <n v="0"/>
    <n v="-1"/>
    <n v="3713.6835999999998"/>
    <n v="-1"/>
    <n v="4501.0681000000004"/>
  </r>
  <r>
    <x v="191"/>
    <x v="0"/>
    <s v="I-5 NB"/>
    <n v="22"/>
    <n v="0.4"/>
    <s v="J"/>
    <n v="67.64"/>
    <n v="60.94"/>
    <n v="66.52"/>
    <n v="67.09"/>
    <n v="68.150000000000006"/>
    <n v="0"/>
    <n v="0"/>
    <n v="0"/>
    <n v="0"/>
    <n v="0"/>
    <n v="-1"/>
    <n v="3713.6835999999998"/>
    <n v="-1"/>
    <n v="4501.0681000000004"/>
  </r>
  <r>
    <x v="192"/>
    <x v="0"/>
    <s v="I-5 NB"/>
    <n v="24"/>
    <n v="0.41"/>
    <s v="H"/>
    <n v="67.28"/>
    <n v="57.63"/>
    <n v="67.069999999999993"/>
    <n v="67.66"/>
    <n v="67.38"/>
    <n v="0"/>
    <n v="0"/>
    <n v="0"/>
    <n v="0"/>
    <n v="0"/>
    <n v="-1"/>
    <n v="3321.2169000000004"/>
    <n v="-1"/>
    <n v="4577.8755999999994"/>
  </r>
  <r>
    <x v="193"/>
    <x v="0"/>
    <s v="I-5 NB"/>
    <n v="25"/>
    <n v="0.32"/>
    <s v="H"/>
    <n v="67.75"/>
    <n v="52.58"/>
    <n v="67.209999999999994"/>
    <n v="67.989999999999995"/>
    <n v="67.69"/>
    <n v="0"/>
    <n v="0"/>
    <n v="0"/>
    <n v="0"/>
    <n v="0"/>
    <n v="-1"/>
    <n v="2764.6563999999998"/>
    <n v="-1"/>
    <n v="4622.6400999999996"/>
  </r>
  <r>
    <x v="194"/>
    <x v="0"/>
    <s v="I-5 NB"/>
    <n v="26"/>
    <n v="0.39"/>
    <s v="E ST"/>
    <n v="67.75"/>
    <n v="52.58"/>
    <n v="67.209999999999994"/>
    <n v="67.989999999999995"/>
    <n v="67.69"/>
    <n v="0"/>
    <n v="0"/>
    <n v="0"/>
    <n v="0"/>
    <n v="0"/>
    <n v="-1"/>
    <n v="2764.6563999999998"/>
    <n v="-1"/>
    <n v="4622.6400999999996"/>
  </r>
  <r>
    <x v="195"/>
    <x v="0"/>
    <s v="I-5 NB"/>
    <n v="27"/>
    <n v="0.5"/>
    <s v="E ST"/>
    <n v="64.89"/>
    <n v="34.24"/>
    <n v="67.06"/>
    <n v="68.39"/>
    <n v="66.040000000000006"/>
    <n v="0"/>
    <n v="0"/>
    <n v="0"/>
    <n v="0"/>
    <n v="0"/>
    <n v="-1"/>
    <n v="1172.3776"/>
    <n v="-1"/>
    <n v="4677.1921000000002"/>
  </r>
  <r>
    <x v="196"/>
    <x v="0"/>
    <s v="I-5 NB"/>
    <n v="29"/>
    <n v="0.25"/>
    <s v="SR-54 EB"/>
    <n v="64.89"/>
    <n v="34.24"/>
    <n v="67.06"/>
    <n v="68.39"/>
    <n v="66.040000000000006"/>
    <n v="0"/>
    <n v="0"/>
    <n v="0"/>
    <n v="0"/>
    <n v="0"/>
    <n v="-1"/>
    <n v="1172.3776"/>
    <n v="-1"/>
    <n v="4677.1921000000002"/>
  </r>
  <r>
    <x v="197"/>
    <x v="0"/>
    <s v="I-5 NB"/>
    <n v="31"/>
    <n v="0.46"/>
    <s v="24TH"/>
    <n v="63.99"/>
    <n v="26.25"/>
    <n v="66.16"/>
    <n v="67.959999999999994"/>
    <n v="66.290000000000006"/>
    <n v="0"/>
    <n v="0"/>
    <n v="0"/>
    <n v="0"/>
    <n v="0"/>
    <n v="-1"/>
    <n v="689.0625"/>
    <n v="-1"/>
    <n v="4618.5615999999991"/>
  </r>
  <r>
    <x v="198"/>
    <x v="0"/>
    <s v="I-5 NB"/>
    <n v="33"/>
    <n v="0.2"/>
    <s v="HARBOR"/>
    <n v="65.34"/>
    <n v="26.19"/>
    <n v="64.87"/>
    <n v="66.739999999999995"/>
    <n v="66.31"/>
    <n v="0"/>
    <n v="0"/>
    <n v="0"/>
    <n v="0"/>
    <n v="0"/>
    <n v="-1"/>
    <n v="685.91610000000003"/>
    <n v="-1"/>
    <n v="4454.2275999999993"/>
  </r>
  <r>
    <x v="199"/>
    <x v="0"/>
    <s v="I-5 NB"/>
    <n v="34"/>
    <n v="0.25"/>
    <s v="CIVIC CENTER"/>
    <n v="65.239999999999995"/>
    <n v="27.04"/>
    <n v="64.44"/>
    <n v="66.239999999999995"/>
    <n v="66.040000000000006"/>
    <n v="0"/>
    <n v="0"/>
    <n v="0"/>
    <n v="0"/>
    <n v="0"/>
    <n v="-1"/>
    <n v="731.16159999999991"/>
    <n v="-1"/>
    <n v="4387.7375999999995"/>
  </r>
  <r>
    <x v="200"/>
    <x v="0"/>
    <s v="I-5 NB"/>
    <n v="35"/>
    <n v="0.42"/>
    <s v="CIVIC CENTER"/>
    <n v="65.2"/>
    <n v="29.15"/>
    <n v="63.35"/>
    <n v="65.430000000000007"/>
    <n v="65.61"/>
    <n v="0"/>
    <n v="0"/>
    <n v="0"/>
    <n v="0"/>
    <n v="0"/>
    <n v="-1"/>
    <n v="849.72249999999997"/>
    <n v="-1"/>
    <n v="4281.0849000000007"/>
  </r>
  <r>
    <x v="201"/>
    <x v="0"/>
    <s v="I-5 NB"/>
    <n v="37"/>
    <n v="0.24"/>
    <s v="MAIN"/>
    <n v="64.89"/>
    <n v="43.18"/>
    <n v="64.06"/>
    <n v="65.19"/>
    <n v="64.77"/>
    <n v="0"/>
    <n v="0"/>
    <n v="0"/>
    <n v="0"/>
    <n v="0"/>
    <n v="-1"/>
    <n v="1864.5124000000001"/>
    <n v="-1"/>
    <n v="4249.7361000000001"/>
  </r>
  <r>
    <x v="202"/>
    <x v="0"/>
    <s v="I-5 NB"/>
    <n v="38"/>
    <n v="0.32"/>
    <s v="MAIN"/>
    <n v="65.59"/>
    <n v="41.61"/>
    <n v="66.47"/>
    <n v="67.87"/>
    <n v="66.64"/>
    <n v="0"/>
    <n v="0"/>
    <n v="0"/>
    <n v="0"/>
    <n v="0"/>
    <n v="-1"/>
    <n v="1731.3921"/>
    <n v="-1"/>
    <n v="4606.3369000000002"/>
  </r>
  <r>
    <x v="203"/>
    <x v="0"/>
    <s v="I-5 NB"/>
    <n v="39"/>
    <n v="0.64"/>
    <s v="SR-15 NB"/>
    <n v="65.59"/>
    <n v="41.61"/>
    <n v="66.47"/>
    <n v="67.87"/>
    <n v="66.64"/>
    <n v="0"/>
    <n v="0"/>
    <n v="0"/>
    <n v="0"/>
    <n v="0"/>
    <n v="-1"/>
    <n v="1731.3921"/>
    <n v="-1"/>
    <n v="4606.3369000000002"/>
  </r>
  <r>
    <x v="204"/>
    <x v="0"/>
    <s v="I-5 NB"/>
    <n v="41"/>
    <n v="0.38"/>
    <s v="NATIONAL"/>
    <n v="64.790000000000006"/>
    <n v="42.72"/>
    <n v="64.959999999999994"/>
    <n v="66.569999999999993"/>
    <n v="66.28"/>
    <n v="0"/>
    <n v="0"/>
    <n v="0"/>
    <n v="0"/>
    <n v="0"/>
    <n v="-1"/>
    <n v="1824.9983999999999"/>
    <n v="-1"/>
    <n v="4431.5648999999994"/>
  </r>
  <r>
    <x v="205"/>
    <x v="0"/>
    <s v="I-5 NB"/>
    <n v="42"/>
    <n v="0.11"/>
    <s v="28TH"/>
    <n v="64.790000000000006"/>
    <n v="42.72"/>
    <n v="64.959999999999994"/>
    <n v="66.569999999999993"/>
    <n v="66.28"/>
    <n v="0"/>
    <n v="0"/>
    <n v="0"/>
    <n v="0"/>
    <n v="0"/>
    <n v="-1"/>
    <n v="1824.9983999999999"/>
    <n v="-1"/>
    <n v="4431.5648999999994"/>
  </r>
  <r>
    <x v="206"/>
    <x v="0"/>
    <s v="I-5 NB"/>
    <n v="44"/>
    <n v="0.16"/>
    <s v="SR-75 SB"/>
    <n v="67.39"/>
    <n v="41.78"/>
    <n v="64.97"/>
    <n v="66.69"/>
    <n v="66.7"/>
    <n v="0"/>
    <n v="0"/>
    <n v="0"/>
    <n v="0"/>
    <n v="0"/>
    <n v="-1"/>
    <n v="1745.5684000000001"/>
    <n v="-1"/>
    <n v="4447.5560999999998"/>
  </r>
  <r>
    <x v="207"/>
    <x v="0"/>
    <s v="I-5 NB"/>
    <n v="45"/>
    <n v="0.22"/>
    <s v="KEARNEY"/>
    <n v="67.58"/>
    <n v="66.22"/>
    <n v="64.27"/>
    <n v="41.25"/>
    <n v="67.03"/>
    <n v="0"/>
    <n v="0"/>
    <n v="0"/>
    <n v="0"/>
    <n v="0"/>
    <n v="-1"/>
    <n v="4385.0883999999996"/>
    <n v="-1"/>
    <n v="1701.5625"/>
  </r>
  <r>
    <x v="208"/>
    <x v="0"/>
    <s v="I-5 NB"/>
    <n v="46"/>
    <n v="0.25"/>
    <s v="KEARNEY"/>
    <n v="67.58"/>
    <n v="66.22"/>
    <n v="64.27"/>
    <n v="41.25"/>
    <n v="67.03"/>
    <n v="0"/>
    <n v="0"/>
    <n v="0"/>
    <n v="0"/>
    <n v="0"/>
    <n v="-1"/>
    <n v="4385.0883999999996"/>
    <n v="-1"/>
    <n v="1701.5625"/>
  </r>
  <r>
    <x v="209"/>
    <x v="0"/>
    <s v="I-5 NB"/>
    <n v="47"/>
    <n v="0.12"/>
    <s v="SR-75 NB"/>
    <n v="66.709999999999994"/>
    <n v="38.99"/>
    <n v="62.91"/>
    <n v="64.03"/>
    <n v="65.510000000000005"/>
    <n v="0"/>
    <n v="0"/>
    <n v="0"/>
    <n v="0"/>
    <n v="0"/>
    <n v="-1"/>
    <n v="1520.2201000000002"/>
    <n v="-1"/>
    <n v="4099.8409000000001"/>
  </r>
  <r>
    <x v="210"/>
    <x v="0"/>
    <s v="I-5 NB"/>
    <n v="51"/>
    <n v="0.21"/>
    <s v="PERSHING"/>
    <n v="64.8"/>
    <n v="40.71"/>
    <n v="61.38"/>
    <n v="63.27"/>
    <n v="63.82"/>
    <n v="0"/>
    <n v="0"/>
    <n v="0"/>
    <n v="0"/>
    <n v="0"/>
    <n v="-1"/>
    <n v="1657.3041000000001"/>
    <n v="-1"/>
    <n v="4003.0929000000006"/>
  </r>
  <r>
    <x v="211"/>
    <x v="0"/>
    <s v="I-5 NB"/>
    <n v="52"/>
    <n v="0.21"/>
    <s v="PERSHING"/>
    <n v="64.8"/>
    <n v="40.71"/>
    <n v="61.38"/>
    <n v="63.27"/>
    <n v="63.82"/>
    <n v="0"/>
    <n v="0"/>
    <n v="0"/>
    <n v="0"/>
    <n v="0"/>
    <n v="-1"/>
    <n v="1657.3041000000001"/>
    <n v="-1"/>
    <n v="4003.0929000000006"/>
  </r>
  <r>
    <x v="212"/>
    <x v="0"/>
    <s v="I-5 NB"/>
    <n v="53"/>
    <n v="0.16"/>
    <s v="SR-94 WB"/>
    <n v="64.8"/>
    <n v="40.71"/>
    <n v="61.38"/>
    <n v="63.27"/>
    <n v="63.82"/>
    <n v="0"/>
    <n v="0"/>
    <n v="0"/>
    <n v="0"/>
    <n v="0"/>
    <n v="-1"/>
    <n v="1657.3041000000001"/>
    <n v="-1"/>
    <n v="4003.0929000000006"/>
  </r>
  <r>
    <x v="213"/>
    <x v="0"/>
    <s v="I-5 NB"/>
    <n v="54"/>
    <n v="0.12"/>
    <s v="SR-94 WB"/>
    <n v="64.8"/>
    <n v="40.71"/>
    <n v="61.38"/>
    <n v="63.27"/>
    <n v="63.82"/>
    <n v="0"/>
    <n v="0"/>
    <n v="0"/>
    <n v="0"/>
    <n v="0"/>
    <n v="-1"/>
    <n v="1657.3041000000001"/>
    <n v="-1"/>
    <n v="4003.0929000000006"/>
  </r>
  <r>
    <x v="214"/>
    <x v="0"/>
    <s v="I-5 NB"/>
    <n v="58"/>
    <n v="0.13"/>
    <s v="PARK"/>
    <n v="63.46"/>
    <n v="53.84"/>
    <n v="61.27"/>
    <n v="61.86"/>
    <n v="62.65"/>
    <n v="0"/>
    <n v="0"/>
    <n v="0"/>
    <n v="0"/>
    <n v="0"/>
    <n v="-1"/>
    <n v="2898.7456000000002"/>
    <n v="-1"/>
    <n v="3826.6596"/>
  </r>
  <r>
    <x v="215"/>
    <x v="0"/>
    <s v="I-5 NB"/>
    <n v="59"/>
    <n v="0.28000000000000003"/>
    <s v="PARK"/>
    <n v="63.46"/>
    <n v="53.84"/>
    <n v="61.27"/>
    <n v="61.86"/>
    <n v="62.65"/>
    <n v="0"/>
    <n v="0"/>
    <n v="0"/>
    <n v="0"/>
    <n v="0"/>
    <n v="-1"/>
    <n v="2898.7456000000002"/>
    <n v="-1"/>
    <n v="3826.6596"/>
  </r>
  <r>
    <x v="216"/>
    <x v="0"/>
    <s v="I-5 NB"/>
    <n v="60"/>
    <n v="0.19"/>
    <s v="SR-163 SB"/>
    <n v="63.46"/>
    <n v="53.84"/>
    <n v="61.27"/>
    <n v="61.86"/>
    <n v="62.65"/>
    <n v="0"/>
    <n v="0"/>
    <n v="0"/>
    <n v="0"/>
    <n v="0"/>
    <n v="-1"/>
    <n v="2898.7456000000002"/>
    <n v="-1"/>
    <n v="3826.6596"/>
  </r>
  <r>
    <x v="217"/>
    <x v="0"/>
    <s v="I-5 NB"/>
    <n v="61"/>
    <n v="0.12"/>
    <s v="HAWTHORN"/>
    <n v="66.489999999999995"/>
    <n v="59.82"/>
    <n v="64.510000000000005"/>
    <n v="64.569999999999993"/>
    <n v="65.430000000000007"/>
    <n v="0"/>
    <n v="0"/>
    <n v="0"/>
    <n v="0"/>
    <n v="0"/>
    <n v="-1"/>
    <n v="3578.4324000000001"/>
    <n v="-1"/>
    <n v="4169.2848999999987"/>
  </r>
  <r>
    <x v="218"/>
    <x v="0"/>
    <s v="I-5 NB"/>
    <n v="62"/>
    <n v="0.15"/>
    <s v="HAWTHORN"/>
    <n v="66.489999999999995"/>
    <n v="59.82"/>
    <n v="64.510000000000005"/>
    <n v="64.569999999999993"/>
    <n v="65.430000000000007"/>
    <n v="0"/>
    <n v="0"/>
    <n v="0"/>
    <n v="0"/>
    <n v="0"/>
    <n v="-1"/>
    <n v="3578.4324000000001"/>
    <n v="-1"/>
    <n v="4169.2848999999987"/>
  </r>
  <r>
    <x v="219"/>
    <x v="0"/>
    <s v="I-5 NB"/>
    <n v="63"/>
    <n v="0.13"/>
    <s v="01ST"/>
    <n v="66.510000000000005"/>
    <n v="61.46"/>
    <n v="63.72"/>
    <n v="62.21"/>
    <n v="64.989999999999995"/>
    <n v="0"/>
    <n v="0"/>
    <n v="0"/>
    <n v="0"/>
    <n v="0"/>
    <n v="-1"/>
    <n v="3777.3316"/>
    <n v="-1"/>
    <n v="3870.0841"/>
  </r>
  <r>
    <x v="220"/>
    <x v="0"/>
    <s v="I-5 NB"/>
    <n v="64"/>
    <n v="0.13"/>
    <s v="01ST"/>
    <n v="66.510000000000005"/>
    <n v="61.46"/>
    <n v="63.72"/>
    <n v="62.21"/>
    <n v="64.989999999999995"/>
    <n v="0"/>
    <n v="0"/>
    <n v="0"/>
    <n v="0"/>
    <n v="0"/>
    <n v="-1"/>
    <n v="3777.3316"/>
    <n v="-1"/>
    <n v="3870.0841"/>
  </r>
  <r>
    <x v="221"/>
    <x v="0"/>
    <s v="I-5 NB"/>
    <n v="66"/>
    <n v="0.16"/>
    <s v="INDIA"/>
    <n v="67.89"/>
    <n v="65.12"/>
    <n v="66.05"/>
    <n v="65.290000000000006"/>
    <n v="66.61"/>
    <n v="0"/>
    <n v="0"/>
    <n v="0"/>
    <n v="0"/>
    <n v="0"/>
    <n v="-1"/>
    <n v="4240.6144000000004"/>
    <n v="-1"/>
    <n v="4262.7841000000008"/>
  </r>
  <r>
    <x v="222"/>
    <x v="0"/>
    <s v="I-5 NB"/>
    <n v="68"/>
    <n v="0.54"/>
    <s v="INDIA"/>
    <n v="66.599999999999994"/>
    <n v="62.33"/>
    <n v="64.97"/>
    <n v="62.29"/>
    <n v="65.06"/>
    <n v="0"/>
    <n v="0"/>
    <n v="0"/>
    <n v="0"/>
    <n v="0"/>
    <n v="-1"/>
    <n v="3885.0288999999998"/>
    <n v="-1"/>
    <n v="3880.0441000000001"/>
  </r>
  <r>
    <x v="223"/>
    <x v="0"/>
    <s v="I-5 NB"/>
    <n v="69"/>
    <n v="0.22"/>
    <s v="INDIA"/>
    <n v="66.599999999999994"/>
    <n v="62.33"/>
    <n v="64.97"/>
    <n v="62.29"/>
    <n v="65.06"/>
    <n v="0"/>
    <n v="0"/>
    <n v="0"/>
    <n v="0"/>
    <n v="0"/>
    <n v="-1"/>
    <n v="3885.0288999999998"/>
    <n v="-1"/>
    <n v="3880.0441000000001"/>
  </r>
  <r>
    <x v="224"/>
    <x v="0"/>
    <s v="I-5 NB"/>
    <n v="71"/>
    <n v="0.18"/>
    <s v="OLD TOWN"/>
    <n v="68.34"/>
    <n v="61.35"/>
    <n v="67.34"/>
    <n v="63.72"/>
    <n v="67.790000000000006"/>
    <n v="0"/>
    <n v="0"/>
    <n v="0"/>
    <n v="0"/>
    <n v="0"/>
    <n v="-1"/>
    <n v="3763.8225000000002"/>
    <n v="-1"/>
    <n v="4060.2383999999997"/>
  </r>
  <r>
    <x v="225"/>
    <x v="0"/>
    <s v="I-5 NB"/>
    <n v="73"/>
    <n v="0.13"/>
    <s v="OLD TOWN"/>
    <n v="68.34"/>
    <n v="61.35"/>
    <n v="67.34"/>
    <n v="63.72"/>
    <n v="67.790000000000006"/>
    <n v="0"/>
    <n v="0"/>
    <n v="0"/>
    <n v="0"/>
    <n v="0"/>
    <n v="-1"/>
    <n v="3763.8225000000002"/>
    <n v="-1"/>
    <n v="4060.2383999999997"/>
  </r>
  <r>
    <x v="226"/>
    <x v="0"/>
    <s v="I-5 NB"/>
    <n v="75"/>
    <n v="0.41"/>
    <s v="I-8 EB"/>
    <n v="67.430000000000007"/>
    <n v="50"/>
    <n v="66"/>
    <n v="64.02"/>
    <n v="67.069999999999993"/>
    <n v="0"/>
    <n v="0"/>
    <n v="0"/>
    <n v="0"/>
    <n v="0"/>
    <n v="-1"/>
    <n v="2500"/>
    <n v="-1"/>
    <n v="4098.5603999999994"/>
  </r>
  <r>
    <x v="227"/>
    <x v="0"/>
    <s v="I-5 NB"/>
    <n v="80"/>
    <n v="0.03"/>
    <s v="I-8 WB"/>
    <n v="67.3"/>
    <n v="44.35"/>
    <n v="65.91"/>
    <n v="67.37"/>
    <n v="67.94"/>
    <n v="0"/>
    <n v="0"/>
    <n v="0"/>
    <n v="0"/>
    <n v="0"/>
    <n v="-1"/>
    <n v="1966.9225000000001"/>
    <n v="-1"/>
    <n v="4538.7169000000004"/>
  </r>
  <r>
    <x v="228"/>
    <x v="0"/>
    <s v="I-5 NB"/>
    <n v="81"/>
    <n v="0.36"/>
    <s v="TECOLOTE"/>
    <n v="67.3"/>
    <n v="44.35"/>
    <n v="65.91"/>
    <n v="67.37"/>
    <n v="67.94"/>
    <n v="0"/>
    <n v="0"/>
    <n v="0"/>
    <n v="0"/>
    <n v="0"/>
    <n v="-1"/>
    <n v="1966.9225000000001"/>
    <n v="-1"/>
    <n v="4538.7169000000004"/>
  </r>
  <r>
    <x v="229"/>
    <x v="0"/>
    <s v="I-5 NB"/>
    <n v="82"/>
    <n v="0.04"/>
    <s v="TECOLOTE"/>
    <n v="67.3"/>
    <n v="44.35"/>
    <n v="65.91"/>
    <n v="67.37"/>
    <n v="67.94"/>
    <n v="0"/>
    <n v="0"/>
    <n v="0"/>
    <n v="0"/>
    <n v="0"/>
    <n v="-1"/>
    <n v="1966.9225000000001"/>
    <n v="-1"/>
    <n v="4538.7169000000004"/>
  </r>
  <r>
    <x v="230"/>
    <x v="0"/>
    <s v="I-5 NB"/>
    <n v="85"/>
    <n v="0.94"/>
    <s v="TECOLOTE"/>
    <n v="67.52"/>
    <n v="53.37"/>
    <n v="65.73"/>
    <n v="66.06"/>
    <n v="66.97"/>
    <n v="0"/>
    <n v="0"/>
    <n v="0"/>
    <n v="0"/>
    <n v="0"/>
    <n v="-1"/>
    <n v="2848.3568999999998"/>
    <n v="-1"/>
    <n v="4363.9236000000001"/>
  </r>
  <r>
    <x v="231"/>
    <x v="0"/>
    <s v="I-5 NB"/>
    <n v="86"/>
    <n v="0.4"/>
    <s v="CLAIREMONT"/>
    <n v="67.52"/>
    <n v="53.37"/>
    <n v="65.73"/>
    <n v="66.06"/>
    <n v="66.97"/>
    <n v="0"/>
    <n v="0"/>
    <n v="0"/>
    <n v="0"/>
    <n v="0"/>
    <n v="-1"/>
    <n v="2848.3568999999998"/>
    <n v="-1"/>
    <n v="4363.9236000000001"/>
  </r>
  <r>
    <x v="232"/>
    <x v="0"/>
    <s v="I-5 NB"/>
    <n v="88"/>
    <n v="0.55000000000000004"/>
    <s v="MISSION BAY"/>
    <n v="49.76"/>
    <n v="47.76"/>
    <n v="49.89"/>
    <n v="47.64"/>
    <n v="49.03"/>
    <n v="0"/>
    <n v="0"/>
    <n v="0"/>
    <n v="0"/>
    <n v="0"/>
    <n v="-1"/>
    <n v="2281.0175999999997"/>
    <n v="-1"/>
    <n v="2269.5696000000003"/>
  </r>
  <r>
    <x v="233"/>
    <x v="0"/>
    <s v="I-5 NB"/>
    <n v="89"/>
    <n v="0.96"/>
    <s v="BALBOA"/>
    <n v="67.790000000000006"/>
    <n v="54.76"/>
    <n v="65.91"/>
    <n v="67.67"/>
    <n v="67.23"/>
    <n v="0"/>
    <n v="0"/>
    <n v="0"/>
    <n v="0"/>
    <n v="0"/>
    <n v="-1"/>
    <n v="2998.6576"/>
    <n v="-1"/>
    <n v="4579.2289000000001"/>
  </r>
  <r>
    <x v="234"/>
    <x v="0"/>
    <s v="I-5 NB"/>
    <n v="90"/>
    <n v="0.74"/>
    <s v="MISSION BAY"/>
    <n v="67.790000000000006"/>
    <n v="54.76"/>
    <n v="65.91"/>
    <n v="67.67"/>
    <n v="67.23"/>
    <n v="0"/>
    <n v="0"/>
    <n v="0"/>
    <n v="0"/>
    <n v="0"/>
    <n v="-1"/>
    <n v="2998.6576"/>
    <n v="-1"/>
    <n v="4579.2289000000001"/>
  </r>
  <r>
    <x v="235"/>
    <x v="0"/>
    <s v="I-5 NB"/>
    <n v="92"/>
    <n v="0.22"/>
    <s v="SR-52 WB"/>
    <n v="67.790000000000006"/>
    <n v="51.99"/>
    <n v="65.459999999999994"/>
    <n v="68.569999999999993"/>
    <n v="67.599999999999994"/>
    <n v="0"/>
    <n v="0"/>
    <n v="0"/>
    <n v="0"/>
    <n v="0"/>
    <n v="-1"/>
    <n v="2702.9601000000002"/>
    <n v="-1"/>
    <n v="4701.8448999999991"/>
  </r>
  <r>
    <x v="236"/>
    <x v="0"/>
    <s v="I-5 NB"/>
    <n v="93"/>
    <n v="0.34"/>
    <s v="SR-52 EB"/>
    <n v="68.150000000000006"/>
    <n v="50.59"/>
    <n v="65.62"/>
    <n v="68.97"/>
    <n v="68.09"/>
    <n v="0"/>
    <n v="0"/>
    <n v="0"/>
    <n v="0"/>
    <n v="0"/>
    <n v="-1"/>
    <n v="2559.3481000000002"/>
    <n v="-1"/>
    <n v="4756.8608999999997"/>
  </r>
  <r>
    <x v="237"/>
    <x v="0"/>
    <s v="I-5 NB"/>
    <n v="95"/>
    <n v="0.55000000000000004"/>
    <s v="GILMAN"/>
    <n v="67.12"/>
    <n v="60.45"/>
    <n v="66.06"/>
    <n v="68.09"/>
    <n v="66.989999999999995"/>
    <n v="0"/>
    <n v="0"/>
    <n v="0"/>
    <n v="0"/>
    <n v="0"/>
    <n v="-1"/>
    <n v="3654.2025000000003"/>
    <n v="-1"/>
    <n v="4636.2481000000007"/>
  </r>
  <r>
    <x v="238"/>
    <x v="0"/>
    <s v="I-5 NB"/>
    <n v="97"/>
    <n v="0.27"/>
    <s v="NOBEL"/>
    <n v="67.900000000000006"/>
    <n v="62.31"/>
    <n v="66.72"/>
    <n v="69.790000000000006"/>
    <n v="68.23"/>
    <n v="0"/>
    <n v="0"/>
    <n v="0"/>
    <n v="0"/>
    <n v="0"/>
    <n v="-1"/>
    <n v="3882.5361000000003"/>
    <n v="-1"/>
    <n v="4870.6441000000004"/>
  </r>
  <r>
    <x v="239"/>
    <x v="0"/>
    <s v="I-5 NB"/>
    <n v="98"/>
    <n v="0.25"/>
    <s v="LA JOLLA VILLAGE"/>
    <n v="67.930000000000007"/>
    <n v="60.83"/>
    <n v="65.89"/>
    <n v="69.84"/>
    <n v="68.3"/>
    <n v="0"/>
    <n v="0"/>
    <n v="0"/>
    <n v="0"/>
    <n v="0"/>
    <n v="-1"/>
    <n v="3700.2889"/>
    <n v="-1"/>
    <n v="4877.6256000000003"/>
  </r>
  <r>
    <x v="240"/>
    <x v="0"/>
    <s v="I-5 NB"/>
    <n v="99"/>
    <n v="0.19"/>
    <s v="LA JOLLA VILLAGE"/>
    <n v="67.930000000000007"/>
    <n v="60.83"/>
    <n v="65.89"/>
    <n v="69.84"/>
    <n v="68.3"/>
    <n v="0"/>
    <n v="0"/>
    <n v="0"/>
    <n v="0"/>
    <n v="0"/>
    <n v="-1"/>
    <n v="3700.2889"/>
    <n v="-1"/>
    <n v="4877.6256000000003"/>
  </r>
  <r>
    <x v="241"/>
    <x v="0"/>
    <s v="I-5 NB"/>
    <n v="100"/>
    <n v="0.28999999999999998"/>
    <s v="LA JOLLA VILLAGE"/>
    <n v="67.930000000000007"/>
    <n v="60.83"/>
    <n v="65.89"/>
    <n v="69.84"/>
    <n v="68.3"/>
    <n v="0"/>
    <n v="0"/>
    <n v="0"/>
    <n v="0"/>
    <n v="0"/>
    <n v="-1"/>
    <n v="3700.2889"/>
    <n v="-1"/>
    <n v="4877.6256000000003"/>
  </r>
  <r>
    <x v="242"/>
    <x v="0"/>
    <s v="I-5 NB"/>
    <n v="102"/>
    <n v="0.43"/>
    <s v="GENESEE"/>
    <n v="67.88"/>
    <n v="67.03"/>
    <n v="68.27"/>
    <n v="68.83"/>
    <n v="68.19"/>
    <n v="0"/>
    <n v="0"/>
    <n v="0"/>
    <n v="0"/>
    <n v="0"/>
    <n v="-1"/>
    <n v="4493.0209000000004"/>
    <n v="-1"/>
    <n v="4737.5689000000002"/>
  </r>
  <r>
    <x v="243"/>
    <x v="0"/>
    <s v="I-5 NB"/>
    <n v="103"/>
    <n v="0.26"/>
    <s v="GENESEE"/>
    <n v="68.569999999999993"/>
    <n v="71.39"/>
    <n v="71.23"/>
    <n v="71.23"/>
    <n v="69.13"/>
    <n v="0"/>
    <n v="0"/>
    <n v="0"/>
    <n v="0"/>
    <n v="0"/>
    <n v="-1"/>
    <n v="5096.5321000000004"/>
    <n v="-1"/>
    <n v="5073.7129000000004"/>
  </r>
  <r>
    <x v="244"/>
    <x v="0"/>
    <s v="I-5 NB"/>
    <n v="104"/>
    <n v="7.0000000000000007E-2"/>
    <s v="GENESEE"/>
    <n v="68.569999999999993"/>
    <n v="71.39"/>
    <n v="71.23"/>
    <n v="71.23"/>
    <n v="69.13"/>
    <n v="0"/>
    <n v="0"/>
    <n v="0"/>
    <n v="0"/>
    <n v="0"/>
    <n v="-1"/>
    <n v="5096.5321000000004"/>
    <n v="-1"/>
    <n v="5073.7129000000004"/>
  </r>
  <r>
    <x v="245"/>
    <x v="0"/>
    <s v="I-5 NB"/>
    <n v="105"/>
    <n v="0.54"/>
    <s v="SORRENTO VALLEY"/>
    <n v="68.569999999999993"/>
    <n v="71.39"/>
    <n v="71.23"/>
    <n v="71.23"/>
    <n v="69.13"/>
    <n v="0"/>
    <n v="0"/>
    <n v="0"/>
    <n v="0"/>
    <n v="0"/>
    <n v="-1"/>
    <n v="5096.5321000000004"/>
    <n v="-1"/>
    <n v="5073.7129000000004"/>
  </r>
  <r>
    <x v="246"/>
    <x v="0"/>
    <s v="I-5 NB"/>
    <n v="106"/>
    <n v="0.59"/>
    <s v="I-805 NB"/>
    <n v="68.430000000000007"/>
    <n v="71"/>
    <n v="70.63"/>
    <n v="68.849999999999994"/>
    <n v="68.97"/>
    <n v="0"/>
    <n v="0"/>
    <n v="0"/>
    <n v="0"/>
    <n v="0"/>
    <n v="-1"/>
    <n v="5041"/>
    <n v="-1"/>
    <n v="4740.3224999999993"/>
  </r>
  <r>
    <x v="247"/>
    <x v="0"/>
    <s v="I-5 NB"/>
    <n v="109"/>
    <n v="0.28999999999999998"/>
    <s v="I-805 NB"/>
    <n v="65.540000000000006"/>
    <n v="67.819999999999993"/>
    <n v="68.790000000000006"/>
    <n v="54.45"/>
    <n v="68.16"/>
    <n v="0"/>
    <n v="0"/>
    <n v="0"/>
    <n v="0"/>
    <n v="0"/>
    <n v="-1"/>
    <n v="4599.5523999999987"/>
    <n v="-1"/>
    <n v="2964.8025000000002"/>
  </r>
  <r>
    <x v="248"/>
    <x v="0"/>
    <s v="I-5 NB"/>
    <n v="111"/>
    <n v="0.32"/>
    <s v="I-805 NB"/>
    <n v="66.95"/>
    <n v="67.62"/>
    <n v="65.36"/>
    <n v="33.64"/>
    <n v="67"/>
    <n v="0"/>
    <n v="0"/>
    <n v="0"/>
    <n v="0"/>
    <n v="0"/>
    <n v="-1"/>
    <n v="4572.4644000000008"/>
    <n v="-1"/>
    <n v="1131.6496"/>
  </r>
  <r>
    <x v="249"/>
    <x v="0"/>
    <s v="I-5 NB"/>
    <n v="113"/>
    <n v="7.0000000000000007E-2"/>
    <s v="CARMEL VALLEY"/>
    <n v="61.37"/>
    <n v="63.09"/>
    <n v="63.04"/>
    <n v="25.63"/>
    <n v="61.35"/>
    <n v="0"/>
    <n v="0"/>
    <n v="0"/>
    <n v="0"/>
    <n v="0"/>
    <n v="-1"/>
    <n v="3980.3481000000006"/>
    <n v="-1"/>
    <n v="656.89689999999996"/>
  </r>
  <r>
    <x v="250"/>
    <x v="0"/>
    <s v="I-5 NB"/>
    <n v="119"/>
    <n v="0.3"/>
    <s v="DEL MAR HEIGHTS"/>
    <n v="67.61"/>
    <n v="68.459999999999994"/>
    <n v="63.5"/>
    <n v="32.770000000000003"/>
    <n v="67.400000000000006"/>
    <n v="0"/>
    <n v="0"/>
    <n v="0"/>
    <n v="0"/>
    <n v="0"/>
    <n v="-1"/>
    <n v="4686.7715999999991"/>
    <n v="-1"/>
    <n v="1073.8729000000003"/>
  </r>
  <r>
    <x v="251"/>
    <x v="0"/>
    <s v="I-5 NB"/>
    <n v="120"/>
    <n v="0.28000000000000003"/>
    <s v="VIA DE LA VALLE"/>
    <n v="67.61"/>
    <n v="68.459999999999994"/>
    <n v="63.5"/>
    <n v="32.770000000000003"/>
    <n v="67.400000000000006"/>
    <n v="0"/>
    <n v="0"/>
    <n v="0"/>
    <n v="0"/>
    <n v="0"/>
    <n v="-1"/>
    <n v="4686.7715999999991"/>
    <n v="-1"/>
    <n v="1073.8729000000003"/>
  </r>
  <r>
    <x v="252"/>
    <x v="0"/>
    <s v="I-5 NB"/>
    <n v="121"/>
    <n v="0.25"/>
    <s v="VIA DE LA VALLE"/>
    <n v="67.61"/>
    <n v="68.459999999999994"/>
    <n v="63.5"/>
    <n v="32.770000000000003"/>
    <n v="67.400000000000006"/>
    <n v="0"/>
    <n v="0"/>
    <n v="0"/>
    <n v="0"/>
    <n v="0"/>
    <n v="-1"/>
    <n v="4686.7715999999991"/>
    <n v="-1"/>
    <n v="1073.8729000000003"/>
  </r>
  <r>
    <x v="253"/>
    <x v="0"/>
    <s v="I-5 NB"/>
    <n v="123"/>
    <n v="0.34"/>
    <s v="LOMAS SANTA FE"/>
    <n v="67.48"/>
    <n v="68.55"/>
    <n v="62.52"/>
    <n v="33.93"/>
    <n v="67.13"/>
    <n v="0"/>
    <n v="0"/>
    <n v="0"/>
    <n v="0"/>
    <n v="0"/>
    <n v="-1"/>
    <n v="4699.1025"/>
    <n v="-1"/>
    <n v="1151.2448999999999"/>
  </r>
  <r>
    <x v="254"/>
    <x v="0"/>
    <s v="I-5 NB"/>
    <n v="127"/>
    <n v="0.25"/>
    <s v="MANCHESTER"/>
    <n v="67.11"/>
    <n v="69.22"/>
    <n v="63.31"/>
    <n v="47.61"/>
    <n v="66.88"/>
    <n v="0"/>
    <n v="0"/>
    <n v="0"/>
    <n v="0"/>
    <n v="0"/>
    <n v="-1"/>
    <n v="4791.4084000000003"/>
    <n v="-1"/>
    <n v="2266.7120999999997"/>
  </r>
  <r>
    <x v="255"/>
    <x v="0"/>
    <s v="I-5 NB"/>
    <n v="128"/>
    <n v="0.85"/>
    <s v="MANCHESTER"/>
    <n v="67.11"/>
    <n v="69.22"/>
    <n v="63.31"/>
    <n v="47.61"/>
    <n v="66.88"/>
    <n v="0"/>
    <n v="0"/>
    <n v="0"/>
    <n v="0"/>
    <n v="0"/>
    <n v="-1"/>
    <n v="4791.4084000000003"/>
    <n v="-1"/>
    <n v="2266.7120999999997"/>
  </r>
  <r>
    <x v="256"/>
    <x v="0"/>
    <s v="I-5 NB"/>
    <n v="130"/>
    <n v="0.11"/>
    <s v="BIRMINGHAM"/>
    <n v="66.510000000000005"/>
    <n v="68.849999999999994"/>
    <n v="63.74"/>
    <n v="50.6"/>
    <n v="66.349999999999994"/>
    <n v="0"/>
    <n v="0"/>
    <n v="0"/>
    <n v="0"/>
    <n v="0"/>
    <n v="-1"/>
    <n v="4740.3224999999993"/>
    <n v="-1"/>
    <n v="2560.36"/>
  </r>
  <r>
    <x v="257"/>
    <x v="0"/>
    <s v="I-5 NB"/>
    <n v="132"/>
    <n v="0.28000000000000003"/>
    <s v="SANTA FE"/>
    <n v="68.37"/>
    <n v="70.03"/>
    <n v="65.540000000000006"/>
    <n v="52.36"/>
    <n v="68.31"/>
    <n v="0"/>
    <n v="0"/>
    <n v="0"/>
    <n v="0"/>
    <n v="0"/>
    <n v="-1"/>
    <n v="4904.2008999999998"/>
    <n v="-1"/>
    <n v="2741.5695999999998"/>
  </r>
  <r>
    <x v="258"/>
    <x v="0"/>
    <s v="I-5 NB"/>
    <n v="133"/>
    <n v="0.16"/>
    <s v="SANTA FE"/>
    <n v="68.37"/>
    <n v="70.03"/>
    <n v="65.540000000000006"/>
    <n v="52.36"/>
    <n v="68.31"/>
    <n v="0"/>
    <n v="0"/>
    <n v="0"/>
    <n v="0"/>
    <n v="0"/>
    <n v="-1"/>
    <n v="4904.2008999999998"/>
    <n v="-1"/>
    <n v="2741.5695999999998"/>
  </r>
  <r>
    <x v="259"/>
    <x v="0"/>
    <s v="I-5 NB"/>
    <n v="135"/>
    <n v="0.36"/>
    <s v="ENCINITAS"/>
    <n v="68.28"/>
    <n v="69.89"/>
    <n v="64.95"/>
    <n v="52.04"/>
    <n v="68.19"/>
    <n v="0"/>
    <n v="0"/>
    <n v="0"/>
    <n v="0"/>
    <n v="0"/>
    <n v="-1"/>
    <n v="4884.6121000000003"/>
    <n v="-1"/>
    <n v="2708.1615999999999"/>
  </r>
  <r>
    <x v="260"/>
    <x v="0"/>
    <s v="I-5 NB"/>
    <n v="136"/>
    <n v="0.15"/>
    <s v="ENCINITAS"/>
    <n v="68.28"/>
    <n v="69.89"/>
    <n v="64.95"/>
    <n v="52.04"/>
    <n v="68.19"/>
    <n v="0"/>
    <n v="0"/>
    <n v="0"/>
    <n v="0"/>
    <n v="0"/>
    <n v="-1"/>
    <n v="4884.6121000000003"/>
    <n v="-1"/>
    <n v="2708.1615999999999"/>
  </r>
  <r>
    <x v="261"/>
    <x v="0"/>
    <s v="I-5 NB"/>
    <n v="139"/>
    <n v="0.5"/>
    <s v="LEUCADIA"/>
    <n v="68.62"/>
    <n v="69.89"/>
    <n v="64.53"/>
    <n v="51.15"/>
    <n v="68.55"/>
    <n v="0"/>
    <n v="0"/>
    <n v="0"/>
    <n v="0"/>
    <n v="0"/>
    <n v="-1"/>
    <n v="4884.6121000000003"/>
    <n v="-1"/>
    <n v="2616.3224999999998"/>
  </r>
  <r>
    <x v="262"/>
    <x v="0"/>
    <s v="I-5 NB"/>
    <n v="141"/>
    <n v="0.48"/>
    <s v="LA COSTA"/>
    <n v="68.08"/>
    <n v="70.02"/>
    <n v="66.709999999999994"/>
    <n v="53.85"/>
    <n v="68.209999999999994"/>
    <n v="0"/>
    <n v="0"/>
    <n v="0"/>
    <n v="0"/>
    <n v="0"/>
    <n v="-1"/>
    <n v="4902.8003999999992"/>
    <n v="-1"/>
    <n v="2899.8225000000002"/>
  </r>
  <r>
    <x v="263"/>
    <x v="0"/>
    <s v="I-5 NB"/>
    <n v="143"/>
    <n v="0.38"/>
    <s v="POINSETTIA"/>
    <n v="68.2"/>
    <n v="69.87"/>
    <n v="65.849999999999994"/>
    <n v="43.94"/>
    <n v="68.17"/>
    <n v="0"/>
    <n v="0"/>
    <n v="0"/>
    <n v="0"/>
    <n v="0"/>
    <n v="-1"/>
    <n v="4881.8169000000007"/>
    <n v="-1"/>
    <n v="1930.7235999999998"/>
  </r>
  <r>
    <x v="264"/>
    <x v="0"/>
    <s v="I-5 NB"/>
    <n v="144"/>
    <n v="0.28000000000000003"/>
    <s v="POINSETTIA"/>
    <n v="68.2"/>
    <n v="69.87"/>
    <n v="65.849999999999994"/>
    <n v="43.94"/>
    <n v="68.17"/>
    <n v="0"/>
    <n v="0"/>
    <n v="0"/>
    <n v="0"/>
    <n v="0"/>
    <n v="-1"/>
    <n v="4881.8169000000007"/>
    <n v="-1"/>
    <n v="1930.7235999999998"/>
  </r>
  <r>
    <x v="265"/>
    <x v="0"/>
    <s v="I-5 NB"/>
    <n v="145"/>
    <n v="0.86"/>
    <s v="POINSETTIA"/>
    <n v="68.02"/>
    <n v="69.37"/>
    <n v="65.239999999999995"/>
    <n v="38.67"/>
    <n v="67.7"/>
    <n v="0"/>
    <n v="0"/>
    <n v="0"/>
    <n v="0"/>
    <n v="0"/>
    <n v="-1"/>
    <n v="4812.1969000000008"/>
    <n v="-1"/>
    <n v="1495.3689000000002"/>
  </r>
  <r>
    <x v="266"/>
    <x v="0"/>
    <s v="I-5 NB"/>
    <n v="146"/>
    <n v="0.49"/>
    <s v="PALOMAR AIRPORT"/>
    <n v="68.02"/>
    <n v="69.37"/>
    <n v="65.239999999999995"/>
    <n v="38.67"/>
    <n v="67.7"/>
    <n v="0"/>
    <n v="0"/>
    <n v="0"/>
    <n v="0"/>
    <n v="0"/>
    <n v="-1"/>
    <n v="4812.1969000000008"/>
    <n v="-1"/>
    <n v="1495.3689000000002"/>
  </r>
  <r>
    <x v="267"/>
    <x v="0"/>
    <s v="I-5 NB"/>
    <n v="148"/>
    <n v="0.6"/>
    <s v="CANNON"/>
    <n v="68.14"/>
    <n v="70.37"/>
    <n v="65.319999999999993"/>
    <n v="34.51"/>
    <n v="67.349999999999994"/>
    <n v="0"/>
    <n v="0"/>
    <n v="0"/>
    <n v="0"/>
    <n v="0"/>
    <n v="-1"/>
    <n v="4951.9369000000006"/>
    <n v="-1"/>
    <n v="1190.9400999999998"/>
  </r>
  <r>
    <x v="268"/>
    <x v="0"/>
    <s v="I-5 NB"/>
    <n v="150"/>
    <n v="0.17"/>
    <s v="TAMARACK"/>
    <n v="67.790000000000006"/>
    <n v="70"/>
    <n v="66.849999999999994"/>
    <n v="57.57"/>
    <n v="66.95"/>
    <n v="0"/>
    <n v="0"/>
    <n v="0"/>
    <n v="0"/>
    <n v="0"/>
    <n v="-1"/>
    <n v="4900"/>
    <n v="-1"/>
    <n v="3314.3049000000001"/>
  </r>
  <r>
    <x v="269"/>
    <x v="0"/>
    <s v="I-5 NB"/>
    <n v="151"/>
    <n v="0.42"/>
    <s v="TAMARACK"/>
    <n v="67.790000000000006"/>
    <n v="70"/>
    <n v="66.849999999999994"/>
    <n v="57.57"/>
    <n v="66.95"/>
    <n v="0"/>
    <n v="0"/>
    <n v="0"/>
    <n v="0"/>
    <n v="0"/>
    <n v="-1"/>
    <n v="4900"/>
    <n v="-1"/>
    <n v="3314.3049000000001"/>
  </r>
  <r>
    <x v="270"/>
    <x v="0"/>
    <s v="I-5 NB"/>
    <n v="152"/>
    <n v="0.38"/>
    <s v="TAMARACK"/>
    <n v="67.959999999999994"/>
    <n v="69.92"/>
    <n v="66.83"/>
    <n v="61.38"/>
    <n v="67.13"/>
    <n v="0"/>
    <n v="0"/>
    <n v="0"/>
    <n v="0"/>
    <n v="0"/>
    <n v="-1"/>
    <n v="4888.8064000000004"/>
    <n v="-1"/>
    <n v="3767.5044000000003"/>
  </r>
  <r>
    <x v="271"/>
    <x v="0"/>
    <s v="I-5 NB"/>
    <n v="153"/>
    <n v="0.35"/>
    <s v="CARLSBAD VILLAGE"/>
    <n v="67.959999999999994"/>
    <n v="69.92"/>
    <n v="66.83"/>
    <n v="61.38"/>
    <n v="67.13"/>
    <n v="0"/>
    <n v="0"/>
    <n v="0"/>
    <n v="0"/>
    <n v="0"/>
    <n v="-1"/>
    <n v="4888.8064000000004"/>
    <n v="-1"/>
    <n v="3767.5044000000003"/>
  </r>
  <r>
    <x v="272"/>
    <x v="0"/>
    <s v="I-5 NB"/>
    <n v="154"/>
    <n v="0.23"/>
    <s v="CARLSBAD VILLAGE"/>
    <n v="67.97"/>
    <n v="69.86"/>
    <n v="66.55"/>
    <n v="62.69"/>
    <n v="66.87"/>
    <n v="0"/>
    <n v="0"/>
    <n v="0"/>
    <n v="0"/>
    <n v="0"/>
    <n v="-1"/>
    <n v="4880.4196000000002"/>
    <n v="-1"/>
    <n v="3930.0360999999998"/>
  </r>
  <r>
    <x v="273"/>
    <x v="0"/>
    <s v="I-5 NB"/>
    <n v="155"/>
    <n v="0.37"/>
    <s v="LAS FLORES"/>
    <n v="67.97"/>
    <n v="69.86"/>
    <n v="66.55"/>
    <n v="62.69"/>
    <n v="66.87"/>
    <n v="0"/>
    <n v="0"/>
    <n v="0"/>
    <n v="0"/>
    <n v="0"/>
    <n v="-1"/>
    <n v="4880.4196000000002"/>
    <n v="-1"/>
    <n v="3930.0360999999998"/>
  </r>
  <r>
    <x v="274"/>
    <x v="0"/>
    <s v="I-5 NB"/>
    <n v="158"/>
    <n v="0.09"/>
    <s v="SR-78 EB"/>
    <n v="68.010000000000005"/>
    <n v="70.36"/>
    <n v="67.55"/>
    <n v="65.739999999999995"/>
    <n v="67.180000000000007"/>
    <n v="0"/>
    <n v="0"/>
    <n v="0"/>
    <n v="0"/>
    <n v="0"/>
    <n v="-1"/>
    <n v="4950.5295999999998"/>
    <n v="-1"/>
    <n v="4321.7475999999997"/>
  </r>
  <r>
    <x v="275"/>
    <x v="0"/>
    <s v="I-5 NB"/>
    <n v="159"/>
    <n v="0.21"/>
    <s v="SR-78 WB"/>
    <n v="68.010000000000005"/>
    <n v="70.36"/>
    <n v="67.55"/>
    <n v="65.739999999999995"/>
    <n v="67.180000000000007"/>
    <n v="0"/>
    <n v="0"/>
    <n v="0"/>
    <n v="0"/>
    <n v="0"/>
    <n v="-1"/>
    <n v="4950.5295999999998"/>
    <n v="-1"/>
    <n v="4321.7475999999997"/>
  </r>
  <r>
    <x v="276"/>
    <x v="0"/>
    <s v="I-5 NB"/>
    <n v="160"/>
    <n v="0.62"/>
    <s v="CASSIDY"/>
    <n v="66.989999999999995"/>
    <n v="68.27"/>
    <n v="64.17"/>
    <n v="62.55"/>
    <n v="65.88"/>
    <n v="0"/>
    <n v="0"/>
    <n v="0"/>
    <n v="0"/>
    <n v="0"/>
    <n v="-1"/>
    <n v="4660.7928999999995"/>
    <n v="-1"/>
    <n v="3912.5024999999996"/>
  </r>
  <r>
    <x v="277"/>
    <x v="0"/>
    <s v="I-5 NB"/>
    <n v="161"/>
    <n v="0.25"/>
    <s v="CALIFORNIA"/>
    <n v="67.349999999999994"/>
    <n v="69.819999999999993"/>
    <n v="67.7"/>
    <n v="66.38"/>
    <n v="66.48"/>
    <n v="0"/>
    <n v="0"/>
    <n v="0"/>
    <n v="0"/>
    <n v="0"/>
    <n v="-1"/>
    <n v="4874.8323999999993"/>
    <n v="-1"/>
    <n v="4406.3043999999991"/>
  </r>
  <r>
    <x v="278"/>
    <x v="0"/>
    <s v="I-5 NB"/>
    <n v="162"/>
    <n v="0.08"/>
    <s v="OCEANSIDE"/>
    <n v="67.349999999999994"/>
    <n v="69.819999999999993"/>
    <n v="67.7"/>
    <n v="66.38"/>
    <n v="66.48"/>
    <n v="0"/>
    <n v="0"/>
    <n v="0"/>
    <n v="0"/>
    <n v="0"/>
    <n v="-1"/>
    <n v="4874.8323999999993"/>
    <n v="-1"/>
    <n v="4406.3043999999991"/>
  </r>
  <r>
    <x v="279"/>
    <x v="0"/>
    <s v="I-5 NB"/>
    <n v="163"/>
    <n v="0.26"/>
    <s v="OCEANSIDE"/>
    <n v="67.349999999999994"/>
    <n v="69.819999999999993"/>
    <n v="67.7"/>
    <n v="66.38"/>
    <n v="66.48"/>
    <n v="0"/>
    <n v="0"/>
    <n v="0"/>
    <n v="0"/>
    <n v="0"/>
    <n v="-1"/>
    <n v="4874.8323999999993"/>
    <n v="-1"/>
    <n v="4406.3043999999991"/>
  </r>
  <r>
    <x v="280"/>
    <x v="0"/>
    <s v="I-5 NB"/>
    <n v="164"/>
    <n v="0.24"/>
    <s v="OCEANSIDE"/>
    <n v="67.5"/>
    <n v="69.92"/>
    <n v="67.8"/>
    <n v="67.28"/>
    <n v="66.42"/>
    <n v="0"/>
    <n v="0"/>
    <n v="0"/>
    <n v="0"/>
    <n v="0"/>
    <n v="-1"/>
    <n v="4888.8064000000004"/>
    <n v="-1"/>
    <n v="4526.5983999999999"/>
  </r>
  <r>
    <x v="281"/>
    <x v="0"/>
    <s v="I-5 NB"/>
    <n v="165"/>
    <n v="0.54"/>
    <s v="MISSION"/>
    <n v="67.5"/>
    <n v="69.92"/>
    <n v="67.8"/>
    <n v="67.28"/>
    <n v="66.42"/>
    <n v="0"/>
    <n v="0"/>
    <n v="0"/>
    <n v="0"/>
    <n v="0"/>
    <n v="-1"/>
    <n v="4888.8064000000004"/>
    <n v="-1"/>
    <n v="4526.5983999999999"/>
  </r>
  <r>
    <x v="282"/>
    <x v="0"/>
    <s v="I-5 NB"/>
    <n v="166"/>
    <n v="0.27"/>
    <s v="MISSION"/>
    <n v="68.37"/>
    <n v="70.88"/>
    <n v="70.05"/>
    <n v="70.430000000000007"/>
    <n v="67.87"/>
    <n v="0"/>
    <n v="0"/>
    <n v="0"/>
    <n v="0"/>
    <n v="0"/>
    <n v="-1"/>
    <n v="5023.9743999999992"/>
    <n v="-1"/>
    <n v="4960.3849000000009"/>
  </r>
  <r>
    <x v="283"/>
    <x v="0"/>
    <s v="I-5 NB"/>
    <n v="167"/>
    <n v="0.28000000000000003"/>
    <s v="SR-76"/>
    <n v="68.37"/>
    <n v="70.88"/>
    <n v="70.05"/>
    <n v="70.430000000000007"/>
    <n v="67.87"/>
    <n v="0"/>
    <n v="0"/>
    <n v="0"/>
    <n v="0"/>
    <n v="0"/>
    <n v="-1"/>
    <n v="5023.9743999999992"/>
    <n v="-1"/>
    <n v="4960.3849000000009"/>
  </r>
  <r>
    <x v="284"/>
    <x v="0"/>
    <s v="I-5 NB"/>
    <n v="169"/>
    <n v="0.19"/>
    <s v="VANDEGRIFT"/>
    <n v="67.78"/>
    <n v="71.44"/>
    <n v="70.349999999999994"/>
    <n v="70.67"/>
    <n v="67.430000000000007"/>
    <n v="0"/>
    <n v="0"/>
    <n v="0"/>
    <n v="0"/>
    <n v="0"/>
    <n v="-1"/>
    <n v="5103.6736000000001"/>
    <n v="-1"/>
    <n v="4994.2489000000005"/>
  </r>
  <r>
    <x v="285"/>
    <x v="0"/>
    <s v="I-5 NB"/>
    <n v="170"/>
    <n v="0.06"/>
    <s v="VANDEGRIFT"/>
    <n v="67.78"/>
    <n v="71.44"/>
    <n v="70.349999999999994"/>
    <n v="70.67"/>
    <n v="67.430000000000007"/>
    <n v="0"/>
    <n v="0"/>
    <n v="0"/>
    <n v="0"/>
    <n v="0"/>
    <n v="-1"/>
    <n v="5103.6736000000001"/>
    <n v="-1"/>
    <n v="4994.2489000000005"/>
  </r>
  <r>
    <x v="286"/>
    <x v="0"/>
    <s v="I-5 NB"/>
    <n v="171"/>
    <n v="0.35"/>
    <s v="VANDEGRIFT"/>
    <n v="67.78"/>
    <n v="71.44"/>
    <n v="70.349999999999994"/>
    <n v="70.67"/>
    <n v="67.430000000000007"/>
    <n v="0"/>
    <n v="0"/>
    <n v="0"/>
    <n v="0"/>
    <n v="0"/>
    <n v="-1"/>
    <n v="5103.6736000000001"/>
    <n v="-1"/>
    <n v="4994.2489000000005"/>
  </r>
  <r>
    <x v="287"/>
    <x v="0"/>
    <s v="I-5 NB"/>
    <n v="173"/>
    <n v="0.67"/>
    <s v="LAS PULGAS"/>
    <n v="66.12"/>
    <n v="71.45"/>
    <n v="69.02"/>
    <n v="69.930000000000007"/>
    <n v="65.44"/>
    <n v="0"/>
    <n v="0"/>
    <n v="0"/>
    <n v="0"/>
    <n v="0"/>
    <n v="-1"/>
    <n v="5105.1025"/>
    <n v="-1"/>
    <n v="4890.2049000000006"/>
  </r>
  <r>
    <x v="288"/>
    <x v="0"/>
    <s v="I-5 NB"/>
    <n v="175"/>
    <n v="0.5"/>
    <s v="BASILONE"/>
    <n v="67.14"/>
    <n v="72.38"/>
    <n v="69.63"/>
    <n v="71.47"/>
    <n v="66.739999999999995"/>
    <n v="0"/>
    <n v="0"/>
    <n v="0"/>
    <n v="0"/>
    <n v="0"/>
    <n v="-1"/>
    <n v="5238.8643999999995"/>
    <n v="-1"/>
    <n v="5107.9609"/>
  </r>
  <r>
    <x v="289"/>
    <x v="0"/>
    <s v="I-5 NB"/>
    <n v="177"/>
    <n v="0.23"/>
    <s v="BASILONE"/>
    <n v="66.14"/>
    <n v="71.2"/>
    <n v="66.56"/>
    <n v="69.150000000000006"/>
    <n v="65.53"/>
    <n v="0"/>
    <n v="0"/>
    <n v="0"/>
    <n v="0"/>
    <n v="0"/>
    <n v="-1"/>
    <n v="5069.4400000000005"/>
    <n v="-1"/>
    <n v="4781.7225000000008"/>
  </r>
  <r>
    <x v="290"/>
    <x v="0"/>
    <s v="I-5 NB"/>
    <n v="178"/>
    <n v="0.37"/>
    <s v="CRISTIANITOS"/>
    <n v="66.14"/>
    <n v="71.2"/>
    <n v="66.56"/>
    <n v="69.150000000000006"/>
    <n v="65.53"/>
    <n v="0"/>
    <n v="0"/>
    <n v="0"/>
    <n v="0"/>
    <n v="0"/>
    <n v="-1"/>
    <n v="5069.4400000000005"/>
    <n v="-1"/>
    <n v="4781.7225000000008"/>
  </r>
  <r>
    <x v="291"/>
    <x v="0"/>
    <s v="I-5 NB AUX LOCAL ACC"/>
    <n v="2"/>
    <n v="0.79"/>
    <n v="0"/>
    <n v="65.540000000000006"/>
    <n v="67.819999999999993"/>
    <n v="68.790000000000006"/>
    <n v="54.45"/>
    <n v="68.16"/>
    <n v="0"/>
    <n v="0"/>
    <n v="0"/>
    <n v="0"/>
    <n v="0"/>
    <n v="-1"/>
    <n v="4599.5523999999987"/>
    <n v="-1"/>
    <n v="2964.8025000000002"/>
  </r>
  <r>
    <x v="292"/>
    <x v="0"/>
    <s v="I-5 NB AUX LOCAL ACC"/>
    <n v="3"/>
    <n v="0.37"/>
    <s v="LRT-MIDCOAST"/>
    <n v="65.540000000000006"/>
    <n v="67.819999999999993"/>
    <n v="68.790000000000006"/>
    <n v="54.45"/>
    <n v="68.16"/>
    <n v="0"/>
    <n v="0"/>
    <n v="0"/>
    <n v="0"/>
    <n v="0"/>
    <n v="-1"/>
    <n v="4599.5523999999987"/>
    <n v="-1"/>
    <n v="2964.8025000000002"/>
  </r>
  <r>
    <x v="293"/>
    <x v="0"/>
    <s v="I-5 NB AUX LOCAL ACC"/>
    <n v="4"/>
    <n v="0.71"/>
    <s v="LRT-MIDCOAST"/>
    <n v="65.540000000000006"/>
    <n v="67.819999999999993"/>
    <n v="68.790000000000006"/>
    <n v="54.45"/>
    <n v="68.16"/>
    <n v="0"/>
    <n v="0"/>
    <n v="0"/>
    <n v="0"/>
    <n v="0"/>
    <n v="-1"/>
    <n v="4599.5523999999987"/>
    <n v="-1"/>
    <n v="2964.8025000000002"/>
  </r>
  <r>
    <x v="294"/>
    <x v="1"/>
    <s v="I-5 SB"/>
    <n v="2"/>
    <n v="0.34"/>
    <s v="CRISTIANITOS"/>
    <n v="66.14"/>
    <n v="71.2"/>
    <n v="66.56"/>
    <n v="69.150000000000006"/>
    <n v="65.53"/>
    <n v="0"/>
    <n v="0"/>
    <n v="0"/>
    <n v="0"/>
    <n v="0"/>
    <n v="-1"/>
    <n v="5069.4400000000005"/>
    <n v="-1"/>
    <n v="4781.7225000000008"/>
  </r>
  <r>
    <x v="295"/>
    <x v="1"/>
    <s v="I-5 SB"/>
    <n v="3"/>
    <n v="0.25"/>
    <s v="CRISTIANITOS"/>
    <n v="67.099999999999994"/>
    <n v="70.48"/>
    <n v="70.48"/>
    <n v="72.06"/>
    <n v="68.45"/>
    <n v="0"/>
    <n v="0"/>
    <n v="0"/>
    <n v="0"/>
    <n v="0"/>
    <n v="-1"/>
    <n v="4967.4304000000002"/>
    <n v="-1"/>
    <n v="5192.6436000000003"/>
  </r>
  <r>
    <x v="296"/>
    <x v="1"/>
    <s v="I-5 SB"/>
    <n v="4"/>
    <n v="0.31"/>
    <s v="CRISTIANITOS"/>
    <n v="65.709999999999994"/>
    <n v="70.05"/>
    <n v="70.62"/>
    <n v="72.44"/>
    <n v="67.28"/>
    <n v="0"/>
    <n v="0"/>
    <n v="0"/>
    <n v="0"/>
    <n v="0"/>
    <n v="-1"/>
    <n v="4907.0024999999996"/>
    <n v="-1"/>
    <n v="5247.5535999999993"/>
  </r>
  <r>
    <x v="297"/>
    <x v="1"/>
    <s v="I-5 SB"/>
    <n v="5"/>
    <n v="0.5"/>
    <s v="FOOTHILL TOLLWAY SB"/>
    <n v="65.709999999999994"/>
    <n v="70.05"/>
    <n v="70.62"/>
    <n v="72.44"/>
    <n v="67.28"/>
    <n v="0"/>
    <n v="0"/>
    <n v="0"/>
    <n v="0"/>
    <n v="0"/>
    <n v="-1"/>
    <n v="4907.0024999999996"/>
    <n v="-1"/>
    <n v="5247.5535999999993"/>
  </r>
  <r>
    <x v="298"/>
    <x v="1"/>
    <s v="I-5 SB"/>
    <n v="7"/>
    <n v="0.67"/>
    <s v="LAS PULGAS"/>
    <n v="65.930000000000007"/>
    <n v="70.08"/>
    <n v="70.7"/>
    <n v="71.75"/>
    <n v="67.42"/>
    <n v="0"/>
    <n v="0"/>
    <n v="0"/>
    <n v="0"/>
    <n v="0"/>
    <n v="-1"/>
    <n v="4911.2064"/>
    <n v="-1"/>
    <n v="5148.0625"/>
  </r>
  <r>
    <x v="299"/>
    <x v="1"/>
    <s v="I-5 SB"/>
    <n v="9"/>
    <n v="0.36"/>
    <s v="VANDEGRIFT"/>
    <n v="65.13"/>
    <n v="69.75"/>
    <n v="67.260000000000005"/>
    <n v="66.58"/>
    <n v="67.63"/>
    <n v="0"/>
    <n v="0"/>
    <n v="0"/>
    <n v="0"/>
    <n v="0"/>
    <n v="-1"/>
    <n v="4865.0625"/>
    <n v="-1"/>
    <n v="4432.8963999999996"/>
  </r>
  <r>
    <x v="300"/>
    <x v="1"/>
    <s v="I-5 SB"/>
    <n v="11"/>
    <n v="0.18"/>
    <s v="VANDEGRIFT"/>
    <n v="66.290000000000006"/>
    <n v="68.37"/>
    <n v="64.83"/>
    <n v="64.040000000000006"/>
    <n v="67.7"/>
    <n v="0"/>
    <n v="0"/>
    <n v="0"/>
    <n v="0"/>
    <n v="0"/>
    <n v="-1"/>
    <n v="4674.456900000001"/>
    <n v="-1"/>
    <n v="4101.1216000000004"/>
  </r>
  <r>
    <x v="301"/>
    <x v="1"/>
    <s v="I-5 SB"/>
    <n v="12"/>
    <n v="0.44"/>
    <s v="SR-76"/>
    <n v="66.290000000000006"/>
    <n v="68.37"/>
    <n v="64.83"/>
    <n v="64.040000000000006"/>
    <n v="67.7"/>
    <n v="0"/>
    <n v="0"/>
    <n v="0"/>
    <n v="0"/>
    <n v="0"/>
    <n v="-1"/>
    <n v="4674.456900000001"/>
    <n v="-1"/>
    <n v="4101.1216000000004"/>
  </r>
  <r>
    <x v="302"/>
    <x v="1"/>
    <s v="I-5 SB"/>
    <n v="14"/>
    <n v="0.37"/>
    <s v="MISSION"/>
    <n v="65.56"/>
    <n v="65.959999999999994"/>
    <n v="62.45"/>
    <n v="61.05"/>
    <n v="66.290000000000006"/>
    <n v="0"/>
    <n v="0"/>
    <n v="0"/>
    <n v="0"/>
    <n v="0"/>
    <n v="-1"/>
    <n v="4350.7215999999989"/>
    <n v="-1"/>
    <n v="3727.1024999999995"/>
  </r>
  <r>
    <x v="303"/>
    <x v="1"/>
    <s v="I-5 SB"/>
    <n v="15"/>
    <n v="0.12"/>
    <s v="MISSION"/>
    <n v="65.56"/>
    <n v="65.959999999999994"/>
    <n v="62.45"/>
    <n v="61.05"/>
    <n v="66.290000000000006"/>
    <n v="0"/>
    <n v="0"/>
    <n v="0"/>
    <n v="0"/>
    <n v="0"/>
    <n v="-1"/>
    <n v="4350.7215999999989"/>
    <n v="-1"/>
    <n v="3727.1024999999995"/>
  </r>
  <r>
    <x v="304"/>
    <x v="1"/>
    <s v="I-5 SB"/>
    <n v="16"/>
    <n v="0.37"/>
    <s v="MISSION"/>
    <n v="65.56"/>
    <n v="65.959999999999994"/>
    <n v="62.45"/>
    <n v="61.05"/>
    <n v="66.290000000000006"/>
    <n v="0"/>
    <n v="0"/>
    <n v="0"/>
    <n v="0"/>
    <n v="0"/>
    <n v="-1"/>
    <n v="4350.7215999999989"/>
    <n v="-1"/>
    <n v="3727.1024999999995"/>
  </r>
  <r>
    <x v="305"/>
    <x v="1"/>
    <s v="I-5 SB"/>
    <n v="17"/>
    <n v="0.25"/>
    <s v="OCEANSIDE"/>
    <n v="66.84"/>
    <n v="66.84"/>
    <n v="64.3"/>
    <n v="61.95"/>
    <n v="68.11"/>
    <n v="0"/>
    <n v="0"/>
    <n v="0"/>
    <n v="0"/>
    <n v="0"/>
    <n v="-1"/>
    <n v="4467.5856000000003"/>
    <n v="-1"/>
    <n v="3837.8025000000002"/>
  </r>
  <r>
    <x v="306"/>
    <x v="1"/>
    <s v="I-5 SB"/>
    <n v="18"/>
    <n v="0.08"/>
    <s v="OCEANSIDE"/>
    <n v="66.84"/>
    <n v="66.84"/>
    <n v="64.3"/>
    <n v="61.95"/>
    <n v="68.11"/>
    <n v="0"/>
    <n v="0"/>
    <n v="0"/>
    <n v="0"/>
    <n v="0"/>
    <n v="-1"/>
    <n v="4467.5856000000003"/>
    <n v="-1"/>
    <n v="3837.8025000000002"/>
  </r>
  <r>
    <x v="307"/>
    <x v="1"/>
    <s v="I-5 SB"/>
    <n v="19"/>
    <n v="0.62"/>
    <s v="OCEANSIDE"/>
    <n v="66.03"/>
    <n v="63.37"/>
    <n v="62.74"/>
    <n v="60.03"/>
    <n v="67.239999999999995"/>
    <n v="0"/>
    <n v="0"/>
    <n v="0"/>
    <n v="0"/>
    <n v="0"/>
    <n v="-1"/>
    <n v="4015.7568999999999"/>
    <n v="-1"/>
    <n v="3603.6008999999999"/>
  </r>
  <r>
    <x v="308"/>
    <x v="1"/>
    <s v="I-5 SB"/>
    <n v="20"/>
    <n v="0.27"/>
    <s v="RAMP"/>
    <n v="65.760000000000005"/>
    <n v="61.44"/>
    <n v="62.39"/>
    <n v="60.54"/>
    <n v="66.849999999999994"/>
    <n v="0"/>
    <n v="0"/>
    <n v="0"/>
    <n v="0"/>
    <n v="0"/>
    <n v="-1"/>
    <n v="3774.8735999999999"/>
    <n v="-1"/>
    <n v="3665.0915999999997"/>
  </r>
  <r>
    <x v="309"/>
    <x v="1"/>
    <s v="I-5 SB"/>
    <n v="23"/>
    <n v="0.12"/>
    <s v="VISTA WY"/>
    <n v="67.83"/>
    <n v="61.45"/>
    <n v="67.819999999999993"/>
    <n v="69.540000000000006"/>
    <n v="69.150000000000006"/>
    <n v="0"/>
    <n v="0"/>
    <n v="0"/>
    <n v="0"/>
    <n v="0"/>
    <n v="-1"/>
    <n v="3776.1025000000004"/>
    <n v="-1"/>
    <n v="4835.8116000000009"/>
  </r>
  <r>
    <x v="310"/>
    <x v="1"/>
    <s v="I-5 SB"/>
    <n v="24"/>
    <n v="0.11"/>
    <s v="LAS FLORES"/>
    <n v="65.87"/>
    <n v="56.51"/>
    <n v="63.32"/>
    <n v="67.12"/>
    <n v="67.150000000000006"/>
    <n v="0"/>
    <n v="0"/>
    <n v="0"/>
    <n v="0"/>
    <n v="0"/>
    <n v="-1"/>
    <n v="3193.3800999999999"/>
    <n v="-1"/>
    <n v="4505.0944000000009"/>
  </r>
  <r>
    <x v="311"/>
    <x v="1"/>
    <s v="I-5 SB"/>
    <n v="25"/>
    <n v="0.37"/>
    <s v="LAS FLORES"/>
    <n v="65.87"/>
    <n v="56.51"/>
    <n v="63.32"/>
    <n v="67.12"/>
    <n v="67.150000000000006"/>
    <n v="0"/>
    <n v="0"/>
    <n v="0"/>
    <n v="0"/>
    <n v="0"/>
    <n v="-1"/>
    <n v="3193.3800999999999"/>
    <n v="-1"/>
    <n v="4505.0944000000009"/>
  </r>
  <r>
    <x v="312"/>
    <x v="1"/>
    <s v="I-5 SB"/>
    <n v="26"/>
    <n v="0.2"/>
    <s v="LAS FLORES"/>
    <n v="67.19"/>
    <n v="57.41"/>
    <n v="64.010000000000005"/>
    <n v="67.91"/>
    <n v="68.06"/>
    <n v="0"/>
    <n v="0"/>
    <n v="0"/>
    <n v="0"/>
    <n v="0"/>
    <n v="-1"/>
    <n v="3295.9080999999996"/>
    <n v="-1"/>
    <n v="4611.7680999999993"/>
  </r>
  <r>
    <x v="313"/>
    <x v="1"/>
    <s v="I-5 SB"/>
    <n v="27"/>
    <n v="0.38"/>
    <s v="CARLSBAD VILLAGE"/>
    <n v="67.19"/>
    <n v="57.41"/>
    <n v="64.010000000000005"/>
    <n v="67.91"/>
    <n v="68.06"/>
    <n v="0"/>
    <n v="0"/>
    <n v="0"/>
    <n v="0"/>
    <n v="0"/>
    <n v="-1"/>
    <n v="3295.9080999999996"/>
    <n v="-1"/>
    <n v="4611.7680999999993"/>
  </r>
  <r>
    <x v="314"/>
    <x v="1"/>
    <s v="I-5 SB"/>
    <n v="28"/>
    <n v="0.36"/>
    <s v="CARLSBAD VILLAGE"/>
    <n v="67.19"/>
    <n v="57.41"/>
    <n v="64.010000000000005"/>
    <n v="67.91"/>
    <n v="68.06"/>
    <n v="0"/>
    <n v="0"/>
    <n v="0"/>
    <n v="0"/>
    <n v="0"/>
    <n v="-1"/>
    <n v="3295.9080999999996"/>
    <n v="-1"/>
    <n v="4611.7680999999993"/>
  </r>
  <r>
    <x v="315"/>
    <x v="1"/>
    <s v="I-5 SB"/>
    <n v="29"/>
    <n v="0.45"/>
    <s v="TAMARACK"/>
    <n v="68.17"/>
    <n v="57.51"/>
    <n v="63.9"/>
    <n v="67.459999999999994"/>
    <n v="68.8"/>
    <n v="0"/>
    <n v="0"/>
    <n v="0"/>
    <n v="0"/>
    <n v="0"/>
    <n v="-1"/>
    <n v="3307.4000999999998"/>
    <n v="-1"/>
    <n v="4550.8515999999991"/>
  </r>
  <r>
    <x v="316"/>
    <x v="1"/>
    <s v="I-5 SB"/>
    <n v="30"/>
    <n v="0.16"/>
    <s v="TAMARACK"/>
    <n v="68.17"/>
    <n v="57.51"/>
    <n v="63.9"/>
    <n v="67.459999999999994"/>
    <n v="68.8"/>
    <n v="0"/>
    <n v="0"/>
    <n v="0"/>
    <n v="0"/>
    <n v="0"/>
    <n v="-1"/>
    <n v="3307.4000999999998"/>
    <n v="-1"/>
    <n v="4550.8515999999991"/>
  </r>
  <r>
    <x v="317"/>
    <x v="1"/>
    <s v="I-5 SB"/>
    <n v="32"/>
    <n v="0.54"/>
    <s v="CANNON"/>
    <n v="67.59"/>
    <n v="56.52"/>
    <n v="63.11"/>
    <n v="64.53"/>
    <n v="68.03"/>
    <n v="0"/>
    <n v="0"/>
    <n v="0"/>
    <n v="0"/>
    <n v="0"/>
    <n v="-1"/>
    <n v="3194.5104000000006"/>
    <n v="-1"/>
    <n v="4164.1208999999999"/>
  </r>
  <r>
    <x v="318"/>
    <x v="1"/>
    <s v="I-5 SB"/>
    <n v="34"/>
    <n v="0.37"/>
    <s v="PALOMAR AIRPORT"/>
    <n v="68.2"/>
    <n v="53"/>
    <n v="61.5"/>
    <n v="62.53"/>
    <n v="68.58"/>
    <n v="0"/>
    <n v="0"/>
    <n v="0"/>
    <n v="0"/>
    <n v="0"/>
    <n v="-1"/>
    <n v="2809"/>
    <n v="-1"/>
    <n v="3910.0009"/>
  </r>
  <r>
    <x v="319"/>
    <x v="1"/>
    <s v="I-5 SB"/>
    <n v="35"/>
    <n v="0.17"/>
    <s v="PALOMAR AIRPORT"/>
    <n v="68.2"/>
    <n v="53"/>
    <n v="61.5"/>
    <n v="62.53"/>
    <n v="68.58"/>
    <n v="0"/>
    <n v="0"/>
    <n v="0"/>
    <n v="0"/>
    <n v="0"/>
    <n v="-1"/>
    <n v="2809"/>
    <n v="-1"/>
    <n v="3910.0009"/>
  </r>
  <r>
    <x v="320"/>
    <x v="1"/>
    <s v="I-5 SB"/>
    <n v="37"/>
    <n v="0.3"/>
    <s v="POINSETTIA"/>
    <n v="67.37"/>
    <n v="40.82"/>
    <n v="60.16"/>
    <n v="62.86"/>
    <n v="67.87"/>
    <n v="0"/>
    <n v="0"/>
    <n v="0"/>
    <n v="0"/>
    <n v="0"/>
    <n v="-1"/>
    <n v="1666.2724000000001"/>
    <n v="-1"/>
    <n v="3951.3795999999998"/>
  </r>
  <r>
    <x v="321"/>
    <x v="1"/>
    <s v="I-5 SB"/>
    <n v="38"/>
    <n v="0.4"/>
    <s v="POINSETTIA"/>
    <n v="67.37"/>
    <n v="40.82"/>
    <n v="60.16"/>
    <n v="62.86"/>
    <n v="67.87"/>
    <n v="0"/>
    <n v="0"/>
    <n v="0"/>
    <n v="0"/>
    <n v="0"/>
    <n v="-1"/>
    <n v="1666.2724000000001"/>
    <n v="-1"/>
    <n v="3951.3795999999998"/>
  </r>
  <r>
    <x v="322"/>
    <x v="1"/>
    <s v="I-5 SB"/>
    <n v="40"/>
    <n v="0.66"/>
    <s v="LA COSTA"/>
    <n v="68.05"/>
    <n v="35.01"/>
    <n v="56.66"/>
    <n v="61.88"/>
    <n v="68.53"/>
    <n v="0"/>
    <n v="0"/>
    <n v="0"/>
    <n v="0"/>
    <n v="0"/>
    <n v="-1"/>
    <n v="1225.7000999999998"/>
    <n v="-1"/>
    <n v="3829.1344000000004"/>
  </r>
  <r>
    <x v="323"/>
    <x v="1"/>
    <s v="I-5 SB"/>
    <n v="43"/>
    <n v="0.56999999999999995"/>
    <s v="LEUCADIA"/>
    <n v="67.72"/>
    <n v="37.01"/>
    <n v="56.08"/>
    <n v="62.25"/>
    <n v="67.94"/>
    <n v="0"/>
    <n v="0"/>
    <n v="0"/>
    <n v="0"/>
    <n v="0"/>
    <n v="-1"/>
    <n v="1369.7400999999998"/>
    <n v="-1"/>
    <n v="3875.0625"/>
  </r>
  <r>
    <x v="324"/>
    <x v="1"/>
    <s v="I-5 SB"/>
    <n v="45"/>
    <n v="0.43"/>
    <s v="ENCINITAS"/>
    <n v="68.209999999999994"/>
    <n v="39.770000000000003"/>
    <n v="58.29"/>
    <n v="63.7"/>
    <n v="68.37"/>
    <n v="0"/>
    <n v="0"/>
    <n v="0"/>
    <n v="0"/>
    <n v="0"/>
    <n v="-1"/>
    <n v="1581.6529000000003"/>
    <n v="-1"/>
    <n v="4057.6900000000005"/>
  </r>
  <r>
    <x v="325"/>
    <x v="1"/>
    <s v="I-5 SB"/>
    <n v="48"/>
    <n v="0.21"/>
    <s v="SANTA FE"/>
    <n v="67.33"/>
    <n v="42.29"/>
    <n v="57.37"/>
    <n v="61.58"/>
    <n v="67.209999999999994"/>
    <n v="0"/>
    <n v="0"/>
    <n v="0"/>
    <n v="0"/>
    <n v="0"/>
    <n v="-1"/>
    <n v="1788.4440999999999"/>
    <n v="-1"/>
    <n v="3792.0963999999999"/>
  </r>
  <r>
    <x v="326"/>
    <x v="1"/>
    <s v="I-5 SB"/>
    <n v="49"/>
    <n v="0.24"/>
    <s v="SANTA FE"/>
    <n v="67.33"/>
    <n v="42.29"/>
    <n v="57.37"/>
    <n v="61.58"/>
    <n v="67.209999999999994"/>
    <n v="0"/>
    <n v="0"/>
    <n v="0"/>
    <n v="0"/>
    <n v="0"/>
    <n v="-1"/>
    <n v="1788.4440999999999"/>
    <n v="-1"/>
    <n v="3792.0963999999999"/>
  </r>
  <r>
    <x v="327"/>
    <x v="1"/>
    <s v="I-5 SB"/>
    <n v="50"/>
    <n v="0.34"/>
    <s v="SANTA FE"/>
    <n v="67.33"/>
    <n v="42.29"/>
    <n v="57.37"/>
    <n v="61.58"/>
    <n v="67.209999999999994"/>
    <n v="0"/>
    <n v="0"/>
    <n v="0"/>
    <n v="0"/>
    <n v="0"/>
    <n v="-1"/>
    <n v="1788.4440999999999"/>
    <n v="-1"/>
    <n v="3792.0963999999999"/>
  </r>
  <r>
    <x v="328"/>
    <x v="1"/>
    <s v="I-5 SB"/>
    <n v="52"/>
    <n v="0.31"/>
    <s v="BIRMINGHAM"/>
    <n v="68.78"/>
    <n v="45.83"/>
    <n v="61.34"/>
    <n v="66.81"/>
    <n v="68.930000000000007"/>
    <n v="0"/>
    <n v="0"/>
    <n v="0"/>
    <n v="0"/>
    <n v="0"/>
    <n v="-1"/>
    <n v="2100.3888999999999"/>
    <n v="-1"/>
    <n v="4463.5761000000002"/>
  </r>
  <r>
    <x v="329"/>
    <x v="1"/>
    <s v="I-5 SB"/>
    <n v="53"/>
    <n v="0.7"/>
    <s v="BIRMINGHAM"/>
    <n v="68.78"/>
    <n v="45.83"/>
    <n v="61.34"/>
    <n v="66.81"/>
    <n v="68.930000000000007"/>
    <n v="0"/>
    <n v="0"/>
    <n v="0"/>
    <n v="0"/>
    <n v="0"/>
    <n v="-1"/>
    <n v="2100.3888999999999"/>
    <n v="-1"/>
    <n v="4463.5761000000002"/>
  </r>
  <r>
    <x v="330"/>
    <x v="1"/>
    <s v="I-5 SB"/>
    <n v="54"/>
    <n v="0.34"/>
    <s v="MANCHESTER"/>
    <n v="68.260000000000005"/>
    <n v="50.14"/>
    <n v="60.9"/>
    <n v="66.989999999999995"/>
    <n v="68.36"/>
    <n v="0"/>
    <n v="0"/>
    <n v="0"/>
    <n v="0"/>
    <n v="0"/>
    <n v="-1"/>
    <n v="2514.0196000000001"/>
    <n v="-1"/>
    <n v="4487.6600999999991"/>
  </r>
  <r>
    <x v="331"/>
    <x v="1"/>
    <s v="I-5 SB"/>
    <n v="57"/>
    <n v="0.13"/>
    <s v="LOMAS SANTA FE"/>
    <n v="67.099999999999994"/>
    <n v="60.62"/>
    <n v="63.61"/>
    <n v="66.56"/>
    <n v="67.17"/>
    <n v="0"/>
    <n v="0"/>
    <n v="0"/>
    <n v="0"/>
    <n v="0"/>
    <n v="-1"/>
    <n v="3674.7843999999996"/>
    <n v="-1"/>
    <n v="4430.2336000000005"/>
  </r>
  <r>
    <x v="332"/>
    <x v="1"/>
    <s v="I-5 SB"/>
    <n v="58"/>
    <n v="0.31"/>
    <s v="LOMAS SANTA FE"/>
    <n v="67.099999999999994"/>
    <n v="60.62"/>
    <n v="63.61"/>
    <n v="66.56"/>
    <n v="67.17"/>
    <n v="0"/>
    <n v="0"/>
    <n v="0"/>
    <n v="0"/>
    <n v="0"/>
    <n v="-1"/>
    <n v="3674.7843999999996"/>
    <n v="-1"/>
    <n v="4430.2336000000005"/>
  </r>
  <r>
    <x v="333"/>
    <x v="1"/>
    <s v="I-5 SB"/>
    <n v="60"/>
    <n v="0.26"/>
    <s v="VIA DE LA VALLE"/>
    <n v="68.069999999999993"/>
    <n v="65.94"/>
    <n v="67.77"/>
    <n v="69.87"/>
    <n v="68.34"/>
    <n v="0"/>
    <n v="0"/>
    <n v="0"/>
    <n v="0"/>
    <n v="0"/>
    <n v="-1"/>
    <n v="4348.0835999999999"/>
    <n v="-1"/>
    <n v="4881.8169000000007"/>
  </r>
  <r>
    <x v="334"/>
    <x v="1"/>
    <s v="I-5 SB"/>
    <n v="61"/>
    <n v="0.25"/>
    <s v="VIA DE LA VALLE"/>
    <n v="68.069999999999993"/>
    <n v="65.94"/>
    <n v="67.77"/>
    <n v="69.87"/>
    <n v="68.34"/>
    <n v="0"/>
    <n v="0"/>
    <n v="0"/>
    <n v="0"/>
    <n v="0"/>
    <n v="-1"/>
    <n v="4348.0835999999999"/>
    <n v="-1"/>
    <n v="4881.8169000000007"/>
  </r>
  <r>
    <x v="335"/>
    <x v="1"/>
    <s v="I-5 SB"/>
    <n v="71"/>
    <n v="0.68"/>
    <s v="CARMEL VALLEY"/>
    <n v="68.63"/>
    <n v="70.78"/>
    <n v="70.349999999999994"/>
    <n v="71.930000000000007"/>
    <n v="69.14"/>
    <n v="0"/>
    <n v="0"/>
    <n v="0"/>
    <n v="0"/>
    <n v="0"/>
    <n v="-1"/>
    <n v="5009.8083999999999"/>
    <n v="-1"/>
    <n v="5173.9249000000009"/>
  </r>
  <r>
    <x v="336"/>
    <x v="1"/>
    <s v="I-5 SB"/>
    <n v="73"/>
    <n v="0.43"/>
    <s v="CARMEL VALLEY"/>
    <n v="64.97"/>
    <n v="66.98"/>
    <n v="68.22"/>
    <n v="69.180000000000007"/>
    <n v="65.05"/>
    <n v="0"/>
    <n v="0"/>
    <n v="0"/>
    <n v="0"/>
    <n v="0"/>
    <n v="-1"/>
    <n v="4486.3204000000005"/>
    <n v="-1"/>
    <n v="4785.8724000000011"/>
  </r>
  <r>
    <x v="337"/>
    <x v="1"/>
    <s v="I-5 SB"/>
    <n v="74"/>
    <n v="0.28999999999999998"/>
    <n v="0"/>
    <n v="67.72"/>
    <n v="65.62"/>
    <n v="68.61"/>
    <n v="41.63"/>
    <n v="67.05"/>
    <n v="0"/>
    <n v="0"/>
    <n v="0"/>
    <n v="0"/>
    <n v="0"/>
    <n v="-1"/>
    <n v="4305.9844000000003"/>
    <n v="-1"/>
    <n v="1733.0569000000003"/>
  </r>
  <r>
    <x v="338"/>
    <x v="1"/>
    <s v="I-5 SB"/>
    <n v="75"/>
    <n v="0.52"/>
    <s v="I-805 SB"/>
    <n v="67.680000000000007"/>
    <n v="64.92"/>
    <n v="68.400000000000006"/>
    <n v="41.34"/>
    <n v="67.069999999999993"/>
    <n v="0"/>
    <n v="0"/>
    <n v="0"/>
    <n v="0"/>
    <n v="0"/>
    <n v="-1"/>
    <n v="4214.6064000000006"/>
    <n v="-1"/>
    <n v="1708.9956000000002"/>
  </r>
  <r>
    <x v="339"/>
    <x v="1"/>
    <s v="I-5 SB"/>
    <n v="76"/>
    <n v="0.12"/>
    <s v="SORRENTO VALLEY"/>
    <n v="67.680000000000007"/>
    <n v="64.92"/>
    <n v="68.400000000000006"/>
    <n v="41.34"/>
    <n v="67.069999999999993"/>
    <n v="0"/>
    <n v="0"/>
    <n v="0"/>
    <n v="0"/>
    <n v="0"/>
    <n v="-1"/>
    <n v="4214.6064000000006"/>
    <n v="-1"/>
    <n v="1708.9956000000002"/>
  </r>
  <r>
    <x v="340"/>
    <x v="1"/>
    <s v="I-5 SB"/>
    <n v="79"/>
    <n v="0.36"/>
    <s v="GENESEE"/>
    <n v="66.819999999999993"/>
    <n v="66.12"/>
    <n v="65.900000000000006"/>
    <n v="24.54"/>
    <n v="65.61"/>
    <n v="0"/>
    <n v="0"/>
    <n v="0"/>
    <n v="0"/>
    <n v="0"/>
    <n v="-1"/>
    <n v="4371.8544000000002"/>
    <n v="-1"/>
    <n v="602.21159999999998"/>
  </r>
  <r>
    <x v="341"/>
    <x v="1"/>
    <s v="I-5 SB"/>
    <n v="88"/>
    <n v="0.77"/>
    <s v="SR-52 WB"/>
    <n v="68.33"/>
    <n v="69.7"/>
    <n v="67.34"/>
    <n v="31.2"/>
    <n v="66.7"/>
    <n v="0"/>
    <n v="0"/>
    <n v="0"/>
    <n v="0"/>
    <n v="0"/>
    <n v="-1"/>
    <n v="4858.09"/>
    <n v="-1"/>
    <n v="973.43999999999994"/>
  </r>
  <r>
    <x v="342"/>
    <x v="1"/>
    <s v="I-5 SB"/>
    <n v="89"/>
    <n v="0.89"/>
    <s v="SR-52 WB"/>
    <n v="68.459999999999994"/>
    <n v="69.709999999999994"/>
    <n v="67.8"/>
    <n v="36.549999999999997"/>
    <n v="67.150000000000006"/>
    <n v="0"/>
    <n v="0"/>
    <n v="0"/>
    <n v="0"/>
    <n v="0"/>
    <n v="-1"/>
    <n v="4859.4840999999988"/>
    <n v="-1"/>
    <n v="1335.9024999999997"/>
  </r>
  <r>
    <x v="343"/>
    <x v="1"/>
    <s v="I-5 SB"/>
    <n v="90"/>
    <n v="0.52"/>
    <s v="MISSION BAY"/>
    <n v="67.790000000000006"/>
    <n v="54.76"/>
    <n v="65.91"/>
    <n v="67.67"/>
    <n v="67.23"/>
    <n v="0"/>
    <n v="0"/>
    <n v="0"/>
    <n v="0"/>
    <n v="0"/>
    <n v="-1"/>
    <n v="2998.6576"/>
    <n v="-1"/>
    <n v="4579.2289000000001"/>
  </r>
  <r>
    <x v="344"/>
    <x v="1"/>
    <s v="I-5 SB"/>
    <n v="91"/>
    <n v="0.83"/>
    <s v="GARNET"/>
    <n v="68.540000000000006"/>
    <n v="55.83"/>
    <n v="67.489999999999995"/>
    <n v="68.540000000000006"/>
    <n v="68.38"/>
    <n v="0"/>
    <n v="0"/>
    <n v="0"/>
    <n v="0"/>
    <n v="0"/>
    <n v="-1"/>
    <n v="3116.9888999999998"/>
    <n v="-1"/>
    <n v="4697.731600000001"/>
  </r>
  <r>
    <x v="345"/>
    <x v="1"/>
    <s v="I-5 SB"/>
    <n v="93"/>
    <n v="0.33"/>
    <s v="CLAIREMONT"/>
    <n v="68.91"/>
    <n v="68.930000000000007"/>
    <n v="66.180000000000007"/>
    <n v="43.51"/>
    <n v="67.33"/>
    <n v="0"/>
    <n v="0"/>
    <n v="0"/>
    <n v="0"/>
    <n v="0"/>
    <n v="-1"/>
    <n v="4751.344900000001"/>
    <n v="-1"/>
    <n v="1893.1200999999999"/>
  </r>
  <r>
    <x v="346"/>
    <x v="1"/>
    <s v="I-5 SB"/>
    <n v="94"/>
    <n v="0.18"/>
    <s v="CLAIREMONT"/>
    <n v="68.91"/>
    <n v="68.930000000000007"/>
    <n v="66.180000000000007"/>
    <n v="43.51"/>
    <n v="67.33"/>
    <n v="0"/>
    <n v="0"/>
    <n v="0"/>
    <n v="0"/>
    <n v="0"/>
    <n v="-1"/>
    <n v="4751.344900000001"/>
    <n v="-1"/>
    <n v="1893.1200999999999"/>
  </r>
  <r>
    <x v="347"/>
    <x v="1"/>
    <s v="I-5 SB"/>
    <n v="96"/>
    <n v="0.05"/>
    <s v="CLAIREMONT"/>
    <n v="68.400000000000006"/>
    <n v="69.75"/>
    <n v="68.25"/>
    <n v="53.36"/>
    <n v="67.11"/>
    <n v="0"/>
    <n v="0"/>
    <n v="0"/>
    <n v="0"/>
    <n v="0"/>
    <n v="-1"/>
    <n v="4865.0625"/>
    <n v="-1"/>
    <n v="2847.2896000000001"/>
  </r>
  <r>
    <x v="348"/>
    <x v="1"/>
    <s v="I-5 SB"/>
    <n v="97"/>
    <n v="0.37"/>
    <s v="SEA WORLD"/>
    <n v="68.400000000000006"/>
    <n v="69.75"/>
    <n v="68.25"/>
    <n v="53.36"/>
    <n v="67.11"/>
    <n v="0"/>
    <n v="0"/>
    <n v="0"/>
    <n v="0"/>
    <n v="0"/>
    <n v="-1"/>
    <n v="4865.0625"/>
    <n v="-1"/>
    <n v="2847.2896000000001"/>
  </r>
  <r>
    <x v="349"/>
    <x v="1"/>
    <s v="I-5 SB"/>
    <n v="98"/>
    <n v="0.3"/>
    <s v="SEA WORLD"/>
    <n v="68.400000000000006"/>
    <n v="69.75"/>
    <n v="68.25"/>
    <n v="53.36"/>
    <n v="67.11"/>
    <n v="0"/>
    <n v="0"/>
    <n v="0"/>
    <n v="0"/>
    <n v="0"/>
    <n v="-1"/>
    <n v="4865.0625"/>
    <n v="-1"/>
    <n v="2847.2896000000001"/>
  </r>
  <r>
    <x v="350"/>
    <x v="1"/>
    <s v="I-5 SB"/>
    <n v="100"/>
    <n v="0.55000000000000004"/>
    <s v="I-8 EB"/>
    <n v="67.430000000000007"/>
    <n v="50"/>
    <n v="66"/>
    <n v="64.02"/>
    <n v="67.069999999999993"/>
    <n v="0"/>
    <n v="0"/>
    <n v="0"/>
    <n v="0"/>
    <n v="0"/>
    <n v="-1"/>
    <n v="2500"/>
    <n v="-1"/>
    <n v="4098.5603999999994"/>
  </r>
  <r>
    <x v="351"/>
    <x v="1"/>
    <s v="I-5 SB"/>
    <n v="101"/>
    <n v="0.62"/>
    <s v="I-8 EB"/>
    <n v="67.430000000000007"/>
    <n v="50"/>
    <n v="66"/>
    <n v="64.02"/>
    <n v="67.069999999999993"/>
    <n v="0"/>
    <n v="0"/>
    <n v="0"/>
    <n v="0"/>
    <n v="0"/>
    <n v="-1"/>
    <n v="2500"/>
    <n v="-1"/>
    <n v="4098.5603999999994"/>
  </r>
  <r>
    <x v="352"/>
    <x v="1"/>
    <s v="I-5 SB"/>
    <n v="102"/>
    <n v="0.21"/>
    <s v="OLD TOWN"/>
    <n v="68.34"/>
    <n v="61.35"/>
    <n v="67.34"/>
    <n v="63.72"/>
    <n v="67.790000000000006"/>
    <n v="0"/>
    <n v="0"/>
    <n v="0"/>
    <n v="0"/>
    <n v="0"/>
    <n v="-1"/>
    <n v="3763.8225000000002"/>
    <n v="-1"/>
    <n v="4060.2383999999997"/>
  </r>
  <r>
    <x v="353"/>
    <x v="1"/>
    <s v="I-5 SB"/>
    <n v="108"/>
    <n v="0.55000000000000004"/>
    <s v="HANCOCK"/>
    <n v="66.13"/>
    <n v="66.069999999999993"/>
    <n v="64.489999999999995"/>
    <n v="22.76"/>
    <n v="64.83"/>
    <n v="0"/>
    <n v="0"/>
    <n v="0"/>
    <n v="0"/>
    <n v="0"/>
    <n v="-1"/>
    <n v="4365.2448999999988"/>
    <n v="-1"/>
    <n v="518.01760000000002"/>
  </r>
  <r>
    <x v="354"/>
    <x v="1"/>
    <s v="I-5 SB"/>
    <n v="110"/>
    <n v="0.32"/>
    <s v="KETTNER"/>
    <n v="65.62"/>
    <n v="64.34"/>
    <n v="61.84"/>
    <n v="28.02"/>
    <n v="63.41"/>
    <n v="0"/>
    <n v="0"/>
    <n v="0"/>
    <n v="0"/>
    <n v="0"/>
    <n v="-1"/>
    <n v="4139.6356000000005"/>
    <n v="-1"/>
    <n v="785.12040000000002"/>
  </r>
  <r>
    <x v="355"/>
    <x v="1"/>
    <s v="I-5 SB"/>
    <n v="111"/>
    <n v="0.28000000000000003"/>
    <s v="FRONT"/>
    <n v="66.510000000000005"/>
    <n v="66.510000000000005"/>
    <n v="63.5"/>
    <n v="29.26"/>
    <n v="64.56"/>
    <n v="0"/>
    <n v="0"/>
    <n v="0"/>
    <n v="0"/>
    <n v="0"/>
    <n v="-1"/>
    <n v="4423.580100000001"/>
    <n v="-1"/>
    <n v="856.14760000000012"/>
  </r>
  <r>
    <x v="356"/>
    <x v="1"/>
    <s v="I-5 SB"/>
    <n v="112"/>
    <n v="0.22"/>
    <s v="STATE"/>
    <n v="66.489999999999995"/>
    <n v="59.82"/>
    <n v="64.510000000000005"/>
    <n v="64.569999999999993"/>
    <n v="65.430000000000007"/>
    <n v="0"/>
    <n v="0"/>
    <n v="0"/>
    <n v="0"/>
    <n v="0"/>
    <n v="-1"/>
    <n v="3578.4324000000001"/>
    <n v="-1"/>
    <n v="4169.2848999999987"/>
  </r>
  <r>
    <x v="357"/>
    <x v="1"/>
    <s v="I-5 SB"/>
    <n v="114"/>
    <n v="0.19"/>
    <n v="0"/>
    <n v="65.05"/>
    <n v="63.06"/>
    <n v="59.21"/>
    <n v="34.619999999999997"/>
    <n v="61.54"/>
    <n v="0"/>
    <n v="0"/>
    <n v="0"/>
    <n v="0"/>
    <n v="0"/>
    <n v="-1"/>
    <n v="3976.5636000000004"/>
    <n v="-1"/>
    <n v="1198.5443999999998"/>
  </r>
  <r>
    <x v="358"/>
    <x v="1"/>
    <s v="I-5 SB"/>
    <n v="116"/>
    <n v="0.09"/>
    <s v="SR-163 SB"/>
    <n v="66.5"/>
    <n v="66.040000000000006"/>
    <n v="65.58"/>
    <n v="49.96"/>
    <n v="66.19"/>
    <n v="0"/>
    <n v="0"/>
    <n v="0"/>
    <n v="0"/>
    <n v="0"/>
    <n v="-1"/>
    <n v="4361.2816000000012"/>
    <n v="-1"/>
    <n v="2496.0016000000001"/>
  </r>
  <r>
    <x v="359"/>
    <x v="1"/>
    <s v="I-5 SB"/>
    <n v="117"/>
    <n v="0.12"/>
    <s v="PERSHING"/>
    <n v="66.5"/>
    <n v="66.040000000000006"/>
    <n v="65.58"/>
    <n v="49.96"/>
    <n v="66.19"/>
    <n v="0"/>
    <n v="0"/>
    <n v="0"/>
    <n v="0"/>
    <n v="0"/>
    <n v="-1"/>
    <n v="4361.2816000000012"/>
    <n v="-1"/>
    <n v="2496.0016000000001"/>
  </r>
  <r>
    <x v="360"/>
    <x v="1"/>
    <s v="I-5 SB"/>
    <n v="118"/>
    <n v="0.39"/>
    <s v="SR-94 EB"/>
    <n v="66.5"/>
    <n v="66.040000000000006"/>
    <n v="65.58"/>
    <n v="49.96"/>
    <n v="66.19"/>
    <n v="0"/>
    <n v="0"/>
    <n v="0"/>
    <n v="0"/>
    <n v="0"/>
    <n v="-1"/>
    <n v="4361.2816000000012"/>
    <n v="-1"/>
    <n v="2496.0016000000001"/>
  </r>
  <r>
    <x v="361"/>
    <x v="1"/>
    <s v="I-5 SB"/>
    <n v="119"/>
    <n v="0.28000000000000003"/>
    <s v="PARK"/>
    <n v="64.8"/>
    <n v="40.71"/>
    <n v="61.38"/>
    <n v="63.27"/>
    <n v="63.82"/>
    <n v="0"/>
    <n v="0"/>
    <n v="0"/>
    <n v="0"/>
    <n v="0"/>
    <n v="-1"/>
    <n v="1657.3041000000001"/>
    <n v="-1"/>
    <n v="4003.0929000000006"/>
  </r>
  <r>
    <x v="362"/>
    <x v="1"/>
    <s v="I-5 SB"/>
    <n v="120"/>
    <n v="0.18"/>
    <s v="PERSHING"/>
    <n v="66.5"/>
    <n v="66.040000000000006"/>
    <n v="65.58"/>
    <n v="49.96"/>
    <n v="66.19"/>
    <n v="0"/>
    <n v="0"/>
    <n v="0"/>
    <n v="0"/>
    <n v="0"/>
    <n v="-1"/>
    <n v="4361.2816000000012"/>
    <n v="-1"/>
    <n v="2496.0016000000001"/>
  </r>
  <r>
    <x v="363"/>
    <x v="1"/>
    <s v="I-5 SB"/>
    <n v="122"/>
    <n v="0.23"/>
    <s v="IMPERIAL"/>
    <n v="66.709999999999994"/>
    <n v="38.99"/>
    <n v="62.91"/>
    <n v="64.03"/>
    <n v="65.510000000000005"/>
    <n v="0"/>
    <n v="0"/>
    <n v="0"/>
    <n v="0"/>
    <n v="0"/>
    <n v="-1"/>
    <n v="1520.2201000000002"/>
    <n v="-1"/>
    <n v="4099.8409000000001"/>
  </r>
  <r>
    <x v="364"/>
    <x v="1"/>
    <s v="I-5 SB"/>
    <n v="124"/>
    <n v="0.15"/>
    <s v="BEARDSLEY"/>
    <n v="67.58"/>
    <n v="66.22"/>
    <n v="64.27"/>
    <n v="41.25"/>
    <n v="67.03"/>
    <n v="0"/>
    <n v="0"/>
    <n v="0"/>
    <n v="0"/>
    <n v="0"/>
    <n v="-1"/>
    <n v="4385.0883999999996"/>
    <n v="-1"/>
    <n v="1701.5625"/>
  </r>
  <r>
    <x v="365"/>
    <x v="1"/>
    <s v="I-5 SB"/>
    <n v="126"/>
    <n v="0.15"/>
    <s v="SR-75 SB"/>
    <n v="67.58"/>
    <n v="66.22"/>
    <n v="64.27"/>
    <n v="41.25"/>
    <n v="67.03"/>
    <n v="0"/>
    <n v="0"/>
    <n v="0"/>
    <n v="0"/>
    <n v="0"/>
    <n v="-1"/>
    <n v="4385.0883999999996"/>
    <n v="-1"/>
    <n v="1701.5625"/>
  </r>
  <r>
    <x v="366"/>
    <x v="1"/>
    <s v="I-5 SB"/>
    <n v="128"/>
    <n v="0.16"/>
    <s v="SR-75 NB"/>
    <n v="66.44"/>
    <n v="67.44"/>
    <n v="64.73"/>
    <n v="37.5"/>
    <n v="66.63"/>
    <n v="0"/>
    <n v="0"/>
    <n v="0"/>
    <n v="0"/>
    <n v="0"/>
    <n v="-1"/>
    <n v="4548.1535999999996"/>
    <n v="-1"/>
    <n v="1406.25"/>
  </r>
  <r>
    <x v="367"/>
    <x v="1"/>
    <s v="I-5 SB"/>
    <n v="129"/>
    <n v="0.5"/>
    <s v="NATIONAL"/>
    <n v="66.44"/>
    <n v="67.44"/>
    <n v="64.73"/>
    <n v="37.5"/>
    <n v="66.63"/>
    <n v="0"/>
    <n v="0"/>
    <n v="0"/>
    <n v="0"/>
    <n v="0"/>
    <n v="-1"/>
    <n v="4548.1535999999996"/>
    <n v="-1"/>
    <n v="1406.25"/>
  </r>
  <r>
    <x v="368"/>
    <x v="1"/>
    <s v="I-5 SB"/>
    <n v="131"/>
    <n v="0.33"/>
    <s v="SR-15 NB"/>
    <n v="66.459999999999994"/>
    <n v="66.83"/>
    <n v="66.62"/>
    <n v="40.659999999999997"/>
    <n v="66.45"/>
    <n v="0"/>
    <n v="0"/>
    <n v="0"/>
    <n v="0"/>
    <n v="0"/>
    <n v="-1"/>
    <n v="4466.2488999999996"/>
    <n v="-1"/>
    <n v="1653.2355999999997"/>
  </r>
  <r>
    <x v="369"/>
    <x v="1"/>
    <s v="I-5 SB"/>
    <n v="132"/>
    <n v="0.31"/>
    <s v="MAIN"/>
    <n v="66.459999999999994"/>
    <n v="66.83"/>
    <n v="66.62"/>
    <n v="40.659999999999997"/>
    <n v="66.45"/>
    <n v="0"/>
    <n v="0"/>
    <n v="0"/>
    <n v="0"/>
    <n v="0"/>
    <n v="-1"/>
    <n v="4466.2488999999996"/>
    <n v="-1"/>
    <n v="1653.2355999999997"/>
  </r>
  <r>
    <x v="370"/>
    <x v="1"/>
    <s v="I-5 SB"/>
    <n v="133"/>
    <n v="0.64"/>
    <s v="SR-15 SB"/>
    <n v="66.53"/>
    <n v="67.86"/>
    <n v="65.98"/>
    <n v="35.42"/>
    <n v="66.63"/>
    <n v="0"/>
    <n v="0"/>
    <n v="0"/>
    <n v="0"/>
    <n v="0"/>
    <n v="-1"/>
    <n v="4604.9795999999997"/>
    <n v="-1"/>
    <n v="1254.5764000000001"/>
  </r>
  <r>
    <x v="371"/>
    <x v="1"/>
    <s v="I-5 SB"/>
    <n v="135"/>
    <n v="0.28000000000000003"/>
    <s v="08TH"/>
    <n v="65.709999999999994"/>
    <n v="66.14"/>
    <n v="64.099999999999994"/>
    <n v="38.299999999999997"/>
    <n v="65.5"/>
    <n v="0"/>
    <n v="0"/>
    <n v="0"/>
    <n v="0"/>
    <n v="0"/>
    <n v="-1"/>
    <n v="4374.4996000000001"/>
    <n v="-1"/>
    <n v="1466.8899999999999"/>
  </r>
  <r>
    <x v="372"/>
    <x v="1"/>
    <s v="I-5 SB"/>
    <n v="136"/>
    <n v="0.13"/>
    <s v="CIVIC CENTER"/>
    <n v="65.69"/>
    <n v="66.099999999999994"/>
    <n v="63.93"/>
    <n v="44.15"/>
    <n v="65.31"/>
    <n v="0"/>
    <n v="0"/>
    <n v="0"/>
    <n v="0"/>
    <n v="0"/>
    <n v="-1"/>
    <n v="4369.2099999999991"/>
    <n v="-1"/>
    <n v="1949.2224999999999"/>
  </r>
  <r>
    <x v="373"/>
    <x v="1"/>
    <s v="I-5 SB"/>
    <n v="137"/>
    <n v="0.3"/>
    <s v="CIVIC CENTER"/>
    <n v="65.8"/>
    <n v="66.209999999999994"/>
    <n v="64.08"/>
    <n v="41.4"/>
    <n v="65.430000000000007"/>
    <n v="0"/>
    <n v="0"/>
    <n v="0"/>
    <n v="0"/>
    <n v="0"/>
    <n v="-1"/>
    <n v="4383.7640999999994"/>
    <n v="-1"/>
    <n v="1713.9599999999998"/>
  </r>
  <r>
    <x v="374"/>
    <x v="1"/>
    <s v="I-5 SB"/>
    <n v="139"/>
    <n v="0.42"/>
    <s v="24TH"/>
    <n v="65.64"/>
    <n v="67.209999999999994"/>
    <n v="66"/>
    <n v="52.48"/>
    <n v="66.06"/>
    <n v="0"/>
    <n v="0"/>
    <n v="0"/>
    <n v="0"/>
    <n v="0"/>
    <n v="-1"/>
    <n v="4517.1840999999995"/>
    <n v="-1"/>
    <n v="2754.1503999999995"/>
  </r>
  <r>
    <x v="375"/>
    <x v="1"/>
    <s v="I-5 SB"/>
    <n v="142"/>
    <n v="0.2"/>
    <s v="SR-54 WB"/>
    <n v="65.900000000000006"/>
    <n v="66.790000000000006"/>
    <n v="66.489999999999995"/>
    <n v="44.62"/>
    <n v="66.47"/>
    <n v="0"/>
    <n v="0"/>
    <n v="0"/>
    <n v="0"/>
    <n v="0"/>
    <n v="-1"/>
    <n v="4460.9041000000007"/>
    <n v="-1"/>
    <n v="1990.9443999999999"/>
  </r>
  <r>
    <x v="376"/>
    <x v="1"/>
    <s v="I-5 SB"/>
    <n v="143"/>
    <n v="0.39"/>
    <s v="SR-54 WB"/>
    <n v="65.900000000000006"/>
    <n v="66.790000000000006"/>
    <n v="66.489999999999995"/>
    <n v="44.62"/>
    <n v="66.47"/>
    <n v="0"/>
    <n v="0"/>
    <n v="0"/>
    <n v="0"/>
    <n v="0"/>
    <n v="-1"/>
    <n v="4460.9041000000007"/>
    <n v="-1"/>
    <n v="1990.9443999999999"/>
  </r>
  <r>
    <x v="377"/>
    <x v="1"/>
    <s v="I-5 SB"/>
    <n v="144"/>
    <n v="0.34"/>
    <s v="E ST"/>
    <n v="66.400000000000006"/>
    <n v="67.27"/>
    <n v="65.84"/>
    <n v="48.55"/>
    <n v="66.25"/>
    <n v="0"/>
    <n v="0"/>
    <n v="0"/>
    <n v="0"/>
    <n v="0"/>
    <n v="-1"/>
    <n v="4525.2528999999995"/>
    <n v="-1"/>
    <n v="2357.1024999999995"/>
  </r>
  <r>
    <x v="378"/>
    <x v="1"/>
    <s v="I-5 SB"/>
    <n v="145"/>
    <n v="0.17"/>
    <s v="E ST"/>
    <n v="66.400000000000006"/>
    <n v="67.27"/>
    <n v="65.84"/>
    <n v="48.55"/>
    <n v="66.25"/>
    <n v="0"/>
    <n v="0"/>
    <n v="0"/>
    <n v="0"/>
    <n v="0"/>
    <n v="-1"/>
    <n v="4525.2528999999995"/>
    <n v="-1"/>
    <n v="2357.1024999999995"/>
  </r>
  <r>
    <x v="379"/>
    <x v="1"/>
    <s v="I-5 SB"/>
    <n v="147"/>
    <n v="0.42"/>
    <s v="H"/>
    <n v="67.28"/>
    <n v="57.63"/>
    <n v="67.069999999999993"/>
    <n v="67.66"/>
    <n v="67.38"/>
    <n v="0"/>
    <n v="0"/>
    <n v="0"/>
    <n v="0"/>
    <n v="0"/>
    <n v="-1"/>
    <n v="3321.2169000000004"/>
    <n v="-1"/>
    <n v="4577.8755999999994"/>
  </r>
  <r>
    <x v="380"/>
    <x v="1"/>
    <s v="I-5 SB"/>
    <n v="149"/>
    <n v="0.39"/>
    <s v="J"/>
    <n v="66.08"/>
    <n v="67.099999999999994"/>
    <n v="65.41"/>
    <n v="60.9"/>
    <n v="65.83"/>
    <n v="0"/>
    <n v="0"/>
    <n v="0"/>
    <n v="0"/>
    <n v="0"/>
    <n v="-1"/>
    <n v="4502.4099999999989"/>
    <n v="-1"/>
    <n v="3708.81"/>
  </r>
  <r>
    <x v="381"/>
    <x v="1"/>
    <s v="I-5 SB"/>
    <n v="150"/>
    <n v="0.26"/>
    <s v="J"/>
    <n v="65.959999999999994"/>
    <n v="66.98"/>
    <n v="65.3"/>
    <n v="62.53"/>
    <n v="65.8"/>
    <n v="0"/>
    <n v="0"/>
    <n v="0"/>
    <n v="0"/>
    <n v="0"/>
    <n v="-1"/>
    <n v="4486.3204000000005"/>
    <n v="-1"/>
    <n v="3910.0009"/>
  </r>
  <r>
    <x v="382"/>
    <x v="1"/>
    <s v="I-5 SB"/>
    <n v="151"/>
    <n v="0.35"/>
    <s v="BAY"/>
    <n v="65.959999999999994"/>
    <n v="66.98"/>
    <n v="65.3"/>
    <n v="62.53"/>
    <n v="65.8"/>
    <n v="0"/>
    <n v="0"/>
    <n v="0"/>
    <n v="0"/>
    <n v="0"/>
    <n v="-1"/>
    <n v="4486.3204000000005"/>
    <n v="-1"/>
    <n v="3910.0009"/>
  </r>
  <r>
    <x v="383"/>
    <x v="1"/>
    <s v="I-5 SB"/>
    <n v="152"/>
    <n v="0.22"/>
    <s v="BAY"/>
    <n v="65.75"/>
    <n v="66.400000000000006"/>
    <n v="65.180000000000007"/>
    <n v="62.89"/>
    <n v="65.72"/>
    <n v="0"/>
    <n v="0"/>
    <n v="0"/>
    <n v="0"/>
    <n v="0"/>
    <n v="-1"/>
    <n v="4408.9600000000009"/>
    <n v="-1"/>
    <n v="3955.1521000000002"/>
  </r>
  <r>
    <x v="384"/>
    <x v="1"/>
    <s v="I-5 SB"/>
    <n v="153"/>
    <n v="0.41"/>
    <s v="PALOMAR"/>
    <n v="65.75"/>
    <n v="66.400000000000006"/>
    <n v="65.180000000000007"/>
    <n v="62.89"/>
    <n v="65.72"/>
    <n v="0"/>
    <n v="0"/>
    <n v="0"/>
    <n v="0"/>
    <n v="0"/>
    <n v="-1"/>
    <n v="4408.9600000000009"/>
    <n v="-1"/>
    <n v="3955.1521000000002"/>
  </r>
  <r>
    <x v="385"/>
    <x v="1"/>
    <s v="I-5 SB"/>
    <n v="154"/>
    <n v="0.16"/>
    <s v="PALOMAR"/>
    <n v="64.989999999999995"/>
    <n v="66.09"/>
    <n v="65.099999999999994"/>
    <n v="62.65"/>
    <n v="64.84"/>
    <n v="0"/>
    <n v="0"/>
    <n v="0"/>
    <n v="0"/>
    <n v="0"/>
    <n v="-1"/>
    <n v="4367.8881000000001"/>
    <n v="-1"/>
    <n v="3925.0225"/>
  </r>
  <r>
    <x v="386"/>
    <x v="1"/>
    <s v="I-5 SB"/>
    <n v="155"/>
    <n v="0.42"/>
    <s v="MAIN"/>
    <n v="64.989999999999995"/>
    <n v="66.09"/>
    <n v="65.099999999999994"/>
    <n v="62.65"/>
    <n v="64.84"/>
    <n v="0"/>
    <n v="0"/>
    <n v="0"/>
    <n v="0"/>
    <n v="0"/>
    <n v="-1"/>
    <n v="4367.8881000000001"/>
    <n v="-1"/>
    <n v="3925.0225"/>
  </r>
  <r>
    <x v="387"/>
    <x v="1"/>
    <s v="I-5 SB"/>
    <n v="157"/>
    <n v="0.34"/>
    <n v="0"/>
    <n v="67.790000000000006"/>
    <n v="67.77"/>
    <n v="66.84"/>
    <n v="67.290000000000006"/>
    <n v="66.91"/>
    <n v="0"/>
    <n v="0"/>
    <n v="0"/>
    <n v="0"/>
    <n v="0"/>
    <n v="-1"/>
    <n v="4592.772899999999"/>
    <n v="-1"/>
    <n v="4527.9441000000006"/>
  </r>
  <r>
    <x v="388"/>
    <x v="1"/>
    <s v="I-5 SB"/>
    <n v="158"/>
    <n v="0.14000000000000001"/>
    <s v="PALM"/>
    <n v="64.14"/>
    <n v="64.98"/>
    <n v="64.69"/>
    <n v="63.85"/>
    <n v="64.44"/>
    <n v="0"/>
    <n v="0"/>
    <n v="0"/>
    <n v="0"/>
    <n v="0"/>
    <n v="-1"/>
    <n v="4222.4004000000004"/>
    <n v="-1"/>
    <n v="4076.8225000000002"/>
  </r>
  <r>
    <x v="389"/>
    <x v="1"/>
    <s v="I-5 SB"/>
    <n v="159"/>
    <n v="0.14000000000000001"/>
    <s v="PALM"/>
    <n v="67.790000000000006"/>
    <n v="67.77"/>
    <n v="66.84"/>
    <n v="67.290000000000006"/>
    <n v="66.91"/>
    <n v="0"/>
    <n v="0"/>
    <n v="0"/>
    <n v="0"/>
    <n v="0"/>
    <n v="-1"/>
    <n v="4592.772899999999"/>
    <n v="-1"/>
    <n v="4527.9441000000006"/>
  </r>
  <r>
    <x v="390"/>
    <x v="1"/>
    <s v="I-5 SB"/>
    <n v="160"/>
    <n v="0.33"/>
    <s v="CORONADO"/>
    <n v="64.959999999999994"/>
    <n v="64.97"/>
    <n v="64.98"/>
    <n v="64.010000000000005"/>
    <n v="65.150000000000006"/>
    <n v="0"/>
    <n v="0"/>
    <n v="0"/>
    <n v="0"/>
    <n v="0"/>
    <n v="-1"/>
    <n v="4221.1008999999995"/>
    <n v="-1"/>
    <n v="4097.2801000000009"/>
  </r>
  <r>
    <x v="391"/>
    <x v="1"/>
    <s v="I-5 SB"/>
    <n v="161"/>
    <n v="0.44"/>
    <s v="CORONADO"/>
    <n v="66.8"/>
    <n v="66.37"/>
    <n v="65.66"/>
    <n v="65.8"/>
    <n v="65.84"/>
    <n v="0"/>
    <n v="0"/>
    <n v="0"/>
    <n v="0"/>
    <n v="0"/>
    <n v="-1"/>
    <n v="4404.9769000000006"/>
    <n v="-1"/>
    <n v="4329.6399999999994"/>
  </r>
  <r>
    <x v="392"/>
    <x v="1"/>
    <s v="I-5 SB"/>
    <n v="162"/>
    <n v="0.49"/>
    <s v="SR-905"/>
    <n v="66.73"/>
    <n v="66.59"/>
    <n v="67.81"/>
    <n v="67.14"/>
    <n v="67.16"/>
    <n v="0"/>
    <n v="0"/>
    <n v="0"/>
    <n v="0"/>
    <n v="0"/>
    <n v="-1"/>
    <n v="4434.2281000000003"/>
    <n v="-1"/>
    <n v="4507.7795999999998"/>
  </r>
  <r>
    <x v="393"/>
    <x v="1"/>
    <s v="I-5 SB"/>
    <n v="163"/>
    <n v="0.23"/>
    <s v="SR-905 WB"/>
    <n v="66.73"/>
    <n v="66.59"/>
    <n v="67.81"/>
    <n v="67.14"/>
    <n v="67.16"/>
    <n v="0"/>
    <n v="0"/>
    <n v="0"/>
    <n v="0"/>
    <n v="0"/>
    <n v="-1"/>
    <n v="4434.2281000000003"/>
    <n v="-1"/>
    <n v="4507.7795999999998"/>
  </r>
  <r>
    <x v="394"/>
    <x v="1"/>
    <s v="I-5 SB"/>
    <n v="164"/>
    <n v="0.34"/>
    <s v="SR-905 EB"/>
    <n v="66.41"/>
    <n v="66.760000000000005"/>
    <n v="67.22"/>
    <n v="65.040000000000006"/>
    <n v="67.099999999999994"/>
    <n v="0"/>
    <n v="0"/>
    <n v="0"/>
    <n v="0"/>
    <n v="0"/>
    <n v="-1"/>
    <n v="4456.8976000000002"/>
    <n v="-1"/>
    <n v="4230.2016000000012"/>
  </r>
  <r>
    <x v="395"/>
    <x v="1"/>
    <s v="I-5 SB"/>
    <n v="165"/>
    <n v="0.44"/>
    <s v="DAIRY MART"/>
    <n v="66.41"/>
    <n v="66.760000000000005"/>
    <n v="67.22"/>
    <n v="65.040000000000006"/>
    <n v="67.099999999999994"/>
    <n v="0"/>
    <n v="0"/>
    <n v="0"/>
    <n v="0"/>
    <n v="0"/>
    <n v="-1"/>
    <n v="4456.8976000000002"/>
    <n v="-1"/>
    <n v="4230.2016000000012"/>
  </r>
  <r>
    <x v="396"/>
    <x v="1"/>
    <s v="I-5 SB"/>
    <n v="166"/>
    <n v="0.69"/>
    <s v="DAIRY MART"/>
    <n v="66.41"/>
    <n v="66.760000000000005"/>
    <n v="67.22"/>
    <n v="65.040000000000006"/>
    <n v="67.099999999999994"/>
    <n v="0"/>
    <n v="0"/>
    <n v="0"/>
    <n v="0"/>
    <n v="0"/>
    <n v="-1"/>
    <n v="4456.8976000000002"/>
    <n v="-1"/>
    <n v="4230.2016000000012"/>
  </r>
  <r>
    <x v="397"/>
    <x v="1"/>
    <s v="I-5 SB"/>
    <n v="167"/>
    <n v="0.38"/>
    <s v="VIA DE SAN YSIDRO"/>
    <n v="64.17"/>
    <n v="65.459999999999994"/>
    <n v="63.24"/>
    <n v="59.56"/>
    <n v="62.66"/>
    <n v="0"/>
    <n v="0"/>
    <n v="0"/>
    <n v="0"/>
    <n v="0"/>
    <n v="-1"/>
    <n v="4285.0115999999989"/>
    <n v="-1"/>
    <n v="3547.3936000000003"/>
  </r>
  <r>
    <x v="398"/>
    <x v="1"/>
    <s v="I-5 SB"/>
    <n v="168"/>
    <n v="0.56999999999999995"/>
    <s v="CAM DE LA PLAZA"/>
    <n v="59.53"/>
    <n v="61.4"/>
    <n v="61.95"/>
    <n v="40.659999999999997"/>
    <n v="51.31"/>
    <n v="0"/>
    <n v="0"/>
    <n v="0"/>
    <n v="0"/>
    <n v="0"/>
    <n v="-1"/>
    <n v="3769.96"/>
    <n v="-1"/>
    <n v="1653.2355999999997"/>
  </r>
  <r>
    <x v="399"/>
    <x v="1"/>
    <s v="I-5 SB"/>
    <n v="169"/>
    <n v="0.16"/>
    <s v="I-805 SB"/>
    <n v="59.53"/>
    <n v="61.4"/>
    <n v="61.95"/>
    <n v="40.659999999999997"/>
    <n v="51.31"/>
    <n v="0"/>
    <n v="0"/>
    <n v="0"/>
    <n v="0"/>
    <n v="0"/>
    <n v="-1"/>
    <n v="3769.96"/>
    <n v="-1"/>
    <n v="1653.2355999999997"/>
  </r>
  <r>
    <x v="400"/>
    <x v="1"/>
    <s v="I-5 SB AUX LOCAL ACC"/>
    <n v="5"/>
    <n v="0.31"/>
    <n v="0"/>
    <n v="63.91"/>
    <n v="66.16"/>
    <n v="65.48"/>
    <n v="66.72"/>
    <n v="64.31"/>
    <n v="0"/>
    <n v="0"/>
    <n v="0"/>
    <n v="0"/>
    <n v="0"/>
    <n v="-1"/>
    <n v="4377.1455999999998"/>
    <n v="-1"/>
    <n v="4451.5583999999999"/>
  </r>
  <r>
    <x v="401"/>
    <x v="1"/>
    <s v="I-5 SB AUX LOCAL ACC"/>
    <n v="6"/>
    <n v="0.73"/>
    <n v="0"/>
    <n v="63.91"/>
    <n v="66.16"/>
    <n v="65.48"/>
    <n v="66.72"/>
    <n v="64.31"/>
    <n v="0"/>
    <n v="0"/>
    <n v="0"/>
    <n v="0"/>
    <n v="0"/>
    <n v="-1"/>
    <n v="4377.1455999999998"/>
    <n v="-1"/>
    <n v="4451.5583999999999"/>
  </r>
  <r>
    <x v="402"/>
    <x v="1"/>
    <s v="I-5 SB AUX LOCAL ACC"/>
    <n v="7"/>
    <n v="0.37"/>
    <s v="CARMEL MOUNTAIN"/>
    <n v="64.97"/>
    <n v="66.98"/>
    <n v="68.22"/>
    <n v="69.180000000000007"/>
    <n v="65.05"/>
    <n v="0"/>
    <n v="0"/>
    <n v="0"/>
    <n v="0"/>
    <n v="0"/>
    <n v="-1"/>
    <n v="4486.3204000000005"/>
    <n v="-1"/>
    <n v="4785.8724000000011"/>
  </r>
  <r>
    <x v="403"/>
    <x v="1"/>
    <s v="I-5 SB AUX LOCAL ACC"/>
    <n v="8"/>
    <n v="0.63"/>
    <s v="CARMEL MOUNTAIN"/>
    <n v="64.97"/>
    <n v="66.98"/>
    <n v="68.22"/>
    <n v="69.180000000000007"/>
    <n v="65.05"/>
    <n v="0"/>
    <n v="0"/>
    <n v="0"/>
    <n v="0"/>
    <n v="0"/>
    <n v="-1"/>
    <n v="4486.3204000000005"/>
    <n v="-1"/>
    <n v="4785.8724000000011"/>
  </r>
  <r>
    <x v="404"/>
    <x v="2"/>
    <s v="I-8 EB"/>
    <n v="1"/>
    <n v="0.87"/>
    <s v="I-8 EB"/>
    <n v="36.049999999999997"/>
    <n v="36.049999999999997"/>
    <n v="30.86"/>
    <n v="31.12"/>
    <n v="31.42"/>
    <n v="0"/>
    <n v="0"/>
    <n v="0"/>
    <n v="0"/>
    <n v="0"/>
    <n v="-1"/>
    <n v="1299.6024999999997"/>
    <n v="-1"/>
    <n v="968.45440000000008"/>
  </r>
  <r>
    <x v="405"/>
    <x v="2"/>
    <s v="I-8 EB"/>
    <n v="2"/>
    <n v="0.16"/>
    <s v="MIDWAY"/>
    <n v="59.63"/>
    <n v="59.46"/>
    <n v="59.19"/>
    <n v="51.89"/>
    <n v="58.96"/>
    <n v="0"/>
    <n v="0"/>
    <n v="0"/>
    <n v="0"/>
    <n v="0"/>
    <n v="-1"/>
    <n v="3535.4916000000003"/>
    <n v="-1"/>
    <n v="2692.5720999999999"/>
  </r>
  <r>
    <x v="406"/>
    <x v="2"/>
    <s v="I-8 EB"/>
    <n v="3"/>
    <n v="0.57999999999999996"/>
    <s v="MIDWAY"/>
    <n v="59.63"/>
    <n v="59.46"/>
    <n v="59.19"/>
    <n v="51.89"/>
    <n v="58.96"/>
    <n v="0"/>
    <n v="0"/>
    <n v="0"/>
    <n v="0"/>
    <n v="0"/>
    <n v="-1"/>
    <n v="3535.4916000000003"/>
    <n v="-1"/>
    <n v="2692.5720999999999"/>
  </r>
  <r>
    <x v="407"/>
    <x v="2"/>
    <s v="I-8 EB"/>
    <n v="6"/>
    <n v="7.0000000000000007E-2"/>
    <s v="I-5 SB"/>
    <n v="60.97"/>
    <n v="61.81"/>
    <n v="58.75"/>
    <n v="22.4"/>
    <n v="59.62"/>
    <n v="0"/>
    <n v="0"/>
    <n v="0"/>
    <n v="0"/>
    <n v="0"/>
    <n v="-1"/>
    <n v="3820.4761000000003"/>
    <n v="-1"/>
    <n v="501.75999999999993"/>
  </r>
  <r>
    <x v="408"/>
    <x v="2"/>
    <s v="I-8 EB"/>
    <n v="9"/>
    <n v="0.17"/>
    <s v="MORENA"/>
    <n v="66.39"/>
    <n v="62.44"/>
    <n v="64.62"/>
    <n v="64.77"/>
    <n v="66.37"/>
    <n v="0"/>
    <n v="0"/>
    <n v="0"/>
    <n v="0"/>
    <n v="0"/>
    <n v="-1"/>
    <n v="3898.7535999999996"/>
    <n v="-1"/>
    <n v="4195.1528999999991"/>
  </r>
  <r>
    <x v="409"/>
    <x v="2"/>
    <s v="I-8 EB"/>
    <n v="11"/>
    <n v="0.31"/>
    <s v="HOTEL CIRCLE NORTH"/>
    <n v="68.2"/>
    <n v="60.85"/>
    <n v="65.239999999999995"/>
    <n v="65.87"/>
    <n v="68.02"/>
    <n v="0"/>
    <n v="0"/>
    <n v="0"/>
    <n v="0"/>
    <n v="0"/>
    <n v="-1"/>
    <n v="3702.7225000000003"/>
    <n v="-1"/>
    <n v="4338.8569000000007"/>
  </r>
  <r>
    <x v="410"/>
    <x v="2"/>
    <s v="I-8 EB"/>
    <n v="14"/>
    <n v="0.17"/>
    <s v="HOTEL CIRCLE SOUTH"/>
    <n v="62.04"/>
    <n v="63.78"/>
    <n v="61.78"/>
    <n v="54.76"/>
    <n v="61.53"/>
    <n v="0"/>
    <n v="0"/>
    <n v="0"/>
    <n v="0"/>
    <n v="0"/>
    <n v="-1"/>
    <n v="4067.8884000000003"/>
    <n v="-1"/>
    <n v="2998.6576"/>
  </r>
  <r>
    <x v="411"/>
    <x v="2"/>
    <s v="I-8 EB"/>
    <n v="16"/>
    <n v="0.28000000000000003"/>
    <s v="SR-163 SB"/>
    <n v="65.78"/>
    <n v="66.8"/>
    <n v="65.28"/>
    <n v="49.67"/>
    <n v="65.37"/>
    <n v="0"/>
    <n v="0"/>
    <n v="0"/>
    <n v="0"/>
    <n v="0"/>
    <n v="-1"/>
    <n v="4462.24"/>
    <n v="-1"/>
    <n v="2467.1089000000002"/>
  </r>
  <r>
    <x v="412"/>
    <x v="2"/>
    <s v="I-8 EB"/>
    <n v="17"/>
    <n v="0.69"/>
    <s v="MISSION CENTER"/>
    <n v="67.349999999999994"/>
    <n v="54.61"/>
    <n v="62.55"/>
    <n v="62.66"/>
    <n v="65.87"/>
    <n v="0"/>
    <n v="0"/>
    <n v="0"/>
    <n v="0"/>
    <n v="0"/>
    <n v="-1"/>
    <n v="2982.2521000000002"/>
    <n v="-1"/>
    <n v="3926.2755999999995"/>
  </r>
  <r>
    <x v="413"/>
    <x v="2"/>
    <s v="I-8 EB"/>
    <n v="19"/>
    <n v="0.22"/>
    <s v="MISSION CENTER"/>
    <n v="67.349999999999994"/>
    <n v="54.61"/>
    <n v="62.55"/>
    <n v="62.66"/>
    <n v="65.87"/>
    <n v="0"/>
    <n v="0"/>
    <n v="0"/>
    <n v="0"/>
    <n v="0"/>
    <n v="-1"/>
    <n v="2982.2521000000002"/>
    <n v="-1"/>
    <n v="3926.2755999999995"/>
  </r>
  <r>
    <x v="414"/>
    <x v="2"/>
    <s v="I-8 EB"/>
    <n v="20"/>
    <n v="0.35"/>
    <s v="TEXAS"/>
    <n v="65.77"/>
    <n v="67.67"/>
    <n v="66.349999999999994"/>
    <n v="48.37"/>
    <n v="65.959999999999994"/>
    <n v="0"/>
    <n v="0"/>
    <n v="0"/>
    <n v="0"/>
    <n v="0"/>
    <n v="-1"/>
    <n v="4579.2289000000001"/>
    <n v="-1"/>
    <n v="2339.6569"/>
  </r>
  <r>
    <x v="415"/>
    <x v="2"/>
    <s v="I-8 EB"/>
    <n v="21"/>
    <n v="0.27"/>
    <s v="I-805 SB"/>
    <n v="65.34"/>
    <n v="67.8"/>
    <n v="66.72"/>
    <n v="48.14"/>
    <n v="66.040000000000006"/>
    <n v="0"/>
    <n v="0"/>
    <n v="0"/>
    <n v="0"/>
    <n v="0"/>
    <n v="-1"/>
    <n v="4596.8399999999992"/>
    <n v="-1"/>
    <n v="2317.4596000000001"/>
  </r>
  <r>
    <x v="416"/>
    <x v="2"/>
    <s v="I-8 EB"/>
    <n v="23"/>
    <n v="0.39"/>
    <s v="TEXAS"/>
    <n v="65.34"/>
    <n v="67.8"/>
    <n v="66.72"/>
    <n v="48.14"/>
    <n v="66.040000000000006"/>
    <n v="0"/>
    <n v="0"/>
    <n v="0"/>
    <n v="0"/>
    <n v="0"/>
    <n v="-1"/>
    <n v="4596.8399999999992"/>
    <n v="-1"/>
    <n v="2317.4596000000001"/>
  </r>
  <r>
    <x v="417"/>
    <x v="2"/>
    <s v="I-8 EB"/>
    <n v="25"/>
    <n v="0.85"/>
    <s v="SR-15 SB"/>
    <n v="65.03"/>
    <n v="67.59"/>
    <n v="67.19"/>
    <n v="35.24"/>
    <n v="65.760000000000005"/>
    <n v="0"/>
    <n v="0"/>
    <n v="0"/>
    <n v="0"/>
    <n v="0"/>
    <n v="-1"/>
    <n v="4568.4081000000006"/>
    <n v="-1"/>
    <n v="1241.8576"/>
  </r>
  <r>
    <x v="418"/>
    <x v="2"/>
    <s v="I-8 EB"/>
    <n v="26"/>
    <n v="0.17"/>
    <s v="SR-15 NB"/>
    <n v="65.87"/>
    <n v="66.56"/>
    <n v="65.2"/>
    <n v="32.6"/>
    <n v="65.36"/>
    <n v="0"/>
    <n v="0"/>
    <n v="0"/>
    <n v="0"/>
    <n v="0"/>
    <n v="-1"/>
    <n v="4430.2336000000005"/>
    <n v="-1"/>
    <n v="1062.76"/>
  </r>
  <r>
    <x v="419"/>
    <x v="2"/>
    <s v="I-8 EB"/>
    <n v="27"/>
    <n v="0.16"/>
    <s v="FAIRMOUNT"/>
    <n v="65.87"/>
    <n v="66.56"/>
    <n v="65.2"/>
    <n v="32.6"/>
    <n v="65.36"/>
    <n v="0"/>
    <n v="0"/>
    <n v="0"/>
    <n v="0"/>
    <n v="0"/>
    <n v="-1"/>
    <n v="4430.2336000000005"/>
    <n v="-1"/>
    <n v="1062.76"/>
  </r>
  <r>
    <x v="420"/>
    <x v="2"/>
    <s v="I-8 EB"/>
    <n v="28"/>
    <n v="0.35"/>
    <s v="FAIRMOUNT"/>
    <n v="66.31"/>
    <n v="67.180000000000007"/>
    <n v="65.709999999999994"/>
    <n v="46.19"/>
    <n v="65.17"/>
    <n v="0"/>
    <n v="0"/>
    <n v="0"/>
    <n v="0"/>
    <n v="0"/>
    <n v="-1"/>
    <n v="4513.1524000000009"/>
    <n v="-1"/>
    <n v="2133.5160999999998"/>
  </r>
  <r>
    <x v="421"/>
    <x v="2"/>
    <s v="I-8 EB"/>
    <n v="29"/>
    <n v="0.24"/>
    <s v="WARING"/>
    <n v="66.31"/>
    <n v="67.180000000000007"/>
    <n v="65.709999999999994"/>
    <n v="46.19"/>
    <n v="65.17"/>
    <n v="0"/>
    <n v="0"/>
    <n v="0"/>
    <n v="0"/>
    <n v="0"/>
    <n v="-1"/>
    <n v="4513.1524000000009"/>
    <n v="-1"/>
    <n v="2133.5160999999998"/>
  </r>
  <r>
    <x v="422"/>
    <x v="2"/>
    <s v="I-8 EB"/>
    <n v="30"/>
    <n v="0.15"/>
    <s v="WARING"/>
    <n v="66.31"/>
    <n v="67.180000000000007"/>
    <n v="65.709999999999994"/>
    <n v="46.19"/>
    <n v="65.17"/>
    <n v="0"/>
    <n v="0"/>
    <n v="0"/>
    <n v="0"/>
    <n v="0"/>
    <n v="-1"/>
    <n v="4513.1524000000009"/>
    <n v="-1"/>
    <n v="2133.5160999999998"/>
  </r>
  <r>
    <x v="423"/>
    <x v="2"/>
    <s v="I-8 EB"/>
    <n v="32"/>
    <n v="0.47"/>
    <s v="COLLEGE"/>
    <n v="66.77"/>
    <n v="66.760000000000005"/>
    <n v="65.14"/>
    <n v="57.98"/>
    <n v="66.33"/>
    <n v="0"/>
    <n v="0"/>
    <n v="0"/>
    <n v="0"/>
    <n v="0"/>
    <n v="-1"/>
    <n v="4456.8976000000002"/>
    <n v="-1"/>
    <n v="3361.6803999999997"/>
  </r>
  <r>
    <x v="424"/>
    <x v="2"/>
    <s v="I-8 EB"/>
    <n v="34"/>
    <n v="0.6"/>
    <s v="LAKE MURRAY"/>
    <n v="66.400000000000006"/>
    <n v="49.12"/>
    <n v="65.69"/>
    <n v="66.900000000000006"/>
    <n v="66.16"/>
    <n v="0"/>
    <n v="0"/>
    <n v="0"/>
    <n v="0"/>
    <n v="0"/>
    <n v="-1"/>
    <n v="2412.7743999999998"/>
    <n v="-1"/>
    <n v="4475.6100000000006"/>
  </r>
  <r>
    <x v="425"/>
    <x v="2"/>
    <s v="I-8 EB"/>
    <n v="36"/>
    <n v="0.52"/>
    <s v="FLETCHER"/>
    <n v="66.680000000000007"/>
    <n v="39.96"/>
    <n v="66.27"/>
    <n v="67.31"/>
    <n v="66.400000000000006"/>
    <n v="0"/>
    <n v="0"/>
    <n v="0"/>
    <n v="0"/>
    <n v="0"/>
    <n v="-1"/>
    <n v="1596.8016"/>
    <n v="-1"/>
    <n v="4530.6361000000006"/>
  </r>
  <r>
    <x v="426"/>
    <x v="2"/>
    <s v="I-8 EB"/>
    <n v="38"/>
    <n v="0.46"/>
    <s v="SPRING"/>
    <n v="67.959999999999994"/>
    <n v="41.84"/>
    <n v="67.86"/>
    <n v="68.819999999999993"/>
    <n v="67.87"/>
    <n v="0"/>
    <n v="0"/>
    <n v="0"/>
    <n v="0"/>
    <n v="0"/>
    <n v="-1"/>
    <n v="1750.5856000000003"/>
    <n v="-1"/>
    <n v="4736.192399999999"/>
  </r>
  <r>
    <x v="427"/>
    <x v="2"/>
    <s v="I-8 EB"/>
    <n v="39"/>
    <n v="0.21"/>
    <s v="EL CAJON"/>
    <n v="64.72"/>
    <n v="65.59"/>
    <n v="64.260000000000005"/>
    <n v="62.03"/>
    <n v="65.36"/>
    <n v="0"/>
    <n v="0"/>
    <n v="0"/>
    <n v="0"/>
    <n v="0"/>
    <n v="-1"/>
    <n v="4302.0481000000009"/>
    <n v="-1"/>
    <n v="3847.7209000000003"/>
  </r>
  <r>
    <x v="428"/>
    <x v="2"/>
    <s v="I-8 EB"/>
    <n v="40"/>
    <n v="0.25"/>
    <s v="GROSSMONT"/>
    <n v="64.63"/>
    <n v="65.64"/>
    <n v="64.67"/>
    <n v="63.17"/>
    <n v="65.319999999999993"/>
    <n v="0"/>
    <n v="0"/>
    <n v="0"/>
    <n v="0"/>
    <n v="0"/>
    <n v="-1"/>
    <n v="4308.6095999999998"/>
    <n v="-1"/>
    <n v="3990.4489000000003"/>
  </r>
  <r>
    <x v="429"/>
    <x v="2"/>
    <s v="I-8 EB"/>
    <n v="41"/>
    <n v="0.1"/>
    <s v="GROSSMONT"/>
    <n v="65.290000000000006"/>
    <n v="67"/>
    <n v="66.599999999999994"/>
    <n v="65.81"/>
    <n v="66.52"/>
    <n v="0"/>
    <n v="0"/>
    <n v="0"/>
    <n v="0"/>
    <n v="0"/>
    <n v="-1"/>
    <n v="4489"/>
    <n v="-1"/>
    <n v="4330.9561000000003"/>
  </r>
  <r>
    <x v="430"/>
    <x v="2"/>
    <s v="I-8 EB"/>
    <n v="42"/>
    <n v="0.28999999999999998"/>
    <s v="SR-125 SB"/>
    <n v="63.84"/>
    <n v="66.239999999999995"/>
    <n v="65.88"/>
    <n v="65.61"/>
    <n v="64.91"/>
    <n v="0"/>
    <n v="0"/>
    <n v="0"/>
    <n v="0"/>
    <n v="0"/>
    <n v="-1"/>
    <n v="4387.7375999999995"/>
    <n v="-1"/>
    <n v="4304.6720999999998"/>
  </r>
  <r>
    <x v="431"/>
    <x v="2"/>
    <s v="I-8 EB"/>
    <n v="43"/>
    <n v="0.21"/>
    <n v="0"/>
    <n v="63.84"/>
    <n v="66.239999999999995"/>
    <n v="65.88"/>
    <n v="65.61"/>
    <n v="64.91"/>
    <n v="0"/>
    <n v="0"/>
    <n v="0"/>
    <n v="0"/>
    <n v="0"/>
    <n v="-1"/>
    <n v="4387.7375999999995"/>
    <n v="-1"/>
    <n v="4304.6720999999998"/>
  </r>
  <r>
    <x v="432"/>
    <x v="2"/>
    <s v="I-8 EB"/>
    <n v="44"/>
    <n v="0.13"/>
    <s v="SR-125 SB"/>
    <n v="63.84"/>
    <n v="66.239999999999995"/>
    <n v="65.88"/>
    <n v="65.61"/>
    <n v="64.91"/>
    <n v="0"/>
    <n v="0"/>
    <n v="0"/>
    <n v="0"/>
    <n v="0"/>
    <n v="-1"/>
    <n v="4387.7375999999995"/>
    <n v="-1"/>
    <n v="4304.6720999999998"/>
  </r>
  <r>
    <x v="433"/>
    <x v="2"/>
    <s v="I-8 EB"/>
    <n v="46"/>
    <n v="0.16"/>
    <s v="SR-125 NB"/>
    <n v="63.84"/>
    <n v="66.239999999999995"/>
    <n v="65.88"/>
    <n v="65.61"/>
    <n v="64.91"/>
    <n v="0"/>
    <n v="0"/>
    <n v="0"/>
    <n v="0"/>
    <n v="0"/>
    <n v="-1"/>
    <n v="4387.7375999999995"/>
    <n v="-1"/>
    <n v="4304.6720999999998"/>
  </r>
  <r>
    <x v="434"/>
    <x v="2"/>
    <s v="I-8 EB"/>
    <n v="48"/>
    <n v="0.92"/>
    <s v="EL CAJON"/>
    <n v="63.92"/>
    <n v="66.64"/>
    <n v="65.14"/>
    <n v="64.55"/>
    <n v="64.58"/>
    <n v="0"/>
    <n v="0"/>
    <n v="0"/>
    <n v="0"/>
    <n v="0"/>
    <n v="-1"/>
    <n v="4440.8896000000004"/>
    <n v="-1"/>
    <n v="4166.7024999999994"/>
  </r>
  <r>
    <x v="435"/>
    <x v="2"/>
    <s v="I-8 EB"/>
    <n v="49"/>
    <n v="0.48"/>
    <s v="MAIN"/>
    <n v="66.150000000000006"/>
    <n v="67.56"/>
    <n v="66.099999999999994"/>
    <n v="65.569999999999993"/>
    <n v="66.72"/>
    <n v="0"/>
    <n v="0"/>
    <n v="0"/>
    <n v="0"/>
    <n v="0"/>
    <n v="-1"/>
    <n v="4564.3536000000004"/>
    <n v="-1"/>
    <n v="4299.4248999999991"/>
  </r>
  <r>
    <x v="436"/>
    <x v="2"/>
    <s v="I-8 EB"/>
    <n v="53"/>
    <n v="0.51"/>
    <s v="MAGNOLIA"/>
    <n v="65.27"/>
    <n v="66.13"/>
    <n v="64.900000000000006"/>
    <n v="61.09"/>
    <n v="65.19"/>
    <n v="0"/>
    <n v="0"/>
    <n v="0"/>
    <n v="0"/>
    <n v="0"/>
    <n v="-1"/>
    <n v="4373.1768999999995"/>
    <n v="-1"/>
    <n v="3731.9881000000005"/>
  </r>
  <r>
    <x v="437"/>
    <x v="2"/>
    <s v="I-8 EB"/>
    <n v="54"/>
    <n v="0.21"/>
    <s v="MAGNOLIA"/>
    <n v="65.27"/>
    <n v="66.13"/>
    <n v="64.900000000000006"/>
    <n v="61.09"/>
    <n v="65.19"/>
    <n v="0"/>
    <n v="0"/>
    <n v="0"/>
    <n v="0"/>
    <n v="0"/>
    <n v="-1"/>
    <n v="4373.1768999999995"/>
    <n v="-1"/>
    <n v="3731.9881000000005"/>
  </r>
  <r>
    <x v="438"/>
    <x v="2"/>
    <s v="I-8 EB"/>
    <n v="55"/>
    <n v="0.48"/>
    <s v="MOLLISON"/>
    <n v="64.510000000000005"/>
    <n v="64.42"/>
    <n v="62.49"/>
    <n v="53.47"/>
    <n v="63.81"/>
    <n v="0"/>
    <n v="0"/>
    <n v="0"/>
    <n v="0"/>
    <n v="0"/>
    <n v="-1"/>
    <n v="4149.9364000000005"/>
    <n v="-1"/>
    <n v="2859.0409"/>
  </r>
  <r>
    <x v="439"/>
    <x v="2"/>
    <s v="I-8 EB"/>
    <n v="57"/>
    <n v="0.48"/>
    <s v="02ND"/>
    <n v="64.19"/>
    <n v="65.28"/>
    <n v="63.51"/>
    <n v="59.18"/>
    <n v="63.21"/>
    <n v="0"/>
    <n v="0"/>
    <n v="0"/>
    <n v="0"/>
    <n v="0"/>
    <n v="-1"/>
    <n v="4261.4784"/>
    <n v="-1"/>
    <n v="3502.2723999999998"/>
  </r>
  <r>
    <x v="440"/>
    <x v="2"/>
    <s v="I-8 EB"/>
    <n v="58"/>
    <n v="0.34"/>
    <s v="SR  54"/>
    <n v="66.83"/>
    <n v="66.63"/>
    <n v="64.98"/>
    <n v="61.11"/>
    <n v="66.41"/>
    <n v="0"/>
    <n v="0"/>
    <n v="0"/>
    <n v="0"/>
    <n v="0"/>
    <n v="-1"/>
    <n v="4439.5568999999996"/>
    <n v="-1"/>
    <n v="3734.4321"/>
  </r>
  <r>
    <x v="441"/>
    <x v="2"/>
    <s v="I-8 EB"/>
    <n v="59"/>
    <n v="0.22"/>
    <s v="SR  54"/>
    <n v="66.83"/>
    <n v="66.63"/>
    <n v="64.98"/>
    <n v="61.11"/>
    <n v="66.41"/>
    <n v="0"/>
    <n v="0"/>
    <n v="0"/>
    <n v="0"/>
    <n v="0"/>
    <n v="-1"/>
    <n v="4439.5568999999996"/>
    <n v="-1"/>
    <n v="3734.4321"/>
  </r>
  <r>
    <x v="442"/>
    <x v="2"/>
    <s v="I-8 EB"/>
    <n v="62"/>
    <n v="0.32"/>
    <s v="GREENFIELD"/>
    <n v="64.569999999999993"/>
    <n v="65.8"/>
    <n v="63.35"/>
    <n v="59.37"/>
    <n v="64.87"/>
    <n v="0"/>
    <n v="0"/>
    <n v="0"/>
    <n v="0"/>
    <n v="0"/>
    <n v="-1"/>
    <n v="4329.6399999999994"/>
    <n v="-1"/>
    <n v="3524.7968999999998"/>
  </r>
  <r>
    <x v="443"/>
    <x v="2"/>
    <s v="I-8 EB"/>
    <n v="64"/>
    <n v="0.41"/>
    <s v="CAM CANADA"/>
    <n v="66"/>
    <n v="66.459999999999994"/>
    <n v="64.150000000000006"/>
    <n v="62.89"/>
    <n v="65.78"/>
    <n v="0"/>
    <n v="0"/>
    <n v="0"/>
    <n v="0"/>
    <n v="0"/>
    <n v="-1"/>
    <n v="4416.931599999999"/>
    <n v="-1"/>
    <n v="3955.1521000000002"/>
  </r>
  <r>
    <x v="444"/>
    <x v="2"/>
    <s v="I-8 EB"/>
    <n v="65"/>
    <n v="1.3"/>
    <s v="CAM CANADA"/>
    <n v="64.819999999999993"/>
    <n v="66"/>
    <n v="64.45"/>
    <n v="65.56"/>
    <n v="65.010000000000005"/>
    <n v="0"/>
    <n v="0"/>
    <n v="0"/>
    <n v="0"/>
    <n v="0"/>
    <n v="-1"/>
    <n v="4356"/>
    <n v="-1"/>
    <n v="4298.1136000000006"/>
  </r>
  <r>
    <x v="445"/>
    <x v="2"/>
    <s v="I-8 EB"/>
    <n v="66"/>
    <n v="0.27"/>
    <s v="LAKE JENNINGS PARK"/>
    <n v="64.819999999999993"/>
    <n v="66"/>
    <n v="64.45"/>
    <n v="65.56"/>
    <n v="65.010000000000005"/>
    <n v="0"/>
    <n v="0"/>
    <n v="0"/>
    <n v="0"/>
    <n v="0"/>
    <n v="-1"/>
    <n v="4356"/>
    <n v="-1"/>
    <n v="4298.1136000000006"/>
  </r>
  <r>
    <x v="446"/>
    <x v="2"/>
    <s v="I-8 EB"/>
    <n v="67"/>
    <n v="0.24"/>
    <s v="LAKE JENNINGS PARK"/>
    <n v="64.819999999999993"/>
    <n v="66"/>
    <n v="64.45"/>
    <n v="65.56"/>
    <n v="65.010000000000005"/>
    <n v="0"/>
    <n v="0"/>
    <n v="0"/>
    <n v="0"/>
    <n v="0"/>
    <n v="-1"/>
    <n v="4356"/>
    <n v="-1"/>
    <n v="4298.1136000000006"/>
  </r>
  <r>
    <x v="447"/>
    <x v="2"/>
    <s v="I-8 EB"/>
    <n v="69"/>
    <n v="0.61"/>
    <n v="0"/>
    <n v="62.11"/>
    <n v="65.45"/>
    <n v="63.26"/>
    <n v="64.39"/>
    <n v="61.35"/>
    <n v="0"/>
    <n v="0"/>
    <n v="0"/>
    <n v="0"/>
    <n v="0"/>
    <n v="-1"/>
    <n v="4283.7025000000003"/>
    <n v="-1"/>
    <n v="4146.0721000000003"/>
  </r>
  <r>
    <x v="448"/>
    <x v="2"/>
    <s v="I-8 EB"/>
    <n v="72"/>
    <n v="0.7"/>
    <s v="TAVERN"/>
    <n v="56.44"/>
    <n v="61.75"/>
    <n v="58.61"/>
    <n v="58.37"/>
    <n v="53.86"/>
    <n v="0"/>
    <n v="0"/>
    <n v="0"/>
    <n v="0"/>
    <n v="0"/>
    <n v="-1"/>
    <n v="3813.0625"/>
    <n v="-1"/>
    <n v="3407.0568999999996"/>
  </r>
  <r>
    <x v="449"/>
    <x v="2"/>
    <s v="I-8 EB"/>
    <n v="74"/>
    <n v="0.46"/>
    <s v="WEST WILLOWS"/>
    <n v="62.83"/>
    <n v="65.709999999999994"/>
    <n v="64.12"/>
    <n v="64.540000000000006"/>
    <n v="61.31"/>
    <n v="0"/>
    <n v="0"/>
    <n v="0"/>
    <n v="0"/>
    <n v="0"/>
    <n v="-1"/>
    <n v="4317.8040999999994"/>
    <n v="-1"/>
    <n v="4165.4116000000004"/>
  </r>
  <r>
    <x v="450"/>
    <x v="2"/>
    <s v="I-8 EB"/>
    <n v="76"/>
    <n v="0.55000000000000004"/>
    <s v="EAST WILLOWS"/>
    <n v="60.68"/>
    <n v="64.7"/>
    <n v="62.28"/>
    <n v="62.84"/>
    <n v="58.47"/>
    <n v="0"/>
    <n v="0"/>
    <n v="0"/>
    <n v="0"/>
    <n v="0"/>
    <n v="-1"/>
    <n v="4186.09"/>
    <n v="-1"/>
    <n v="3948.8656000000005"/>
  </r>
  <r>
    <x v="451"/>
    <x v="2"/>
    <s v="I-8 EB"/>
    <n v="78"/>
    <n v="0.67"/>
    <s v="JAPATUL VALLEY"/>
    <n v="56.32"/>
    <n v="61.69"/>
    <n v="58.15"/>
    <n v="57.52"/>
    <n v="53.53"/>
    <n v="0"/>
    <n v="0"/>
    <n v="0"/>
    <n v="0"/>
    <n v="0"/>
    <n v="-1"/>
    <n v="3805.6560999999997"/>
    <n v="-1"/>
    <n v="3308.5504000000005"/>
  </r>
  <r>
    <x v="452"/>
    <x v="2"/>
    <s v="I-8 EB"/>
    <n v="80"/>
    <n v="2.2000000000000002"/>
    <s v="JAPATUL VALLEY"/>
    <n v="56.32"/>
    <n v="61.69"/>
    <n v="58.15"/>
    <n v="57.52"/>
    <n v="53.53"/>
    <n v="0"/>
    <n v="0"/>
    <n v="0"/>
    <n v="0"/>
    <n v="0"/>
    <n v="-1"/>
    <n v="3805.6560999999997"/>
    <n v="-1"/>
    <n v="3308.5504000000005"/>
  </r>
  <r>
    <x v="453"/>
    <x v="2"/>
    <s v="I-8 EB"/>
    <n v="81"/>
    <n v="0.51"/>
    <s v="PINE VALLEY"/>
    <n v="62.82"/>
    <n v="65.739999999999995"/>
    <n v="63.53"/>
    <n v="63.38"/>
    <n v="61.3"/>
    <n v="0"/>
    <n v="0"/>
    <n v="0"/>
    <n v="0"/>
    <n v="0"/>
    <n v="-1"/>
    <n v="4321.7475999999997"/>
    <n v="-1"/>
    <n v="4017.0244000000002"/>
  </r>
  <r>
    <x v="454"/>
    <x v="2"/>
    <s v="I-8 EB"/>
    <n v="82"/>
    <n v="0.8"/>
    <s v="PINE VALLEY"/>
    <n v="62.82"/>
    <n v="65.739999999999995"/>
    <n v="63.53"/>
    <n v="63.38"/>
    <n v="61.3"/>
    <n v="0"/>
    <n v="0"/>
    <n v="0"/>
    <n v="0"/>
    <n v="0"/>
    <n v="-1"/>
    <n v="4321.7475999999997"/>
    <n v="-1"/>
    <n v="4017.0244000000002"/>
  </r>
  <r>
    <x v="455"/>
    <x v="2"/>
    <s v="I-8 EB"/>
    <n v="83"/>
    <n v="0.54"/>
    <s v="SUNRISE"/>
    <n v="63.11"/>
    <n v="65.849999999999994"/>
    <n v="63.71"/>
    <n v="63.8"/>
    <n v="61.64"/>
    <n v="0"/>
    <n v="0"/>
    <n v="0"/>
    <n v="0"/>
    <n v="0"/>
    <n v="-1"/>
    <n v="4336.2224999999989"/>
    <n v="-1"/>
    <n v="4070.4399999999996"/>
  </r>
  <r>
    <x v="456"/>
    <x v="2"/>
    <s v="I-8 EB"/>
    <n v="84"/>
    <n v="3.48"/>
    <s v="SUNRISE"/>
    <n v="63.11"/>
    <n v="65.849999999999994"/>
    <n v="63.71"/>
    <n v="63.8"/>
    <n v="61.64"/>
    <n v="0"/>
    <n v="0"/>
    <n v="0"/>
    <n v="0"/>
    <n v="0"/>
    <n v="-1"/>
    <n v="4336.2224999999989"/>
    <n v="-1"/>
    <n v="4070.4399999999996"/>
  </r>
  <r>
    <x v="457"/>
    <x v="2"/>
    <s v="I-8 EB"/>
    <n v="85"/>
    <n v="0.44"/>
    <s v="BUCKMAN SPRINGS"/>
    <n v="65.02"/>
    <n v="67.3"/>
    <n v="65.180000000000007"/>
    <n v="64.760000000000005"/>
    <n v="63.62"/>
    <n v="0"/>
    <n v="0"/>
    <n v="0"/>
    <n v="0"/>
    <n v="0"/>
    <n v="-1"/>
    <n v="4529.29"/>
    <n v="-1"/>
    <n v="4193.8576000000003"/>
  </r>
  <r>
    <x v="458"/>
    <x v="2"/>
    <s v="I-8 EB"/>
    <n v="86"/>
    <n v="2.6"/>
    <s v="BUCKMAN SPRINGS"/>
    <n v="63.79"/>
    <n v="66.31"/>
    <n v="64.260000000000005"/>
    <n v="63.87"/>
    <n v="62.77"/>
    <n v="0"/>
    <n v="0"/>
    <n v="0"/>
    <n v="0"/>
    <n v="0"/>
    <n v="-1"/>
    <n v="4397.0161000000007"/>
    <n v="-1"/>
    <n v="4079.3768999999998"/>
  </r>
  <r>
    <x v="459"/>
    <x v="2"/>
    <s v="I-8 EB"/>
    <n v="87"/>
    <n v="0.7"/>
    <s v="CAMERON TRUCK"/>
    <n v="63.79"/>
    <n v="66.31"/>
    <n v="64.260000000000005"/>
    <n v="63.87"/>
    <n v="62.77"/>
    <n v="0"/>
    <n v="0"/>
    <n v="0"/>
    <n v="0"/>
    <n v="0"/>
    <n v="-1"/>
    <n v="4397.0161000000007"/>
    <n v="-1"/>
    <n v="4079.3768999999998"/>
  </r>
  <r>
    <x v="460"/>
    <x v="2"/>
    <s v="I-8 EB"/>
    <n v="89"/>
    <n v="0.57999999999999996"/>
    <s v="CRESTWOOD"/>
    <n v="62.55"/>
    <n v="65.91"/>
    <n v="63.65"/>
    <n v="63.66"/>
    <n v="61.95"/>
    <n v="0"/>
    <n v="0"/>
    <n v="0"/>
    <n v="0"/>
    <n v="0"/>
    <n v="-1"/>
    <n v="4344.1280999999999"/>
    <n v="-1"/>
    <n v="4052.5955999999996"/>
  </r>
  <r>
    <x v="461"/>
    <x v="2"/>
    <s v="I-8 EB"/>
    <n v="91"/>
    <n v="0.63"/>
    <s v="SR-94"/>
    <n v="63.81"/>
    <n v="65.64"/>
    <n v="63.89"/>
    <n v="64.069999999999993"/>
    <n v="62.95"/>
    <n v="0"/>
    <n v="0"/>
    <n v="0"/>
    <n v="0"/>
    <n v="0"/>
    <n v="-1"/>
    <n v="4308.6095999999998"/>
    <n v="-1"/>
    <n v="4104.964899999999"/>
  </r>
  <r>
    <x v="462"/>
    <x v="2"/>
    <s v="I-8 EB"/>
    <n v="92"/>
    <n v="7.62"/>
    <s v="SR-94"/>
    <n v="63.81"/>
    <n v="65.64"/>
    <n v="63.89"/>
    <n v="64.069999999999993"/>
    <n v="62.95"/>
    <n v="0"/>
    <n v="0"/>
    <n v="0"/>
    <n v="0"/>
    <n v="0"/>
    <n v="-1"/>
    <n v="4308.6095999999998"/>
    <n v="-1"/>
    <n v="4104.964899999999"/>
  </r>
  <r>
    <x v="463"/>
    <x v="2"/>
    <s v="I-8 EB"/>
    <n v="93"/>
    <n v="0.35"/>
    <s v="CORRIZO GORGE"/>
    <n v="59.2"/>
    <n v="62.47"/>
    <n v="60.14"/>
    <n v="59.7"/>
    <n v="58.15"/>
    <n v="0"/>
    <n v="0"/>
    <n v="0"/>
    <n v="0"/>
    <n v="0"/>
    <n v="-1"/>
    <n v="3902.5009"/>
    <n v="-1"/>
    <n v="3564.09"/>
  </r>
  <r>
    <x v="464"/>
    <x v="2"/>
    <s v="I-8 EB"/>
    <n v="95"/>
    <n v="0.31"/>
    <s v="IN KO PAH"/>
    <n v="55.97"/>
    <n v="60.46"/>
    <n v="56.89"/>
    <n v="56.02"/>
    <n v="53.59"/>
    <n v="0"/>
    <n v="0"/>
    <n v="0"/>
    <n v="0"/>
    <n v="0"/>
    <n v="-1"/>
    <n v="3655.4115999999999"/>
    <n v="-1"/>
    <n v="3138.2404000000001"/>
  </r>
  <r>
    <x v="465"/>
    <x v="3"/>
    <s v="I-8 WB"/>
    <n v="4"/>
    <n v="0.43"/>
    <s v="CORRIZO GORGE"/>
    <n v="60.9"/>
    <n v="60.92"/>
    <n v="62.25"/>
    <n v="62.36"/>
    <n v="60.73"/>
    <n v="0"/>
    <n v="0"/>
    <n v="0"/>
    <n v="0"/>
    <n v="0"/>
    <n v="-1"/>
    <n v="3711.2464"/>
    <n v="-1"/>
    <n v="3888.7696000000001"/>
  </r>
  <r>
    <x v="466"/>
    <x v="3"/>
    <s v="I-8 WB"/>
    <n v="5"/>
    <n v="7.6"/>
    <s v="CORRIZO GORGE"/>
    <n v="55.34"/>
    <n v="56.13"/>
    <n v="58.45"/>
    <n v="59.06"/>
    <n v="55.69"/>
    <n v="0"/>
    <n v="0"/>
    <n v="0"/>
    <n v="0"/>
    <n v="0"/>
    <n v="-1"/>
    <n v="3150.5769000000005"/>
    <n v="-1"/>
    <n v="3488.0836000000004"/>
  </r>
  <r>
    <x v="467"/>
    <x v="3"/>
    <s v="I-8 WB"/>
    <n v="6"/>
    <n v="0.62"/>
    <s v="SR-94"/>
    <n v="55.34"/>
    <n v="56.13"/>
    <n v="58.45"/>
    <n v="59.06"/>
    <n v="55.69"/>
    <n v="0"/>
    <n v="0"/>
    <n v="0"/>
    <n v="0"/>
    <n v="0"/>
    <n v="-1"/>
    <n v="3150.5769000000005"/>
    <n v="-1"/>
    <n v="3488.0836000000004"/>
  </r>
  <r>
    <x v="468"/>
    <x v="3"/>
    <s v="I-8 WB"/>
    <n v="8"/>
    <n v="0.6"/>
    <s v="CRESTWOOD"/>
    <n v="61.98"/>
    <n v="62.99"/>
    <n v="64.25"/>
    <n v="65.48"/>
    <n v="62.63"/>
    <n v="0"/>
    <n v="0"/>
    <n v="0"/>
    <n v="0"/>
    <n v="0"/>
    <n v="-1"/>
    <n v="3967.7401000000004"/>
    <n v="-1"/>
    <n v="4287.6304000000009"/>
  </r>
  <r>
    <x v="469"/>
    <x v="3"/>
    <s v="I-8 WB"/>
    <n v="10"/>
    <n v="0.57999999999999996"/>
    <s v="CAMERON TRUCK"/>
    <n v="60.38"/>
    <n v="61.43"/>
    <n v="63.18"/>
    <n v="64.25"/>
    <n v="61.21"/>
    <n v="0"/>
    <n v="0"/>
    <n v="0"/>
    <n v="0"/>
    <n v="0"/>
    <n v="-1"/>
    <n v="3773.6448999999998"/>
    <n v="-1"/>
    <n v="4128.0625"/>
  </r>
  <r>
    <x v="470"/>
    <x v="3"/>
    <s v="I-8 WB"/>
    <n v="11"/>
    <n v="2.59"/>
    <s v="CAMERON TRUCK"/>
    <n v="60.38"/>
    <n v="61.43"/>
    <n v="63.18"/>
    <n v="64.25"/>
    <n v="61.21"/>
    <n v="0"/>
    <n v="0"/>
    <n v="0"/>
    <n v="0"/>
    <n v="0"/>
    <n v="-1"/>
    <n v="3773.6448999999998"/>
    <n v="-1"/>
    <n v="4128.0625"/>
  </r>
  <r>
    <x v="471"/>
    <x v="3"/>
    <s v="I-8 WB"/>
    <n v="12"/>
    <n v="0.51"/>
    <s v="BUCKMAN SPRINGS"/>
    <n v="58.8"/>
    <n v="58.28"/>
    <n v="60.31"/>
    <n v="61.97"/>
    <n v="58.81"/>
    <n v="0"/>
    <n v="0"/>
    <n v="0"/>
    <n v="0"/>
    <n v="0"/>
    <n v="-1"/>
    <n v="3396.5584000000003"/>
    <n v="-1"/>
    <n v="3840.2808999999997"/>
  </r>
  <r>
    <x v="472"/>
    <x v="3"/>
    <s v="I-8 WB"/>
    <n v="13"/>
    <n v="3.23"/>
    <s v="BUCKMAN SPRINGS"/>
    <n v="58.8"/>
    <n v="58.28"/>
    <n v="60.31"/>
    <n v="61.97"/>
    <n v="58.81"/>
    <n v="0"/>
    <n v="0"/>
    <n v="0"/>
    <n v="0"/>
    <n v="0"/>
    <n v="-1"/>
    <n v="3396.5584000000003"/>
    <n v="-1"/>
    <n v="3840.2808999999997"/>
  </r>
  <r>
    <x v="473"/>
    <x v="3"/>
    <s v="I-8 WB"/>
    <n v="14"/>
    <n v="0.74"/>
    <s v="SUNRISE"/>
    <n v="52.03"/>
    <n v="52.7"/>
    <n v="56.07"/>
    <n v="57.42"/>
    <n v="52.81"/>
    <n v="0"/>
    <n v="0"/>
    <n v="0"/>
    <n v="0"/>
    <n v="0"/>
    <n v="-1"/>
    <n v="2777.2900000000004"/>
    <n v="-1"/>
    <n v="3297.0564000000004"/>
  </r>
  <r>
    <x v="474"/>
    <x v="3"/>
    <s v="I-8 WB"/>
    <n v="15"/>
    <n v="0.8"/>
    <s v="SUNRISE"/>
    <n v="52.03"/>
    <n v="52.7"/>
    <n v="56.07"/>
    <n v="57.42"/>
    <n v="52.81"/>
    <n v="0"/>
    <n v="0"/>
    <n v="0"/>
    <n v="0"/>
    <n v="0"/>
    <n v="-1"/>
    <n v="2777.2900000000004"/>
    <n v="-1"/>
    <n v="3297.0564000000004"/>
  </r>
  <r>
    <x v="475"/>
    <x v="3"/>
    <s v="I-8 WB"/>
    <n v="16"/>
    <n v="0.65"/>
    <s v="PINE VALLEY"/>
    <n v="61.13"/>
    <n v="62.83"/>
    <n v="65.260000000000005"/>
    <n v="65.260000000000005"/>
    <n v="62.31"/>
    <n v="0"/>
    <n v="0"/>
    <n v="0"/>
    <n v="0"/>
    <n v="0"/>
    <n v="-1"/>
    <n v="3947.6088999999997"/>
    <n v="-1"/>
    <n v="4258.8676000000005"/>
  </r>
  <r>
    <x v="476"/>
    <x v="3"/>
    <s v="I-8 WB"/>
    <n v="17"/>
    <n v="5.01"/>
    <s v="PINE VALLEY"/>
    <n v="61.13"/>
    <n v="62.83"/>
    <n v="65.260000000000005"/>
    <n v="65.260000000000005"/>
    <n v="62.31"/>
    <n v="0"/>
    <n v="0"/>
    <n v="0"/>
    <n v="0"/>
    <n v="0"/>
    <n v="-1"/>
    <n v="3947.6088999999997"/>
    <n v="-1"/>
    <n v="4258.8676000000005"/>
  </r>
  <r>
    <x v="477"/>
    <x v="3"/>
    <s v="I-8 WB"/>
    <n v="18"/>
    <n v="0.57999999999999996"/>
    <s v="JAPATUL VALLEY"/>
    <n v="61.71"/>
    <n v="62.64"/>
    <n v="64.430000000000007"/>
    <n v="65.36"/>
    <n v="61.8"/>
    <n v="0"/>
    <n v="0"/>
    <n v="0"/>
    <n v="0"/>
    <n v="0"/>
    <n v="-1"/>
    <n v="3923.7696000000001"/>
    <n v="-1"/>
    <n v="4271.9295999999995"/>
  </r>
  <r>
    <x v="478"/>
    <x v="3"/>
    <s v="I-8 WB"/>
    <n v="19"/>
    <n v="2.96"/>
    <s v="JAPATUL VALLEY"/>
    <n v="61.71"/>
    <n v="62.64"/>
    <n v="64.430000000000007"/>
    <n v="65.36"/>
    <n v="61.8"/>
    <n v="0"/>
    <n v="0"/>
    <n v="0"/>
    <n v="0"/>
    <n v="0"/>
    <n v="-1"/>
    <n v="3923.7696000000001"/>
    <n v="-1"/>
    <n v="4271.9295999999995"/>
  </r>
  <r>
    <x v="479"/>
    <x v="3"/>
    <s v="I-8 WB"/>
    <n v="20"/>
    <n v="0.55000000000000004"/>
    <s v="EAST WILLOWS"/>
    <n v="63.7"/>
    <n v="65.489999999999995"/>
    <n v="65.63"/>
    <n v="66.819999999999993"/>
    <n v="63"/>
    <n v="0"/>
    <n v="0"/>
    <n v="0"/>
    <n v="0"/>
    <n v="0"/>
    <n v="-1"/>
    <n v="4288.9400999999989"/>
    <n v="-1"/>
    <n v="4464.9123999999993"/>
  </r>
  <r>
    <x v="480"/>
    <x v="3"/>
    <s v="I-8 WB"/>
    <n v="22"/>
    <n v="0.47"/>
    <s v="WEST WILLOWS"/>
    <n v="62.15"/>
    <n v="64.45"/>
    <n v="64.48"/>
    <n v="65.680000000000007"/>
    <n v="61.61"/>
    <n v="0"/>
    <n v="0"/>
    <n v="0"/>
    <n v="0"/>
    <n v="0"/>
    <n v="-1"/>
    <n v="4153.8025000000007"/>
    <n v="-1"/>
    <n v="4313.8624000000009"/>
  </r>
  <r>
    <x v="481"/>
    <x v="3"/>
    <s v="I-8 WB"/>
    <n v="23"/>
    <n v="2.34"/>
    <s v="WEST WILLOWS"/>
    <n v="62.15"/>
    <n v="64.45"/>
    <n v="64.48"/>
    <n v="65.680000000000007"/>
    <n v="61.61"/>
    <n v="0"/>
    <n v="0"/>
    <n v="0"/>
    <n v="0"/>
    <n v="0"/>
    <n v="-1"/>
    <n v="4153.8025000000007"/>
    <n v="-1"/>
    <n v="4313.8624000000009"/>
  </r>
  <r>
    <x v="482"/>
    <x v="3"/>
    <s v="I-8 WB"/>
    <n v="24"/>
    <n v="0.57999999999999996"/>
    <s v="TAVERN"/>
    <n v="63.49"/>
    <n v="65.27"/>
    <n v="64.66"/>
    <n v="66.64"/>
    <n v="63.39"/>
    <n v="0"/>
    <n v="0"/>
    <n v="0"/>
    <n v="0"/>
    <n v="0"/>
    <n v="-1"/>
    <n v="4260.1728999999996"/>
    <n v="-1"/>
    <n v="4440.8896000000004"/>
  </r>
  <r>
    <x v="483"/>
    <x v="3"/>
    <s v="I-8 WB"/>
    <n v="25"/>
    <n v="2.16"/>
    <s v="TAVERN"/>
    <n v="63.49"/>
    <n v="65.27"/>
    <n v="64.66"/>
    <n v="66.64"/>
    <n v="63.39"/>
    <n v="0"/>
    <n v="0"/>
    <n v="0"/>
    <n v="0"/>
    <n v="0"/>
    <n v="-1"/>
    <n v="4260.1728999999996"/>
    <n v="-1"/>
    <n v="4440.8896000000004"/>
  </r>
  <r>
    <x v="484"/>
    <x v="3"/>
    <s v="I-8 WB"/>
    <n v="26"/>
    <n v="0.57999999999999996"/>
    <s v="DUNBAR"/>
    <n v="63.75"/>
    <n v="66.790000000000006"/>
    <n v="65.09"/>
    <n v="66.739999999999995"/>
    <n v="62.8"/>
    <n v="0"/>
    <n v="0"/>
    <n v="0"/>
    <n v="0"/>
    <n v="0"/>
    <n v="-1"/>
    <n v="4460.9041000000007"/>
    <n v="-1"/>
    <n v="4454.2275999999993"/>
  </r>
  <r>
    <x v="485"/>
    <x v="3"/>
    <s v="I-8 WB"/>
    <n v="28"/>
    <n v="0.23"/>
    <s v="LAKE JENNINGS PARK"/>
    <n v="66.040000000000006"/>
    <n v="66.17"/>
    <n v="65.53"/>
    <n v="66.7"/>
    <n v="65.11"/>
    <n v="0"/>
    <n v="0"/>
    <n v="0"/>
    <n v="0"/>
    <n v="0"/>
    <n v="-1"/>
    <n v="4378.4688999999998"/>
    <n v="-1"/>
    <n v="4448.8900000000003"/>
  </r>
  <r>
    <x v="486"/>
    <x v="3"/>
    <s v="I-8 WB"/>
    <n v="29"/>
    <n v="0.22"/>
    <s v="LAKE JENNINGS PARK"/>
    <n v="66.040000000000006"/>
    <n v="66.17"/>
    <n v="65.53"/>
    <n v="66.7"/>
    <n v="65.11"/>
    <n v="0"/>
    <n v="0"/>
    <n v="0"/>
    <n v="0"/>
    <n v="0"/>
    <n v="-1"/>
    <n v="4378.4688999999998"/>
    <n v="-1"/>
    <n v="4448.8900000000003"/>
  </r>
  <r>
    <x v="487"/>
    <x v="3"/>
    <s v="I-8 WB"/>
    <n v="30"/>
    <n v="1.39"/>
    <s v="LAKE JENNINGS PARK"/>
    <n v="65.75"/>
    <n v="63.12"/>
    <n v="64.55"/>
    <n v="66.2"/>
    <n v="64.7"/>
    <n v="0"/>
    <n v="0"/>
    <n v="0"/>
    <n v="0"/>
    <n v="0"/>
    <n v="-1"/>
    <n v="3984.1343999999995"/>
    <n v="-1"/>
    <n v="4382.4400000000005"/>
  </r>
  <r>
    <x v="488"/>
    <x v="3"/>
    <s v="I-8 WB"/>
    <n v="31"/>
    <n v="0.41"/>
    <s v="CAM CANADA"/>
    <n v="65.75"/>
    <n v="63.12"/>
    <n v="64.55"/>
    <n v="66.2"/>
    <n v="64.7"/>
    <n v="0"/>
    <n v="0"/>
    <n v="0"/>
    <n v="0"/>
    <n v="0"/>
    <n v="-1"/>
    <n v="3984.1343999999995"/>
    <n v="-1"/>
    <n v="4382.4400000000005"/>
  </r>
  <r>
    <x v="489"/>
    <x v="3"/>
    <s v="I-8 WB"/>
    <n v="32"/>
    <n v="0.86"/>
    <s v="CAM CANADA"/>
    <n v="66.290000000000006"/>
    <n v="62.02"/>
    <n v="64.87"/>
    <n v="66.59"/>
    <n v="65.05"/>
    <n v="0"/>
    <n v="0"/>
    <n v="0"/>
    <n v="0"/>
    <n v="0"/>
    <n v="-1"/>
    <n v="3846.4804000000004"/>
    <n v="-1"/>
    <n v="4434.2281000000003"/>
  </r>
  <r>
    <x v="490"/>
    <x v="3"/>
    <s v="I-8 WB"/>
    <n v="34"/>
    <n v="0.28999999999999998"/>
    <s v="GREENFIELD"/>
    <n v="66.290000000000006"/>
    <n v="62.02"/>
    <n v="64.87"/>
    <n v="66.59"/>
    <n v="65.05"/>
    <n v="0"/>
    <n v="0"/>
    <n v="0"/>
    <n v="0"/>
    <n v="0"/>
    <n v="-1"/>
    <n v="3846.4804000000004"/>
    <n v="-1"/>
    <n v="4434.2281000000003"/>
  </r>
  <r>
    <x v="491"/>
    <x v="3"/>
    <s v="I-8 WB"/>
    <n v="36"/>
    <n v="0.11"/>
    <s v="SR  54"/>
    <n v="65.959999999999994"/>
    <n v="62.73"/>
    <n v="64.45"/>
    <n v="65.75"/>
    <n v="64.849999999999994"/>
    <n v="0"/>
    <n v="0"/>
    <n v="0"/>
    <n v="0"/>
    <n v="0"/>
    <n v="-1"/>
    <n v="3935.0528999999997"/>
    <n v="-1"/>
    <n v="4323.0625"/>
  </r>
  <r>
    <x v="492"/>
    <x v="3"/>
    <s v="I-8 WB"/>
    <n v="37"/>
    <n v="0.27"/>
    <s v="MAIN"/>
    <n v="65.959999999999994"/>
    <n v="62.73"/>
    <n v="64.45"/>
    <n v="65.75"/>
    <n v="64.849999999999994"/>
    <n v="0"/>
    <n v="0"/>
    <n v="0"/>
    <n v="0"/>
    <n v="0"/>
    <n v="-1"/>
    <n v="3935.0528999999997"/>
    <n v="-1"/>
    <n v="4323.0625"/>
  </r>
  <r>
    <x v="493"/>
    <x v="3"/>
    <s v="I-8 WB"/>
    <n v="39"/>
    <n v="0.56000000000000005"/>
    <s v="02ND"/>
    <n v="65.680000000000007"/>
    <n v="62.7"/>
    <n v="63.35"/>
    <n v="64.91"/>
    <n v="64.48"/>
    <n v="0"/>
    <n v="0"/>
    <n v="0"/>
    <n v="0"/>
    <n v="0"/>
    <n v="-1"/>
    <n v="3931.2900000000004"/>
    <n v="-1"/>
    <n v="4213.3080999999993"/>
  </r>
  <r>
    <x v="494"/>
    <x v="3"/>
    <s v="I-8 WB"/>
    <n v="41"/>
    <n v="0.53"/>
    <s v="MOLLISON"/>
    <n v="65.260000000000005"/>
    <n v="63.54"/>
    <n v="62.42"/>
    <n v="64.430000000000007"/>
    <n v="64.239999999999995"/>
    <n v="0"/>
    <n v="0"/>
    <n v="0"/>
    <n v="0"/>
    <n v="0"/>
    <n v="-1"/>
    <n v="4037.3316"/>
    <n v="-1"/>
    <n v="4151.2249000000011"/>
  </r>
  <r>
    <x v="495"/>
    <x v="3"/>
    <s v="I-8 WB"/>
    <n v="42"/>
    <n v="0.2"/>
    <s v="MOLLISON"/>
    <n v="66.489999999999995"/>
    <n v="66.95"/>
    <n v="65.569999999999993"/>
    <n v="66.23"/>
    <n v="65.680000000000007"/>
    <n v="0"/>
    <n v="0"/>
    <n v="0"/>
    <n v="0"/>
    <n v="0"/>
    <n v="-1"/>
    <n v="4482.3025000000007"/>
    <n v="-1"/>
    <n v="4386.4129000000003"/>
  </r>
  <r>
    <x v="496"/>
    <x v="3"/>
    <s v="I-8 WB"/>
    <n v="43"/>
    <n v="0.54"/>
    <s v="SR-67 NB"/>
    <n v="65.27"/>
    <n v="66.13"/>
    <n v="64.900000000000006"/>
    <n v="61.09"/>
    <n v="65.19"/>
    <n v="0"/>
    <n v="0"/>
    <n v="0"/>
    <n v="0"/>
    <n v="0"/>
    <n v="-1"/>
    <n v="4373.1768999999995"/>
    <n v="-1"/>
    <n v="3731.9881000000005"/>
  </r>
  <r>
    <x v="497"/>
    <x v="3"/>
    <s v="I-8 WB"/>
    <n v="44"/>
    <n v="0.39"/>
    <s v="SR-67 SB"/>
    <n v="64.47"/>
    <n v="63.95"/>
    <n v="63.19"/>
    <n v="62.83"/>
    <n v="64.42"/>
    <n v="0"/>
    <n v="0"/>
    <n v="0"/>
    <n v="0"/>
    <n v="0"/>
    <n v="-1"/>
    <n v="4089.6025000000004"/>
    <n v="-1"/>
    <n v="3947.6088999999997"/>
  </r>
  <r>
    <x v="498"/>
    <x v="3"/>
    <s v="I-8 WB"/>
    <n v="45"/>
    <n v="0.32"/>
    <s v="JOHNSON"/>
    <n v="64.56"/>
    <n v="64.28"/>
    <n v="63.99"/>
    <n v="64.099999999999994"/>
    <n v="64.69"/>
    <n v="0"/>
    <n v="0"/>
    <n v="0"/>
    <n v="0"/>
    <n v="0"/>
    <n v="-1"/>
    <n v="4131.9184000000005"/>
    <n v="-1"/>
    <n v="4108.8099999999995"/>
  </r>
  <r>
    <x v="499"/>
    <x v="3"/>
    <s v="I-8 WB"/>
    <n v="46"/>
    <n v="0.43"/>
    <s v="MAIN"/>
    <n v="64.56"/>
    <n v="64.28"/>
    <n v="63.99"/>
    <n v="64.099999999999994"/>
    <n v="64.69"/>
    <n v="0"/>
    <n v="0"/>
    <n v="0"/>
    <n v="0"/>
    <n v="0"/>
    <n v="-1"/>
    <n v="4131.9184000000005"/>
    <n v="-1"/>
    <n v="4108.8099999999995"/>
  </r>
  <r>
    <x v="500"/>
    <x v="3"/>
    <s v="I-8 WB"/>
    <n v="49"/>
    <n v="0.28999999999999998"/>
    <s v="SEVERIN"/>
    <n v="67.02"/>
    <n v="57.98"/>
    <n v="68.38"/>
    <n v="68.89"/>
    <n v="66.930000000000007"/>
    <n v="0"/>
    <n v="0"/>
    <n v="0"/>
    <n v="0"/>
    <n v="0"/>
    <n v="-1"/>
    <n v="3361.6803999999997"/>
    <n v="-1"/>
    <n v="4745.8320999999996"/>
  </r>
  <r>
    <x v="501"/>
    <x v="3"/>
    <s v="I-8 WB"/>
    <n v="50"/>
    <n v="0.24"/>
    <s v="SR-125 SB"/>
    <n v="67.02"/>
    <n v="57.98"/>
    <n v="68.38"/>
    <n v="68.89"/>
    <n v="66.930000000000007"/>
    <n v="0"/>
    <n v="0"/>
    <n v="0"/>
    <n v="0"/>
    <n v="0"/>
    <n v="-1"/>
    <n v="3361.6803999999997"/>
    <n v="-1"/>
    <n v="4745.8320999999996"/>
  </r>
  <r>
    <x v="502"/>
    <x v="3"/>
    <s v="I-8 WB"/>
    <n v="51"/>
    <n v="0.28000000000000003"/>
    <s v="LA MESA"/>
    <n v="67.02"/>
    <n v="57.98"/>
    <n v="68.38"/>
    <n v="68.89"/>
    <n v="66.930000000000007"/>
    <n v="0"/>
    <n v="0"/>
    <n v="0"/>
    <n v="0"/>
    <n v="0"/>
    <n v="-1"/>
    <n v="3361.6803999999997"/>
    <n v="-1"/>
    <n v="4745.8320999999996"/>
  </r>
  <r>
    <x v="503"/>
    <x v="3"/>
    <s v="I-8 WB"/>
    <n v="52"/>
    <n v="0.13"/>
    <s v="SR-125 NB"/>
    <n v="67.02"/>
    <n v="57.98"/>
    <n v="68.38"/>
    <n v="68.89"/>
    <n v="66.930000000000007"/>
    <n v="0"/>
    <n v="0"/>
    <n v="0"/>
    <n v="0"/>
    <n v="0"/>
    <n v="-1"/>
    <n v="3361.6803999999997"/>
    <n v="-1"/>
    <n v="4745.8320999999996"/>
  </r>
  <r>
    <x v="504"/>
    <x v="3"/>
    <s v="I-8 WB"/>
    <n v="54"/>
    <n v="0.33"/>
    <s v="JACKSON"/>
    <n v="67.349999999999994"/>
    <n v="49.49"/>
    <n v="68.13"/>
    <n v="68.430000000000007"/>
    <n v="67.3"/>
    <n v="0"/>
    <n v="0"/>
    <n v="0"/>
    <n v="0"/>
    <n v="0"/>
    <n v="-1"/>
    <n v="2449.2601000000004"/>
    <n v="-1"/>
    <n v="4682.6649000000007"/>
  </r>
  <r>
    <x v="505"/>
    <x v="3"/>
    <s v="I-8 WB"/>
    <n v="55"/>
    <n v="0.13"/>
    <s v="JACKSON"/>
    <n v="67.349999999999994"/>
    <n v="49.49"/>
    <n v="68.13"/>
    <n v="68.430000000000007"/>
    <n v="67.3"/>
    <n v="0"/>
    <n v="0"/>
    <n v="0"/>
    <n v="0"/>
    <n v="0"/>
    <n v="-1"/>
    <n v="2449.2601000000004"/>
    <n v="-1"/>
    <n v="4682.6649000000007"/>
  </r>
  <r>
    <x v="506"/>
    <x v="3"/>
    <s v="I-8 WB"/>
    <n v="57"/>
    <n v="0.12"/>
    <s v="SPRING"/>
    <n v="66.680000000000007"/>
    <n v="39.96"/>
    <n v="66.27"/>
    <n v="67.31"/>
    <n v="66.400000000000006"/>
    <n v="0"/>
    <n v="0"/>
    <n v="0"/>
    <n v="0"/>
    <n v="0"/>
    <n v="-1"/>
    <n v="1596.8016"/>
    <n v="-1"/>
    <n v="4530.6361000000006"/>
  </r>
  <r>
    <x v="507"/>
    <x v="3"/>
    <s v="I-8 WB"/>
    <n v="58"/>
    <n v="0.45"/>
    <s v="FLETCHER"/>
    <n v="66.680000000000007"/>
    <n v="39.96"/>
    <n v="66.27"/>
    <n v="67.31"/>
    <n v="66.400000000000006"/>
    <n v="0"/>
    <n v="0"/>
    <n v="0"/>
    <n v="0"/>
    <n v="0"/>
    <n v="-1"/>
    <n v="1596.8016"/>
    <n v="-1"/>
    <n v="4530.6361000000006"/>
  </r>
  <r>
    <x v="508"/>
    <x v="3"/>
    <s v="I-8 WB"/>
    <n v="61"/>
    <n v="0.18"/>
    <s v="LAKE MURRAY"/>
    <n v="66.400000000000006"/>
    <n v="49.12"/>
    <n v="65.69"/>
    <n v="66.900000000000006"/>
    <n v="66.16"/>
    <n v="0"/>
    <n v="0"/>
    <n v="0"/>
    <n v="0"/>
    <n v="0"/>
    <n v="-1"/>
    <n v="2412.7743999999998"/>
    <n v="-1"/>
    <n v="4475.6100000000006"/>
  </r>
  <r>
    <x v="509"/>
    <x v="3"/>
    <s v="I-8 WB"/>
    <n v="63"/>
    <n v="0.57999999999999996"/>
    <s v="COLLEGE"/>
    <n v="68.34"/>
    <n v="47.06"/>
    <n v="66.72"/>
    <n v="67.94"/>
    <n v="68.12"/>
    <n v="0"/>
    <n v="0"/>
    <n v="0"/>
    <n v="0"/>
    <n v="0"/>
    <n v="-1"/>
    <n v="2214.6436000000003"/>
    <n v="-1"/>
    <n v="4615.8435999999992"/>
  </r>
  <r>
    <x v="510"/>
    <x v="3"/>
    <s v="I-8 WB"/>
    <n v="64"/>
    <n v="0.79"/>
    <s v="COLLEGE"/>
    <n v="68.14"/>
    <n v="49.85"/>
    <n v="67.760000000000005"/>
    <n v="68.87"/>
    <n v="68.2"/>
    <n v="0"/>
    <n v="0"/>
    <n v="0"/>
    <n v="0"/>
    <n v="0"/>
    <n v="-1"/>
    <n v="2485.0225"/>
    <n v="-1"/>
    <n v="4743.0769000000009"/>
  </r>
  <r>
    <x v="511"/>
    <x v="3"/>
    <s v="I-8 WB"/>
    <n v="65"/>
    <n v="0.33"/>
    <s v="WARING"/>
    <n v="68.14"/>
    <n v="49.85"/>
    <n v="67.760000000000005"/>
    <n v="68.87"/>
    <n v="68.2"/>
    <n v="0"/>
    <n v="0"/>
    <n v="0"/>
    <n v="0"/>
    <n v="0"/>
    <n v="-1"/>
    <n v="2485.0225"/>
    <n v="-1"/>
    <n v="4743.0769000000009"/>
  </r>
  <r>
    <x v="512"/>
    <x v="3"/>
    <s v="I-8 WB"/>
    <n v="66"/>
    <n v="0.42"/>
    <s v="WARING"/>
    <n v="67.67"/>
    <n v="47.17"/>
    <n v="66.8"/>
    <n v="67.900000000000006"/>
    <n v="67.709999999999994"/>
    <n v="0"/>
    <n v="0"/>
    <n v="0"/>
    <n v="0"/>
    <n v="0"/>
    <n v="-1"/>
    <n v="2225.0089000000003"/>
    <n v="-1"/>
    <n v="4610.4100000000008"/>
  </r>
  <r>
    <x v="513"/>
    <x v="3"/>
    <s v="I-8 WB"/>
    <n v="67"/>
    <n v="0.44"/>
    <s v="FAIRMOUNT"/>
    <n v="67.67"/>
    <n v="47.17"/>
    <n v="66.8"/>
    <n v="67.900000000000006"/>
    <n v="67.709999999999994"/>
    <n v="0"/>
    <n v="0"/>
    <n v="0"/>
    <n v="0"/>
    <n v="0"/>
    <n v="-1"/>
    <n v="2225.0089000000003"/>
    <n v="-1"/>
    <n v="4610.4100000000008"/>
  </r>
  <r>
    <x v="514"/>
    <x v="3"/>
    <s v="I-8 WB"/>
    <n v="68"/>
    <n v="0.11"/>
    <s v="I-15 NB"/>
    <n v="67.33"/>
    <n v="47.86"/>
    <n v="66.819999999999993"/>
    <n v="68.48"/>
    <n v="67.209999999999994"/>
    <n v="0"/>
    <n v="0"/>
    <n v="0"/>
    <n v="0"/>
    <n v="0"/>
    <n v="-1"/>
    <n v="2290.5796"/>
    <n v="-1"/>
    <n v="4689.5104000000001"/>
  </r>
  <r>
    <x v="515"/>
    <x v="3"/>
    <s v="I-8 WB"/>
    <n v="69"/>
    <n v="0.56000000000000005"/>
    <s v="I-15 NB"/>
    <n v="67.33"/>
    <n v="47.86"/>
    <n v="66.819999999999993"/>
    <n v="68.48"/>
    <n v="67.209999999999994"/>
    <n v="0"/>
    <n v="0"/>
    <n v="0"/>
    <n v="0"/>
    <n v="0"/>
    <n v="-1"/>
    <n v="2290.5796"/>
    <n v="-1"/>
    <n v="4689.5104000000001"/>
  </r>
  <r>
    <x v="516"/>
    <x v="3"/>
    <s v="I-8 WB"/>
    <n v="70"/>
    <n v="0.7"/>
    <s v="I-15 NB"/>
    <n v="67.33"/>
    <n v="47.86"/>
    <n v="66.819999999999993"/>
    <n v="68.48"/>
    <n v="67.209999999999994"/>
    <n v="0"/>
    <n v="0"/>
    <n v="0"/>
    <n v="0"/>
    <n v="0"/>
    <n v="-1"/>
    <n v="2290.5796"/>
    <n v="-1"/>
    <n v="4689.5104000000001"/>
  </r>
  <r>
    <x v="517"/>
    <x v="3"/>
    <s v="I-8 WB"/>
    <n v="71"/>
    <n v="0.16"/>
    <s v="I-805 NB"/>
    <n v="67.72"/>
    <n v="53.51"/>
    <n v="66.53"/>
    <n v="67.819999999999993"/>
    <n v="67.319999999999993"/>
    <n v="0"/>
    <n v="0"/>
    <n v="0"/>
    <n v="0"/>
    <n v="0"/>
    <n v="-1"/>
    <n v="2863.3200999999999"/>
    <n v="-1"/>
    <n v="4599.5523999999987"/>
  </r>
  <r>
    <x v="518"/>
    <x v="3"/>
    <s v="I-8 WB"/>
    <n v="73"/>
    <n v="0.28999999999999998"/>
    <s v="TEXAS"/>
    <n v="65.34"/>
    <n v="67.8"/>
    <n v="66.72"/>
    <n v="48.14"/>
    <n v="66.040000000000006"/>
    <n v="0"/>
    <n v="0"/>
    <n v="0"/>
    <n v="0"/>
    <n v="0"/>
    <n v="-1"/>
    <n v="4596.8399999999992"/>
    <n v="-1"/>
    <n v="2317.4596000000001"/>
  </r>
  <r>
    <x v="519"/>
    <x v="3"/>
    <s v="I-8 WB"/>
    <n v="74"/>
    <n v="0.33"/>
    <s v="I-805 NB"/>
    <n v="67.89"/>
    <n v="51.81"/>
    <n v="65.39"/>
    <n v="66.599999999999994"/>
    <n v="67.22"/>
    <n v="0"/>
    <n v="0"/>
    <n v="0"/>
    <n v="0"/>
    <n v="0"/>
    <n v="-1"/>
    <n v="2684.2761"/>
    <n v="-1"/>
    <n v="4435.5599999999995"/>
  </r>
  <r>
    <x v="520"/>
    <x v="3"/>
    <s v="I-8 WB"/>
    <n v="75"/>
    <n v="0.28000000000000003"/>
    <s v="TEXAS"/>
    <n v="67.89"/>
    <n v="51.81"/>
    <n v="65.39"/>
    <n v="66.599999999999994"/>
    <n v="67.22"/>
    <n v="0"/>
    <n v="0"/>
    <n v="0"/>
    <n v="0"/>
    <n v="0"/>
    <n v="-1"/>
    <n v="2684.2761"/>
    <n v="-1"/>
    <n v="4435.5599999999995"/>
  </r>
  <r>
    <x v="521"/>
    <x v="3"/>
    <s v="I-8 WB"/>
    <n v="76"/>
    <n v="0.34"/>
    <s v="MISSION CENTER"/>
    <n v="67.349999999999994"/>
    <n v="54.61"/>
    <n v="62.55"/>
    <n v="62.66"/>
    <n v="65.87"/>
    <n v="0"/>
    <n v="0"/>
    <n v="0"/>
    <n v="0"/>
    <n v="0"/>
    <n v="-1"/>
    <n v="2982.2521000000002"/>
    <n v="-1"/>
    <n v="3926.2755999999995"/>
  </r>
  <r>
    <x v="522"/>
    <x v="3"/>
    <s v="I-8 WB"/>
    <n v="79"/>
    <n v="0.45"/>
    <s v="SR-163 SB"/>
    <n v="65.78"/>
    <n v="66.8"/>
    <n v="65.28"/>
    <n v="49.67"/>
    <n v="65.37"/>
    <n v="0"/>
    <n v="0"/>
    <n v="0"/>
    <n v="0"/>
    <n v="0"/>
    <n v="-1"/>
    <n v="4462.24"/>
    <n v="-1"/>
    <n v="2467.1089000000002"/>
  </r>
  <r>
    <x v="523"/>
    <x v="3"/>
    <s v="I-8 WB"/>
    <n v="80"/>
    <n v="0.11"/>
    <s v="SR-163 SB"/>
    <n v="65.78"/>
    <n v="66.8"/>
    <n v="65.28"/>
    <n v="49.67"/>
    <n v="65.37"/>
    <n v="0"/>
    <n v="0"/>
    <n v="0"/>
    <n v="0"/>
    <n v="0"/>
    <n v="-1"/>
    <n v="4462.24"/>
    <n v="-1"/>
    <n v="2467.1089000000002"/>
  </r>
  <r>
    <x v="524"/>
    <x v="3"/>
    <s v="I-8 WB"/>
    <n v="81"/>
    <n v="0.35"/>
    <s v="SR-163 SB"/>
    <n v="66.12"/>
    <n v="62.43"/>
    <n v="65.22"/>
    <n v="65.569999999999993"/>
    <n v="65.77"/>
    <n v="0"/>
    <n v="0"/>
    <n v="0"/>
    <n v="0"/>
    <n v="0"/>
    <n v="-1"/>
    <n v="3897.5048999999999"/>
    <n v="-1"/>
    <n v="4299.4248999999991"/>
  </r>
  <r>
    <x v="525"/>
    <x v="3"/>
    <s v="I-8 WB"/>
    <n v="87"/>
    <n v="0.25"/>
    <s v="MORENA"/>
    <n v="66.39"/>
    <n v="62.44"/>
    <n v="64.62"/>
    <n v="64.77"/>
    <n v="66.37"/>
    <n v="0"/>
    <n v="0"/>
    <n v="0"/>
    <n v="0"/>
    <n v="0"/>
    <n v="-1"/>
    <n v="3898.7535999999996"/>
    <n v="-1"/>
    <n v="4195.1528999999991"/>
  </r>
  <r>
    <x v="526"/>
    <x v="3"/>
    <s v="I-8 WB"/>
    <n v="90"/>
    <n v="0.08"/>
    <s v="I-5 NB"/>
    <n v="59.66"/>
    <n v="59.84"/>
    <n v="59.83"/>
    <n v="59.73"/>
    <n v="59.83"/>
    <n v="0"/>
    <n v="0"/>
    <n v="0"/>
    <n v="0"/>
    <n v="0"/>
    <n v="-1"/>
    <n v="3580.8256000000006"/>
    <n v="-1"/>
    <n v="3567.6728999999996"/>
  </r>
  <r>
    <x v="527"/>
    <x v="3"/>
    <s v="I-8 WB"/>
    <n v="91"/>
    <n v="0.1"/>
    <s v="I-5 NB"/>
    <n v="59.66"/>
    <n v="59.84"/>
    <n v="59.83"/>
    <n v="59.73"/>
    <n v="59.83"/>
    <n v="0"/>
    <n v="0"/>
    <n v="0"/>
    <n v="0"/>
    <n v="0"/>
    <n v="-1"/>
    <n v="3580.8256000000006"/>
    <n v="-1"/>
    <n v="3567.6728999999996"/>
  </r>
  <r>
    <x v="528"/>
    <x v="3"/>
    <s v="I-8 WB"/>
    <n v="93"/>
    <n v="1.1499999999999999"/>
    <s v="MIDWAY"/>
    <n v="59.22"/>
    <n v="59.48"/>
    <n v="58.99"/>
    <n v="57.34"/>
    <n v="59.01"/>
    <n v="0"/>
    <n v="0"/>
    <n v="0"/>
    <n v="0"/>
    <n v="0"/>
    <n v="-1"/>
    <n v="3537.8703999999998"/>
    <n v="-1"/>
    <n v="3287.8756000000003"/>
  </r>
  <r>
    <x v="529"/>
    <x v="0"/>
    <s v="I-805 NB"/>
    <n v="1"/>
    <n v="0.21"/>
    <s v="I-5 NB"/>
    <n v="59.84"/>
    <n v="62.5"/>
    <n v="60.65"/>
    <n v="60.21"/>
    <n v="58.9"/>
    <n v="0"/>
    <n v="0"/>
    <n v="0"/>
    <n v="0"/>
    <n v="0"/>
    <n v="-1"/>
    <n v="3906.25"/>
    <n v="-1"/>
    <n v="3625.2440999999999"/>
  </r>
  <r>
    <x v="530"/>
    <x v="0"/>
    <s v="I-805 NB"/>
    <n v="2"/>
    <n v="0.64"/>
    <s v="EAST SAN YSIDRO"/>
    <n v="66.88"/>
    <n v="66.650000000000006"/>
    <n v="65.790000000000006"/>
    <n v="65.95"/>
    <n v="66.28"/>
    <n v="0"/>
    <n v="0"/>
    <n v="0"/>
    <n v="0"/>
    <n v="0"/>
    <n v="-1"/>
    <n v="4442.2225000000008"/>
    <n v="-1"/>
    <n v="4349.4025000000001"/>
  </r>
  <r>
    <x v="531"/>
    <x v="0"/>
    <s v="I-805 NB"/>
    <n v="3"/>
    <n v="0.28000000000000003"/>
    <s v="EAST SAN YSIDRO"/>
    <n v="66.709999999999994"/>
    <n v="65.459999999999994"/>
    <n v="64.59"/>
    <n v="64.92"/>
    <n v="65.59"/>
    <n v="0"/>
    <n v="0"/>
    <n v="0"/>
    <n v="0"/>
    <n v="0"/>
    <n v="-1"/>
    <n v="4285.0115999999989"/>
    <n v="-1"/>
    <n v="4214.6064000000006"/>
  </r>
  <r>
    <x v="532"/>
    <x v="0"/>
    <s v="I-805 NB"/>
    <n v="4"/>
    <n v="0.36"/>
    <s v="SR-905 EB"/>
    <n v="66.709999999999994"/>
    <n v="65.459999999999994"/>
    <n v="64.59"/>
    <n v="64.92"/>
    <n v="65.59"/>
    <n v="0"/>
    <n v="0"/>
    <n v="0"/>
    <n v="0"/>
    <n v="0"/>
    <n v="-1"/>
    <n v="4285.0115999999989"/>
    <n v="-1"/>
    <n v="4214.6064000000006"/>
  </r>
  <r>
    <x v="533"/>
    <x v="0"/>
    <s v="I-805 NB"/>
    <n v="5"/>
    <n v="0.18"/>
    <s v="SR-905 EB"/>
    <n v="66.709999999999994"/>
    <n v="65.459999999999994"/>
    <n v="64.59"/>
    <n v="64.92"/>
    <n v="65.59"/>
    <n v="0"/>
    <n v="0"/>
    <n v="0"/>
    <n v="0"/>
    <n v="0"/>
    <n v="-1"/>
    <n v="4285.0115999999989"/>
    <n v="-1"/>
    <n v="4214.6064000000006"/>
  </r>
  <r>
    <x v="534"/>
    <x v="0"/>
    <s v="I-805 NB"/>
    <n v="8"/>
    <n v="0.41"/>
    <n v="0"/>
    <n v="65.58"/>
    <n v="64.13"/>
    <n v="63.81"/>
    <n v="65.040000000000006"/>
    <n v="64.72"/>
    <n v="0"/>
    <n v="0"/>
    <n v="0"/>
    <n v="0"/>
    <n v="0"/>
    <n v="-1"/>
    <n v="4112.656899999999"/>
    <n v="-1"/>
    <n v="4230.2016000000012"/>
  </r>
  <r>
    <x v="535"/>
    <x v="0"/>
    <s v="I-805 NB"/>
    <n v="9"/>
    <n v="0.57999999999999996"/>
    <s v="PALM"/>
    <n v="65.58"/>
    <n v="64.13"/>
    <n v="63.81"/>
    <n v="65.040000000000006"/>
    <n v="64.72"/>
    <n v="0"/>
    <n v="0"/>
    <n v="0"/>
    <n v="0"/>
    <n v="0"/>
    <n v="-1"/>
    <n v="4112.656899999999"/>
    <n v="-1"/>
    <n v="4230.2016000000012"/>
  </r>
  <r>
    <x v="536"/>
    <x v="0"/>
    <s v="I-805 NB"/>
    <n v="11"/>
    <n v="0.27"/>
    <s v="OTAY VALLEY"/>
    <n v="64.86"/>
    <n v="65.459999999999994"/>
    <n v="63.41"/>
    <n v="63.86"/>
    <n v="63.73"/>
    <n v="0"/>
    <n v="0"/>
    <n v="0"/>
    <n v="0"/>
    <n v="0"/>
    <n v="-1"/>
    <n v="4285.0115999999989"/>
    <n v="-1"/>
    <n v="4078.0996"/>
  </r>
  <r>
    <x v="537"/>
    <x v="0"/>
    <s v="I-805 NB"/>
    <n v="12"/>
    <n v="0.19"/>
    <s v="OTAY VALLEY"/>
    <n v="64.86"/>
    <n v="65.459999999999994"/>
    <n v="63.41"/>
    <n v="63.86"/>
    <n v="63.73"/>
    <n v="0"/>
    <n v="0"/>
    <n v="0"/>
    <n v="0"/>
    <n v="0"/>
    <n v="-1"/>
    <n v="4285.0115999999989"/>
    <n v="-1"/>
    <n v="4078.0996"/>
  </r>
  <r>
    <x v="538"/>
    <x v="0"/>
    <s v="I-805 NB"/>
    <n v="14"/>
    <n v="0.55000000000000004"/>
    <s v="ORANGE"/>
    <n v="64.91"/>
    <n v="64.319999999999993"/>
    <n v="61.98"/>
    <n v="63.85"/>
    <n v="64.13"/>
    <n v="0"/>
    <n v="0"/>
    <n v="0"/>
    <n v="0"/>
    <n v="0"/>
    <n v="-1"/>
    <n v="4137.0623999999989"/>
    <n v="-1"/>
    <n v="4076.8225000000002"/>
  </r>
  <r>
    <x v="539"/>
    <x v="0"/>
    <s v="I-805 NB"/>
    <n v="17"/>
    <n v="0.5"/>
    <s v="PALOMAR"/>
    <n v="64.98"/>
    <n v="67.510000000000005"/>
    <n v="64.989999999999995"/>
    <n v="66.31"/>
    <n v="64.44"/>
    <n v="0"/>
    <n v="0"/>
    <n v="0"/>
    <n v="0"/>
    <n v="0"/>
    <n v="-1"/>
    <n v="4557.6001000000006"/>
    <n v="-1"/>
    <n v="4397.0161000000007"/>
  </r>
  <r>
    <x v="540"/>
    <x v="0"/>
    <s v="I-805 NB"/>
    <n v="18"/>
    <n v="0.61"/>
    <s v="TELEGRAPH CANYON"/>
    <n v="64.98"/>
    <n v="67.510000000000005"/>
    <n v="64.989999999999995"/>
    <n v="66.31"/>
    <n v="64.44"/>
    <n v="0"/>
    <n v="0"/>
    <n v="0"/>
    <n v="0"/>
    <n v="0"/>
    <n v="-1"/>
    <n v="4557.6001000000006"/>
    <n v="-1"/>
    <n v="4397.0161000000007"/>
  </r>
  <r>
    <x v="541"/>
    <x v="0"/>
    <s v="I-805 NB"/>
    <n v="20"/>
    <n v="0.23"/>
    <s v="TELEGRAPH CANYON"/>
    <n v="65.3"/>
    <n v="65.58"/>
    <n v="64.930000000000007"/>
    <n v="65.77"/>
    <n v="64.83"/>
    <n v="0"/>
    <n v="0"/>
    <n v="0"/>
    <n v="0"/>
    <n v="0"/>
    <n v="-1"/>
    <n v="4300.7363999999998"/>
    <n v="-1"/>
    <n v="4325.6928999999991"/>
  </r>
  <r>
    <x v="542"/>
    <x v="0"/>
    <s v="I-805 NB"/>
    <n v="21"/>
    <n v="0.23"/>
    <s v="H"/>
    <n v="65.3"/>
    <n v="65.58"/>
    <n v="64.930000000000007"/>
    <n v="65.77"/>
    <n v="64.83"/>
    <n v="0"/>
    <n v="0"/>
    <n v="0"/>
    <n v="0"/>
    <n v="0"/>
    <n v="-1"/>
    <n v="4300.7363999999998"/>
    <n v="-1"/>
    <n v="4325.6928999999991"/>
  </r>
  <r>
    <x v="543"/>
    <x v="0"/>
    <s v="I-805 NB"/>
    <n v="22"/>
    <n v="7.0000000000000007E-2"/>
    <s v="H"/>
    <n v="65.3"/>
    <n v="65.58"/>
    <n v="64.930000000000007"/>
    <n v="65.77"/>
    <n v="64.83"/>
    <n v="0"/>
    <n v="0"/>
    <n v="0"/>
    <n v="0"/>
    <n v="0"/>
    <n v="-1"/>
    <n v="4300.7363999999998"/>
    <n v="-1"/>
    <n v="4325.6928999999991"/>
  </r>
  <r>
    <x v="544"/>
    <x v="0"/>
    <s v="I-805 NB"/>
    <n v="23"/>
    <n v="0.33"/>
    <s v="H"/>
    <n v="65.3"/>
    <n v="65.58"/>
    <n v="64.930000000000007"/>
    <n v="65.77"/>
    <n v="64.83"/>
    <n v="0"/>
    <n v="0"/>
    <n v="0"/>
    <n v="0"/>
    <n v="0"/>
    <n v="-1"/>
    <n v="4300.7363999999998"/>
    <n v="-1"/>
    <n v="4325.6928999999991"/>
  </r>
  <r>
    <x v="545"/>
    <x v="0"/>
    <s v="I-805 NB"/>
    <n v="24"/>
    <n v="0.25"/>
    <s v="H"/>
    <n v="64.709999999999994"/>
    <n v="59.93"/>
    <n v="62.33"/>
    <n v="62.05"/>
    <n v="64.3"/>
    <n v="0"/>
    <n v="0"/>
    <n v="0"/>
    <n v="0"/>
    <n v="0"/>
    <n v="-1"/>
    <n v="3591.6048999999998"/>
    <n v="-1"/>
    <n v="3850.2024999999999"/>
  </r>
  <r>
    <x v="546"/>
    <x v="0"/>
    <s v="I-805 NB"/>
    <n v="25"/>
    <n v="0.39"/>
    <s v="H"/>
    <n v="64.709999999999994"/>
    <n v="59.93"/>
    <n v="62.33"/>
    <n v="62.05"/>
    <n v="64.3"/>
    <n v="0"/>
    <n v="0"/>
    <n v="0"/>
    <n v="0"/>
    <n v="0"/>
    <n v="-1"/>
    <n v="3591.6048999999998"/>
    <n v="-1"/>
    <n v="3850.2024999999999"/>
  </r>
  <r>
    <x v="547"/>
    <x v="0"/>
    <s v="I-805 NB"/>
    <n v="27"/>
    <n v="0.23"/>
    <s v="BONITA"/>
    <n v="64.23"/>
    <n v="60.87"/>
    <n v="65.069999999999993"/>
    <n v="65.709999999999994"/>
    <n v="63.92"/>
    <n v="0"/>
    <n v="0"/>
    <n v="0"/>
    <n v="0"/>
    <n v="0"/>
    <n v="-1"/>
    <n v="3705.1568999999995"/>
    <n v="-1"/>
    <n v="4317.8040999999994"/>
  </r>
  <r>
    <x v="548"/>
    <x v="0"/>
    <s v="I-805 NB"/>
    <n v="28"/>
    <n v="0.45"/>
    <s v="SR-54 EB"/>
    <n v="64.23"/>
    <n v="60.87"/>
    <n v="65.069999999999993"/>
    <n v="65.709999999999994"/>
    <n v="63.92"/>
    <n v="0"/>
    <n v="0"/>
    <n v="0"/>
    <n v="0"/>
    <n v="0"/>
    <n v="-1"/>
    <n v="3705.1568999999995"/>
    <n v="-1"/>
    <n v="4317.8040999999994"/>
  </r>
  <r>
    <x v="549"/>
    <x v="0"/>
    <s v="I-805 NB"/>
    <n v="29"/>
    <n v="0.18"/>
    <s v="SWEETWATER"/>
    <n v="64.23"/>
    <n v="60.87"/>
    <n v="65.069999999999993"/>
    <n v="65.709999999999994"/>
    <n v="63.92"/>
    <n v="0"/>
    <n v="0"/>
    <n v="0"/>
    <n v="0"/>
    <n v="0"/>
    <n v="-1"/>
    <n v="3705.1568999999995"/>
    <n v="-1"/>
    <n v="4317.8040999999994"/>
  </r>
  <r>
    <x v="550"/>
    <x v="0"/>
    <s v="I-805 NB"/>
    <n v="30"/>
    <n v="0.33"/>
    <s v="SWEETWATER"/>
    <n v="64.23"/>
    <n v="60.87"/>
    <n v="65.069999999999993"/>
    <n v="65.709999999999994"/>
    <n v="63.92"/>
    <n v="0"/>
    <n v="0"/>
    <n v="0"/>
    <n v="0"/>
    <n v="0"/>
    <n v="-1"/>
    <n v="3705.1568999999995"/>
    <n v="-1"/>
    <n v="4317.8040999999994"/>
  </r>
  <r>
    <x v="551"/>
    <x v="0"/>
    <s v="I-805 NB"/>
    <n v="31"/>
    <n v="0.28999999999999998"/>
    <s v="SWEETWATER"/>
    <n v="64.23"/>
    <n v="60.87"/>
    <n v="65.069999999999993"/>
    <n v="65.709999999999994"/>
    <n v="63.92"/>
    <n v="0"/>
    <n v="0"/>
    <n v="0"/>
    <n v="0"/>
    <n v="0"/>
    <n v="-1"/>
    <n v="3705.1568999999995"/>
    <n v="-1"/>
    <n v="4317.8040999999994"/>
  </r>
  <r>
    <x v="552"/>
    <x v="0"/>
    <s v="I-805 NB"/>
    <n v="32"/>
    <n v="0.48"/>
    <s v="SR-54 WB"/>
    <n v="66.540000000000006"/>
    <n v="45.43"/>
    <n v="66.239999999999995"/>
    <n v="67.56"/>
    <n v="66.73"/>
    <n v="0"/>
    <n v="0"/>
    <n v="0"/>
    <n v="0"/>
    <n v="0"/>
    <n v="-1"/>
    <n v="2063.8849"/>
    <n v="-1"/>
    <n v="4564.3536000000004"/>
  </r>
  <r>
    <x v="553"/>
    <x v="0"/>
    <s v="I-805 NB"/>
    <n v="33"/>
    <n v="0.42"/>
    <s v="PLAZA"/>
    <n v="66.540000000000006"/>
    <n v="45.43"/>
    <n v="66.239999999999995"/>
    <n v="67.56"/>
    <n v="66.73"/>
    <n v="0"/>
    <n v="0"/>
    <n v="0"/>
    <n v="0"/>
    <n v="0"/>
    <n v="-1"/>
    <n v="2063.8849"/>
    <n v="-1"/>
    <n v="4564.3536000000004"/>
  </r>
  <r>
    <x v="554"/>
    <x v="0"/>
    <s v="I-805 NB"/>
    <n v="35"/>
    <n v="0.24"/>
    <s v="43RD"/>
    <n v="63.57"/>
    <n v="36.31"/>
    <n v="64.989999999999995"/>
    <n v="65.98"/>
    <n v="64.14"/>
    <n v="0"/>
    <n v="0"/>
    <n v="0"/>
    <n v="0"/>
    <n v="0"/>
    <n v="-1"/>
    <n v="1318.4161000000001"/>
    <n v="-1"/>
    <n v="4353.3604000000005"/>
  </r>
  <r>
    <x v="555"/>
    <x v="0"/>
    <s v="I-805 NB"/>
    <n v="36"/>
    <n v="0.23"/>
    <s v="47TH"/>
    <n v="63.57"/>
    <n v="36.31"/>
    <n v="64.989999999999995"/>
    <n v="65.98"/>
    <n v="64.14"/>
    <n v="0"/>
    <n v="0"/>
    <n v="0"/>
    <n v="0"/>
    <n v="0"/>
    <n v="-1"/>
    <n v="1318.4161000000001"/>
    <n v="-1"/>
    <n v="4353.3604000000005"/>
  </r>
  <r>
    <x v="556"/>
    <x v="0"/>
    <s v="I-805 NB"/>
    <n v="37"/>
    <n v="0.22"/>
    <s v="47TH"/>
    <n v="63.57"/>
    <n v="36.31"/>
    <n v="64.989999999999995"/>
    <n v="65.98"/>
    <n v="64.14"/>
    <n v="0"/>
    <n v="0"/>
    <n v="0"/>
    <n v="0"/>
    <n v="0"/>
    <n v="-1"/>
    <n v="1318.4161000000001"/>
    <n v="-1"/>
    <n v="4353.3604000000005"/>
  </r>
  <r>
    <x v="557"/>
    <x v="0"/>
    <s v="I-805 NB"/>
    <n v="38"/>
    <n v="0.15"/>
    <s v="47TH"/>
    <n v="63.57"/>
    <n v="36.31"/>
    <n v="64.989999999999995"/>
    <n v="65.98"/>
    <n v="64.14"/>
    <n v="0"/>
    <n v="0"/>
    <n v="0"/>
    <n v="0"/>
    <n v="0"/>
    <n v="-1"/>
    <n v="1318.4161000000001"/>
    <n v="-1"/>
    <n v="4353.3604000000005"/>
  </r>
  <r>
    <x v="558"/>
    <x v="0"/>
    <s v="I-805 NB"/>
    <n v="39"/>
    <n v="0.31"/>
    <s v="43RD"/>
    <n v="66.41"/>
    <n v="31.41"/>
    <n v="65.22"/>
    <n v="67.17"/>
    <n v="66.569999999999993"/>
    <n v="0"/>
    <n v="0"/>
    <n v="0"/>
    <n v="0"/>
    <n v="0"/>
    <n v="-1"/>
    <n v="986.58810000000005"/>
    <n v="-1"/>
    <n v="4511.8089"/>
  </r>
  <r>
    <x v="559"/>
    <x v="0"/>
    <s v="I-805 NB"/>
    <n v="40"/>
    <n v="0.43"/>
    <s v="IMPERIAL"/>
    <n v="66.41"/>
    <n v="31.41"/>
    <n v="65.22"/>
    <n v="67.17"/>
    <n v="66.569999999999993"/>
    <n v="0"/>
    <n v="0"/>
    <n v="0"/>
    <n v="0"/>
    <n v="0"/>
    <n v="-1"/>
    <n v="986.58810000000005"/>
    <n v="-1"/>
    <n v="4511.8089"/>
  </r>
  <r>
    <x v="560"/>
    <x v="0"/>
    <s v="I-805 NB"/>
    <n v="42"/>
    <n v="0.2"/>
    <s v="MARKET"/>
    <n v="63.85"/>
    <n v="29.04"/>
    <n v="63.31"/>
    <n v="65.22"/>
    <n v="64.180000000000007"/>
    <n v="0"/>
    <n v="0"/>
    <n v="0"/>
    <n v="0"/>
    <n v="0"/>
    <n v="-1"/>
    <n v="843.32159999999999"/>
    <n v="-1"/>
    <n v="4253.6484"/>
  </r>
  <r>
    <x v="561"/>
    <x v="0"/>
    <s v="I-805 NB"/>
    <n v="43"/>
    <n v="0.31"/>
    <s v="SR-94 WB"/>
    <n v="63.89"/>
    <n v="32.94"/>
    <n v="63.56"/>
    <n v="65.260000000000005"/>
    <n v="64.34"/>
    <n v="0"/>
    <n v="0"/>
    <n v="0"/>
    <n v="0"/>
    <n v="0"/>
    <n v="-1"/>
    <n v="1085.0435999999997"/>
    <n v="-1"/>
    <n v="4258.8676000000005"/>
  </r>
  <r>
    <x v="562"/>
    <x v="0"/>
    <s v="I-805 NB"/>
    <n v="44"/>
    <n v="0.09"/>
    <s v="SR-94 WB"/>
    <n v="63.89"/>
    <n v="32.94"/>
    <n v="63.56"/>
    <n v="65.260000000000005"/>
    <n v="64.34"/>
    <n v="0"/>
    <n v="0"/>
    <n v="0"/>
    <n v="0"/>
    <n v="0"/>
    <n v="-1"/>
    <n v="1085.0435999999997"/>
    <n v="-1"/>
    <n v="4258.8676000000005"/>
  </r>
  <r>
    <x v="563"/>
    <x v="0"/>
    <s v="I-805 NB"/>
    <n v="45"/>
    <n v="0.25"/>
    <s v="MARKET"/>
    <n v="63.89"/>
    <n v="32.94"/>
    <n v="63.56"/>
    <n v="65.260000000000005"/>
    <n v="64.34"/>
    <n v="0"/>
    <n v="0"/>
    <n v="0"/>
    <n v="0"/>
    <n v="0"/>
    <n v="-1"/>
    <n v="1085.0435999999997"/>
    <n v="-1"/>
    <n v="4258.8676000000005"/>
  </r>
  <r>
    <x v="564"/>
    <x v="0"/>
    <s v="I-805 NB"/>
    <n v="46"/>
    <n v="0.47"/>
    <s v="SR-94 WB"/>
    <n v="62.06"/>
    <n v="33.380000000000003"/>
    <n v="62.2"/>
    <n v="63.96"/>
    <n v="62.89"/>
    <n v="0"/>
    <n v="0"/>
    <n v="0"/>
    <n v="0"/>
    <n v="0"/>
    <n v="-1"/>
    <n v="1114.2244000000001"/>
    <n v="-1"/>
    <n v="4090.8816000000002"/>
  </r>
  <r>
    <x v="565"/>
    <x v="0"/>
    <s v="I-805 NB"/>
    <n v="47"/>
    <n v="0.34"/>
    <s v="HOME"/>
    <n v="65.459999999999994"/>
    <n v="31.08"/>
    <n v="65.53"/>
    <n v="66.88"/>
    <n v="65.680000000000007"/>
    <n v="0"/>
    <n v="0"/>
    <n v="0"/>
    <n v="0"/>
    <n v="0"/>
    <n v="-1"/>
    <n v="965.96639999999991"/>
    <n v="-1"/>
    <n v="4472.9343999999992"/>
  </r>
  <r>
    <x v="566"/>
    <x v="0"/>
    <s v="I-805 NB"/>
    <n v="48"/>
    <n v="0.51"/>
    <s v="SR-15 NB"/>
    <n v="65.459999999999994"/>
    <n v="31.08"/>
    <n v="65.53"/>
    <n v="66.88"/>
    <n v="65.680000000000007"/>
    <n v="0"/>
    <n v="0"/>
    <n v="0"/>
    <n v="0"/>
    <n v="0"/>
    <n v="-1"/>
    <n v="965.96639999999991"/>
    <n v="-1"/>
    <n v="4472.9343999999992"/>
  </r>
  <r>
    <x v="567"/>
    <x v="0"/>
    <s v="I-805 NB"/>
    <n v="49"/>
    <n v="0.43"/>
    <s v="SR-15 NB"/>
    <n v="65.459999999999994"/>
    <n v="31.08"/>
    <n v="65.53"/>
    <n v="66.88"/>
    <n v="65.680000000000007"/>
    <n v="0"/>
    <n v="0"/>
    <n v="0"/>
    <n v="0"/>
    <n v="0"/>
    <n v="-1"/>
    <n v="965.96639999999991"/>
    <n v="-1"/>
    <n v="4472.9343999999992"/>
  </r>
  <r>
    <x v="568"/>
    <x v="0"/>
    <s v="I-805 NB"/>
    <n v="50"/>
    <n v="0.33"/>
    <s v="SR-15 NB"/>
    <n v="65.459999999999994"/>
    <n v="31.08"/>
    <n v="65.53"/>
    <n v="66.88"/>
    <n v="65.680000000000007"/>
    <n v="0"/>
    <n v="0"/>
    <n v="0"/>
    <n v="0"/>
    <n v="0"/>
    <n v="-1"/>
    <n v="965.96639999999991"/>
    <n v="-1"/>
    <n v="4472.9343999999992"/>
  </r>
  <r>
    <x v="569"/>
    <x v="0"/>
    <s v="I-805 NB"/>
    <n v="51"/>
    <n v="0.28000000000000003"/>
    <s v="UNIVERSITY"/>
    <n v="65.75"/>
    <n v="27.76"/>
    <n v="64.930000000000007"/>
    <n v="66.72"/>
    <n v="66.53"/>
    <n v="0"/>
    <n v="0"/>
    <n v="0"/>
    <n v="0"/>
    <n v="0"/>
    <n v="-1"/>
    <n v="770.61760000000004"/>
    <n v="-1"/>
    <n v="4451.5583999999999"/>
  </r>
  <r>
    <x v="570"/>
    <x v="0"/>
    <s v="I-805 NB"/>
    <n v="52"/>
    <n v="0.25"/>
    <s v="UNIVERSITY"/>
    <n v="65.75"/>
    <n v="27.76"/>
    <n v="64.930000000000007"/>
    <n v="66.72"/>
    <n v="66.53"/>
    <n v="0"/>
    <n v="0"/>
    <n v="0"/>
    <n v="0"/>
    <n v="0"/>
    <n v="-1"/>
    <n v="770.61760000000004"/>
    <n v="-1"/>
    <n v="4451.5583999999999"/>
  </r>
  <r>
    <x v="571"/>
    <x v="0"/>
    <s v="I-805 NB"/>
    <n v="53"/>
    <n v="0.35"/>
    <s v="EL CAJON"/>
    <n v="65.25"/>
    <n v="36.979999999999997"/>
    <n v="63.69"/>
    <n v="65.58"/>
    <n v="65.33"/>
    <n v="0"/>
    <n v="0"/>
    <n v="0"/>
    <n v="0"/>
    <n v="0"/>
    <n v="-1"/>
    <n v="1367.5203999999999"/>
    <n v="-1"/>
    <n v="4300.7363999999998"/>
  </r>
  <r>
    <x v="572"/>
    <x v="0"/>
    <s v="I-805 NB"/>
    <n v="56"/>
    <n v="0.75"/>
    <s v="I-8 EB"/>
    <n v="67.53"/>
    <n v="46.08"/>
    <n v="68.47"/>
    <n v="69.900000000000006"/>
    <n v="67.56"/>
    <n v="0"/>
    <n v="0"/>
    <n v="0"/>
    <n v="0"/>
    <n v="0"/>
    <n v="-1"/>
    <n v="2123.3663999999999"/>
    <n v="-1"/>
    <n v="4886.0100000000011"/>
  </r>
  <r>
    <x v="573"/>
    <x v="0"/>
    <s v="I-805 NB"/>
    <n v="57"/>
    <n v="0.4"/>
    <s v="I-8 WB"/>
    <n v="67.53"/>
    <n v="46.08"/>
    <n v="68.47"/>
    <n v="69.900000000000006"/>
    <n v="67.56"/>
    <n v="0"/>
    <n v="0"/>
    <n v="0"/>
    <n v="0"/>
    <n v="0"/>
    <n v="-1"/>
    <n v="2123.3663999999999"/>
    <n v="-1"/>
    <n v="4886.0100000000011"/>
  </r>
  <r>
    <x v="574"/>
    <x v="0"/>
    <s v="I-805 NB"/>
    <n v="58"/>
    <n v="0.86"/>
    <s v="MURRAY RIDGE"/>
    <n v="67.62"/>
    <n v="57.82"/>
    <n v="66.709999999999994"/>
    <n v="68.12"/>
    <n v="67.45"/>
    <n v="0"/>
    <n v="0"/>
    <n v="0"/>
    <n v="0"/>
    <n v="0"/>
    <n v="-1"/>
    <n v="3343.1523999999999"/>
    <n v="-1"/>
    <n v="4640.3344000000006"/>
  </r>
  <r>
    <x v="575"/>
    <x v="0"/>
    <s v="I-805 NB"/>
    <n v="59"/>
    <n v="0.65"/>
    <s v="MURRAY RIDGE"/>
    <n v="68.64"/>
    <n v="60.56"/>
    <n v="68.11"/>
    <n v="69.099999999999994"/>
    <n v="68.42"/>
    <n v="0"/>
    <n v="0"/>
    <n v="0"/>
    <n v="0"/>
    <n v="0"/>
    <n v="-1"/>
    <n v="3667.5136000000002"/>
    <n v="-1"/>
    <n v="4774.8099999999995"/>
  </r>
  <r>
    <x v="576"/>
    <x v="0"/>
    <s v="I-805 NB"/>
    <n v="60"/>
    <n v="0.38"/>
    <s v="KEARNY VILLA"/>
    <n v="69.010000000000005"/>
    <n v="59.44"/>
    <n v="68.19"/>
    <n v="69.849999999999994"/>
    <n v="68.91"/>
    <n v="0"/>
    <n v="0"/>
    <n v="0"/>
    <n v="0"/>
    <n v="0"/>
    <n v="-1"/>
    <n v="3533.1135999999997"/>
    <n v="-1"/>
    <n v="4879.0224999999991"/>
  </r>
  <r>
    <x v="577"/>
    <x v="0"/>
    <s v="I-805 NB"/>
    <n v="61"/>
    <n v="0.54"/>
    <s v="SR-163 NB"/>
    <n v="68.03"/>
    <n v="51.13"/>
    <n v="66.849999999999994"/>
    <n v="68.97"/>
    <n v="67.599999999999994"/>
    <n v="0"/>
    <n v="0"/>
    <n v="0"/>
    <n v="0"/>
    <n v="0"/>
    <n v="-1"/>
    <n v="2614.2769000000003"/>
    <n v="-1"/>
    <n v="4756.8608999999997"/>
  </r>
  <r>
    <x v="578"/>
    <x v="0"/>
    <s v="I-805 NB"/>
    <n v="63"/>
    <n v="0.44"/>
    <s v="SR-163 NB"/>
    <n v="67.8"/>
    <n v="37.659999999999997"/>
    <n v="64.489999999999995"/>
    <n v="69.069999999999993"/>
    <n v="67.33"/>
    <n v="0"/>
    <n v="0"/>
    <n v="0"/>
    <n v="0"/>
    <n v="0"/>
    <n v="-1"/>
    <n v="1418.2755999999997"/>
    <n v="-1"/>
    <n v="4770.6648999999989"/>
  </r>
  <r>
    <x v="579"/>
    <x v="0"/>
    <s v="I-805 NB"/>
    <n v="64"/>
    <n v="0.65"/>
    <s v="BALBOA"/>
    <n v="67.8"/>
    <n v="37.659999999999997"/>
    <n v="64.489999999999995"/>
    <n v="69.069999999999993"/>
    <n v="67.33"/>
    <n v="0"/>
    <n v="0"/>
    <n v="0"/>
    <n v="0"/>
    <n v="0"/>
    <n v="-1"/>
    <n v="1418.2755999999997"/>
    <n v="-1"/>
    <n v="4770.6648999999989"/>
  </r>
  <r>
    <x v="580"/>
    <x v="0"/>
    <s v="I-805 NB"/>
    <n v="65"/>
    <n v="0.25"/>
    <s v="BALBOA"/>
    <n v="67.19"/>
    <n v="30.33"/>
    <n v="62.52"/>
    <n v="69.599999999999994"/>
    <n v="67.16"/>
    <n v="0"/>
    <n v="0"/>
    <n v="0"/>
    <n v="0"/>
    <n v="0"/>
    <n v="-1"/>
    <n v="919.9088999999999"/>
    <n v="-1"/>
    <n v="4844.1599999999989"/>
  </r>
  <r>
    <x v="581"/>
    <x v="0"/>
    <s v="I-805 NB"/>
    <n v="66"/>
    <n v="0.53"/>
    <n v="0"/>
    <n v="67.19"/>
    <n v="30.33"/>
    <n v="62.52"/>
    <n v="69.599999999999994"/>
    <n v="67.16"/>
    <n v="0"/>
    <n v="0"/>
    <n v="0"/>
    <n v="0"/>
    <n v="0"/>
    <n v="-1"/>
    <n v="919.9088999999999"/>
    <n v="-1"/>
    <n v="4844.1599999999989"/>
  </r>
  <r>
    <x v="582"/>
    <x v="0"/>
    <s v="I-805 NB"/>
    <n v="67"/>
    <n v="0.43"/>
    <s v="CLAIREMONT MESA"/>
    <n v="67.19"/>
    <n v="30.33"/>
    <n v="62.52"/>
    <n v="69.599999999999994"/>
    <n v="67.16"/>
    <n v="0"/>
    <n v="0"/>
    <n v="0"/>
    <n v="0"/>
    <n v="0"/>
    <n v="-1"/>
    <n v="919.9088999999999"/>
    <n v="-1"/>
    <n v="4844.1599999999989"/>
  </r>
  <r>
    <x v="583"/>
    <x v="0"/>
    <s v="I-805 NB"/>
    <n v="68"/>
    <n v="0.43"/>
    <s v="SR-52 EB"/>
    <n v="65.81"/>
    <n v="28.86"/>
    <n v="61.41"/>
    <n v="69.73"/>
    <n v="66.48"/>
    <n v="0"/>
    <n v="0"/>
    <n v="0"/>
    <n v="0"/>
    <n v="0"/>
    <n v="-1"/>
    <n v="832.89959999999996"/>
    <n v="-1"/>
    <n v="4862.2729000000008"/>
  </r>
  <r>
    <x v="584"/>
    <x v="0"/>
    <s v="I-805 NB"/>
    <n v="69"/>
    <n v="0.31"/>
    <s v="SR-52 EB"/>
    <n v="65.81"/>
    <n v="28.86"/>
    <n v="61.41"/>
    <n v="69.73"/>
    <n v="66.48"/>
    <n v="0"/>
    <n v="0"/>
    <n v="0"/>
    <n v="0"/>
    <n v="0"/>
    <n v="-1"/>
    <n v="832.89959999999996"/>
    <n v="-1"/>
    <n v="4862.2729000000008"/>
  </r>
  <r>
    <x v="585"/>
    <x v="0"/>
    <s v="I-805 NB"/>
    <n v="71"/>
    <n v="0.31"/>
    <s v="SR-52 WB"/>
    <n v="65.5"/>
    <n v="50.52"/>
    <n v="62.3"/>
    <n v="67.739999999999995"/>
    <n v="65.83"/>
    <n v="0"/>
    <n v="0"/>
    <n v="0"/>
    <n v="0"/>
    <n v="0"/>
    <n v="-1"/>
    <n v="2552.2704000000003"/>
    <n v="-1"/>
    <n v="4588.7075999999997"/>
  </r>
  <r>
    <x v="586"/>
    <x v="0"/>
    <s v="I-805 NB"/>
    <n v="72"/>
    <n v="0.42"/>
    <s v="GOVERNOR"/>
    <n v="65.5"/>
    <n v="50.52"/>
    <n v="62.3"/>
    <n v="67.739999999999995"/>
    <n v="65.83"/>
    <n v="0"/>
    <n v="0"/>
    <n v="0"/>
    <n v="0"/>
    <n v="0"/>
    <n v="-1"/>
    <n v="2552.2704000000003"/>
    <n v="-1"/>
    <n v="4588.7075999999997"/>
  </r>
  <r>
    <x v="587"/>
    <x v="0"/>
    <s v="I-805 NB"/>
    <n v="74"/>
    <n v="0.55000000000000004"/>
    <s v="NOBEL"/>
    <n v="67.709999999999994"/>
    <n v="67.5"/>
    <n v="68.56"/>
    <n v="69.989999999999995"/>
    <n v="67.66"/>
    <n v="0"/>
    <n v="0"/>
    <n v="0"/>
    <n v="0"/>
    <n v="0"/>
    <n v="-1"/>
    <n v="4556.25"/>
    <n v="-1"/>
    <n v="4898.6000999999997"/>
  </r>
  <r>
    <x v="588"/>
    <x v="0"/>
    <s v="I-805 NB"/>
    <n v="75"/>
    <n v="0.57999999999999996"/>
    <s v="MIRAMAR"/>
    <n v="67.709999999999994"/>
    <n v="67.5"/>
    <n v="68.56"/>
    <n v="69.989999999999995"/>
    <n v="67.66"/>
    <n v="0"/>
    <n v="0"/>
    <n v="0"/>
    <n v="0"/>
    <n v="0"/>
    <n v="-1"/>
    <n v="4556.25"/>
    <n v="-1"/>
    <n v="4898.6000999999997"/>
  </r>
  <r>
    <x v="589"/>
    <x v="0"/>
    <s v="I-805 NB"/>
    <n v="76"/>
    <n v="0.1"/>
    <s v="MIRAMAR"/>
    <n v="67.709999999999994"/>
    <n v="67.5"/>
    <n v="68.56"/>
    <n v="69.989999999999995"/>
    <n v="67.66"/>
    <n v="0"/>
    <n v="0"/>
    <n v="0"/>
    <n v="0"/>
    <n v="0"/>
    <n v="-1"/>
    <n v="4556.25"/>
    <n v="-1"/>
    <n v="4898.6000999999997"/>
  </r>
  <r>
    <x v="590"/>
    <x v="0"/>
    <s v="I-805 NB"/>
    <n v="77"/>
    <n v="0.14000000000000001"/>
    <s v="MIRAMAR"/>
    <n v="67.709999999999994"/>
    <n v="67.5"/>
    <n v="68.56"/>
    <n v="69.989999999999995"/>
    <n v="67.66"/>
    <n v="0"/>
    <n v="0"/>
    <n v="0"/>
    <n v="0"/>
    <n v="0"/>
    <n v="-1"/>
    <n v="4556.25"/>
    <n v="-1"/>
    <n v="4898.6000999999997"/>
  </r>
  <r>
    <x v="591"/>
    <x v="0"/>
    <s v="I-805 NB"/>
    <n v="79"/>
    <n v="0.35"/>
    <s v="MIRA MESA"/>
    <n v="66.95"/>
    <n v="67.510000000000005"/>
    <n v="68.02"/>
    <n v="69.11"/>
    <n v="66.78"/>
    <n v="0"/>
    <n v="0"/>
    <n v="0"/>
    <n v="0"/>
    <n v="0"/>
    <n v="-1"/>
    <n v="4557.6001000000006"/>
    <n v="-1"/>
    <n v="4776.1921000000002"/>
  </r>
  <r>
    <x v="592"/>
    <x v="0"/>
    <s v="I-805 NB"/>
    <n v="80"/>
    <n v="0.42"/>
    <s v="VISTA SORRENTO"/>
    <n v="66.95"/>
    <n v="67.510000000000005"/>
    <n v="68.02"/>
    <n v="69.11"/>
    <n v="66.78"/>
    <n v="0"/>
    <n v="0"/>
    <n v="0"/>
    <n v="0"/>
    <n v="0"/>
    <n v="-1"/>
    <n v="4557.6001000000006"/>
    <n v="-1"/>
    <n v="4776.1921000000002"/>
  </r>
  <r>
    <x v="593"/>
    <x v="0"/>
    <s v="I-805 NB"/>
    <n v="81"/>
    <n v="0.04"/>
    <s v="VISTA SORRENTO"/>
    <n v="66.95"/>
    <n v="67.510000000000005"/>
    <n v="68.02"/>
    <n v="69.11"/>
    <n v="66.78"/>
    <n v="0"/>
    <n v="0"/>
    <n v="0"/>
    <n v="0"/>
    <n v="0"/>
    <n v="-1"/>
    <n v="4557.6001000000006"/>
    <n v="-1"/>
    <n v="4776.1921000000002"/>
  </r>
  <r>
    <x v="594"/>
    <x v="0"/>
    <s v="I-805 NB"/>
    <n v="82"/>
    <n v="0.46"/>
    <s v="MIRA MESA"/>
    <n v="66.95"/>
    <n v="67.510000000000005"/>
    <n v="68.02"/>
    <n v="69.11"/>
    <n v="66.78"/>
    <n v="0"/>
    <n v="0"/>
    <n v="0"/>
    <n v="0"/>
    <n v="0"/>
    <n v="-1"/>
    <n v="4557.6001000000006"/>
    <n v="-1"/>
    <n v="4776.1921000000002"/>
  </r>
  <r>
    <x v="595"/>
    <x v="0"/>
    <s v="I-805 NB"/>
    <n v="83"/>
    <n v="0.43"/>
    <s v="MIRA MESA"/>
    <n v="66.66"/>
    <n v="69.599999999999994"/>
    <n v="69.72"/>
    <n v="68.81"/>
    <n v="67.12"/>
    <n v="0"/>
    <n v="0"/>
    <n v="0"/>
    <n v="0"/>
    <n v="0"/>
    <n v="-1"/>
    <n v="4844.1599999999989"/>
    <n v="-1"/>
    <n v="4734.8161"/>
  </r>
  <r>
    <x v="596"/>
    <x v="0"/>
    <s v="I-805 NB"/>
    <n v="84"/>
    <n v="0.4"/>
    <s v="I-5 NB"/>
    <n v="66.66"/>
    <n v="69.599999999999994"/>
    <n v="69.72"/>
    <n v="68.81"/>
    <n v="67.12"/>
    <n v="0"/>
    <n v="0"/>
    <n v="0"/>
    <n v="0"/>
    <n v="0"/>
    <n v="-1"/>
    <n v="4844.1599999999989"/>
    <n v="-1"/>
    <n v="4734.8161"/>
  </r>
  <r>
    <x v="597"/>
    <x v="0"/>
    <s v="I-805 NB"/>
    <n v="85"/>
    <n v="0.27"/>
    <s v="I-5 NB"/>
    <n v="66.66"/>
    <n v="69.599999999999994"/>
    <n v="69.72"/>
    <n v="68.81"/>
    <n v="67.12"/>
    <n v="0"/>
    <n v="0"/>
    <n v="0"/>
    <n v="0"/>
    <n v="0"/>
    <n v="-1"/>
    <n v="4844.1599999999989"/>
    <n v="-1"/>
    <n v="4734.8161"/>
  </r>
  <r>
    <x v="598"/>
    <x v="1"/>
    <s v="I-805 SB"/>
    <n v="1"/>
    <n v="0.61"/>
    <s v="I-5 SB"/>
    <n v="67.72"/>
    <n v="65.62"/>
    <n v="68.61"/>
    <n v="41.63"/>
    <n v="67.05"/>
    <n v="0"/>
    <n v="0"/>
    <n v="0"/>
    <n v="0"/>
    <n v="0"/>
    <n v="-1"/>
    <n v="4305.9844000000003"/>
    <n v="-1"/>
    <n v="1733.0569000000003"/>
  </r>
  <r>
    <x v="599"/>
    <x v="1"/>
    <s v="I-805 SB"/>
    <n v="2"/>
    <n v="0.67"/>
    <s v="I-5 SB"/>
    <n v="65.849999999999994"/>
    <n v="70.14"/>
    <n v="70.34"/>
    <n v="54.36"/>
    <n v="67.19"/>
    <n v="0"/>
    <n v="0"/>
    <n v="0"/>
    <n v="0"/>
    <n v="0"/>
    <n v="-1"/>
    <n v="4919.6196"/>
    <n v="-1"/>
    <n v="2955.0095999999999"/>
  </r>
  <r>
    <x v="600"/>
    <x v="1"/>
    <s v="I-805 SB"/>
    <n v="3"/>
    <n v="0.1"/>
    <s v="SORRENTO VALLEY"/>
    <n v="64.540000000000006"/>
    <n v="67.459999999999994"/>
    <n v="65.94"/>
    <n v="32.76"/>
    <n v="65.2"/>
    <n v="0"/>
    <n v="0"/>
    <n v="0"/>
    <n v="0"/>
    <n v="0"/>
    <n v="-1"/>
    <n v="4550.8515999999991"/>
    <n v="-1"/>
    <n v="1073.2175999999999"/>
  </r>
  <r>
    <x v="601"/>
    <x v="1"/>
    <s v="I-805 SB"/>
    <n v="4"/>
    <n v="0.22"/>
    <s v="SORRENTO VALLEY"/>
    <n v="64.540000000000006"/>
    <n v="67.459999999999994"/>
    <n v="65.94"/>
    <n v="32.76"/>
    <n v="65.2"/>
    <n v="0"/>
    <n v="0"/>
    <n v="0"/>
    <n v="0"/>
    <n v="0"/>
    <n v="-1"/>
    <n v="4550.8515999999991"/>
    <n v="-1"/>
    <n v="1073.2175999999999"/>
  </r>
  <r>
    <x v="602"/>
    <x v="1"/>
    <s v="I-805 SB"/>
    <n v="5"/>
    <n v="0.25"/>
    <s v="SORRENTO VALLEY"/>
    <n v="64.540000000000006"/>
    <n v="67.459999999999994"/>
    <n v="65.94"/>
    <n v="32.76"/>
    <n v="65.2"/>
    <n v="0"/>
    <n v="0"/>
    <n v="0"/>
    <n v="0"/>
    <n v="0"/>
    <n v="-1"/>
    <n v="4550.8515999999991"/>
    <n v="-1"/>
    <n v="1073.2175999999999"/>
  </r>
  <r>
    <x v="603"/>
    <x v="1"/>
    <s v="I-805 SB"/>
    <n v="8"/>
    <n v="0.14000000000000001"/>
    <s v="SORRENTO VALLEY"/>
    <n v="67.709999999999994"/>
    <n v="67.5"/>
    <n v="68.56"/>
    <n v="69.989999999999995"/>
    <n v="67.66"/>
    <n v="0"/>
    <n v="0"/>
    <n v="0"/>
    <n v="0"/>
    <n v="0"/>
    <n v="-1"/>
    <n v="4556.25"/>
    <n v="-1"/>
    <n v="4898.6000999999997"/>
  </r>
  <r>
    <x v="604"/>
    <x v="1"/>
    <s v="I-805 SB"/>
    <n v="11"/>
    <n v="0.51"/>
    <s v="LA JOLLA VILLAGE"/>
    <n v="65"/>
    <n v="68.16"/>
    <n v="64.819999999999993"/>
    <n v="30.12"/>
    <n v="66.06"/>
    <n v="0"/>
    <n v="0"/>
    <n v="0"/>
    <n v="0"/>
    <n v="0"/>
    <n v="-1"/>
    <n v="4645.7855999999992"/>
    <n v="-1"/>
    <n v="907.21440000000007"/>
  </r>
  <r>
    <x v="605"/>
    <x v="1"/>
    <s v="I-805 SB"/>
    <n v="12"/>
    <n v="0.38"/>
    <s v="NOBEL"/>
    <n v="65.13"/>
    <n v="67.39"/>
    <n v="64.8"/>
    <n v="33.03"/>
    <n v="66.13"/>
    <n v="0"/>
    <n v="0"/>
    <n v="0"/>
    <n v="0"/>
    <n v="0"/>
    <n v="-1"/>
    <n v="4541.4121000000005"/>
    <n v="-1"/>
    <n v="1090.9809"/>
  </r>
  <r>
    <x v="606"/>
    <x v="1"/>
    <s v="I-805 SB"/>
    <n v="13"/>
    <n v="0.39"/>
    <s v="GOVERNOR"/>
    <n v="65.13"/>
    <n v="67.39"/>
    <n v="64.8"/>
    <n v="33.03"/>
    <n v="66.13"/>
    <n v="0"/>
    <n v="0"/>
    <n v="0"/>
    <n v="0"/>
    <n v="0"/>
    <n v="-1"/>
    <n v="4541.4121000000005"/>
    <n v="-1"/>
    <n v="1090.9809"/>
  </r>
  <r>
    <x v="607"/>
    <x v="1"/>
    <s v="I-805 SB"/>
    <n v="14"/>
    <n v="7.0000000000000007E-2"/>
    <s v="GOVERNOR"/>
    <n v="65.13"/>
    <n v="67.39"/>
    <n v="64.8"/>
    <n v="33.03"/>
    <n v="66.13"/>
    <n v="0"/>
    <n v="0"/>
    <n v="0"/>
    <n v="0"/>
    <n v="0"/>
    <n v="-1"/>
    <n v="4541.4121000000005"/>
    <n v="-1"/>
    <n v="1090.9809"/>
  </r>
  <r>
    <x v="608"/>
    <x v="1"/>
    <s v="I-805 SB"/>
    <n v="15"/>
    <n v="0.25"/>
    <s v="GOVERNOR"/>
    <n v="65.13"/>
    <n v="67.39"/>
    <n v="64.8"/>
    <n v="33.03"/>
    <n v="66.13"/>
    <n v="0"/>
    <n v="0"/>
    <n v="0"/>
    <n v="0"/>
    <n v="0"/>
    <n v="-1"/>
    <n v="4541.4121000000005"/>
    <n v="-1"/>
    <n v="1090.9809"/>
  </r>
  <r>
    <x v="609"/>
    <x v="1"/>
    <s v="I-805 SB"/>
    <n v="17"/>
    <n v="0.28999999999999998"/>
    <s v="SR-52 WB"/>
    <n v="66.87"/>
    <n v="69.790000000000006"/>
    <n v="68.819999999999993"/>
    <n v="27"/>
    <n v="67.959999999999994"/>
    <n v="0"/>
    <n v="0"/>
    <n v="0"/>
    <n v="0"/>
    <n v="0"/>
    <n v="-1"/>
    <n v="4870.6441000000004"/>
    <n v="-1"/>
    <n v="729"/>
  </r>
  <r>
    <x v="610"/>
    <x v="1"/>
    <s v="I-805 SB"/>
    <n v="18"/>
    <n v="0.32"/>
    <s v="SR-52 WB"/>
    <n v="66.87"/>
    <n v="69.790000000000006"/>
    <n v="68.819999999999993"/>
    <n v="27"/>
    <n v="67.959999999999994"/>
    <n v="0"/>
    <n v="0"/>
    <n v="0"/>
    <n v="0"/>
    <n v="0"/>
    <n v="-1"/>
    <n v="4870.6441000000004"/>
    <n v="-1"/>
    <n v="729"/>
  </r>
  <r>
    <x v="611"/>
    <x v="1"/>
    <s v="I-805 SB"/>
    <n v="28"/>
    <n v="0.69"/>
    <s v="MESA COLLEGE"/>
    <n v="66.540000000000006"/>
    <n v="67.849999999999994"/>
    <n v="66.89"/>
    <n v="23.01"/>
    <n v="67.02"/>
    <n v="0"/>
    <n v="0"/>
    <n v="0"/>
    <n v="0"/>
    <n v="0"/>
    <n v="-1"/>
    <n v="4603.6224999999995"/>
    <n v="-1"/>
    <n v="529.46010000000012"/>
  </r>
  <r>
    <x v="612"/>
    <x v="1"/>
    <s v="I-805 SB"/>
    <n v="29"/>
    <n v="0.59"/>
    <s v="MURRAY RIDGE"/>
    <n v="67.59"/>
    <n v="67.86"/>
    <n v="66.95"/>
    <n v="29.19"/>
    <n v="67.349999999999994"/>
    <n v="0"/>
    <n v="0"/>
    <n v="0"/>
    <n v="0"/>
    <n v="0"/>
    <n v="-1"/>
    <n v="4604.9795999999997"/>
    <n v="-1"/>
    <n v="852.05610000000013"/>
  </r>
  <r>
    <x v="613"/>
    <x v="1"/>
    <s v="I-805 SB"/>
    <n v="30"/>
    <n v="0.56999999999999995"/>
    <s v="MURRAY RIDGE"/>
    <n v="63.79"/>
    <n v="66.87"/>
    <n v="66.44"/>
    <n v="31.83"/>
    <n v="65.48"/>
    <n v="0"/>
    <n v="0"/>
    <n v="0"/>
    <n v="0"/>
    <n v="0"/>
    <n v="-1"/>
    <n v="4471.5969000000005"/>
    <n v="-1"/>
    <n v="1013.1488999999999"/>
  </r>
  <r>
    <x v="614"/>
    <x v="1"/>
    <s v="I-805 SB"/>
    <n v="31"/>
    <n v="0.72"/>
    <s v="I-8 WB"/>
    <n v="63.79"/>
    <n v="66.87"/>
    <n v="66.44"/>
    <n v="31.83"/>
    <n v="65.48"/>
    <n v="0"/>
    <n v="0"/>
    <n v="0"/>
    <n v="0"/>
    <n v="0"/>
    <n v="-1"/>
    <n v="4471.5969000000005"/>
    <n v="-1"/>
    <n v="1013.1488999999999"/>
  </r>
  <r>
    <x v="615"/>
    <x v="1"/>
    <s v="I-805 SB"/>
    <n v="32"/>
    <n v="0.25"/>
    <s v="I-8 EB"/>
    <n v="57.2"/>
    <n v="62.97"/>
    <n v="61.29"/>
    <n v="33.9"/>
    <n v="60.07"/>
    <n v="0"/>
    <n v="0"/>
    <n v="0"/>
    <n v="0"/>
    <n v="0"/>
    <n v="-1"/>
    <n v="3965.2208999999998"/>
    <n v="-1"/>
    <n v="1149.2099999999998"/>
  </r>
  <r>
    <x v="616"/>
    <x v="1"/>
    <s v="I-805 SB"/>
    <n v="33"/>
    <n v="0.43"/>
    <s v="MADISON"/>
    <n v="66.41"/>
    <n v="67.12"/>
    <n v="65.83"/>
    <n v="32.28"/>
    <n v="66.91"/>
    <n v="0"/>
    <n v="0"/>
    <n v="0"/>
    <n v="0"/>
    <n v="0"/>
    <n v="-1"/>
    <n v="4505.0944000000009"/>
    <n v="-1"/>
    <n v="1041.9984000000002"/>
  </r>
  <r>
    <x v="617"/>
    <x v="1"/>
    <s v="I-805 SB"/>
    <n v="34"/>
    <n v="0.3"/>
    <s v="EL CAJON"/>
    <n v="66.41"/>
    <n v="67.12"/>
    <n v="65.83"/>
    <n v="32.28"/>
    <n v="66.91"/>
    <n v="0"/>
    <n v="0"/>
    <n v="0"/>
    <n v="0"/>
    <n v="0"/>
    <n v="-1"/>
    <n v="4505.0944000000009"/>
    <n v="-1"/>
    <n v="1041.9984000000002"/>
  </r>
  <r>
    <x v="618"/>
    <x v="1"/>
    <s v="I-805 SB"/>
    <n v="35"/>
    <n v="0.31"/>
    <s v="EL CAJON"/>
    <n v="67.06"/>
    <n v="68.010000000000005"/>
    <n v="66.78"/>
    <n v="30.62"/>
    <n v="67.040000000000006"/>
    <n v="0"/>
    <n v="0"/>
    <n v="0"/>
    <n v="0"/>
    <n v="0"/>
    <n v="-1"/>
    <n v="4625.3601000000008"/>
    <n v="-1"/>
    <n v="937.58440000000007"/>
  </r>
  <r>
    <x v="619"/>
    <x v="1"/>
    <s v="I-805 SB"/>
    <n v="37"/>
    <n v="0.51"/>
    <s v="UNIVERSITY"/>
    <n v="65.819999999999993"/>
    <n v="67.62"/>
    <n v="66.69"/>
    <n v="34.39"/>
    <n v="66.38"/>
    <n v="0"/>
    <n v="0"/>
    <n v="0"/>
    <n v="0"/>
    <n v="0"/>
    <n v="-1"/>
    <n v="4572.4644000000008"/>
    <n v="-1"/>
    <n v="1182.6721"/>
  </r>
  <r>
    <x v="620"/>
    <x v="1"/>
    <s v="I-805 SB"/>
    <n v="38"/>
    <n v="0.3"/>
    <s v="SR-15 SB"/>
    <n v="65.819999999999993"/>
    <n v="67.62"/>
    <n v="66.69"/>
    <n v="34.39"/>
    <n v="66.38"/>
    <n v="0"/>
    <n v="0"/>
    <n v="0"/>
    <n v="0"/>
    <n v="0"/>
    <n v="-1"/>
    <n v="4572.4644000000008"/>
    <n v="-1"/>
    <n v="1182.6721"/>
  </r>
  <r>
    <x v="621"/>
    <x v="1"/>
    <s v="I-805 SB"/>
    <n v="39"/>
    <n v="0.16"/>
    <s v="SR-15 SB"/>
    <n v="65.819999999999993"/>
    <n v="67.62"/>
    <n v="66.69"/>
    <n v="34.39"/>
    <n v="66.38"/>
    <n v="0"/>
    <n v="0"/>
    <n v="0"/>
    <n v="0"/>
    <n v="0"/>
    <n v="-1"/>
    <n v="4572.4644000000008"/>
    <n v="-1"/>
    <n v="1182.6721"/>
  </r>
  <r>
    <x v="622"/>
    <x v="1"/>
    <s v="I-805 SB"/>
    <n v="40"/>
    <n v="0.5"/>
    <s v="SR-15 SB"/>
    <n v="65.819999999999993"/>
    <n v="67.62"/>
    <n v="66.69"/>
    <n v="34.39"/>
    <n v="66.38"/>
    <n v="0"/>
    <n v="0"/>
    <n v="0"/>
    <n v="0"/>
    <n v="0"/>
    <n v="-1"/>
    <n v="4572.4644000000008"/>
    <n v="-1"/>
    <n v="1182.6721"/>
  </r>
  <r>
    <x v="623"/>
    <x v="1"/>
    <s v="I-805 SB"/>
    <n v="41"/>
    <n v="0.26"/>
    <s v="HOME"/>
    <n v="66.92"/>
    <n v="67.17"/>
    <n v="66.44"/>
    <n v="57.11"/>
    <n v="67.17"/>
    <n v="0"/>
    <n v="0"/>
    <n v="0"/>
    <n v="0"/>
    <n v="0"/>
    <n v="-1"/>
    <n v="4511.8089"/>
    <n v="-1"/>
    <n v="3261.5520999999999"/>
  </r>
  <r>
    <x v="624"/>
    <x v="1"/>
    <s v="I-805 SB"/>
    <n v="42"/>
    <n v="0.27"/>
    <n v="0"/>
    <n v="66.92"/>
    <n v="67.17"/>
    <n v="66.44"/>
    <n v="57.11"/>
    <n v="67.17"/>
    <n v="0"/>
    <n v="0"/>
    <n v="0"/>
    <n v="0"/>
    <n v="0"/>
    <n v="-1"/>
    <n v="4511.8089"/>
    <n v="-1"/>
    <n v="3261.5520999999999"/>
  </r>
  <r>
    <x v="625"/>
    <x v="1"/>
    <s v="I-805 SB"/>
    <n v="43"/>
    <n v="0.33"/>
    <s v="SR-94 EB"/>
    <n v="66.58"/>
    <n v="67.489999999999995"/>
    <n v="66.959999999999994"/>
    <n v="59.51"/>
    <n v="66.86"/>
    <n v="0"/>
    <n v="0"/>
    <n v="0"/>
    <n v="0"/>
    <n v="0"/>
    <n v="-1"/>
    <n v="4554.9000999999989"/>
    <n v="-1"/>
    <n v="3541.4400999999998"/>
  </r>
  <r>
    <x v="626"/>
    <x v="1"/>
    <s v="I-805 SB"/>
    <n v="44"/>
    <n v="0.15"/>
    <s v="MARKET"/>
    <n v="66.58"/>
    <n v="67.489999999999995"/>
    <n v="66.959999999999994"/>
    <n v="59.51"/>
    <n v="66.86"/>
    <n v="0"/>
    <n v="0"/>
    <n v="0"/>
    <n v="0"/>
    <n v="0"/>
    <n v="-1"/>
    <n v="4554.9000999999989"/>
    <n v="-1"/>
    <n v="3541.4400999999998"/>
  </r>
  <r>
    <x v="627"/>
    <x v="1"/>
    <s v="I-805 SB"/>
    <n v="45"/>
    <n v="0.26"/>
    <s v="MARKET"/>
    <n v="66.58"/>
    <n v="67.489999999999995"/>
    <n v="66.959999999999994"/>
    <n v="59.51"/>
    <n v="66.86"/>
    <n v="0"/>
    <n v="0"/>
    <n v="0"/>
    <n v="0"/>
    <n v="0"/>
    <n v="-1"/>
    <n v="4554.9000999999989"/>
    <n v="-1"/>
    <n v="3541.4400999999998"/>
  </r>
  <r>
    <x v="628"/>
    <x v="1"/>
    <s v="I-805 SB"/>
    <n v="46"/>
    <n v="0.21"/>
    <s v="SR-94 EB"/>
    <n v="66.849999999999994"/>
    <n v="67.37"/>
    <n v="66.38"/>
    <n v="53.66"/>
    <n v="66.69"/>
    <n v="0"/>
    <n v="0"/>
    <n v="0"/>
    <n v="0"/>
    <n v="0"/>
    <n v="-1"/>
    <n v="4538.7169000000004"/>
    <n v="-1"/>
    <n v="2879.3955999999998"/>
  </r>
  <r>
    <x v="629"/>
    <x v="1"/>
    <s v="I-805 SB"/>
    <n v="47"/>
    <n v="0.27"/>
    <s v="MARKET"/>
    <n v="66.95"/>
    <n v="66.53"/>
    <n v="64.94"/>
    <n v="52.12"/>
    <n v="66.63"/>
    <n v="0"/>
    <n v="0"/>
    <n v="0"/>
    <n v="0"/>
    <n v="0"/>
    <n v="-1"/>
    <n v="4426.2408999999998"/>
    <n v="-1"/>
    <n v="2716.4943999999996"/>
  </r>
  <r>
    <x v="630"/>
    <x v="1"/>
    <s v="I-805 SB"/>
    <n v="48"/>
    <n v="0.36"/>
    <s v="IMPERIAL"/>
    <n v="66.95"/>
    <n v="66.53"/>
    <n v="64.94"/>
    <n v="52.12"/>
    <n v="66.63"/>
    <n v="0"/>
    <n v="0"/>
    <n v="0"/>
    <n v="0"/>
    <n v="0"/>
    <n v="-1"/>
    <n v="4426.2408999999998"/>
    <n v="-1"/>
    <n v="2716.4943999999996"/>
  </r>
  <r>
    <x v="631"/>
    <x v="1"/>
    <s v="I-805 SB"/>
    <n v="49"/>
    <n v="0.38"/>
    <s v="IMPERIAL"/>
    <n v="66.95"/>
    <n v="66.53"/>
    <n v="64.94"/>
    <n v="52.12"/>
    <n v="66.63"/>
    <n v="0"/>
    <n v="0"/>
    <n v="0"/>
    <n v="0"/>
    <n v="0"/>
    <n v="-1"/>
    <n v="4426.2408999999998"/>
    <n v="-1"/>
    <n v="2716.4943999999996"/>
  </r>
  <r>
    <x v="632"/>
    <x v="1"/>
    <s v="I-805 SB"/>
    <n v="50"/>
    <n v="0.15"/>
    <s v="43RD"/>
    <n v="64.599999999999994"/>
    <n v="65.81"/>
    <n v="64.959999999999994"/>
    <n v="58.65"/>
    <n v="64.790000000000006"/>
    <n v="0"/>
    <n v="0"/>
    <n v="0"/>
    <n v="0"/>
    <n v="0"/>
    <n v="-1"/>
    <n v="4330.9561000000003"/>
    <n v="-1"/>
    <n v="3439.8224999999998"/>
  </r>
  <r>
    <x v="633"/>
    <x v="1"/>
    <s v="I-805 SB"/>
    <n v="51"/>
    <n v="0.22"/>
    <s v="47TH"/>
    <n v="64.599999999999994"/>
    <n v="65.81"/>
    <n v="64.959999999999994"/>
    <n v="58.65"/>
    <n v="64.790000000000006"/>
    <n v="0"/>
    <n v="0"/>
    <n v="0"/>
    <n v="0"/>
    <n v="0"/>
    <n v="-1"/>
    <n v="4330.9561000000003"/>
    <n v="-1"/>
    <n v="3439.8224999999998"/>
  </r>
  <r>
    <x v="634"/>
    <x v="1"/>
    <s v="I-805 SB"/>
    <n v="52"/>
    <n v="0.27"/>
    <s v="47TH"/>
    <n v="64.599999999999994"/>
    <n v="65.81"/>
    <n v="64.959999999999994"/>
    <n v="58.65"/>
    <n v="64.790000000000006"/>
    <n v="0"/>
    <n v="0"/>
    <n v="0"/>
    <n v="0"/>
    <n v="0"/>
    <n v="-1"/>
    <n v="4330.9561000000003"/>
    <n v="-1"/>
    <n v="3439.8224999999998"/>
  </r>
  <r>
    <x v="635"/>
    <x v="1"/>
    <s v="I-805 SB"/>
    <n v="53"/>
    <n v="0.25"/>
    <s v="47TH"/>
    <n v="64.599999999999994"/>
    <n v="65.81"/>
    <n v="64.959999999999994"/>
    <n v="58.65"/>
    <n v="64.790000000000006"/>
    <n v="0"/>
    <n v="0"/>
    <n v="0"/>
    <n v="0"/>
    <n v="0"/>
    <n v="-1"/>
    <n v="4330.9561000000003"/>
    <n v="-1"/>
    <n v="3439.8224999999998"/>
  </r>
  <r>
    <x v="636"/>
    <x v="1"/>
    <s v="I-805 SB"/>
    <n v="54"/>
    <n v="0.39"/>
    <s v="43RD"/>
    <n v="64.86"/>
    <n v="65.650000000000006"/>
    <n v="64.709999999999994"/>
    <n v="59.7"/>
    <n v="65.14"/>
    <n v="0"/>
    <n v="0"/>
    <n v="0"/>
    <n v="0"/>
    <n v="0"/>
    <n v="-1"/>
    <n v="4309.9225000000006"/>
    <n v="-1"/>
    <n v="3564.09"/>
  </r>
  <r>
    <x v="637"/>
    <x v="1"/>
    <s v="I-805 SB"/>
    <n v="55"/>
    <n v="0.43"/>
    <s v="PLAZA"/>
    <n v="64.86"/>
    <n v="65.650000000000006"/>
    <n v="64.709999999999994"/>
    <n v="59.7"/>
    <n v="65.14"/>
    <n v="0"/>
    <n v="0"/>
    <n v="0"/>
    <n v="0"/>
    <n v="0"/>
    <n v="-1"/>
    <n v="4309.9225000000006"/>
    <n v="-1"/>
    <n v="3564.09"/>
  </r>
  <r>
    <x v="638"/>
    <x v="1"/>
    <s v="I-805 SB"/>
    <n v="56"/>
    <n v="0.67"/>
    <s v="PLAZA"/>
    <n v="64.86"/>
    <n v="65.650000000000006"/>
    <n v="64.709999999999994"/>
    <n v="59.7"/>
    <n v="65.14"/>
    <n v="0"/>
    <n v="0"/>
    <n v="0"/>
    <n v="0"/>
    <n v="0"/>
    <n v="-1"/>
    <n v="4309.9225000000006"/>
    <n v="-1"/>
    <n v="3564.09"/>
  </r>
  <r>
    <x v="639"/>
    <x v="1"/>
    <s v="I-805 SB"/>
    <n v="58"/>
    <n v="0.33"/>
    <s v="SWEETWATER"/>
    <n v="65.02"/>
    <n v="66.150000000000006"/>
    <n v="64.86"/>
    <n v="60.61"/>
    <n v="65.38"/>
    <n v="0"/>
    <n v="0"/>
    <n v="0"/>
    <n v="0"/>
    <n v="0"/>
    <n v="-1"/>
    <n v="4375.8225000000011"/>
    <n v="-1"/>
    <n v="3673.5720999999999"/>
  </r>
  <r>
    <x v="640"/>
    <x v="1"/>
    <s v="I-805 SB"/>
    <n v="59"/>
    <n v="0.14000000000000001"/>
    <s v="SWEETWATER"/>
    <n v="65.02"/>
    <n v="66.150000000000006"/>
    <n v="64.86"/>
    <n v="60.61"/>
    <n v="65.38"/>
    <n v="0"/>
    <n v="0"/>
    <n v="0"/>
    <n v="0"/>
    <n v="0"/>
    <n v="-1"/>
    <n v="4375.8225000000011"/>
    <n v="-1"/>
    <n v="3673.5720999999999"/>
  </r>
  <r>
    <x v="641"/>
    <x v="1"/>
    <s v="I-805 SB"/>
    <n v="60"/>
    <n v="0.17"/>
    <s v="EUCLID"/>
    <n v="65.02"/>
    <n v="66.150000000000006"/>
    <n v="64.86"/>
    <n v="60.61"/>
    <n v="65.38"/>
    <n v="0"/>
    <n v="0"/>
    <n v="0"/>
    <n v="0"/>
    <n v="0"/>
    <n v="-1"/>
    <n v="4375.8225000000011"/>
    <n v="-1"/>
    <n v="3673.5720999999999"/>
  </r>
  <r>
    <x v="642"/>
    <x v="1"/>
    <s v="I-805 SB"/>
    <n v="61"/>
    <n v="0.2"/>
    <s v="EUCLID"/>
    <n v="65.02"/>
    <n v="66.150000000000006"/>
    <n v="64.86"/>
    <n v="60.61"/>
    <n v="65.38"/>
    <n v="0"/>
    <n v="0"/>
    <n v="0"/>
    <n v="0"/>
    <n v="0"/>
    <n v="-1"/>
    <n v="4375.8225000000011"/>
    <n v="-1"/>
    <n v="3673.5720999999999"/>
  </r>
  <r>
    <x v="643"/>
    <x v="1"/>
    <s v="I-805 SB"/>
    <n v="62"/>
    <n v="0.35"/>
    <s v="SR-54 EB"/>
    <n v="65.02"/>
    <n v="66.150000000000006"/>
    <n v="64.86"/>
    <n v="60.61"/>
    <n v="65.38"/>
    <n v="0"/>
    <n v="0"/>
    <n v="0"/>
    <n v="0"/>
    <n v="0"/>
    <n v="-1"/>
    <n v="4375.8225000000011"/>
    <n v="-1"/>
    <n v="3673.5720999999999"/>
  </r>
  <r>
    <x v="644"/>
    <x v="1"/>
    <s v="I-805 SB"/>
    <n v="63"/>
    <n v="0.47"/>
    <s v="BONITA"/>
    <n v="63.28"/>
    <n v="63.91"/>
    <n v="64.09"/>
    <n v="57.4"/>
    <n v="63.68"/>
    <n v="0"/>
    <n v="0"/>
    <n v="0"/>
    <n v="0"/>
    <n v="0"/>
    <n v="-1"/>
    <n v="4084.4880999999996"/>
    <n v="-1"/>
    <n v="3294.7599999999998"/>
  </r>
  <r>
    <x v="645"/>
    <x v="1"/>
    <s v="I-805 SB"/>
    <n v="64"/>
    <n v="0.27"/>
    <s v="BONITA"/>
    <n v="64.44"/>
    <n v="62.9"/>
    <n v="61.7"/>
    <n v="55.08"/>
    <n v="63.67"/>
    <n v="0"/>
    <n v="0"/>
    <n v="0"/>
    <n v="0"/>
    <n v="0"/>
    <n v="-1"/>
    <n v="3956.41"/>
    <n v="-1"/>
    <n v="3033.8063999999999"/>
  </r>
  <r>
    <x v="646"/>
    <x v="1"/>
    <s v="I-805 SB"/>
    <n v="65"/>
    <n v="0.14000000000000001"/>
    <s v="H"/>
    <n v="64.44"/>
    <n v="62.9"/>
    <n v="61.7"/>
    <n v="55.08"/>
    <n v="63.67"/>
    <n v="0"/>
    <n v="0"/>
    <n v="0"/>
    <n v="0"/>
    <n v="0"/>
    <n v="-1"/>
    <n v="3956.41"/>
    <n v="-1"/>
    <n v="3033.8063999999999"/>
  </r>
  <r>
    <x v="647"/>
    <x v="1"/>
    <s v="I-805 SB"/>
    <n v="66"/>
    <n v="0.16"/>
    <s v="H"/>
    <n v="64.44"/>
    <n v="62.9"/>
    <n v="61.7"/>
    <n v="55.08"/>
    <n v="63.67"/>
    <n v="0"/>
    <n v="0"/>
    <n v="0"/>
    <n v="0"/>
    <n v="0"/>
    <n v="-1"/>
    <n v="3956.41"/>
    <n v="-1"/>
    <n v="3033.8063999999999"/>
  </r>
  <r>
    <x v="648"/>
    <x v="1"/>
    <s v="I-805 SB"/>
    <n v="67"/>
    <n v="0.06"/>
    <s v="H"/>
    <n v="64.44"/>
    <n v="62.9"/>
    <n v="61.7"/>
    <n v="55.08"/>
    <n v="63.67"/>
    <n v="0"/>
    <n v="0"/>
    <n v="0"/>
    <n v="0"/>
    <n v="0"/>
    <n v="-1"/>
    <n v="3956.41"/>
    <n v="-1"/>
    <n v="3033.8063999999999"/>
  </r>
  <r>
    <x v="649"/>
    <x v="1"/>
    <s v="I-805 SB"/>
    <n v="68"/>
    <n v="0.09"/>
    <s v="H"/>
    <n v="64.44"/>
    <n v="62.9"/>
    <n v="61.7"/>
    <n v="55.08"/>
    <n v="63.67"/>
    <n v="0"/>
    <n v="0"/>
    <n v="0"/>
    <n v="0"/>
    <n v="0"/>
    <n v="-1"/>
    <n v="3956.41"/>
    <n v="-1"/>
    <n v="3033.8063999999999"/>
  </r>
  <r>
    <x v="650"/>
    <x v="1"/>
    <s v="I-805 SB"/>
    <n v="70"/>
    <n v="0.54"/>
    <s v="TELEGRAPH CANYON"/>
    <n v="63.98"/>
    <n v="63.99"/>
    <n v="63.02"/>
    <n v="58.06"/>
    <n v="63.77"/>
    <n v="0"/>
    <n v="0"/>
    <n v="0"/>
    <n v="0"/>
    <n v="0"/>
    <n v="-1"/>
    <n v="4094.7201000000005"/>
    <n v="-1"/>
    <n v="3370.9636"/>
  </r>
  <r>
    <x v="651"/>
    <x v="1"/>
    <s v="I-805 SB"/>
    <n v="71"/>
    <n v="0.08"/>
    <s v="TELEGRAPH CANYON"/>
    <n v="63.98"/>
    <n v="63.99"/>
    <n v="63.02"/>
    <n v="58.06"/>
    <n v="63.77"/>
    <n v="0"/>
    <n v="0"/>
    <n v="0"/>
    <n v="0"/>
    <n v="0"/>
    <n v="-1"/>
    <n v="4094.7201000000005"/>
    <n v="-1"/>
    <n v="3370.9636"/>
  </r>
  <r>
    <x v="652"/>
    <x v="1"/>
    <s v="I-805 SB"/>
    <n v="72"/>
    <n v="0.54"/>
    <s v="TELEGRAPH CANYON"/>
    <n v="63.98"/>
    <n v="63.99"/>
    <n v="63.02"/>
    <n v="58.06"/>
    <n v="63.77"/>
    <n v="0"/>
    <n v="0"/>
    <n v="0"/>
    <n v="0"/>
    <n v="0"/>
    <n v="-1"/>
    <n v="4094.7201000000005"/>
    <n v="-1"/>
    <n v="3370.9636"/>
  </r>
  <r>
    <x v="653"/>
    <x v="1"/>
    <s v="I-805 SB"/>
    <n v="75"/>
    <n v="0.5"/>
    <s v="ORANGE"/>
    <n v="63.07"/>
    <n v="64.069999999999993"/>
    <n v="63.46"/>
    <n v="62.71"/>
    <n v="62.83"/>
    <n v="0"/>
    <n v="0"/>
    <n v="0"/>
    <n v="0"/>
    <n v="0"/>
    <n v="-1"/>
    <n v="4104.964899999999"/>
    <n v="-1"/>
    <n v="3932.5441000000001"/>
  </r>
  <r>
    <x v="654"/>
    <x v="1"/>
    <s v="I-805 SB"/>
    <n v="76"/>
    <n v="0.31"/>
    <s v="ORANGE"/>
    <n v="63.07"/>
    <n v="64.069999999999993"/>
    <n v="63.46"/>
    <n v="62.71"/>
    <n v="62.83"/>
    <n v="0"/>
    <n v="0"/>
    <n v="0"/>
    <n v="0"/>
    <n v="0"/>
    <n v="-1"/>
    <n v="4104.964899999999"/>
    <n v="-1"/>
    <n v="3932.5441000000001"/>
  </r>
  <r>
    <x v="655"/>
    <x v="1"/>
    <s v="I-805 SB"/>
    <n v="77"/>
    <n v="0.42"/>
    <s v="OTAY VALLEY"/>
    <n v="65"/>
    <n v="65.87"/>
    <n v="64.31"/>
    <n v="63.66"/>
    <n v="64.3"/>
    <n v="0"/>
    <n v="0"/>
    <n v="0"/>
    <n v="0"/>
    <n v="0"/>
    <n v="-1"/>
    <n v="4338.8569000000007"/>
    <n v="-1"/>
    <n v="4052.5955999999996"/>
  </r>
  <r>
    <x v="656"/>
    <x v="1"/>
    <s v="I-805 SB"/>
    <n v="78"/>
    <n v="0.27"/>
    <s v="OTAY VALLEY"/>
    <n v="64.180000000000007"/>
    <n v="63.93"/>
    <n v="62.6"/>
    <n v="62.7"/>
    <n v="63.77"/>
    <n v="0"/>
    <n v="0"/>
    <n v="0"/>
    <n v="0"/>
    <n v="0"/>
    <n v="-1"/>
    <n v="4087.0448999999999"/>
    <n v="-1"/>
    <n v="3931.2900000000004"/>
  </r>
  <r>
    <x v="657"/>
    <x v="1"/>
    <s v="I-805 SB"/>
    <n v="79"/>
    <n v="0.53"/>
    <s v="PALM"/>
    <n v="64.180000000000007"/>
    <n v="63.93"/>
    <n v="62.6"/>
    <n v="62.7"/>
    <n v="63.77"/>
    <n v="0"/>
    <n v="0"/>
    <n v="0"/>
    <n v="0"/>
    <n v="0"/>
    <n v="-1"/>
    <n v="4087.0448999999999"/>
    <n v="-1"/>
    <n v="3931.2900000000004"/>
  </r>
  <r>
    <x v="658"/>
    <x v="1"/>
    <s v="I-805 SB"/>
    <n v="80"/>
    <n v="0.4"/>
    <s v="PALM"/>
    <n v="66.27"/>
    <n v="67.84"/>
    <n v="67.03"/>
    <n v="65.569999999999993"/>
    <n v="66.599999999999994"/>
    <n v="0"/>
    <n v="0"/>
    <n v="0"/>
    <n v="0"/>
    <n v="0"/>
    <n v="-1"/>
    <n v="4602.2656000000006"/>
    <n v="-1"/>
    <n v="4299.4248999999991"/>
  </r>
  <r>
    <x v="659"/>
    <x v="1"/>
    <s v="I-805 SB"/>
    <n v="81"/>
    <n v="0.35"/>
    <s v="SR-905 WB"/>
    <n v="66.27"/>
    <n v="67.84"/>
    <n v="67.03"/>
    <n v="65.569999999999993"/>
    <n v="66.599999999999994"/>
    <n v="0"/>
    <n v="0"/>
    <n v="0"/>
    <n v="0"/>
    <n v="0"/>
    <n v="-1"/>
    <n v="4602.2656000000006"/>
    <n v="-1"/>
    <n v="4299.4248999999991"/>
  </r>
  <r>
    <x v="660"/>
    <x v="1"/>
    <s v="I-805 SB"/>
    <n v="83"/>
    <n v="0.19"/>
    <s v="SR-905 WB"/>
    <n v="66.27"/>
    <n v="67.84"/>
    <n v="67.03"/>
    <n v="65.569999999999993"/>
    <n v="66.599999999999994"/>
    <n v="0"/>
    <n v="0"/>
    <n v="0"/>
    <n v="0"/>
    <n v="0"/>
    <n v="-1"/>
    <n v="4602.2656000000006"/>
    <n v="-1"/>
    <n v="4299.4248999999991"/>
  </r>
  <r>
    <x v="661"/>
    <x v="1"/>
    <s v="I-805 SB"/>
    <n v="84"/>
    <n v="0.31"/>
    <s v="SR-905 WB"/>
    <n v="66.27"/>
    <n v="67.84"/>
    <n v="67.03"/>
    <n v="65.569999999999993"/>
    <n v="66.599999999999994"/>
    <n v="0"/>
    <n v="0"/>
    <n v="0"/>
    <n v="0"/>
    <n v="0"/>
    <n v="-1"/>
    <n v="4602.2656000000006"/>
    <n v="-1"/>
    <n v="4299.4248999999991"/>
  </r>
  <r>
    <x v="662"/>
    <x v="1"/>
    <s v="I-805 SB"/>
    <n v="86"/>
    <n v="0.54"/>
    <s v="EAST SAN YSIDRO"/>
    <n v="65.36"/>
    <n v="67.150000000000006"/>
    <n v="66.430000000000007"/>
    <n v="54.83"/>
    <n v="65.78"/>
    <n v="0"/>
    <n v="0"/>
    <n v="0"/>
    <n v="0"/>
    <n v="0"/>
    <n v="-1"/>
    <n v="4509.1225000000004"/>
    <n v="-1"/>
    <n v="3006.3289"/>
  </r>
  <r>
    <x v="663"/>
    <x v="1"/>
    <s v="I-805 SB"/>
    <n v="87"/>
    <n v="0.28000000000000003"/>
    <s v="EAST SAN YSIDRO"/>
    <n v="59.53"/>
    <n v="61.4"/>
    <n v="61.95"/>
    <n v="40.659999999999997"/>
    <n v="51.31"/>
    <n v="0"/>
    <n v="0"/>
    <n v="0"/>
    <n v="0"/>
    <n v="0"/>
    <n v="-1"/>
    <n v="3769.96"/>
    <n v="-1"/>
    <n v="1653.2355999999997"/>
  </r>
  <r>
    <x v="664"/>
    <x v="1"/>
    <s v="I-805 SB"/>
    <n v="88"/>
    <n v="0.17"/>
    <s v="CAM DE LA PLAZA"/>
    <n v="59.53"/>
    <n v="61.4"/>
    <n v="61.95"/>
    <n v="40.659999999999997"/>
    <n v="51.31"/>
    <n v="0"/>
    <n v="0"/>
    <n v="0"/>
    <n v="0"/>
    <n v="0"/>
    <n v="-1"/>
    <n v="3769.96"/>
    <n v="-1"/>
    <n v="1653.2355999999997"/>
  </r>
  <r>
    <x v="665"/>
    <x v="0"/>
    <s v="SR-125 NB"/>
    <n v="1"/>
    <n v="0.54"/>
    <s v="SR-94 EB"/>
    <n v="65.989999999999995"/>
    <n v="42.32"/>
    <n v="60.25"/>
    <n v="40.33"/>
    <n v="65.849999999999994"/>
    <n v="0"/>
    <n v="0"/>
    <n v="0"/>
    <n v="0"/>
    <n v="0"/>
    <n v="-1"/>
    <n v="1790.9824000000001"/>
    <n v="-1"/>
    <n v="1626.5088999999998"/>
  </r>
  <r>
    <x v="666"/>
    <x v="0"/>
    <s v="SR-125 NB"/>
    <n v="2"/>
    <n v="0.08"/>
    <s v="CAMPO"/>
    <n v="61.25"/>
    <n v="62.07"/>
    <n v="62.72"/>
    <n v="58.09"/>
    <n v="61.87"/>
    <n v="0"/>
    <n v="0"/>
    <n v="0"/>
    <n v="0"/>
    <n v="0"/>
    <n v="-1"/>
    <n v="3852.6849000000002"/>
    <n v="-1"/>
    <n v="3374.4481000000005"/>
  </r>
  <r>
    <x v="667"/>
    <x v="0"/>
    <s v="SR-125 NB"/>
    <n v="3"/>
    <n v="0.13"/>
    <s v="CAMPO"/>
    <n v="65.31"/>
    <n v="38.44"/>
    <n v="58.75"/>
    <n v="39.71"/>
    <n v="64.5"/>
    <n v="0"/>
    <n v="0"/>
    <n v="0"/>
    <n v="0"/>
    <n v="0"/>
    <n v="-1"/>
    <n v="1477.6335999999999"/>
    <n v="-1"/>
    <n v="1576.8841"/>
  </r>
  <r>
    <x v="668"/>
    <x v="0"/>
    <s v="SR-125 NB"/>
    <n v="5"/>
    <n v="0.42"/>
    <s v="LEMON"/>
    <n v="64.87"/>
    <n v="62.46"/>
    <n v="62.7"/>
    <n v="61.53"/>
    <n v="63.96"/>
    <n v="0"/>
    <n v="0"/>
    <n v="0"/>
    <n v="0"/>
    <n v="0"/>
    <n v="-1"/>
    <n v="3901.2516000000001"/>
    <n v="-1"/>
    <n v="3785.9409000000001"/>
  </r>
  <r>
    <x v="669"/>
    <x v="0"/>
    <s v="SR-125 NB"/>
    <n v="6"/>
    <n v="0.18"/>
    <s v="GROSSMONT"/>
    <n v="65.13"/>
    <n v="63.91"/>
    <n v="63.42"/>
    <n v="63.38"/>
    <n v="64.22"/>
    <n v="0"/>
    <n v="0"/>
    <n v="0"/>
    <n v="0"/>
    <n v="0"/>
    <n v="-1"/>
    <n v="4084.4880999999996"/>
    <n v="-1"/>
    <n v="4017.0244000000002"/>
  </r>
  <r>
    <x v="670"/>
    <x v="0"/>
    <s v="SR-125 NB"/>
    <n v="7"/>
    <n v="0.25"/>
    <s v="I-8 EB"/>
    <n v="67.36"/>
    <n v="67.86"/>
    <n v="66.760000000000005"/>
    <n v="67.45"/>
    <n v="65.739999999999995"/>
    <n v="0"/>
    <n v="0"/>
    <n v="0"/>
    <n v="0"/>
    <n v="0"/>
    <n v="-1"/>
    <n v="4604.9795999999997"/>
    <n v="-1"/>
    <n v="4549.5025000000005"/>
  </r>
  <r>
    <x v="671"/>
    <x v="0"/>
    <s v="SR-125 NB"/>
    <n v="8"/>
    <n v="0.15"/>
    <s v="GROSSMONT"/>
    <n v="67.36"/>
    <n v="67.86"/>
    <n v="66.760000000000005"/>
    <n v="67.45"/>
    <n v="65.739999999999995"/>
    <n v="0"/>
    <n v="0"/>
    <n v="0"/>
    <n v="0"/>
    <n v="0"/>
    <n v="-1"/>
    <n v="4604.9795999999997"/>
    <n v="-1"/>
    <n v="4549.5025000000005"/>
  </r>
  <r>
    <x v="672"/>
    <x v="0"/>
    <s v="SR-125 NB"/>
    <n v="9"/>
    <n v="0.19"/>
    <s v="I-8 WB"/>
    <n v="67.36"/>
    <n v="67.86"/>
    <n v="66.760000000000005"/>
    <n v="67.45"/>
    <n v="65.739999999999995"/>
    <n v="0"/>
    <n v="0"/>
    <n v="0"/>
    <n v="0"/>
    <n v="0"/>
    <n v="-1"/>
    <n v="4604.9795999999997"/>
    <n v="-1"/>
    <n v="4549.5025000000005"/>
  </r>
  <r>
    <x v="673"/>
    <x v="0"/>
    <s v="SR-125 NB"/>
    <n v="11"/>
    <n v="0.08"/>
    <s v="I-8 EB"/>
    <n v="41.26"/>
    <n v="40.549999999999997"/>
    <n v="36.71"/>
    <n v="38.74"/>
    <n v="41.69"/>
    <n v="0"/>
    <n v="0"/>
    <n v="0"/>
    <n v="0"/>
    <n v="0"/>
    <n v="-1"/>
    <n v="1644.3024999999998"/>
    <n v="-1"/>
    <n v="1500.7876000000001"/>
  </r>
  <r>
    <x v="674"/>
    <x v="0"/>
    <s v="SR-125 NB"/>
    <n v="12"/>
    <n v="0.32"/>
    <s v="AMAYA"/>
    <n v="67.11"/>
    <n v="68.989999999999995"/>
    <n v="67.569999999999993"/>
    <n v="68.14"/>
    <n v="65.98"/>
    <n v="0"/>
    <n v="0"/>
    <n v="0"/>
    <n v="0"/>
    <n v="0"/>
    <n v="-1"/>
    <n v="4759.6200999999992"/>
    <n v="-1"/>
    <n v="4643.0596000000005"/>
  </r>
  <r>
    <x v="675"/>
    <x v="0"/>
    <s v="SR-125 NB"/>
    <n v="13"/>
    <n v="0.59"/>
    <s v="AMAYA"/>
    <n v="66.75"/>
    <n v="67.87"/>
    <n v="66.34"/>
    <n v="66.84"/>
    <n v="65.97"/>
    <n v="0"/>
    <n v="0"/>
    <n v="0"/>
    <n v="0"/>
    <n v="0"/>
    <n v="-1"/>
    <n v="4606.3369000000002"/>
    <n v="-1"/>
    <n v="4467.5856000000003"/>
  </r>
  <r>
    <x v="676"/>
    <x v="0"/>
    <s v="SR-125 NB"/>
    <n v="14"/>
    <n v="0.34"/>
    <s v="NAVAJO"/>
    <n v="66.75"/>
    <n v="67.87"/>
    <n v="66.34"/>
    <n v="66.84"/>
    <n v="65.97"/>
    <n v="0"/>
    <n v="0"/>
    <n v="0"/>
    <n v="0"/>
    <n v="0"/>
    <n v="-1"/>
    <n v="4606.3369000000002"/>
    <n v="-1"/>
    <n v="4467.5856000000003"/>
  </r>
  <r>
    <x v="677"/>
    <x v="0"/>
    <s v="SR-125 NB"/>
    <n v="17"/>
    <n v="0.28000000000000003"/>
    <s v="GROSSMONT COLLEGE DR"/>
    <n v="66.48"/>
    <n v="68.02"/>
    <n v="66.34"/>
    <n v="66.86"/>
    <n v="65.88"/>
    <n v="0"/>
    <n v="0"/>
    <n v="0"/>
    <n v="0"/>
    <n v="0"/>
    <n v="-1"/>
    <n v="4626.7203999999992"/>
    <n v="-1"/>
    <n v="4470.2596000000003"/>
  </r>
  <r>
    <x v="678"/>
    <x v="0"/>
    <s v="SR-125 NB"/>
    <n v="20"/>
    <n v="0.44"/>
    <s v="GROSSMONT COLLEGE DR"/>
    <n v="66.48"/>
    <n v="68.02"/>
    <n v="66.34"/>
    <n v="66.86"/>
    <n v="65.88"/>
    <n v="0"/>
    <n v="0"/>
    <n v="0"/>
    <n v="0"/>
    <n v="0"/>
    <n v="-1"/>
    <n v="4626.7203999999992"/>
    <n v="-1"/>
    <n v="4470.2596000000003"/>
  </r>
  <r>
    <x v="679"/>
    <x v="0"/>
    <s v="SR-125 NB"/>
    <n v="22"/>
    <n v="0.5"/>
    <s v="SR-52 EB"/>
    <n v="59.2"/>
    <n v="55.3"/>
    <n v="59.73"/>
    <n v="59.34"/>
    <n v="59.55"/>
    <n v="0"/>
    <n v="0"/>
    <n v="0"/>
    <n v="0"/>
    <n v="0"/>
    <n v="-1"/>
    <n v="3058.0899999999997"/>
    <n v="-1"/>
    <n v="3521.2356000000004"/>
  </r>
  <r>
    <x v="680"/>
    <x v="0"/>
    <s v="SR-125 NB"/>
    <n v="1"/>
    <n v="0.56999999999999995"/>
    <s v="SR-54 EB"/>
    <n v="66.12"/>
    <n v="62.39"/>
    <n v="66.81"/>
    <n v="68.02"/>
    <n v="66.040000000000006"/>
    <n v="0"/>
    <n v="0"/>
    <n v="0"/>
    <n v="0"/>
    <n v="0"/>
    <n v="-1"/>
    <n v="3892.5120999999999"/>
    <n v="-1"/>
    <n v="4626.7203999999992"/>
  </r>
  <r>
    <x v="681"/>
    <x v="0"/>
    <s v="SR-125 NB"/>
    <n v="2"/>
    <n v="0.22"/>
    <s v="SWAP MEET"/>
    <n v="66.22"/>
    <n v="62.3"/>
    <n v="66.89"/>
    <n v="68.09"/>
    <n v="66.14"/>
    <n v="0"/>
    <n v="0"/>
    <n v="0"/>
    <n v="0"/>
    <n v="0"/>
    <n v="-1"/>
    <n v="3881.2899999999995"/>
    <n v="-1"/>
    <n v="4636.2481000000007"/>
  </r>
  <r>
    <x v="682"/>
    <x v="0"/>
    <s v="SR-125 NB"/>
    <n v="3"/>
    <n v="0.45"/>
    <s v="SR  54"/>
    <n v="65.41"/>
    <n v="52.08"/>
    <n v="64.58"/>
    <n v="66.2"/>
    <n v="64.63"/>
    <n v="0"/>
    <n v="0"/>
    <n v="0"/>
    <n v="0"/>
    <n v="0"/>
    <n v="-1"/>
    <n v="2712.3263999999999"/>
    <n v="-1"/>
    <n v="4382.4400000000005"/>
  </r>
  <r>
    <x v="683"/>
    <x v="0"/>
    <s v="SR-125 NB"/>
    <n v="4"/>
    <n v="0.47"/>
    <s v="JAMACHA ROAD"/>
    <n v="65.41"/>
    <n v="52.08"/>
    <n v="64.58"/>
    <n v="66.2"/>
    <n v="64.63"/>
    <n v="0"/>
    <n v="0"/>
    <n v="0"/>
    <n v="0"/>
    <n v="0"/>
    <n v="-1"/>
    <n v="2712.3263999999999"/>
    <n v="-1"/>
    <n v="4382.4400000000005"/>
  </r>
  <r>
    <x v="684"/>
    <x v="0"/>
    <s v="SR-125 NB"/>
    <n v="5"/>
    <n v="1.0900000000000001"/>
    <s v="JAMACHA ROAD"/>
    <n v="65.41"/>
    <n v="52.08"/>
    <n v="64.58"/>
    <n v="66.2"/>
    <n v="64.63"/>
    <n v="0"/>
    <n v="0"/>
    <n v="0"/>
    <n v="0"/>
    <n v="0"/>
    <n v="-1"/>
    <n v="2712.3263999999999"/>
    <n v="-1"/>
    <n v="4382.4400000000005"/>
  </r>
  <r>
    <x v="685"/>
    <x v="0"/>
    <s v="SR-125 NB"/>
    <n v="7"/>
    <n v="0.51"/>
    <s v="TROY"/>
    <n v="65.989999999999995"/>
    <n v="42.32"/>
    <n v="60.25"/>
    <n v="40.33"/>
    <n v="65.849999999999994"/>
    <n v="0"/>
    <n v="0"/>
    <n v="0"/>
    <n v="0"/>
    <n v="0"/>
    <n v="-1"/>
    <n v="1790.9824000000001"/>
    <n v="-1"/>
    <n v="1626.5088999999998"/>
  </r>
  <r>
    <x v="686"/>
    <x v="0"/>
    <s v="SR-125 NB"/>
    <n v="13"/>
    <n v="0.35"/>
    <s v="EAST CENTER"/>
    <n v="59.1"/>
    <n v="60.6"/>
    <n v="60.9"/>
    <n v="62.34"/>
    <n v="60.16"/>
    <n v="0"/>
    <n v="0"/>
    <n v="0"/>
    <n v="0"/>
    <n v="0"/>
    <n v="-1"/>
    <n v="3672.36"/>
    <n v="-1"/>
    <n v="3886.2756000000004"/>
  </r>
  <r>
    <x v="687"/>
    <x v="0"/>
    <s v="SR-125 NB"/>
    <n v="14"/>
    <n v="0.28999999999999998"/>
    <s v="EAST CENTER"/>
    <n v="59.1"/>
    <n v="60.6"/>
    <n v="60.9"/>
    <n v="62.34"/>
    <n v="60.16"/>
    <n v="0"/>
    <n v="0"/>
    <n v="0"/>
    <n v="0"/>
    <n v="0"/>
    <n v="-1"/>
    <n v="3672.36"/>
    <n v="-1"/>
    <n v="3886.2756000000004"/>
  </r>
  <r>
    <x v="688"/>
    <x v="0"/>
    <s v="SR-125 NB"/>
    <n v="15"/>
    <n v="0.18"/>
    <s v="EAST CENTER"/>
    <n v="62.82"/>
    <n v="64.58"/>
    <n v="63.48"/>
    <n v="64.34"/>
    <n v="63"/>
    <n v="0"/>
    <n v="0"/>
    <n v="0"/>
    <n v="0"/>
    <n v="0"/>
    <n v="-1"/>
    <n v="4170.5763999999999"/>
    <n v="-1"/>
    <n v="4139.6356000000005"/>
  </r>
  <r>
    <x v="689"/>
    <x v="0"/>
    <s v="SR-125 NB"/>
    <n v="16"/>
    <n v="0.33"/>
    <s v="ORANGE"/>
    <n v="62.82"/>
    <n v="64.58"/>
    <n v="63.48"/>
    <n v="64.34"/>
    <n v="63"/>
    <n v="0"/>
    <n v="0"/>
    <n v="0"/>
    <n v="0"/>
    <n v="0"/>
    <n v="-1"/>
    <n v="4170.5763999999999"/>
    <n v="-1"/>
    <n v="4139.6356000000005"/>
  </r>
  <r>
    <x v="690"/>
    <x v="0"/>
    <s v="SR-125 NB"/>
    <n v="17"/>
    <n v="0.2"/>
    <s v="ORANGE"/>
    <n v="62.82"/>
    <n v="64.58"/>
    <n v="63.48"/>
    <n v="64.34"/>
    <n v="63"/>
    <n v="0"/>
    <n v="0"/>
    <n v="0"/>
    <n v="0"/>
    <n v="0"/>
    <n v="-1"/>
    <n v="4170.5763999999999"/>
    <n v="-1"/>
    <n v="4139.6356000000005"/>
  </r>
  <r>
    <x v="691"/>
    <x v="0"/>
    <s v="SR-125 NB"/>
    <n v="18"/>
    <n v="0.44"/>
    <s v="ORANGE"/>
    <n v="62.82"/>
    <n v="64.58"/>
    <n v="63.48"/>
    <n v="64.34"/>
    <n v="63"/>
    <n v="0"/>
    <n v="0"/>
    <n v="0"/>
    <n v="0"/>
    <n v="0"/>
    <n v="-1"/>
    <n v="4170.5763999999999"/>
    <n v="-1"/>
    <n v="4139.6356000000005"/>
  </r>
  <r>
    <x v="692"/>
    <x v="0"/>
    <s v="SR-125 NB"/>
    <n v="19"/>
    <n v="0.39"/>
    <s v="TELEGRAPH CANYON"/>
    <n v="63.97"/>
    <n v="67.59"/>
    <n v="63.25"/>
    <n v="64.56"/>
    <n v="62.69"/>
    <n v="0"/>
    <n v="0"/>
    <n v="0"/>
    <n v="0"/>
    <n v="0"/>
    <n v="-1"/>
    <n v="4568.4081000000006"/>
    <n v="-1"/>
    <n v="4167.9936000000007"/>
  </r>
  <r>
    <x v="693"/>
    <x v="0"/>
    <s v="SR-125 NB"/>
    <n v="20"/>
    <n v="0.22"/>
    <s v="TELEGRAPH CANYON"/>
    <n v="63.97"/>
    <n v="67.59"/>
    <n v="63.25"/>
    <n v="64.56"/>
    <n v="62.69"/>
    <n v="0"/>
    <n v="0"/>
    <n v="0"/>
    <n v="0"/>
    <n v="0"/>
    <n v="-1"/>
    <n v="4568.4081000000006"/>
    <n v="-1"/>
    <n v="4167.9936000000007"/>
  </r>
  <r>
    <x v="694"/>
    <x v="0"/>
    <s v="SR-125 NB"/>
    <n v="21"/>
    <n v="0.28000000000000003"/>
    <s v="TELEGRAPH CANYON"/>
    <n v="63.97"/>
    <n v="67.59"/>
    <n v="63.25"/>
    <n v="64.56"/>
    <n v="62.69"/>
    <n v="0"/>
    <n v="0"/>
    <n v="0"/>
    <n v="0"/>
    <n v="0"/>
    <n v="-1"/>
    <n v="4568.4081000000006"/>
    <n v="-1"/>
    <n v="4167.9936000000007"/>
  </r>
  <r>
    <x v="695"/>
    <x v="0"/>
    <s v="SR-125 NB"/>
    <n v="23"/>
    <n v="0.35"/>
    <s v="H"/>
    <n v="66.33"/>
    <n v="69.540000000000006"/>
    <n v="65.569999999999993"/>
    <n v="66.47"/>
    <n v="65.180000000000007"/>
    <n v="0"/>
    <n v="0"/>
    <n v="0"/>
    <n v="0"/>
    <n v="0"/>
    <n v="-1"/>
    <n v="4835.8116000000009"/>
    <n v="-1"/>
    <n v="4418.2609000000002"/>
  </r>
  <r>
    <x v="696"/>
    <x v="0"/>
    <s v="SR-125 NB"/>
    <n v="24"/>
    <n v="0.23"/>
    <s v="H"/>
    <n v="66.33"/>
    <n v="69.540000000000006"/>
    <n v="65.569999999999993"/>
    <n v="66.47"/>
    <n v="65.180000000000007"/>
    <n v="0"/>
    <n v="0"/>
    <n v="0"/>
    <n v="0"/>
    <n v="0"/>
    <n v="-1"/>
    <n v="4835.8116000000009"/>
    <n v="-1"/>
    <n v="4418.2609000000002"/>
  </r>
  <r>
    <x v="697"/>
    <x v="0"/>
    <s v="SR-125 NB"/>
    <n v="25"/>
    <n v="0.59"/>
    <s v="H"/>
    <n v="66.33"/>
    <n v="69.540000000000006"/>
    <n v="65.569999999999993"/>
    <n v="66.47"/>
    <n v="65.180000000000007"/>
    <n v="0"/>
    <n v="0"/>
    <n v="0"/>
    <n v="0"/>
    <n v="0"/>
    <n v="-1"/>
    <n v="4835.8116000000009"/>
    <n v="-1"/>
    <n v="4418.2609000000002"/>
  </r>
  <r>
    <x v="698"/>
    <x v="0"/>
    <s v="SR-125 NB"/>
    <n v="26"/>
    <n v="0.42"/>
    <s v="H"/>
    <n v="67.52"/>
    <n v="69.650000000000006"/>
    <n v="66.239999999999995"/>
    <n v="67.64"/>
    <n v="65.760000000000005"/>
    <n v="0"/>
    <n v="0"/>
    <n v="0"/>
    <n v="0"/>
    <n v="0"/>
    <n v="-1"/>
    <n v="4851.1225000000004"/>
    <n v="-1"/>
    <n v="4575.1696000000002"/>
  </r>
  <r>
    <x v="699"/>
    <x v="0"/>
    <s v="SR-125 NB"/>
    <n v="27"/>
    <n v="2.4"/>
    <s v="SAN MIGUEL"/>
    <n v="67.52"/>
    <n v="69.650000000000006"/>
    <n v="66.239999999999995"/>
    <n v="67.64"/>
    <n v="65.760000000000005"/>
    <n v="0"/>
    <n v="0"/>
    <n v="0"/>
    <n v="0"/>
    <n v="0"/>
    <n v="-1"/>
    <n v="4851.1225000000004"/>
    <n v="-1"/>
    <n v="4575.1696000000002"/>
  </r>
  <r>
    <x v="700"/>
    <x v="1"/>
    <s v="SR-125 SB"/>
    <n v="3"/>
    <n v="0.03"/>
    <s v="SR-52 WB"/>
    <n v="62.24"/>
    <n v="61.31"/>
    <n v="60.63"/>
    <n v="60.33"/>
    <n v="61.97"/>
    <n v="0"/>
    <n v="0"/>
    <n v="0"/>
    <n v="0"/>
    <n v="0"/>
    <n v="-1"/>
    <n v="3758.9161000000004"/>
    <n v="-1"/>
    <n v="3639.7088999999996"/>
  </r>
  <r>
    <x v="701"/>
    <x v="1"/>
    <s v="SR-125 SB"/>
    <n v="4"/>
    <n v="1.08"/>
    <s v="SR-52 EB"/>
    <n v="62.24"/>
    <n v="61.31"/>
    <n v="60.63"/>
    <n v="60.33"/>
    <n v="61.97"/>
    <n v="0"/>
    <n v="0"/>
    <n v="0"/>
    <n v="0"/>
    <n v="0"/>
    <n v="-1"/>
    <n v="3758.9161000000004"/>
    <n v="-1"/>
    <n v="3639.7088999999996"/>
  </r>
  <r>
    <x v="702"/>
    <x v="1"/>
    <s v="SR-125 SB"/>
    <n v="5"/>
    <n v="0.22"/>
    <s v="GROSSMONT COLLEGE DR"/>
    <n v="67.680000000000007"/>
    <n v="66.94"/>
    <n v="66.319999999999993"/>
    <n v="66.91"/>
    <n v="67.290000000000006"/>
    <n v="0"/>
    <n v="0"/>
    <n v="0"/>
    <n v="0"/>
    <n v="0"/>
    <n v="-1"/>
    <n v="4480.9636"/>
    <n v="-1"/>
    <n v="4476.9480999999996"/>
  </r>
  <r>
    <x v="703"/>
    <x v="1"/>
    <s v="SR-125 SB"/>
    <n v="6"/>
    <n v="0.52"/>
    <s v="GROSSMONT COLLEGE DR"/>
    <n v="67.680000000000007"/>
    <n v="66.94"/>
    <n v="66.319999999999993"/>
    <n v="66.91"/>
    <n v="67.290000000000006"/>
    <n v="0"/>
    <n v="0"/>
    <n v="0"/>
    <n v="0"/>
    <n v="0"/>
    <n v="-1"/>
    <n v="4480.9636"/>
    <n v="-1"/>
    <n v="4476.9480999999996"/>
  </r>
  <r>
    <x v="704"/>
    <x v="1"/>
    <s v="SR-125 SB"/>
    <n v="8"/>
    <n v="0.28000000000000003"/>
    <s v="NAVAJO"/>
    <n v="67.400000000000006"/>
    <n v="67.64"/>
    <n v="66.72"/>
    <n v="67.44"/>
    <n v="67.040000000000006"/>
    <n v="0"/>
    <n v="0"/>
    <n v="0"/>
    <n v="0"/>
    <n v="0"/>
    <n v="-1"/>
    <n v="4575.1696000000002"/>
    <n v="-1"/>
    <n v="4548.1535999999996"/>
  </r>
  <r>
    <x v="705"/>
    <x v="1"/>
    <s v="SR-125 SB"/>
    <n v="9"/>
    <n v="0.5"/>
    <s v="NAVAJO"/>
    <n v="67.400000000000006"/>
    <n v="67.64"/>
    <n v="66.72"/>
    <n v="67.44"/>
    <n v="67.040000000000006"/>
    <n v="0"/>
    <n v="0"/>
    <n v="0"/>
    <n v="0"/>
    <n v="0"/>
    <n v="-1"/>
    <n v="4575.1696000000002"/>
    <n v="-1"/>
    <n v="4548.1535999999996"/>
  </r>
  <r>
    <x v="706"/>
    <x v="1"/>
    <s v="SR-125 SB"/>
    <n v="10"/>
    <n v="0.32"/>
    <s v="AMAYA"/>
    <n v="68.14"/>
    <n v="67.12"/>
    <n v="67.34"/>
    <n v="65.77"/>
    <n v="68.569999999999993"/>
    <n v="0"/>
    <n v="0"/>
    <n v="0"/>
    <n v="0"/>
    <n v="0"/>
    <n v="-1"/>
    <n v="4505.0944000000009"/>
    <n v="-1"/>
    <n v="4325.6928999999991"/>
  </r>
  <r>
    <x v="707"/>
    <x v="1"/>
    <s v="SR-125 SB"/>
    <n v="12"/>
    <n v="0.15"/>
    <s v="AMAYA"/>
    <n v="67.27"/>
    <n v="63.09"/>
    <n v="65.06"/>
    <n v="58.02"/>
    <n v="67.2"/>
    <n v="0"/>
    <n v="0"/>
    <n v="0"/>
    <n v="0"/>
    <n v="0"/>
    <n v="-1"/>
    <n v="3980.3481000000006"/>
    <n v="-1"/>
    <n v="3366.3204000000005"/>
  </r>
  <r>
    <x v="708"/>
    <x v="1"/>
    <s v="SR-125 SB"/>
    <n v="14"/>
    <n v="0.21"/>
    <s v="GROSSMONT"/>
    <n v="67.36"/>
    <n v="67.86"/>
    <n v="66.760000000000005"/>
    <n v="67.45"/>
    <n v="65.739999999999995"/>
    <n v="0"/>
    <n v="0"/>
    <n v="0"/>
    <n v="0"/>
    <n v="0"/>
    <n v="-1"/>
    <n v="4604.9795999999997"/>
    <n v="-1"/>
    <n v="4549.5025000000005"/>
  </r>
  <r>
    <x v="709"/>
    <x v="1"/>
    <s v="SR-125 SB"/>
    <n v="17"/>
    <n v="0.26"/>
    <s v="GROSSMONT"/>
    <n v="65.61"/>
    <n v="63.91"/>
    <n v="63.03"/>
    <n v="33.96"/>
    <n v="64.17"/>
    <n v="0"/>
    <n v="0"/>
    <n v="0"/>
    <n v="0"/>
    <n v="0"/>
    <n v="-1"/>
    <n v="4084.4880999999996"/>
    <n v="-1"/>
    <n v="1153.2816"/>
  </r>
  <r>
    <x v="710"/>
    <x v="1"/>
    <s v="SR-125 SB"/>
    <n v="21"/>
    <n v="0.27"/>
    <s v="SPRING"/>
    <n v="61.25"/>
    <n v="62.07"/>
    <n v="62.72"/>
    <n v="58.09"/>
    <n v="61.87"/>
    <n v="0"/>
    <n v="0"/>
    <n v="0"/>
    <n v="0"/>
    <n v="0"/>
    <n v="-1"/>
    <n v="3852.6849000000002"/>
    <n v="-1"/>
    <n v="3374.4481000000005"/>
  </r>
  <r>
    <x v="711"/>
    <x v="1"/>
    <s v="SR-125 SB"/>
    <n v="1"/>
    <n v="0.52"/>
    <s v="SR-94 WB"/>
    <n v="61.25"/>
    <n v="62.07"/>
    <n v="62.72"/>
    <n v="58.09"/>
    <n v="61.87"/>
    <n v="0"/>
    <n v="0"/>
    <n v="0"/>
    <n v="0"/>
    <n v="0"/>
    <n v="-1"/>
    <n v="3852.6849000000002"/>
    <n v="-1"/>
    <n v="3374.4481000000005"/>
  </r>
  <r>
    <x v="712"/>
    <x v="1"/>
    <s v="SR-125 SB"/>
    <n v="3"/>
    <n v="1.1000000000000001"/>
    <s v="TROY"/>
    <n v="65.239999999999995"/>
    <n v="65.900000000000006"/>
    <n v="66.89"/>
    <n v="65.39"/>
    <n v="66.11"/>
    <n v="0"/>
    <n v="0"/>
    <n v="0"/>
    <n v="0"/>
    <n v="0"/>
    <n v="-1"/>
    <n v="4342.8100000000004"/>
    <n v="-1"/>
    <n v="4275.8521000000001"/>
  </r>
  <r>
    <x v="713"/>
    <x v="1"/>
    <s v="SR-125 SB"/>
    <n v="4"/>
    <n v="0.5"/>
    <s v="JAMACHA ROAD"/>
    <n v="65.239999999999995"/>
    <n v="65.900000000000006"/>
    <n v="66.89"/>
    <n v="65.39"/>
    <n v="66.11"/>
    <n v="0"/>
    <n v="0"/>
    <n v="0"/>
    <n v="0"/>
    <n v="0"/>
    <n v="-1"/>
    <n v="4342.8100000000004"/>
    <n v="-1"/>
    <n v="4275.8521000000001"/>
  </r>
  <r>
    <x v="714"/>
    <x v="1"/>
    <s v="SR-125 SB"/>
    <n v="5"/>
    <n v="0.45"/>
    <s v="JAMACHA ROAD"/>
    <n v="65.239999999999995"/>
    <n v="65.900000000000006"/>
    <n v="66.89"/>
    <n v="65.39"/>
    <n v="66.11"/>
    <n v="0"/>
    <n v="0"/>
    <n v="0"/>
    <n v="0"/>
    <n v="0"/>
    <n v="-1"/>
    <n v="4342.8100000000004"/>
    <n v="-1"/>
    <n v="4275.8521000000001"/>
  </r>
  <r>
    <x v="715"/>
    <x v="1"/>
    <s v="SR-125 SB"/>
    <n v="6"/>
    <n v="0.43"/>
    <s v="SR  54"/>
    <n v="64.38"/>
    <n v="65.430000000000007"/>
    <n v="66.8"/>
    <n v="66.599999999999994"/>
    <n v="66.08"/>
    <n v="0"/>
    <n v="0"/>
    <n v="0"/>
    <n v="0"/>
    <n v="0"/>
    <n v="-1"/>
    <n v="4281.0849000000007"/>
    <n v="-1"/>
    <n v="4435.5599999999995"/>
  </r>
  <r>
    <x v="716"/>
    <x v="1"/>
    <s v="SR-125 SB"/>
    <n v="7"/>
    <n v="0.28999999999999998"/>
    <s v="PARADISE VALLEY"/>
    <n v="65.680000000000007"/>
    <n v="66.790000000000006"/>
    <n v="67.510000000000005"/>
    <n v="67.47"/>
    <n v="67.08"/>
    <n v="0"/>
    <n v="0"/>
    <n v="0"/>
    <n v="0"/>
    <n v="0"/>
    <n v="-1"/>
    <n v="4460.9041000000007"/>
    <n v="-1"/>
    <n v="4552.2008999999998"/>
  </r>
  <r>
    <x v="717"/>
    <x v="1"/>
    <s v="SR-125 SB"/>
    <n v="2"/>
    <n v="0.48"/>
    <s v="SAN MIGUEL"/>
    <n v="62"/>
    <n v="62.58"/>
    <n v="63.61"/>
    <n v="66.900000000000006"/>
    <n v="63.92"/>
    <n v="0"/>
    <n v="0"/>
    <n v="0"/>
    <n v="0"/>
    <n v="0"/>
    <n v="-1"/>
    <n v="3916.2563999999998"/>
    <n v="-1"/>
    <n v="4475.6100000000006"/>
  </r>
  <r>
    <x v="718"/>
    <x v="1"/>
    <s v="SR-125 SB"/>
    <n v="4"/>
    <n v="0.4"/>
    <s v="H"/>
    <n v="60.13"/>
    <n v="61.62"/>
    <n v="62.56"/>
    <n v="65.83"/>
    <n v="62.08"/>
    <n v="0"/>
    <n v="0"/>
    <n v="0"/>
    <n v="0"/>
    <n v="0"/>
    <n v="-1"/>
    <n v="3797.0243999999998"/>
    <n v="-1"/>
    <n v="4333.5888999999997"/>
  </r>
  <r>
    <x v="719"/>
    <x v="1"/>
    <s v="SR-125 SB"/>
    <n v="5"/>
    <n v="0.22"/>
    <s v="H"/>
    <n v="60.13"/>
    <n v="61.62"/>
    <n v="62.56"/>
    <n v="65.83"/>
    <n v="62.08"/>
    <n v="0"/>
    <n v="0"/>
    <n v="0"/>
    <n v="0"/>
    <n v="0"/>
    <n v="-1"/>
    <n v="3797.0243999999998"/>
    <n v="-1"/>
    <n v="4333.5888999999997"/>
  </r>
  <r>
    <x v="720"/>
    <x v="1"/>
    <s v="SR-125 SB"/>
    <n v="6"/>
    <n v="0.42"/>
    <s v="H"/>
    <n v="63.75"/>
    <n v="62.88"/>
    <n v="63.35"/>
    <n v="66.64"/>
    <n v="64.02"/>
    <n v="0"/>
    <n v="0"/>
    <n v="0"/>
    <n v="0"/>
    <n v="0"/>
    <n v="-1"/>
    <n v="3953.8944000000001"/>
    <n v="-1"/>
    <n v="4440.8896000000004"/>
  </r>
  <r>
    <x v="721"/>
    <x v="1"/>
    <s v="SR-125 SB"/>
    <n v="7"/>
    <n v="0.33"/>
    <s v="TELEGRAPH CANYON"/>
    <n v="63.75"/>
    <n v="62.88"/>
    <n v="63.35"/>
    <n v="66.64"/>
    <n v="64.02"/>
    <n v="0"/>
    <n v="0"/>
    <n v="0"/>
    <n v="0"/>
    <n v="0"/>
    <n v="-1"/>
    <n v="3953.8944000000001"/>
    <n v="-1"/>
    <n v="4440.8896000000004"/>
  </r>
  <r>
    <x v="722"/>
    <x v="1"/>
    <s v="SR-125 SB"/>
    <n v="8"/>
    <n v="0.31"/>
    <s v="TELEGRAPH CANYON"/>
    <n v="63.75"/>
    <n v="62.88"/>
    <n v="63.35"/>
    <n v="66.64"/>
    <n v="64.02"/>
    <n v="0"/>
    <n v="0"/>
    <n v="0"/>
    <n v="0"/>
    <n v="0"/>
    <n v="-1"/>
    <n v="3953.8944000000001"/>
    <n v="-1"/>
    <n v="4440.8896000000004"/>
  </r>
  <r>
    <x v="723"/>
    <x v="1"/>
    <s v="SR-125 SB"/>
    <n v="9"/>
    <n v="0.3"/>
    <s v="TELEGRAPH CANYON"/>
    <n v="63.75"/>
    <n v="62.88"/>
    <n v="63.35"/>
    <n v="66.64"/>
    <n v="64.02"/>
    <n v="0"/>
    <n v="0"/>
    <n v="0"/>
    <n v="0"/>
    <n v="0"/>
    <n v="-1"/>
    <n v="3953.8944000000001"/>
    <n v="-1"/>
    <n v="4440.8896000000004"/>
  </r>
  <r>
    <x v="724"/>
    <x v="1"/>
    <s v="SR-125 SB"/>
    <n v="10"/>
    <n v="0.37"/>
    <s v="RAMP"/>
    <n v="61.78"/>
    <n v="62.53"/>
    <n v="62.42"/>
    <n v="65.099999999999994"/>
    <n v="62.03"/>
    <n v="0"/>
    <n v="0"/>
    <n v="0"/>
    <n v="0"/>
    <n v="0"/>
    <n v="-1"/>
    <n v="3910.0009"/>
    <n v="-1"/>
    <n v="4238.0099999999993"/>
  </r>
  <r>
    <x v="725"/>
    <x v="1"/>
    <s v="SR-125 SB"/>
    <n v="11"/>
    <n v="0.16"/>
    <s v="OLYMPIC"/>
    <n v="61.78"/>
    <n v="62.53"/>
    <n v="62.42"/>
    <n v="65.099999999999994"/>
    <n v="62.03"/>
    <n v="0"/>
    <n v="0"/>
    <n v="0"/>
    <n v="0"/>
    <n v="0"/>
    <n v="-1"/>
    <n v="3910.0009"/>
    <n v="-1"/>
    <n v="4238.0099999999993"/>
  </r>
  <r>
    <x v="726"/>
    <x v="1"/>
    <s v="SR-125 SB"/>
    <n v="12"/>
    <n v="0.28999999999999998"/>
    <s v="RAMP"/>
    <n v="61.78"/>
    <n v="62.53"/>
    <n v="62.42"/>
    <n v="65.099999999999994"/>
    <n v="62.03"/>
    <n v="0"/>
    <n v="0"/>
    <n v="0"/>
    <n v="0"/>
    <n v="0"/>
    <n v="-1"/>
    <n v="3910.0009"/>
    <n v="-1"/>
    <n v="4238.0099999999993"/>
  </r>
  <r>
    <x v="727"/>
    <x v="1"/>
    <s v="SR-125 SB"/>
    <n v="13"/>
    <n v="0.36"/>
    <s v="EAST CENTER"/>
    <n v="60.92"/>
    <n v="61.7"/>
    <n v="62.39"/>
    <n v="62.9"/>
    <n v="60.27"/>
    <n v="0"/>
    <n v="0"/>
    <n v="0"/>
    <n v="0"/>
    <n v="0"/>
    <n v="-1"/>
    <n v="3806.8900000000003"/>
    <n v="-1"/>
    <n v="3956.41"/>
  </r>
  <r>
    <x v="728"/>
    <x v="1"/>
    <s v="SR-125 SB"/>
    <n v="14"/>
    <n v="0.26"/>
    <s v="EAST CENTER"/>
    <n v="60.92"/>
    <n v="61.7"/>
    <n v="62.39"/>
    <n v="62.9"/>
    <n v="60.27"/>
    <n v="0"/>
    <n v="0"/>
    <n v="0"/>
    <n v="0"/>
    <n v="0"/>
    <n v="-1"/>
    <n v="3806.8900000000003"/>
    <n v="-1"/>
    <n v="3956.41"/>
  </r>
  <r>
    <x v="729"/>
    <x v="0"/>
    <s v="SR-163 NB"/>
    <n v="2"/>
    <n v="0.33"/>
    <s v="I-5 NB"/>
    <n v="48.96"/>
    <n v="45.04"/>
    <n v="48.56"/>
    <n v="29.8"/>
    <n v="49.51"/>
    <n v="0"/>
    <n v="0"/>
    <n v="0"/>
    <n v="0"/>
    <n v="0"/>
    <n v="-1"/>
    <n v="2028.6016"/>
    <n v="-1"/>
    <n v="888.04000000000008"/>
  </r>
  <r>
    <x v="730"/>
    <x v="0"/>
    <s v="SR-163 NB"/>
    <n v="3"/>
    <n v="0.21"/>
    <s v="QUINCE"/>
    <n v="58.7"/>
    <n v="54.89"/>
    <n v="55.33"/>
    <n v="44.55"/>
    <n v="57.08"/>
    <n v="0"/>
    <n v="0"/>
    <n v="0"/>
    <n v="0"/>
    <n v="0"/>
    <n v="-1"/>
    <n v="3012.9121"/>
    <n v="-1"/>
    <n v="1984.7024999999996"/>
  </r>
  <r>
    <x v="731"/>
    <x v="0"/>
    <s v="SR-163 NB"/>
    <n v="4"/>
    <n v="0.59"/>
    <s v="RICHMOND"/>
    <n v="59.79"/>
    <n v="55.98"/>
    <n v="56.88"/>
    <n v="44.38"/>
    <n v="58.25"/>
    <n v="0"/>
    <n v="0"/>
    <n v="0"/>
    <n v="0"/>
    <n v="0"/>
    <n v="-1"/>
    <n v="3133.7603999999997"/>
    <n v="-1"/>
    <n v="1969.5844000000002"/>
  </r>
  <r>
    <x v="732"/>
    <x v="0"/>
    <s v="SR-163 NB"/>
    <n v="5"/>
    <n v="0.21"/>
    <s v="ROBINSON"/>
    <n v="60.96"/>
    <n v="44.61"/>
    <n v="48.33"/>
    <n v="34.4"/>
    <n v="59.33"/>
    <n v="0"/>
    <n v="0"/>
    <n v="0"/>
    <n v="0"/>
    <n v="0"/>
    <n v="-1"/>
    <n v="1990.0520999999999"/>
    <n v="-1"/>
    <n v="1183.3599999999999"/>
  </r>
  <r>
    <x v="733"/>
    <x v="0"/>
    <s v="SR-163 NB"/>
    <n v="6"/>
    <n v="0.18"/>
    <s v="ROBINSON"/>
    <n v="61.78"/>
    <n v="54.02"/>
    <n v="53.46"/>
    <n v="46.59"/>
    <n v="56.65"/>
    <n v="0"/>
    <n v="0"/>
    <n v="0"/>
    <n v="0"/>
    <n v="0"/>
    <n v="-1"/>
    <n v="2918.1604000000002"/>
    <n v="-1"/>
    <n v="2170.6281000000004"/>
  </r>
  <r>
    <x v="734"/>
    <x v="0"/>
    <s v="SR-163 NB"/>
    <n v="9"/>
    <n v="0.41"/>
    <s v="06TH EX"/>
    <n v="63.58"/>
    <n v="51.51"/>
    <n v="61.32"/>
    <n v="29.65"/>
    <n v="61.8"/>
    <n v="0"/>
    <n v="0"/>
    <n v="0"/>
    <n v="0"/>
    <n v="0"/>
    <n v="-1"/>
    <n v="2653.2800999999999"/>
    <n v="-1"/>
    <n v="879.12249999999995"/>
  </r>
  <r>
    <x v="735"/>
    <x v="0"/>
    <s v="SR-163 NB"/>
    <n v="10"/>
    <n v="0.14000000000000001"/>
    <s v="I-8 EB"/>
    <n v="65.510000000000005"/>
    <n v="65.06"/>
    <n v="64.209999999999994"/>
    <n v="62.29"/>
    <n v="64.16"/>
    <n v="0"/>
    <n v="0"/>
    <n v="0"/>
    <n v="0"/>
    <n v="0"/>
    <n v="-1"/>
    <n v="4232.8036000000002"/>
    <n v="-1"/>
    <n v="3880.0441000000001"/>
  </r>
  <r>
    <x v="736"/>
    <x v="0"/>
    <s v="SR-163 NB"/>
    <n v="11"/>
    <n v="0.12"/>
    <s v="I-8 WB"/>
    <n v="65.510000000000005"/>
    <n v="65.06"/>
    <n v="64.209999999999994"/>
    <n v="62.29"/>
    <n v="64.16"/>
    <n v="0"/>
    <n v="0"/>
    <n v="0"/>
    <n v="0"/>
    <n v="0"/>
    <n v="-1"/>
    <n v="4232.8036000000002"/>
    <n v="-1"/>
    <n v="3880.0441000000001"/>
  </r>
  <r>
    <x v="737"/>
    <x v="0"/>
    <s v="SR-163 NB"/>
    <n v="13"/>
    <n v="0.13"/>
    <s v="I-8 WB"/>
    <n v="65.510000000000005"/>
    <n v="65.06"/>
    <n v="64.209999999999994"/>
    <n v="62.29"/>
    <n v="64.16"/>
    <n v="0"/>
    <n v="0"/>
    <n v="0"/>
    <n v="0"/>
    <n v="0"/>
    <n v="-1"/>
    <n v="4232.8036000000002"/>
    <n v="-1"/>
    <n v="3880.0441000000001"/>
  </r>
  <r>
    <x v="738"/>
    <x v="0"/>
    <s v="SR-163 NB"/>
    <n v="15"/>
    <n v="0.43"/>
    <s v="FRIARS"/>
    <n v="64.680000000000007"/>
    <n v="64.760000000000005"/>
    <n v="66.3"/>
    <n v="65.95"/>
    <n v="64.81"/>
    <n v="0"/>
    <n v="0"/>
    <n v="0"/>
    <n v="0"/>
    <n v="0"/>
    <n v="-1"/>
    <n v="4193.8576000000003"/>
    <n v="-1"/>
    <n v="4349.4025000000001"/>
  </r>
  <r>
    <x v="739"/>
    <x v="0"/>
    <s v="SR-163 NB"/>
    <n v="16"/>
    <n v="0.31"/>
    <s v="FRIARS"/>
    <n v="64.680000000000007"/>
    <n v="64.760000000000005"/>
    <n v="66.3"/>
    <n v="65.95"/>
    <n v="64.81"/>
    <n v="0"/>
    <n v="0"/>
    <n v="0"/>
    <n v="0"/>
    <n v="0"/>
    <n v="-1"/>
    <n v="4193.8576000000003"/>
    <n v="-1"/>
    <n v="4349.4025000000001"/>
  </r>
  <r>
    <x v="740"/>
    <x v="0"/>
    <s v="SR-163 NB"/>
    <n v="17"/>
    <n v="0.56999999999999995"/>
    <s v="FRIARS"/>
    <n v="66.290000000000006"/>
    <n v="64.540000000000006"/>
    <n v="66.709999999999994"/>
    <n v="64.75"/>
    <n v="66.77"/>
    <n v="0"/>
    <n v="0"/>
    <n v="0"/>
    <n v="0"/>
    <n v="0"/>
    <n v="-1"/>
    <n v="4165.4116000000004"/>
    <n v="-1"/>
    <n v="4192.5625"/>
  </r>
  <r>
    <x v="741"/>
    <x v="0"/>
    <s v="SR-163 NB"/>
    <n v="18"/>
    <n v="0.1"/>
    <s v="GENESEE"/>
    <n v="66.290000000000006"/>
    <n v="64.540000000000006"/>
    <n v="66.709999999999994"/>
    <n v="64.75"/>
    <n v="66.77"/>
    <n v="0"/>
    <n v="0"/>
    <n v="0"/>
    <n v="0"/>
    <n v="0"/>
    <n v="-1"/>
    <n v="4165.4116000000004"/>
    <n v="-1"/>
    <n v="4192.5625"/>
  </r>
  <r>
    <x v="742"/>
    <x v="0"/>
    <s v="SR-163 NB"/>
    <n v="19"/>
    <n v="0.42"/>
    <s v="GENESEE"/>
    <n v="66.290000000000006"/>
    <n v="64.540000000000006"/>
    <n v="66.709999999999994"/>
    <n v="64.75"/>
    <n v="66.77"/>
    <n v="0"/>
    <n v="0"/>
    <n v="0"/>
    <n v="0"/>
    <n v="0"/>
    <n v="-1"/>
    <n v="4165.4116000000004"/>
    <n v="-1"/>
    <n v="4192.5625"/>
  </r>
  <r>
    <x v="743"/>
    <x v="0"/>
    <s v="SR-163 NB"/>
    <n v="21"/>
    <n v="0.1"/>
    <s v="GENESEE"/>
    <n v="66.78"/>
    <n v="68.16"/>
    <n v="67.59"/>
    <n v="66.290000000000006"/>
    <n v="67.540000000000006"/>
    <n v="0"/>
    <n v="0"/>
    <n v="0"/>
    <n v="0"/>
    <n v="0"/>
    <n v="-1"/>
    <n v="4645.7855999999992"/>
    <n v="-1"/>
    <n v="4394.3641000000007"/>
  </r>
  <r>
    <x v="744"/>
    <x v="0"/>
    <s v="SR-163 NB"/>
    <n v="22"/>
    <n v="0.21"/>
    <s v="MESA COLLEGE"/>
    <n v="66.78"/>
    <n v="68.16"/>
    <n v="67.59"/>
    <n v="66.290000000000006"/>
    <n v="67.540000000000006"/>
    <n v="0"/>
    <n v="0"/>
    <n v="0"/>
    <n v="0"/>
    <n v="0"/>
    <n v="-1"/>
    <n v="4645.7855999999992"/>
    <n v="-1"/>
    <n v="4394.3641000000007"/>
  </r>
  <r>
    <x v="745"/>
    <x v="0"/>
    <s v="SR-163 NB"/>
    <n v="24"/>
    <n v="0.56000000000000005"/>
    <s v="I-805 NB"/>
    <n v="68.739999999999995"/>
    <n v="70.650000000000006"/>
    <n v="70.88"/>
    <n v="70.23"/>
    <n v="69.989999999999995"/>
    <n v="0"/>
    <n v="0"/>
    <n v="0"/>
    <n v="0"/>
    <n v="0"/>
    <n v="-1"/>
    <n v="4991.4225000000006"/>
    <n v="-1"/>
    <n v="4932.2529000000004"/>
  </r>
  <r>
    <x v="746"/>
    <x v="0"/>
    <s v="SR-163 NB"/>
    <n v="26"/>
    <n v="0.61"/>
    <s v="BALBOA"/>
    <n v="67.790000000000006"/>
    <n v="69.260000000000005"/>
    <n v="69.22"/>
    <n v="66.08"/>
    <n v="68.92"/>
    <n v="0"/>
    <n v="0"/>
    <n v="0"/>
    <n v="0"/>
    <n v="0"/>
    <n v="-1"/>
    <n v="4796.9476000000004"/>
    <n v="-1"/>
    <n v="4366.5663999999997"/>
  </r>
  <r>
    <x v="747"/>
    <x v="0"/>
    <s v="SR-163 NB"/>
    <n v="28"/>
    <n v="0.72"/>
    <s v="CLAIREMONT MESA"/>
    <n v="66.77"/>
    <n v="68.83"/>
    <n v="68.19"/>
    <n v="61.89"/>
    <n v="67.81"/>
    <n v="0"/>
    <n v="0"/>
    <n v="0"/>
    <n v="0"/>
    <n v="0"/>
    <n v="-1"/>
    <n v="4737.5689000000002"/>
    <n v="-1"/>
    <n v="3830.3721"/>
  </r>
  <r>
    <x v="748"/>
    <x v="0"/>
    <s v="SR-163 NB"/>
    <n v="31"/>
    <n v="0.21"/>
    <s v="SR-52 EB"/>
    <n v="67.209999999999994"/>
    <n v="68.209999999999994"/>
    <n v="67.89"/>
    <n v="64.02"/>
    <n v="68.180000000000007"/>
    <n v="0"/>
    <n v="0"/>
    <n v="0"/>
    <n v="0"/>
    <n v="0"/>
    <n v="-1"/>
    <n v="4652.6040999999996"/>
    <n v="-1"/>
    <n v="4098.5603999999994"/>
  </r>
  <r>
    <x v="749"/>
    <x v="0"/>
    <s v="SR-163 NB"/>
    <n v="32"/>
    <n v="0.85"/>
    <s v="KEARNY VILLA"/>
    <n v="67.209999999999994"/>
    <n v="68.209999999999994"/>
    <n v="67.89"/>
    <n v="64.02"/>
    <n v="68.180000000000007"/>
    <n v="0"/>
    <n v="0"/>
    <n v="0"/>
    <n v="0"/>
    <n v="0"/>
    <n v="-1"/>
    <n v="4652.6040999999996"/>
    <n v="-1"/>
    <n v="4098.5603999999994"/>
  </r>
  <r>
    <x v="750"/>
    <x v="0"/>
    <s v="SR-163 NB"/>
    <n v="33"/>
    <n v="0.47"/>
    <s v="KEARNY VILLA"/>
    <n v="67"/>
    <n v="69.760000000000005"/>
    <n v="69.569999999999993"/>
    <n v="66.900000000000006"/>
    <n v="68.52"/>
    <n v="0"/>
    <n v="0"/>
    <n v="0"/>
    <n v="0"/>
    <n v="0"/>
    <n v="-1"/>
    <n v="4866.4576000000006"/>
    <n v="-1"/>
    <n v="4475.6100000000006"/>
  </r>
  <r>
    <x v="751"/>
    <x v="0"/>
    <s v="SR-163 NB"/>
    <n v="34"/>
    <n v="0.2"/>
    <s v="KEARNY VILLA"/>
    <n v="67"/>
    <n v="69.760000000000005"/>
    <n v="69.569999999999993"/>
    <n v="66.900000000000006"/>
    <n v="68.52"/>
    <n v="0"/>
    <n v="0"/>
    <n v="0"/>
    <n v="0"/>
    <n v="0"/>
    <n v="-1"/>
    <n v="4866.4576000000006"/>
    <n v="-1"/>
    <n v="4475.6100000000006"/>
  </r>
  <r>
    <x v="752"/>
    <x v="0"/>
    <s v="SR-163 NB"/>
    <n v="35"/>
    <n v="0.55000000000000004"/>
    <s v="I-15 HOV NB"/>
    <n v="65.87"/>
    <n v="58.39"/>
    <n v="64.2"/>
    <n v="56.4"/>
    <n v="65.58"/>
    <n v="0"/>
    <n v="0"/>
    <n v="0"/>
    <n v="0"/>
    <n v="0"/>
    <n v="-1"/>
    <n v="3409.3921"/>
    <n v="-1"/>
    <n v="3180.96"/>
  </r>
  <r>
    <x v="753"/>
    <x v="1"/>
    <s v="SR-163 SB"/>
    <n v="1"/>
    <n v="0.7"/>
    <s v="I-15 SB"/>
    <n v="69.489999999999995"/>
    <n v="69.69"/>
    <n v="68.84"/>
    <n v="36"/>
    <n v="69.48"/>
    <n v="0"/>
    <n v="0"/>
    <n v="0"/>
    <n v="0"/>
    <n v="0"/>
    <n v="-1"/>
    <n v="4856.6961000000001"/>
    <n v="-1"/>
    <n v="1296"/>
  </r>
  <r>
    <x v="754"/>
    <x v="1"/>
    <s v="SR-163 SB"/>
    <n v="2"/>
    <n v="0.22"/>
    <s v="I-15 HOV SB"/>
    <n v="69.959999999999994"/>
    <n v="69.19"/>
    <n v="70.569999999999993"/>
    <n v="63.99"/>
    <n v="69.930000000000007"/>
    <n v="0"/>
    <n v="0"/>
    <n v="0"/>
    <n v="0"/>
    <n v="0"/>
    <n v="-1"/>
    <n v="4787.2560999999996"/>
    <n v="-1"/>
    <n v="4094.7201000000005"/>
  </r>
  <r>
    <x v="755"/>
    <x v="1"/>
    <s v="SR-163 SB"/>
    <n v="3"/>
    <n v="0.32"/>
    <s v="KEARNY VILLA"/>
    <n v="69.959999999999994"/>
    <n v="69.19"/>
    <n v="70.569999999999993"/>
    <n v="63.99"/>
    <n v="69.930000000000007"/>
    <n v="0"/>
    <n v="0"/>
    <n v="0"/>
    <n v="0"/>
    <n v="0"/>
    <n v="-1"/>
    <n v="4787.2560999999996"/>
    <n v="-1"/>
    <n v="4094.7201000000005"/>
  </r>
  <r>
    <x v="756"/>
    <x v="1"/>
    <s v="SR-163 SB"/>
    <n v="6"/>
    <n v="0.04"/>
    <s v="SR-52 WB"/>
    <n v="68.58"/>
    <n v="65.77"/>
    <n v="69.28"/>
    <n v="55.26"/>
    <n v="67.989999999999995"/>
    <n v="0"/>
    <n v="0"/>
    <n v="0"/>
    <n v="0"/>
    <n v="0"/>
    <n v="-1"/>
    <n v="4325.6928999999991"/>
    <n v="-1"/>
    <n v="3053.6675999999998"/>
  </r>
  <r>
    <x v="757"/>
    <x v="1"/>
    <s v="SR-163 SB"/>
    <n v="8"/>
    <n v="0.72"/>
    <s v="CLAIREMONT MESA"/>
    <n v="66.77"/>
    <n v="68.83"/>
    <n v="68.19"/>
    <n v="61.89"/>
    <n v="67.81"/>
    <n v="0"/>
    <n v="0"/>
    <n v="0"/>
    <n v="0"/>
    <n v="0"/>
    <n v="-1"/>
    <n v="4737.5689000000002"/>
    <n v="-1"/>
    <n v="3830.3721"/>
  </r>
  <r>
    <x v="758"/>
    <x v="1"/>
    <s v="SR-163 SB"/>
    <n v="12"/>
    <n v="0.4"/>
    <s v="I-805 SB"/>
    <n v="69.39"/>
    <n v="68.38"/>
    <n v="69.86"/>
    <n v="45.35"/>
    <n v="68.72"/>
    <n v="0"/>
    <n v="0"/>
    <n v="0"/>
    <n v="0"/>
    <n v="0"/>
    <n v="-1"/>
    <n v="4675.8243999999995"/>
    <n v="-1"/>
    <n v="2056.6224999999999"/>
  </r>
  <r>
    <x v="759"/>
    <x v="1"/>
    <s v="SR-163 SB"/>
    <n v="16"/>
    <n v="0.22"/>
    <s v="MESA COLLEGE"/>
    <n v="69.48"/>
    <n v="66.62"/>
    <n v="68.930000000000007"/>
    <n v="36.549999999999997"/>
    <n v="68.84"/>
    <n v="0"/>
    <n v="0"/>
    <n v="0"/>
    <n v="0"/>
    <n v="0"/>
    <n v="-1"/>
    <n v="4438.224400000001"/>
    <n v="-1"/>
    <n v="1335.9024999999997"/>
  </r>
  <r>
    <x v="760"/>
    <x v="1"/>
    <s v="SR-163 SB"/>
    <n v="17"/>
    <n v="0.28000000000000003"/>
    <s v="GENESEE"/>
    <n v="69.19"/>
    <n v="68.180000000000007"/>
    <n v="68.87"/>
    <n v="35.520000000000003"/>
    <n v="68.23"/>
    <n v="0"/>
    <n v="0"/>
    <n v="0"/>
    <n v="0"/>
    <n v="0"/>
    <n v="-1"/>
    <n v="4648.5124000000005"/>
    <n v="-1"/>
    <n v="1261.6704000000002"/>
  </r>
  <r>
    <x v="761"/>
    <x v="1"/>
    <s v="SR-163 SB"/>
    <n v="18"/>
    <n v="0.19"/>
    <s v="GENESEE"/>
    <n v="69.19"/>
    <n v="68.180000000000007"/>
    <n v="68.87"/>
    <n v="35.520000000000003"/>
    <n v="68.23"/>
    <n v="0"/>
    <n v="0"/>
    <n v="0"/>
    <n v="0"/>
    <n v="0"/>
    <n v="-1"/>
    <n v="4648.5124000000005"/>
    <n v="-1"/>
    <n v="1261.6704000000002"/>
  </r>
  <r>
    <x v="762"/>
    <x v="1"/>
    <s v="SR-163 SB"/>
    <n v="20"/>
    <n v="0.52"/>
    <s v="GENESEE"/>
    <n v="64.680000000000007"/>
    <n v="64.760000000000005"/>
    <n v="66.3"/>
    <n v="65.95"/>
    <n v="64.81"/>
    <n v="0"/>
    <n v="0"/>
    <n v="0"/>
    <n v="0"/>
    <n v="0"/>
    <n v="-1"/>
    <n v="4193.8576000000003"/>
    <n v="-1"/>
    <n v="4349.4025000000001"/>
  </r>
  <r>
    <x v="763"/>
    <x v="1"/>
    <s v="SR-163 SB"/>
    <n v="21"/>
    <n v="0.15"/>
    <s v="FRIARS"/>
    <n v="67.489999999999995"/>
    <n v="63.72"/>
    <n v="66.540000000000006"/>
    <n v="32.56"/>
    <n v="66.41"/>
    <n v="0"/>
    <n v="0"/>
    <n v="0"/>
    <n v="0"/>
    <n v="0"/>
    <n v="-1"/>
    <n v="4060.2383999999997"/>
    <n v="-1"/>
    <n v="1060.1536000000001"/>
  </r>
  <r>
    <x v="764"/>
    <x v="1"/>
    <s v="SR-163 SB"/>
    <n v="22"/>
    <n v="0.2"/>
    <s v="FRIARS"/>
    <n v="67.489999999999995"/>
    <n v="63.72"/>
    <n v="66.540000000000006"/>
    <n v="32.56"/>
    <n v="66.41"/>
    <n v="0"/>
    <n v="0"/>
    <n v="0"/>
    <n v="0"/>
    <n v="0"/>
    <n v="-1"/>
    <n v="4060.2383999999997"/>
    <n v="-1"/>
    <n v="1060.1536000000001"/>
  </r>
  <r>
    <x v="765"/>
    <x v="1"/>
    <s v="SR-163 SB"/>
    <n v="29"/>
    <n v="0.26"/>
    <s v="06TH EX"/>
    <n v="60.98"/>
    <n v="46.32"/>
    <n v="57.01"/>
    <n v="30.34"/>
    <n v="58.81"/>
    <n v="0"/>
    <n v="0"/>
    <n v="0"/>
    <n v="0"/>
    <n v="0"/>
    <n v="-1"/>
    <n v="2145.5423999999998"/>
    <n v="-1"/>
    <n v="920.51559999999995"/>
  </r>
  <r>
    <x v="766"/>
    <x v="1"/>
    <s v="SR-163 SB"/>
    <n v="30"/>
    <n v="0.28000000000000003"/>
    <s v="WASHINGTON"/>
    <n v="61.96"/>
    <n v="55.45"/>
    <n v="54.74"/>
    <n v="50.7"/>
    <n v="57.41"/>
    <n v="0"/>
    <n v="0"/>
    <n v="0"/>
    <n v="0"/>
    <n v="0"/>
    <n v="-1"/>
    <n v="3074.7025000000003"/>
    <n v="-1"/>
    <n v="2570.4900000000002"/>
  </r>
  <r>
    <x v="767"/>
    <x v="1"/>
    <s v="SR-163 SB"/>
    <n v="33"/>
    <n v="1.01"/>
    <s v="ROBINSON"/>
    <n v="61.58"/>
    <n v="46.13"/>
    <n v="48.32"/>
    <n v="36.11"/>
    <n v="59.91"/>
    <n v="0"/>
    <n v="0"/>
    <n v="0"/>
    <n v="0"/>
    <n v="0"/>
    <n v="-1"/>
    <n v="2127.9769000000001"/>
    <n v="-1"/>
    <n v="1303.9321"/>
  </r>
  <r>
    <x v="768"/>
    <x v="1"/>
    <s v="SR-163 SB"/>
    <n v="34"/>
    <n v="0.66"/>
    <s v="I-5 NB"/>
    <n v="51.7"/>
    <n v="49.76"/>
    <n v="51.42"/>
    <n v="47.59"/>
    <n v="51.92"/>
    <n v="0"/>
    <n v="0"/>
    <n v="0"/>
    <n v="0"/>
    <n v="0"/>
    <n v="-1"/>
    <n v="2476.0575999999996"/>
    <n v="-1"/>
    <n v="2264.8081000000002"/>
  </r>
  <r>
    <x v="769"/>
    <x v="2"/>
    <s v="SR-52 EB"/>
    <n v="1"/>
    <n v="0.21"/>
    <s v="RAMP SR-52 EB"/>
    <n v="60.29"/>
    <n v="63.05"/>
    <n v="62.53"/>
    <n v="57.58"/>
    <n v="62.76"/>
    <n v="0"/>
    <n v="0"/>
    <n v="0"/>
    <n v="0"/>
    <n v="0"/>
    <n v="-1"/>
    <n v="3975.3024999999998"/>
    <n v="-1"/>
    <n v="3315.4564"/>
  </r>
  <r>
    <x v="770"/>
    <x v="2"/>
    <s v="SR-52 EB"/>
    <n v="2"/>
    <n v="0.57999999999999996"/>
    <s v="I-5 NB"/>
    <n v="66.150000000000006"/>
    <n v="67.13"/>
    <n v="65.47"/>
    <n v="61.62"/>
    <n v="66.2"/>
    <n v="0"/>
    <n v="0"/>
    <n v="0"/>
    <n v="0"/>
    <n v="0"/>
    <n v="-1"/>
    <n v="4506.4368999999997"/>
    <n v="-1"/>
    <n v="3797.0243999999998"/>
  </r>
  <r>
    <x v="771"/>
    <x v="2"/>
    <s v="SR-52 EB"/>
    <n v="3"/>
    <n v="0.54"/>
    <s v="REGENTS"/>
    <n v="66.150000000000006"/>
    <n v="67.13"/>
    <n v="65.47"/>
    <n v="61.62"/>
    <n v="66.2"/>
    <n v="0"/>
    <n v="0"/>
    <n v="0"/>
    <n v="0"/>
    <n v="0"/>
    <n v="-1"/>
    <n v="4506.4368999999997"/>
    <n v="-1"/>
    <n v="3797.0243999999998"/>
  </r>
  <r>
    <x v="772"/>
    <x v="2"/>
    <s v="SR-52 EB"/>
    <n v="4"/>
    <n v="0.74"/>
    <s v="REGENTS"/>
    <n v="66.150000000000006"/>
    <n v="67.13"/>
    <n v="65.47"/>
    <n v="61.62"/>
    <n v="66.2"/>
    <n v="0"/>
    <n v="0"/>
    <n v="0"/>
    <n v="0"/>
    <n v="0"/>
    <n v="-1"/>
    <n v="4506.4368999999997"/>
    <n v="-1"/>
    <n v="3797.0243999999998"/>
  </r>
  <r>
    <x v="773"/>
    <x v="2"/>
    <s v="SR-52 EB"/>
    <n v="5"/>
    <n v="0.33"/>
    <s v="GENESEE"/>
    <n v="66.06"/>
    <n v="66.400000000000006"/>
    <n v="65.37"/>
    <n v="63.31"/>
    <n v="65.66"/>
    <n v="0"/>
    <n v="0"/>
    <n v="0"/>
    <n v="0"/>
    <n v="0"/>
    <n v="-1"/>
    <n v="4408.9600000000009"/>
    <n v="-1"/>
    <n v="4008.1561000000002"/>
  </r>
  <r>
    <x v="774"/>
    <x v="2"/>
    <s v="SR-52 EB"/>
    <n v="7"/>
    <n v="0.8"/>
    <s v="I-805 SB"/>
    <n v="66.209999999999994"/>
    <n v="68.040000000000006"/>
    <n v="67.72"/>
    <n v="63.67"/>
    <n v="67.03"/>
    <n v="0"/>
    <n v="0"/>
    <n v="0"/>
    <n v="0"/>
    <n v="0"/>
    <n v="-1"/>
    <n v="4629.441600000001"/>
    <n v="-1"/>
    <n v="4053.8689000000004"/>
  </r>
  <r>
    <x v="775"/>
    <x v="2"/>
    <s v="SR-52 EB"/>
    <n v="17"/>
    <n v="0.32"/>
    <s v="SR-163 NB"/>
    <n v="64.459999999999994"/>
    <n v="65.25"/>
    <n v="65.569999999999993"/>
    <n v="20.48"/>
    <n v="65.27"/>
    <n v="0"/>
    <n v="0"/>
    <n v="0"/>
    <n v="0"/>
    <n v="0"/>
    <n v="-1"/>
    <n v="4257.5625"/>
    <n v="-1"/>
    <n v="419.43040000000002"/>
  </r>
  <r>
    <x v="776"/>
    <x v="2"/>
    <s v="SR-52 EB"/>
    <n v="20"/>
    <n v="0.48"/>
    <s v="I-15 NB"/>
    <n v="63.84"/>
    <n v="65.2"/>
    <n v="65.290000000000006"/>
    <n v="34.81"/>
    <n v="65.37"/>
    <n v="0"/>
    <n v="0"/>
    <n v="0"/>
    <n v="0"/>
    <n v="0"/>
    <n v="-1"/>
    <n v="4251.04"/>
    <n v="-1"/>
    <n v="1211.7361000000001"/>
  </r>
  <r>
    <x v="777"/>
    <x v="2"/>
    <s v="SR-52 EB"/>
    <n v="21"/>
    <n v="0.38"/>
    <s v="I-15 NB"/>
    <n v="63.85"/>
    <n v="66.86"/>
    <n v="66.59"/>
    <n v="37.06"/>
    <n v="65.959999999999994"/>
    <n v="0"/>
    <n v="0"/>
    <n v="0"/>
    <n v="0"/>
    <n v="0"/>
    <n v="-1"/>
    <n v="4470.2596000000003"/>
    <n v="-1"/>
    <n v="1373.4436000000001"/>
  </r>
  <r>
    <x v="778"/>
    <x v="2"/>
    <s v="SR-52 EB"/>
    <n v="23"/>
    <n v="0.4"/>
    <s v="SANTO"/>
    <n v="63.85"/>
    <n v="66.86"/>
    <n v="66.59"/>
    <n v="37.06"/>
    <n v="65.959999999999994"/>
    <n v="0"/>
    <n v="0"/>
    <n v="0"/>
    <n v="0"/>
    <n v="0"/>
    <n v="-1"/>
    <n v="4470.2596000000003"/>
    <n v="-1"/>
    <n v="1373.4436000000001"/>
  </r>
  <r>
    <x v="779"/>
    <x v="2"/>
    <s v="SR-52 EB"/>
    <n v="25"/>
    <n v="2.09"/>
    <s v="SANTO"/>
    <n v="63.85"/>
    <n v="66.86"/>
    <n v="66.59"/>
    <n v="37.06"/>
    <n v="65.959999999999994"/>
    <n v="0"/>
    <n v="0"/>
    <n v="0"/>
    <n v="0"/>
    <n v="0"/>
    <n v="-1"/>
    <n v="4470.2596000000003"/>
    <n v="-1"/>
    <n v="1373.4436000000001"/>
  </r>
  <r>
    <x v="780"/>
    <x v="2"/>
    <s v="SR-52 EB"/>
    <n v="28"/>
    <n v="0.46"/>
    <s v="SANTO"/>
    <n v="65.819999999999993"/>
    <n v="66.11"/>
    <n v="65.78"/>
    <n v="38.51"/>
    <n v="65.08"/>
    <n v="0"/>
    <n v="0"/>
    <n v="0"/>
    <n v="0"/>
    <n v="0"/>
    <n v="-1"/>
    <n v="4370.5321000000004"/>
    <n v="-1"/>
    <n v="1483.0201"/>
  </r>
  <r>
    <x v="781"/>
    <x v="2"/>
    <s v="SR-52 EB"/>
    <n v="29"/>
    <n v="0.49"/>
    <s v="MAST"/>
    <n v="65.819999999999993"/>
    <n v="66.11"/>
    <n v="65.78"/>
    <n v="38.51"/>
    <n v="65.08"/>
    <n v="0"/>
    <n v="0"/>
    <n v="0"/>
    <n v="0"/>
    <n v="0"/>
    <n v="-1"/>
    <n v="4370.5321000000004"/>
    <n v="-1"/>
    <n v="1483.0201"/>
  </r>
  <r>
    <x v="782"/>
    <x v="2"/>
    <s v="SR-52 EB"/>
    <n v="30"/>
    <n v="0.45"/>
    <s v="MAST"/>
    <n v="65.819999999999993"/>
    <n v="66.11"/>
    <n v="65.78"/>
    <n v="38.51"/>
    <n v="65.08"/>
    <n v="0"/>
    <n v="0"/>
    <n v="0"/>
    <n v="0"/>
    <n v="0"/>
    <n v="-1"/>
    <n v="4370.5321000000004"/>
    <n v="-1"/>
    <n v="1483.0201"/>
  </r>
  <r>
    <x v="783"/>
    <x v="2"/>
    <s v="SR-52 EB"/>
    <n v="31"/>
    <n v="0.56999999999999995"/>
    <s v="MISSION GORGE"/>
    <n v="64.64"/>
    <n v="66.73"/>
    <n v="65.95"/>
    <n v="66.78"/>
    <n v="65.22"/>
    <n v="0"/>
    <n v="0"/>
    <n v="0"/>
    <n v="0"/>
    <n v="0"/>
    <n v="-1"/>
    <n v="4452.8929000000007"/>
    <n v="-1"/>
    <n v="4459.5684000000001"/>
  </r>
  <r>
    <x v="784"/>
    <x v="2"/>
    <s v="SR-52 EB"/>
    <n v="32"/>
    <n v="0.2"/>
    <s v="NEW MISSION GORGE"/>
    <n v="64.64"/>
    <n v="66.73"/>
    <n v="65.95"/>
    <n v="66.78"/>
    <n v="65.22"/>
    <n v="0"/>
    <n v="0"/>
    <n v="0"/>
    <n v="0"/>
    <n v="0"/>
    <n v="-1"/>
    <n v="4452.8929000000007"/>
    <n v="-1"/>
    <n v="4459.5684000000001"/>
  </r>
  <r>
    <x v="785"/>
    <x v="2"/>
    <s v="SR-52 EB"/>
    <n v="34"/>
    <n v="0.37"/>
    <s v="SR-125 SB"/>
    <n v="64.64"/>
    <n v="66.73"/>
    <n v="65.95"/>
    <n v="66.78"/>
    <n v="65.22"/>
    <n v="0"/>
    <n v="0"/>
    <n v="0"/>
    <n v="0"/>
    <n v="0"/>
    <n v="-1"/>
    <n v="4452.8929000000007"/>
    <n v="-1"/>
    <n v="4459.5684000000001"/>
  </r>
  <r>
    <x v="786"/>
    <x v="2"/>
    <s v="SR-52 EB"/>
    <n v="35"/>
    <n v="0.2"/>
    <s v="SR-125 NB"/>
    <n v="64.64"/>
    <n v="66.73"/>
    <n v="65.95"/>
    <n v="66.78"/>
    <n v="65.22"/>
    <n v="0"/>
    <n v="0"/>
    <n v="0"/>
    <n v="0"/>
    <n v="0"/>
    <n v="-1"/>
    <n v="4452.8929000000007"/>
    <n v="-1"/>
    <n v="4459.5684000000001"/>
  </r>
  <r>
    <x v="787"/>
    <x v="2"/>
    <s v="SR-52 EB"/>
    <n v="37"/>
    <n v="0.54"/>
    <s v="CUYAMACA"/>
    <n v="63.63"/>
    <n v="65.319999999999993"/>
    <n v="64.34"/>
    <n v="64.47"/>
    <n v="63.8"/>
    <n v="0"/>
    <n v="0"/>
    <n v="0"/>
    <n v="0"/>
    <n v="0"/>
    <n v="-1"/>
    <n v="4266.7023999999992"/>
    <n v="-1"/>
    <n v="4156.3809000000001"/>
  </r>
  <r>
    <x v="788"/>
    <x v="2"/>
    <s v="SR-52 EB"/>
    <n v="38"/>
    <n v="0.57999999999999996"/>
    <s v="CUYAMACA"/>
    <n v="61.44"/>
    <n v="63.51"/>
    <n v="62.25"/>
    <n v="62.14"/>
    <n v="61.78"/>
    <n v="0"/>
    <n v="0"/>
    <n v="0"/>
    <n v="0"/>
    <n v="0"/>
    <n v="-1"/>
    <n v="4033.5200999999997"/>
    <n v="-1"/>
    <n v="3861.3796000000002"/>
  </r>
  <r>
    <x v="789"/>
    <x v="3"/>
    <s v="SR-52 WB"/>
    <n v="2"/>
    <n v="0.63"/>
    <s v="MAGNOLIA"/>
    <n v="64.03"/>
    <n v="65.25"/>
    <n v="65.41"/>
    <n v="66.33"/>
    <n v="64.510000000000005"/>
    <n v="0"/>
    <n v="0"/>
    <n v="0"/>
    <n v="0"/>
    <n v="0"/>
    <n v="-1"/>
    <n v="4257.5625"/>
    <n v="-1"/>
    <n v="4399.6688999999997"/>
  </r>
  <r>
    <x v="790"/>
    <x v="3"/>
    <s v="SR-52 WB"/>
    <n v="3"/>
    <n v="0.36"/>
    <s v="CUYAMACA"/>
    <n v="64.8"/>
    <n v="53.63"/>
    <n v="65.819999999999993"/>
    <n v="66.19"/>
    <n v="64.52"/>
    <n v="0"/>
    <n v="0"/>
    <n v="0"/>
    <n v="0"/>
    <n v="0"/>
    <n v="-1"/>
    <n v="2876.1769000000004"/>
    <n v="-1"/>
    <n v="4381.1160999999993"/>
  </r>
  <r>
    <x v="791"/>
    <x v="3"/>
    <s v="SR-52 WB"/>
    <n v="4"/>
    <n v="0.18"/>
    <s v="CUYAMACA"/>
    <n v="64.8"/>
    <n v="53.63"/>
    <n v="65.819999999999993"/>
    <n v="66.19"/>
    <n v="64.52"/>
    <n v="0"/>
    <n v="0"/>
    <n v="0"/>
    <n v="0"/>
    <n v="0"/>
    <n v="-1"/>
    <n v="2876.1769000000004"/>
    <n v="-1"/>
    <n v="4381.1160999999993"/>
  </r>
  <r>
    <x v="792"/>
    <x v="3"/>
    <s v="SR-52 WB"/>
    <n v="9"/>
    <n v="0.2"/>
    <s v="SR-125 NB"/>
    <n v="63.99"/>
    <n v="19.61"/>
    <n v="64.62"/>
    <n v="67.599999999999994"/>
    <n v="64.790000000000006"/>
    <n v="0"/>
    <n v="0"/>
    <n v="0"/>
    <n v="0"/>
    <n v="0"/>
    <n v="-1"/>
    <n v="384.5521"/>
    <n v="-1"/>
    <n v="4569.7599999999993"/>
  </r>
  <r>
    <x v="793"/>
    <x v="3"/>
    <s v="SR-52 WB"/>
    <n v="10"/>
    <n v="0.5"/>
    <s v="NEW MISSION GORGE"/>
    <n v="63.99"/>
    <n v="19.61"/>
    <n v="64.62"/>
    <n v="67.599999999999994"/>
    <n v="64.790000000000006"/>
    <n v="0"/>
    <n v="0"/>
    <n v="0"/>
    <n v="0"/>
    <n v="0"/>
    <n v="-1"/>
    <n v="384.5521"/>
    <n v="-1"/>
    <n v="4569.7599999999993"/>
  </r>
  <r>
    <x v="794"/>
    <x v="3"/>
    <s v="SR-52 WB"/>
    <n v="11"/>
    <n v="0.47"/>
    <s v="MISSION GORGE"/>
    <n v="63.59"/>
    <n v="22.75"/>
    <n v="64.31"/>
    <n v="64.38"/>
    <n v="63.34"/>
    <n v="0"/>
    <n v="0"/>
    <n v="0"/>
    <n v="0"/>
    <n v="0"/>
    <n v="-1"/>
    <n v="517.5625"/>
    <n v="-1"/>
    <n v="4144.7843999999996"/>
  </r>
  <r>
    <x v="795"/>
    <x v="3"/>
    <s v="SR-52 WB"/>
    <n v="12"/>
    <n v="0.49"/>
    <s v="MAST"/>
    <n v="65.53"/>
    <n v="41.59"/>
    <n v="65.790000000000006"/>
    <n v="63.36"/>
    <n v="65.52"/>
    <n v="0"/>
    <n v="0"/>
    <n v="0"/>
    <n v="0"/>
    <n v="0"/>
    <n v="-1"/>
    <n v="1729.7281000000003"/>
    <n v="-1"/>
    <n v="4014.4895999999999"/>
  </r>
  <r>
    <x v="796"/>
    <x v="3"/>
    <s v="SR-52 WB"/>
    <n v="19"/>
    <n v="0.34"/>
    <s v="SANTO"/>
    <n v="67.13"/>
    <n v="65.03"/>
    <n v="68.12"/>
    <n v="69.349999999999994"/>
    <n v="66.430000000000007"/>
    <n v="0"/>
    <n v="0"/>
    <n v="0"/>
    <n v="0"/>
    <n v="0"/>
    <n v="-1"/>
    <n v="4228.9009000000005"/>
    <n v="-1"/>
    <n v="4809.4224999999988"/>
  </r>
  <r>
    <x v="797"/>
    <x v="3"/>
    <s v="SR-52 WB"/>
    <n v="21"/>
    <n v="0.46"/>
    <s v="SANTO"/>
    <n v="68.52"/>
    <n v="58.73"/>
    <n v="67.680000000000007"/>
    <n v="68.540000000000006"/>
    <n v="67.73"/>
    <n v="0"/>
    <n v="0"/>
    <n v="0"/>
    <n v="0"/>
    <n v="0"/>
    <n v="-1"/>
    <n v="3449.2128999999995"/>
    <n v="-1"/>
    <n v="4697.731600000001"/>
  </r>
  <r>
    <x v="798"/>
    <x v="3"/>
    <s v="SR-52 WB"/>
    <n v="24"/>
    <n v="0.41"/>
    <s v="SR-163 SB"/>
    <n v="67.47"/>
    <n v="52.91"/>
    <n v="65.62"/>
    <n v="67.52"/>
    <n v="66.510000000000005"/>
    <n v="0"/>
    <n v="0"/>
    <n v="0"/>
    <n v="0"/>
    <n v="0"/>
    <n v="-1"/>
    <n v="2799.4680999999996"/>
    <n v="-1"/>
    <n v="4558.9503999999997"/>
  </r>
  <r>
    <x v="799"/>
    <x v="3"/>
    <s v="SR-52 WB"/>
    <n v="28"/>
    <n v="0.39"/>
    <s v="CONVOY"/>
    <n v="65.66"/>
    <n v="50.58"/>
    <n v="64.540000000000006"/>
    <n v="68.430000000000007"/>
    <n v="64.73"/>
    <n v="0"/>
    <n v="0"/>
    <n v="0"/>
    <n v="0"/>
    <n v="0"/>
    <n v="-1"/>
    <n v="2558.3363999999997"/>
    <n v="-1"/>
    <n v="4682.6649000000007"/>
  </r>
  <r>
    <x v="800"/>
    <x v="3"/>
    <s v="SR-52 WB"/>
    <n v="29"/>
    <n v="0.37"/>
    <s v="CONVOY"/>
    <n v="65.66"/>
    <n v="50.58"/>
    <n v="64.540000000000006"/>
    <n v="68.430000000000007"/>
    <n v="64.73"/>
    <n v="0"/>
    <n v="0"/>
    <n v="0"/>
    <n v="0"/>
    <n v="0"/>
    <n v="-1"/>
    <n v="2558.3363999999997"/>
    <n v="-1"/>
    <n v="4682.6649000000007"/>
  </r>
  <r>
    <x v="801"/>
    <x v="3"/>
    <s v="SR-52 WB"/>
    <n v="31"/>
    <n v="0.67"/>
    <s v="I-805 NB"/>
    <n v="67.59"/>
    <n v="63.56"/>
    <n v="67.31"/>
    <n v="63.11"/>
    <n v="68.27"/>
    <n v="0"/>
    <n v="0"/>
    <n v="0"/>
    <n v="0"/>
    <n v="0"/>
    <n v="-1"/>
    <n v="4039.8736000000004"/>
    <n v="-1"/>
    <n v="3982.8721"/>
  </r>
  <r>
    <x v="802"/>
    <x v="3"/>
    <s v="SR-52 WB"/>
    <n v="33"/>
    <n v="0.82"/>
    <s v="I-805 SB"/>
    <n v="67.459999999999994"/>
    <n v="61.8"/>
    <n v="64.489999999999995"/>
    <n v="62.61"/>
    <n v="67.59"/>
    <n v="0"/>
    <n v="0"/>
    <n v="0"/>
    <n v="0"/>
    <n v="0"/>
    <n v="-1"/>
    <n v="3819.24"/>
    <n v="-1"/>
    <n v="3920.0120999999999"/>
  </r>
  <r>
    <x v="803"/>
    <x v="3"/>
    <s v="SR-52 WB"/>
    <n v="34"/>
    <n v="0.59"/>
    <s v="GENESEE"/>
    <n v="67.459999999999994"/>
    <n v="61.8"/>
    <n v="64.489999999999995"/>
    <n v="62.61"/>
    <n v="67.59"/>
    <n v="0"/>
    <n v="0"/>
    <n v="0"/>
    <n v="0"/>
    <n v="0"/>
    <n v="-1"/>
    <n v="3819.24"/>
    <n v="-1"/>
    <n v="3920.0120999999999"/>
  </r>
  <r>
    <x v="804"/>
    <x v="3"/>
    <s v="SR-52 WB"/>
    <n v="35"/>
    <n v="0.32"/>
    <s v="GENESEE"/>
    <n v="67.459999999999994"/>
    <n v="61.8"/>
    <n v="64.489999999999995"/>
    <n v="62.61"/>
    <n v="67.59"/>
    <n v="0"/>
    <n v="0"/>
    <n v="0"/>
    <n v="0"/>
    <n v="0"/>
    <n v="-1"/>
    <n v="3819.24"/>
    <n v="-1"/>
    <n v="3920.0120999999999"/>
  </r>
  <r>
    <x v="805"/>
    <x v="3"/>
    <s v="SR-52 WB"/>
    <n v="36"/>
    <n v="0.5"/>
    <s v="REGENTS"/>
    <n v="66.08"/>
    <n v="56.81"/>
    <n v="63.15"/>
    <n v="64.72"/>
    <n v="66.17"/>
    <n v="0"/>
    <n v="0"/>
    <n v="0"/>
    <n v="0"/>
    <n v="0"/>
    <n v="-1"/>
    <n v="3227.3761000000004"/>
    <n v="-1"/>
    <n v="4188.6783999999998"/>
  </r>
  <r>
    <x v="806"/>
    <x v="3"/>
    <s v="SR-52 WB"/>
    <n v="38"/>
    <n v="0.32"/>
    <s v="SR-52 WB"/>
    <n v="57.65"/>
    <n v="57.78"/>
    <n v="59.59"/>
    <n v="59.66"/>
    <n v="59.09"/>
    <n v="0"/>
    <n v="0"/>
    <n v="0"/>
    <n v="0"/>
    <n v="0"/>
    <n v="-1"/>
    <n v="3338.5284000000001"/>
    <n v="-1"/>
    <n v="3559.3155999999994"/>
  </r>
  <r>
    <x v="807"/>
    <x v="2"/>
    <s v="SR-54 EB"/>
    <n v="1"/>
    <n v="0.34"/>
    <s v="NATIONAL CITY"/>
    <n v="61.08"/>
    <n v="63.98"/>
    <n v="62.21"/>
    <n v="52.02"/>
    <n v="61.43"/>
    <n v="0"/>
    <n v="0"/>
    <n v="0"/>
    <n v="0"/>
    <n v="0"/>
    <n v="-1"/>
    <n v="4093.4403999999995"/>
    <n v="-1"/>
    <n v="2706.0804000000003"/>
  </r>
  <r>
    <x v="808"/>
    <x v="2"/>
    <s v="SR-54 EB"/>
    <n v="2"/>
    <n v="0.32"/>
    <s v="HIGHLAND"/>
    <n v="63.05"/>
    <n v="65.56"/>
    <n v="65.17"/>
    <n v="57.97"/>
    <n v="64.05"/>
    <n v="0"/>
    <n v="0"/>
    <n v="0"/>
    <n v="0"/>
    <n v="0"/>
    <n v="-1"/>
    <n v="4298.1136000000006"/>
    <n v="-1"/>
    <n v="3360.5209"/>
  </r>
  <r>
    <x v="809"/>
    <x v="2"/>
    <s v="SR-54 EB"/>
    <n v="3"/>
    <n v="0.34"/>
    <s v="HIGHLAND"/>
    <n v="64.45"/>
    <n v="65.72"/>
    <n v="65.52"/>
    <n v="52.53"/>
    <n v="64.73"/>
    <n v="0"/>
    <n v="0"/>
    <n v="0"/>
    <n v="0"/>
    <n v="0"/>
    <n v="-1"/>
    <n v="4319.1184000000003"/>
    <n v="-1"/>
    <n v="2759.4009000000001"/>
  </r>
  <r>
    <x v="810"/>
    <x v="2"/>
    <s v="SR-54 EB"/>
    <n v="4"/>
    <n v="0.45"/>
    <s v="I-805 SB"/>
    <n v="64.45"/>
    <n v="65.72"/>
    <n v="65.52"/>
    <n v="52.53"/>
    <n v="64.73"/>
    <n v="0"/>
    <n v="0"/>
    <n v="0"/>
    <n v="0"/>
    <n v="0"/>
    <n v="-1"/>
    <n v="4319.1184000000003"/>
    <n v="-1"/>
    <n v="2759.4009000000001"/>
  </r>
  <r>
    <x v="811"/>
    <x v="2"/>
    <s v="SR-54 EB"/>
    <n v="5"/>
    <n v="0.27"/>
    <s v="I-805 SB"/>
    <n v="64.45"/>
    <n v="65.72"/>
    <n v="65.52"/>
    <n v="52.53"/>
    <n v="64.73"/>
    <n v="0"/>
    <n v="0"/>
    <n v="0"/>
    <n v="0"/>
    <n v="0"/>
    <n v="-1"/>
    <n v="4319.1184000000003"/>
    <n v="-1"/>
    <n v="2759.4009000000001"/>
  </r>
  <r>
    <x v="812"/>
    <x v="2"/>
    <s v="SR-54 EB"/>
    <n v="6"/>
    <n v="0.55000000000000004"/>
    <s v="I-805 NB"/>
    <n v="65.94"/>
    <n v="66.22"/>
    <n v="64.98"/>
    <n v="58.21"/>
    <n v="65.22"/>
    <n v="0"/>
    <n v="0"/>
    <n v="0"/>
    <n v="0"/>
    <n v="0"/>
    <n v="-1"/>
    <n v="4385.0883999999996"/>
    <n v="-1"/>
    <n v="3388.4041000000002"/>
  </r>
  <r>
    <x v="813"/>
    <x v="2"/>
    <s v="SR-54 EB"/>
    <n v="7"/>
    <n v="0.4"/>
    <s v="VALLEY"/>
    <n v="65.94"/>
    <n v="66.22"/>
    <n v="64.98"/>
    <n v="58.21"/>
    <n v="65.22"/>
    <n v="0"/>
    <n v="0"/>
    <n v="0"/>
    <n v="0"/>
    <n v="0"/>
    <n v="-1"/>
    <n v="4385.0883999999996"/>
    <n v="-1"/>
    <n v="3388.4041000000002"/>
  </r>
  <r>
    <x v="814"/>
    <x v="2"/>
    <s v="SR-54 EB"/>
    <n v="8"/>
    <n v="0.9"/>
    <s v="VALLEY"/>
    <n v="66.95"/>
    <n v="67.63"/>
    <n v="66.62"/>
    <n v="64.849999999999994"/>
    <n v="66.13"/>
    <n v="0"/>
    <n v="0"/>
    <n v="0"/>
    <n v="0"/>
    <n v="0"/>
    <n v="-1"/>
    <n v="4573.8168999999998"/>
    <n v="-1"/>
    <n v="4205.5224999999991"/>
  </r>
  <r>
    <x v="815"/>
    <x v="2"/>
    <s v="SR-54 EB"/>
    <n v="9"/>
    <n v="0.32"/>
    <s v="WOODMAN"/>
    <n v="66.95"/>
    <n v="67.63"/>
    <n v="66.62"/>
    <n v="64.849999999999994"/>
    <n v="66.13"/>
    <n v="0"/>
    <n v="0"/>
    <n v="0"/>
    <n v="0"/>
    <n v="0"/>
    <n v="-1"/>
    <n v="4573.8168999999998"/>
    <n v="-1"/>
    <n v="4205.5224999999991"/>
  </r>
  <r>
    <x v="816"/>
    <x v="2"/>
    <s v="SR-54 EB"/>
    <n v="10"/>
    <n v="0.53"/>
    <s v="WOODMAN"/>
    <n v="67.22"/>
    <n v="68.319999999999993"/>
    <n v="67.400000000000006"/>
    <n v="66.66"/>
    <n v="66.540000000000006"/>
    <n v="0"/>
    <n v="0"/>
    <n v="0"/>
    <n v="0"/>
    <n v="0"/>
    <n v="-1"/>
    <n v="4667.6223999999993"/>
    <n v="-1"/>
    <n v="4443.5555999999997"/>
  </r>
  <r>
    <x v="817"/>
    <x v="2"/>
    <s v="SR-54 EB"/>
    <n v="11"/>
    <n v="0.24"/>
    <s v="BRIARWOOD"/>
    <n v="67.22"/>
    <n v="68.319999999999993"/>
    <n v="67.400000000000006"/>
    <n v="66.66"/>
    <n v="66.540000000000006"/>
    <n v="0"/>
    <n v="0"/>
    <n v="0"/>
    <n v="0"/>
    <n v="0"/>
    <n v="-1"/>
    <n v="4667.6223999999993"/>
    <n v="-1"/>
    <n v="4443.5555999999997"/>
  </r>
  <r>
    <x v="818"/>
    <x v="2"/>
    <s v="SR-54 EB"/>
    <n v="12"/>
    <n v="0.73"/>
    <s v="BRIARWOOD"/>
    <n v="65.08"/>
    <n v="65.72"/>
    <n v="65.75"/>
    <n v="66.5"/>
    <n v="65.319999999999993"/>
    <n v="0"/>
    <n v="0"/>
    <n v="0"/>
    <n v="0"/>
    <n v="0"/>
    <n v="-1"/>
    <n v="4319.1184000000003"/>
    <n v="-1"/>
    <n v="4422.25"/>
  </r>
  <r>
    <x v="819"/>
    <x v="2"/>
    <s v="SR-54 EB"/>
    <n v="13"/>
    <n v="0.15"/>
    <n v="0"/>
    <n v="65.08"/>
    <n v="65.72"/>
    <n v="65.75"/>
    <n v="66.5"/>
    <n v="65.319999999999993"/>
    <n v="0"/>
    <n v="0"/>
    <n v="0"/>
    <n v="0"/>
    <n v="0"/>
    <n v="-1"/>
    <n v="4319.1184000000003"/>
    <n v="-1"/>
    <n v="4422.25"/>
  </r>
  <r>
    <x v="820"/>
    <x v="2"/>
    <s v="SR-54 EB"/>
    <n v="14"/>
    <n v="0.28000000000000003"/>
    <s v="SR-125 NB"/>
    <n v="64.75"/>
    <n v="66.03"/>
    <n v="65.28"/>
    <n v="65.94"/>
    <n v="65.069999999999993"/>
    <n v="0"/>
    <n v="0"/>
    <n v="0"/>
    <n v="0"/>
    <n v="0"/>
    <n v="-1"/>
    <n v="4359.9609"/>
    <n v="-1"/>
    <n v="4348.0835999999999"/>
  </r>
  <r>
    <x v="821"/>
    <x v="3"/>
    <s v="SR-54 WB"/>
    <n v="1"/>
    <n v="0.31"/>
    <s v="SR-54 WB"/>
    <n v="65.680000000000007"/>
    <n v="66.790000000000006"/>
    <n v="67.510000000000005"/>
    <n v="67.47"/>
    <n v="67.08"/>
    <n v="0"/>
    <n v="0"/>
    <n v="0"/>
    <n v="0"/>
    <n v="0"/>
    <n v="-1"/>
    <n v="4460.9041000000007"/>
    <n v="-1"/>
    <n v="4552.2008999999998"/>
  </r>
  <r>
    <x v="822"/>
    <x v="3"/>
    <s v="SR-54 WB"/>
    <n v="3"/>
    <n v="0.24"/>
    <s v="SR  54"/>
    <n v="65.08"/>
    <n v="65.72"/>
    <n v="65.75"/>
    <n v="66.5"/>
    <n v="65.319999999999993"/>
    <n v="0"/>
    <n v="0"/>
    <n v="0"/>
    <n v="0"/>
    <n v="0"/>
    <n v="-1"/>
    <n v="4319.1184000000003"/>
    <n v="-1"/>
    <n v="4422.25"/>
  </r>
  <r>
    <x v="823"/>
    <x v="3"/>
    <s v="SR-54 WB"/>
    <n v="4"/>
    <n v="0.63"/>
    <s v="SR-125 NB"/>
    <n v="65.98"/>
    <n v="66.489999999999995"/>
    <n v="67.37"/>
    <n v="67.64"/>
    <n v="67.239999999999995"/>
    <n v="0"/>
    <n v="0"/>
    <n v="0"/>
    <n v="0"/>
    <n v="0"/>
    <n v="-1"/>
    <n v="4420.9200999999994"/>
    <n v="-1"/>
    <n v="4575.1696000000002"/>
  </r>
  <r>
    <x v="824"/>
    <x v="3"/>
    <s v="SR-54 WB"/>
    <n v="5"/>
    <n v="0.3"/>
    <s v="BRIARWOOD"/>
    <n v="67.569999999999993"/>
    <n v="67.209999999999994"/>
    <n v="68.31"/>
    <n v="68.89"/>
    <n v="67.430000000000007"/>
    <n v="0"/>
    <n v="0"/>
    <n v="0"/>
    <n v="0"/>
    <n v="0"/>
    <n v="-1"/>
    <n v="4517.1840999999995"/>
    <n v="-1"/>
    <n v="4745.8320999999996"/>
  </r>
  <r>
    <x v="825"/>
    <x v="3"/>
    <s v="SR-54 WB"/>
    <n v="6"/>
    <n v="0.31"/>
    <s v="BRIARWOOD"/>
    <n v="67.569999999999993"/>
    <n v="67.209999999999994"/>
    <n v="68.31"/>
    <n v="68.89"/>
    <n v="67.430000000000007"/>
    <n v="0"/>
    <n v="0"/>
    <n v="0"/>
    <n v="0"/>
    <n v="0"/>
    <n v="-1"/>
    <n v="4517.1840999999995"/>
    <n v="-1"/>
    <n v="4745.8320999999996"/>
  </r>
  <r>
    <x v="826"/>
    <x v="3"/>
    <s v="SR-54 WB"/>
    <n v="7"/>
    <n v="0.41"/>
    <s v="WOODMAN"/>
    <n v="67.63"/>
    <n v="66.45"/>
    <n v="68.63"/>
    <n v="68.87"/>
    <n v="67.56"/>
    <n v="0"/>
    <n v="0"/>
    <n v="0"/>
    <n v="0"/>
    <n v="0"/>
    <n v="-1"/>
    <n v="4415.6025"/>
    <n v="-1"/>
    <n v="4743.0769000000009"/>
  </r>
  <r>
    <x v="827"/>
    <x v="3"/>
    <s v="SR-54 WB"/>
    <n v="8"/>
    <n v="0.87"/>
    <s v="WOODMAN"/>
    <n v="67.63"/>
    <n v="66.45"/>
    <n v="68.63"/>
    <n v="68.87"/>
    <n v="67.56"/>
    <n v="0"/>
    <n v="0"/>
    <n v="0"/>
    <n v="0"/>
    <n v="0"/>
    <n v="-1"/>
    <n v="4415.6025"/>
    <n v="-1"/>
    <n v="4743.0769000000009"/>
  </r>
  <r>
    <x v="828"/>
    <x v="3"/>
    <s v="SR-54 WB"/>
    <n v="9"/>
    <n v="0.35"/>
    <s v="VALLEY"/>
    <n v="67.12"/>
    <n v="65.72"/>
    <n v="66.92"/>
    <n v="66.39"/>
    <n v="66.849999999999994"/>
    <n v="0"/>
    <n v="0"/>
    <n v="0"/>
    <n v="0"/>
    <n v="0"/>
    <n v="-1"/>
    <n v="4319.1184000000003"/>
    <n v="-1"/>
    <n v="4407.6320999999998"/>
  </r>
  <r>
    <x v="829"/>
    <x v="3"/>
    <s v="SR-54 WB"/>
    <n v="12"/>
    <n v="0.51"/>
    <s v="I-805 NB"/>
    <n v="66.09"/>
    <n v="65.58"/>
    <n v="65.63"/>
    <n v="66.16"/>
    <n v="65.599999999999994"/>
    <n v="0"/>
    <n v="0"/>
    <n v="0"/>
    <n v="0"/>
    <n v="0"/>
    <n v="-1"/>
    <n v="4300.7363999999998"/>
    <n v="-1"/>
    <n v="4377.1455999999998"/>
  </r>
  <r>
    <x v="830"/>
    <x v="3"/>
    <s v="SR-54 WB"/>
    <n v="13"/>
    <n v="0.18"/>
    <n v="0"/>
    <n v="66.09"/>
    <n v="65.58"/>
    <n v="65.63"/>
    <n v="66.16"/>
    <n v="65.599999999999994"/>
    <n v="0"/>
    <n v="0"/>
    <n v="0"/>
    <n v="0"/>
    <n v="0"/>
    <n v="-1"/>
    <n v="4300.7363999999998"/>
    <n v="-1"/>
    <n v="4377.1455999999998"/>
  </r>
  <r>
    <x v="831"/>
    <x v="3"/>
    <s v="SR-54 WB"/>
    <n v="15"/>
    <n v="0.43"/>
    <s v="HIGHLAND"/>
    <n v="67.52"/>
    <n v="60.23"/>
    <n v="66.540000000000006"/>
    <n v="66.92"/>
    <n v="66.63"/>
    <n v="0"/>
    <n v="0"/>
    <n v="0"/>
    <n v="0"/>
    <n v="0"/>
    <n v="-1"/>
    <n v="3627.6528999999996"/>
    <n v="-1"/>
    <n v="4478.2864"/>
  </r>
  <r>
    <x v="832"/>
    <x v="3"/>
    <s v="SR-54 WB"/>
    <n v="16"/>
    <n v="0.22"/>
    <s v="HIGHLAND"/>
    <n v="64.58"/>
    <n v="49.2"/>
    <n v="64.91"/>
    <n v="64.55"/>
    <n v="64.2"/>
    <n v="0"/>
    <n v="0"/>
    <n v="0"/>
    <n v="0"/>
    <n v="0"/>
    <n v="-1"/>
    <n v="2420.6400000000003"/>
    <n v="-1"/>
    <n v="4166.7024999999994"/>
  </r>
  <r>
    <x v="833"/>
    <x v="3"/>
    <s v="SR-54 WB"/>
    <n v="17"/>
    <n v="0.12"/>
    <s v="NATIONAL CITY"/>
    <n v="64.58"/>
    <n v="49.2"/>
    <n v="64.91"/>
    <n v="64.55"/>
    <n v="64.2"/>
    <n v="0"/>
    <n v="0"/>
    <n v="0"/>
    <n v="0"/>
    <n v="0"/>
    <n v="-1"/>
    <n v="2420.6400000000003"/>
    <n v="-1"/>
    <n v="4166.7024999999994"/>
  </r>
  <r>
    <x v="834"/>
    <x v="2"/>
    <s v="SR-56 EB"/>
    <n v="1"/>
    <n v="0.31"/>
    <s v="EL CAMINO REAL"/>
    <n v="65.2"/>
    <n v="65.63"/>
    <n v="66.17"/>
    <n v="44.71"/>
    <n v="64.989999999999995"/>
    <n v="0"/>
    <n v="0"/>
    <n v="0"/>
    <n v="0"/>
    <n v="0"/>
    <n v="-1"/>
    <n v="4307.2968999999994"/>
    <n v="-1"/>
    <n v="1998.9841000000001"/>
  </r>
  <r>
    <x v="835"/>
    <x v="2"/>
    <s v="SR-56 EB"/>
    <n v="4"/>
    <n v="0.54"/>
    <s v="CARMEL CREEK"/>
    <n v="67.03"/>
    <n v="66.569999999999993"/>
    <n v="66.5"/>
    <n v="22.53"/>
    <n v="66.37"/>
    <n v="0"/>
    <n v="0"/>
    <n v="0"/>
    <n v="0"/>
    <n v="0"/>
    <n v="-1"/>
    <n v="4431.5648999999994"/>
    <n v="-1"/>
    <n v="507.60090000000002"/>
  </r>
  <r>
    <x v="836"/>
    <x v="2"/>
    <s v="SR-56 EB"/>
    <n v="6"/>
    <n v="0.64"/>
    <s v="CARMEL COUNTRY"/>
    <n v="67.3"/>
    <n v="66.73"/>
    <n v="66.349999999999994"/>
    <n v="25.27"/>
    <n v="66.62"/>
    <n v="0"/>
    <n v="0"/>
    <n v="0"/>
    <n v="0"/>
    <n v="0"/>
    <n v="-1"/>
    <n v="4452.8929000000007"/>
    <n v="-1"/>
    <n v="638.5729"/>
  </r>
  <r>
    <x v="837"/>
    <x v="2"/>
    <s v="SR-56 EB"/>
    <n v="7"/>
    <n v="0.72"/>
    <s v="CAMINO SANTA FE"/>
    <n v="67.27"/>
    <n v="66.03"/>
    <n v="68.260000000000005"/>
    <n v="50.85"/>
    <n v="67.63"/>
    <n v="0"/>
    <n v="0"/>
    <n v="0"/>
    <n v="0"/>
    <n v="0"/>
    <n v="-1"/>
    <n v="4359.9609"/>
    <n v="-1"/>
    <n v="2585.7225000000003"/>
  </r>
  <r>
    <x v="838"/>
    <x v="2"/>
    <s v="SR-56 EB"/>
    <n v="8"/>
    <n v="1.03"/>
    <s v="CAMINO SANTA FE"/>
    <n v="67.27"/>
    <n v="66.03"/>
    <n v="68.260000000000005"/>
    <n v="50.85"/>
    <n v="67.63"/>
    <n v="0"/>
    <n v="0"/>
    <n v="0"/>
    <n v="0"/>
    <n v="0"/>
    <n v="-1"/>
    <n v="4359.9609"/>
    <n v="-1"/>
    <n v="2585.7225000000003"/>
  </r>
  <r>
    <x v="839"/>
    <x v="2"/>
    <s v="SR-56 EB"/>
    <n v="11"/>
    <n v="0.36"/>
    <s v="CAMINO RUIZ"/>
    <n v="66.14"/>
    <n v="67.099999999999994"/>
    <n v="68.11"/>
    <n v="59.06"/>
    <n v="67.39"/>
    <n v="0"/>
    <n v="0"/>
    <n v="0"/>
    <n v="0"/>
    <n v="0"/>
    <n v="-1"/>
    <n v="4502.4099999999989"/>
    <n v="-1"/>
    <n v="3488.0836000000004"/>
  </r>
  <r>
    <x v="840"/>
    <x v="2"/>
    <s v="SR-56 EB"/>
    <n v="12"/>
    <n v="0.27"/>
    <s v="CAMINO RUIZ"/>
    <n v="66.14"/>
    <n v="67.099999999999994"/>
    <n v="68.11"/>
    <n v="59.06"/>
    <n v="67.39"/>
    <n v="0"/>
    <n v="0"/>
    <n v="0"/>
    <n v="0"/>
    <n v="0"/>
    <n v="-1"/>
    <n v="4502.4099999999989"/>
    <n v="-1"/>
    <n v="3488.0836000000004"/>
  </r>
  <r>
    <x v="841"/>
    <x v="2"/>
    <s v="SR-56 EB"/>
    <n v="13"/>
    <n v="0.81"/>
    <s v="CAMINO RUIZ"/>
    <n v="66.14"/>
    <n v="67.099999999999994"/>
    <n v="68.11"/>
    <n v="59.06"/>
    <n v="67.39"/>
    <n v="0"/>
    <n v="0"/>
    <n v="0"/>
    <n v="0"/>
    <n v="0"/>
    <n v="-1"/>
    <n v="4502.4099999999989"/>
    <n v="-1"/>
    <n v="3488.0836000000004"/>
  </r>
  <r>
    <x v="842"/>
    <x v="2"/>
    <s v="SR-56 EB"/>
    <n v="14"/>
    <n v="0.64"/>
    <s v="BLACK MOUNTAIN"/>
    <n v="65.36"/>
    <n v="67.209999999999994"/>
    <n v="68.33"/>
    <n v="64.930000000000007"/>
    <n v="67.260000000000005"/>
    <n v="0"/>
    <n v="0"/>
    <n v="0"/>
    <n v="0"/>
    <n v="0"/>
    <n v="-1"/>
    <n v="4517.1840999999995"/>
    <n v="-1"/>
    <n v="4215.9049000000005"/>
  </r>
  <r>
    <x v="843"/>
    <x v="2"/>
    <s v="SR-56 EB"/>
    <n v="16"/>
    <n v="0.42"/>
    <s v="RANCHO PENASQUITOS"/>
    <n v="65.89"/>
    <n v="68.069999999999993"/>
    <n v="67.05"/>
    <n v="62.72"/>
    <n v="67.209999999999994"/>
    <n v="0"/>
    <n v="0"/>
    <n v="0"/>
    <n v="0"/>
    <n v="0"/>
    <n v="-1"/>
    <n v="4633.5248999999994"/>
    <n v="-1"/>
    <n v="3933.7983999999997"/>
  </r>
  <r>
    <x v="844"/>
    <x v="3"/>
    <s v="SR-56 WB"/>
    <n v="2"/>
    <n v="0.71"/>
    <s v="I-15 SB"/>
    <n v="67.06"/>
    <n v="61.37"/>
    <n v="68.63"/>
    <n v="69.45"/>
    <n v="67.680000000000007"/>
    <n v="0"/>
    <n v="0"/>
    <n v="0"/>
    <n v="0"/>
    <n v="0"/>
    <n v="-1"/>
    <n v="3766.2768999999998"/>
    <n v="-1"/>
    <n v="4823.3025000000007"/>
  </r>
  <r>
    <x v="845"/>
    <x v="3"/>
    <s v="SR-56 WB"/>
    <n v="3"/>
    <n v="0.39"/>
    <s v="RANCHO PENASQUITOS"/>
    <n v="67.06"/>
    <n v="61.37"/>
    <n v="68.63"/>
    <n v="69.45"/>
    <n v="67.680000000000007"/>
    <n v="0"/>
    <n v="0"/>
    <n v="0"/>
    <n v="0"/>
    <n v="0"/>
    <n v="-1"/>
    <n v="3766.2768999999998"/>
    <n v="-1"/>
    <n v="4823.3025000000007"/>
  </r>
  <r>
    <x v="846"/>
    <x v="3"/>
    <s v="SR-56 WB"/>
    <n v="5"/>
    <n v="0.57999999999999996"/>
    <s v="BLACK MOUNTAIN"/>
    <n v="68.42"/>
    <n v="55.54"/>
    <n v="68.91"/>
    <n v="69.91"/>
    <n v="68.94"/>
    <n v="0"/>
    <n v="0"/>
    <n v="0"/>
    <n v="0"/>
    <n v="0"/>
    <n v="-1"/>
    <n v="3084.6916000000001"/>
    <n v="-1"/>
    <n v="4887.4080999999996"/>
  </r>
  <r>
    <x v="847"/>
    <x v="3"/>
    <s v="SR-56 WB"/>
    <n v="6"/>
    <n v="0.88"/>
    <s v="BLACK MOUNTAIN"/>
    <n v="68.42"/>
    <n v="55.54"/>
    <n v="68.91"/>
    <n v="69.91"/>
    <n v="68.94"/>
    <n v="0"/>
    <n v="0"/>
    <n v="0"/>
    <n v="0"/>
    <n v="0"/>
    <n v="-1"/>
    <n v="3084.6916000000001"/>
    <n v="-1"/>
    <n v="4887.4080999999996"/>
  </r>
  <r>
    <x v="848"/>
    <x v="3"/>
    <s v="SR-56 WB"/>
    <n v="7"/>
    <n v="0.39"/>
    <s v="CAMINO RUIZ"/>
    <n v="66.72"/>
    <n v="51.64"/>
    <n v="66.33"/>
    <n v="68.48"/>
    <n v="66.8"/>
    <n v="0"/>
    <n v="0"/>
    <n v="0"/>
    <n v="0"/>
    <n v="0"/>
    <n v="-1"/>
    <n v="2666.6896000000002"/>
    <n v="-1"/>
    <n v="4689.5104000000001"/>
  </r>
  <r>
    <x v="849"/>
    <x v="3"/>
    <s v="SR-56 WB"/>
    <n v="8"/>
    <n v="0.24"/>
    <s v="CAMINO RUIZ"/>
    <n v="66.72"/>
    <n v="51.64"/>
    <n v="66.33"/>
    <n v="68.48"/>
    <n v="66.8"/>
    <n v="0"/>
    <n v="0"/>
    <n v="0"/>
    <n v="0"/>
    <n v="0"/>
    <n v="-1"/>
    <n v="2666.6896000000002"/>
    <n v="-1"/>
    <n v="4689.5104000000001"/>
  </r>
  <r>
    <x v="850"/>
    <x v="3"/>
    <s v="SR-56 WB"/>
    <n v="12"/>
    <n v="0.74"/>
    <s v="CAMINO SANTA FE"/>
    <n v="67.5"/>
    <n v="47.23"/>
    <n v="63.74"/>
    <n v="69.23"/>
    <n v="67.290000000000006"/>
    <n v="0"/>
    <n v="0"/>
    <n v="0"/>
    <n v="0"/>
    <n v="0"/>
    <n v="-1"/>
    <n v="2230.6728999999996"/>
    <n v="-1"/>
    <n v="4792.7929000000004"/>
  </r>
  <r>
    <x v="851"/>
    <x v="3"/>
    <s v="SR-56 WB"/>
    <n v="14"/>
    <n v="0.38"/>
    <s v="CARMEL COUNTRY"/>
    <n v="66.98"/>
    <n v="53.35"/>
    <n v="63.09"/>
    <n v="67.25"/>
    <n v="66.55"/>
    <n v="0"/>
    <n v="0"/>
    <n v="0"/>
    <n v="0"/>
    <n v="0"/>
    <n v="-1"/>
    <n v="2846.2225000000003"/>
    <n v="-1"/>
    <n v="4522.5625"/>
  </r>
  <r>
    <x v="852"/>
    <x v="3"/>
    <s v="SR-56 WB"/>
    <n v="15"/>
    <n v="0.65"/>
    <s v="CARMEL COUNTRY"/>
    <n v="66.16"/>
    <n v="56.15"/>
    <n v="61.29"/>
    <n v="64.98"/>
    <n v="65.349999999999994"/>
    <n v="0"/>
    <n v="0"/>
    <n v="0"/>
    <n v="0"/>
    <n v="0"/>
    <n v="-1"/>
    <n v="3152.8224999999998"/>
    <n v="-1"/>
    <n v="4222.4004000000004"/>
  </r>
  <r>
    <x v="853"/>
    <x v="3"/>
    <s v="SR-56 WB"/>
    <n v="16"/>
    <n v="0.16"/>
    <s v="CARMEL CREEK"/>
    <n v="66.16"/>
    <n v="56.15"/>
    <n v="61.29"/>
    <n v="64.98"/>
    <n v="65.349999999999994"/>
    <n v="0"/>
    <n v="0"/>
    <n v="0"/>
    <n v="0"/>
    <n v="0"/>
    <n v="-1"/>
    <n v="3152.8224999999998"/>
    <n v="-1"/>
    <n v="4222.4004000000004"/>
  </r>
  <r>
    <x v="854"/>
    <x v="3"/>
    <s v="SR-56 WB"/>
    <n v="17"/>
    <n v="0.14000000000000001"/>
    <s v="CARMEL CREEK"/>
    <n v="66.16"/>
    <n v="56.15"/>
    <n v="61.29"/>
    <n v="64.98"/>
    <n v="65.349999999999994"/>
    <n v="0"/>
    <n v="0"/>
    <n v="0"/>
    <n v="0"/>
    <n v="0"/>
    <n v="-1"/>
    <n v="3152.8224999999998"/>
    <n v="-1"/>
    <n v="4222.4004000000004"/>
  </r>
  <r>
    <x v="855"/>
    <x v="3"/>
    <s v="SR-56 WB"/>
    <n v="18"/>
    <n v="0.21"/>
    <s v="CARMEL CREEK"/>
    <n v="65.73"/>
    <n v="59.47"/>
    <n v="61.73"/>
    <n v="63.98"/>
    <n v="64.849999999999994"/>
    <n v="0"/>
    <n v="0"/>
    <n v="0"/>
    <n v="0"/>
    <n v="0"/>
    <n v="-1"/>
    <n v="3536.6808999999998"/>
    <n v="-1"/>
    <n v="4093.4403999999995"/>
  </r>
  <r>
    <x v="856"/>
    <x v="0"/>
    <s v="SR-67 NB"/>
    <n v="4"/>
    <n v="0.28000000000000003"/>
    <s v="GRAVES"/>
    <n v="63.36"/>
    <n v="64.34"/>
    <n v="63.88"/>
    <n v="64.09"/>
    <n v="63"/>
    <n v="0"/>
    <n v="0"/>
    <n v="0"/>
    <n v="0"/>
    <n v="0"/>
    <n v="-1"/>
    <n v="4139.6356000000005"/>
    <n v="-1"/>
    <n v="4107.5281000000004"/>
  </r>
  <r>
    <x v="857"/>
    <x v="0"/>
    <s v="SR-67 NB"/>
    <n v="5"/>
    <n v="0.39"/>
    <s v="BRADLEY"/>
    <n v="64.87"/>
    <n v="65.87"/>
    <n v="65.39"/>
    <n v="66.040000000000006"/>
    <n v="64.5"/>
    <n v="0"/>
    <n v="0"/>
    <n v="0"/>
    <n v="0"/>
    <n v="0"/>
    <n v="-1"/>
    <n v="4338.8569000000007"/>
    <n v="-1"/>
    <n v="4361.2816000000012"/>
  </r>
  <r>
    <x v="858"/>
    <x v="0"/>
    <s v="SR-67 NB"/>
    <n v="6"/>
    <n v="0.45"/>
    <s v="BRADLEY"/>
    <n v="64.260000000000005"/>
    <n v="66.75"/>
    <n v="65.34"/>
    <n v="63.96"/>
    <n v="64.72"/>
    <n v="0"/>
    <n v="0"/>
    <n v="0"/>
    <n v="0"/>
    <n v="0"/>
    <n v="-1"/>
    <n v="4455.5625"/>
    <n v="-1"/>
    <n v="4090.8816000000002"/>
  </r>
  <r>
    <x v="859"/>
    <x v="0"/>
    <s v="SR-67 NB"/>
    <n v="8"/>
    <n v="0.53"/>
    <s v="SR-52 EB"/>
    <n v="64.260000000000005"/>
    <n v="66.75"/>
    <n v="65.34"/>
    <n v="63.96"/>
    <n v="64.72"/>
    <n v="0"/>
    <n v="0"/>
    <n v="0"/>
    <n v="0"/>
    <n v="0"/>
    <n v="-1"/>
    <n v="4455.5625"/>
    <n v="-1"/>
    <n v="4090.8816000000002"/>
  </r>
  <r>
    <x v="860"/>
    <x v="0"/>
    <s v="SR-67 NB"/>
    <n v="10"/>
    <n v="0.53"/>
    <s v="RIVERFORD"/>
    <n v="61.66"/>
    <n v="65.069999999999993"/>
    <n v="63.32"/>
    <n v="62.92"/>
    <n v="62.15"/>
    <n v="0"/>
    <n v="0"/>
    <n v="0"/>
    <n v="0"/>
    <n v="0"/>
    <n v="-1"/>
    <n v="4234.1048999999994"/>
    <n v="-1"/>
    <n v="3958.9264000000003"/>
  </r>
  <r>
    <x v="861"/>
    <x v="0"/>
    <s v="SR-67 NB"/>
    <n v="12"/>
    <n v="0.68"/>
    <s v="WINTER GARDENS"/>
    <n v="59.69"/>
    <n v="60.07"/>
    <n v="59.95"/>
    <n v="60.01"/>
    <n v="60.87"/>
    <n v="0"/>
    <n v="0"/>
    <n v="0"/>
    <n v="0"/>
    <n v="0"/>
    <n v="-1"/>
    <n v="3608.4049"/>
    <n v="-1"/>
    <n v="3601.2000999999996"/>
  </r>
  <r>
    <x v="862"/>
    <x v="1"/>
    <s v="SR-67 SB"/>
    <n v="3"/>
    <n v="0.09"/>
    <s v="WINTER GARDENS"/>
    <n v="55.6"/>
    <n v="57.39"/>
    <n v="59.71"/>
    <n v="61.54"/>
    <n v="60.63"/>
    <n v="0"/>
    <n v="0"/>
    <n v="0"/>
    <n v="0"/>
    <n v="0"/>
    <n v="-1"/>
    <n v="3293.6121000000003"/>
    <n v="-1"/>
    <n v="3787.1715999999997"/>
  </r>
  <r>
    <x v="863"/>
    <x v="1"/>
    <s v="SR-67 SB"/>
    <n v="5"/>
    <n v="0.54"/>
    <s v="RIVERFORD"/>
    <n v="60.33"/>
    <n v="62.54"/>
    <n v="63.02"/>
    <n v="63.53"/>
    <n v="62.39"/>
    <n v="0"/>
    <n v="0"/>
    <n v="0"/>
    <n v="0"/>
    <n v="0"/>
    <n v="-1"/>
    <n v="3911.2516000000001"/>
    <n v="-1"/>
    <n v="4036.0608999999999"/>
  </r>
  <r>
    <x v="864"/>
    <x v="1"/>
    <s v="SR-67 SB"/>
    <n v="8"/>
    <n v="0.3"/>
    <s v="SR-52 WB"/>
    <n v="64.260000000000005"/>
    <n v="66.75"/>
    <n v="65.34"/>
    <n v="63.96"/>
    <n v="64.72"/>
    <n v="0"/>
    <n v="0"/>
    <n v="0"/>
    <n v="0"/>
    <n v="0"/>
    <n v="-1"/>
    <n v="4455.5625"/>
    <n v="-1"/>
    <n v="4090.8816000000002"/>
  </r>
  <r>
    <x v="865"/>
    <x v="1"/>
    <s v="SR-67 SB"/>
    <n v="9"/>
    <n v="0.23"/>
    <s v="MAGNOLIA"/>
    <n v="64.260000000000005"/>
    <n v="66.75"/>
    <n v="65.34"/>
    <n v="63.96"/>
    <n v="64.72"/>
    <n v="0"/>
    <n v="0"/>
    <n v="0"/>
    <n v="0"/>
    <n v="0"/>
    <n v="-1"/>
    <n v="4455.5625"/>
    <n v="-1"/>
    <n v="4090.8816000000002"/>
  </r>
  <r>
    <x v="866"/>
    <x v="1"/>
    <s v="SR-67 SB"/>
    <n v="10"/>
    <n v="0.48"/>
    <s v="SR-52 EB"/>
    <n v="62.42"/>
    <n v="63.84"/>
    <n v="64.86"/>
    <n v="65.39"/>
    <n v="64.540000000000006"/>
    <n v="0"/>
    <n v="0"/>
    <n v="0"/>
    <n v="0"/>
    <n v="0"/>
    <n v="-1"/>
    <n v="4075.5456000000004"/>
    <n v="-1"/>
    <n v="4275.8521000000001"/>
  </r>
  <r>
    <x v="867"/>
    <x v="1"/>
    <s v="SR-67 SB"/>
    <n v="11"/>
    <n v="0.39"/>
    <s v="BRADLEY"/>
    <n v="63.46"/>
    <n v="63.6"/>
    <n v="64.650000000000006"/>
    <n v="58.78"/>
    <n v="64.03"/>
    <n v="0"/>
    <n v="0"/>
    <n v="0"/>
    <n v="0"/>
    <n v="0"/>
    <n v="-1"/>
    <n v="4044.96"/>
    <n v="-1"/>
    <n v="3455.0884000000001"/>
  </r>
  <r>
    <x v="868"/>
    <x v="1"/>
    <s v="SR-67 SB"/>
    <n v="14"/>
    <n v="0.19"/>
    <n v="0"/>
    <n v="60.15"/>
    <n v="60.96"/>
    <n v="61.1"/>
    <n v="61.61"/>
    <n v="59.94"/>
    <n v="0"/>
    <n v="0"/>
    <n v="0"/>
    <n v="0"/>
    <n v="0"/>
    <n v="-1"/>
    <n v="3716.1215999999999"/>
    <n v="-1"/>
    <n v="3795.7921000000001"/>
  </r>
  <r>
    <x v="869"/>
    <x v="1"/>
    <s v="SR-67 SB"/>
    <n v="2"/>
    <n v="0.04"/>
    <s v="FLETCHER"/>
    <n v="35.29"/>
    <n v="36.369999999999997"/>
    <n v="35.44"/>
    <n v="36.299999999999997"/>
    <n v="34.4"/>
    <n v="0"/>
    <n v="0"/>
    <n v="0"/>
    <n v="0"/>
    <n v="0"/>
    <n v="-1"/>
    <n v="1322.7768999999998"/>
    <n v="-1"/>
    <n v="1317.6899999999998"/>
  </r>
  <r>
    <x v="870"/>
    <x v="2"/>
    <s v="SR-78 EB"/>
    <n v="7"/>
    <n v="0.54"/>
    <s v="EL CAMINO REAL"/>
    <n v="67.38"/>
    <n v="67.67"/>
    <n v="66.069999999999993"/>
    <n v="65.150000000000006"/>
    <n v="65.98"/>
    <n v="0"/>
    <n v="0"/>
    <n v="0"/>
    <n v="0"/>
    <n v="0"/>
    <n v="-1"/>
    <n v="4579.2289000000001"/>
    <n v="-1"/>
    <n v="4244.5225000000009"/>
  </r>
  <r>
    <x v="871"/>
    <x v="2"/>
    <s v="SR-78 EB"/>
    <n v="11"/>
    <n v="0.32"/>
    <s v="COLLEGE"/>
    <n v="67.180000000000007"/>
    <n v="67.599999999999994"/>
    <n v="65.75"/>
    <n v="65.44"/>
    <n v="66.31"/>
    <n v="0"/>
    <n v="0"/>
    <n v="0"/>
    <n v="0"/>
    <n v="0"/>
    <n v="-1"/>
    <n v="4569.7599999999993"/>
    <n v="-1"/>
    <n v="4282.3935999999994"/>
  </r>
  <r>
    <x v="872"/>
    <x v="2"/>
    <s v="SR-78 EB"/>
    <n v="14"/>
    <n v="0.48"/>
    <s v="EMERALD"/>
    <n v="66.06"/>
    <n v="65.849999999999994"/>
    <n v="64.83"/>
    <n v="64.14"/>
    <n v="66.510000000000005"/>
    <n v="0"/>
    <n v="0"/>
    <n v="0"/>
    <n v="0"/>
    <n v="0"/>
    <n v="-1"/>
    <n v="4336.2224999999989"/>
    <n v="-1"/>
    <n v="4113.9395999999997"/>
  </r>
  <r>
    <x v="873"/>
    <x v="2"/>
    <s v="SR-78 EB"/>
    <n v="18"/>
    <n v="0.44"/>
    <s v="MELROSE"/>
    <n v="67.62"/>
    <n v="67.62"/>
    <n v="66.239999999999995"/>
    <n v="65.48"/>
    <n v="66.95"/>
    <n v="0"/>
    <n v="0"/>
    <n v="0"/>
    <n v="0"/>
    <n v="0"/>
    <n v="-1"/>
    <n v="4572.4644000000008"/>
    <n v="-1"/>
    <n v="4287.6304000000009"/>
  </r>
  <r>
    <x v="874"/>
    <x v="2"/>
    <s v="SR-78 EB"/>
    <n v="19"/>
    <n v="0.19"/>
    <s v="MELROSE"/>
    <n v="67.62"/>
    <n v="67.62"/>
    <n v="66.239999999999995"/>
    <n v="65.48"/>
    <n v="66.95"/>
    <n v="0"/>
    <n v="0"/>
    <n v="0"/>
    <n v="0"/>
    <n v="0"/>
    <n v="-1"/>
    <n v="4572.4644000000008"/>
    <n v="-1"/>
    <n v="4287.6304000000009"/>
  </r>
  <r>
    <x v="875"/>
    <x v="2"/>
    <s v="SR-78 EB"/>
    <n v="20"/>
    <n v="0.48"/>
    <s v="SUNSET"/>
    <n v="64.45"/>
    <n v="55.14"/>
    <n v="63.18"/>
    <n v="63.43"/>
    <n v="64.84"/>
    <n v="0"/>
    <n v="0"/>
    <n v="0"/>
    <n v="0"/>
    <n v="0"/>
    <n v="-1"/>
    <n v="3040.4196000000002"/>
    <n v="-1"/>
    <n v="4023.3649"/>
  </r>
  <r>
    <x v="876"/>
    <x v="2"/>
    <s v="SR-78 EB"/>
    <n v="22"/>
    <n v="0.41"/>
    <s v="MAR VISTA"/>
    <n v="66.69"/>
    <n v="66.89"/>
    <n v="65.39"/>
    <n v="60.19"/>
    <n v="66.260000000000005"/>
    <n v="0"/>
    <n v="0"/>
    <n v="0"/>
    <n v="0"/>
    <n v="0"/>
    <n v="-1"/>
    <n v="4474.2721000000001"/>
    <n v="-1"/>
    <n v="3622.8360999999995"/>
  </r>
  <r>
    <x v="877"/>
    <x v="2"/>
    <s v="SR-78 EB"/>
    <n v="24"/>
    <n v="0.49"/>
    <s v="SYCAMORE"/>
    <n v="66.47"/>
    <n v="60.5"/>
    <n v="64.36"/>
    <n v="52.38"/>
    <n v="66.38"/>
    <n v="0"/>
    <n v="0"/>
    <n v="0"/>
    <n v="0"/>
    <n v="0"/>
    <n v="-1"/>
    <n v="3660.25"/>
    <n v="-1"/>
    <n v="2743.6644000000001"/>
  </r>
  <r>
    <x v="878"/>
    <x v="2"/>
    <s v="SR-78 EB"/>
    <n v="28"/>
    <n v="0.44"/>
    <s v="RANCHO SANTA FE"/>
    <n v="67.290000000000006"/>
    <n v="67.14"/>
    <n v="66.31"/>
    <n v="42.75"/>
    <n v="66.78"/>
    <n v="0"/>
    <n v="0"/>
    <n v="0"/>
    <n v="0"/>
    <n v="0"/>
    <n v="-1"/>
    <n v="4507.7795999999998"/>
    <n v="-1"/>
    <n v="1827.5625"/>
  </r>
  <r>
    <x v="879"/>
    <x v="2"/>
    <s v="SR-78 EB"/>
    <n v="30"/>
    <n v="7.0000000000000007E-2"/>
    <s v="LAS POSAS"/>
    <n v="67.290000000000006"/>
    <n v="67.14"/>
    <n v="66.31"/>
    <n v="42.75"/>
    <n v="66.78"/>
    <n v="0"/>
    <n v="0"/>
    <n v="0"/>
    <n v="0"/>
    <n v="0"/>
    <n v="-1"/>
    <n v="4507.7795999999998"/>
    <n v="-1"/>
    <n v="1827.5625"/>
  </r>
  <r>
    <x v="880"/>
    <x v="2"/>
    <s v="SR-78 EB"/>
    <n v="37"/>
    <n v="0.45"/>
    <s v="TWIN OAKS VALLEY"/>
    <n v="66.38"/>
    <n v="64.209999999999994"/>
    <n v="64.81"/>
    <n v="55.53"/>
    <n v="66.010000000000005"/>
    <n v="0"/>
    <n v="0"/>
    <n v="0"/>
    <n v="0"/>
    <n v="0"/>
    <n v="-1"/>
    <n v="4122.9240999999993"/>
    <n v="-1"/>
    <n v="3083.5808999999999"/>
  </r>
  <r>
    <x v="881"/>
    <x v="2"/>
    <s v="SR-78 EB"/>
    <n v="40"/>
    <n v="0.53"/>
    <s v="WOODLAND"/>
    <n v="63.76"/>
    <n v="58.44"/>
    <n v="62.03"/>
    <n v="49.08"/>
    <n v="63.1"/>
    <n v="0"/>
    <n v="0"/>
    <n v="0"/>
    <n v="0"/>
    <n v="0"/>
    <n v="-1"/>
    <n v="3415.2335999999996"/>
    <n v="-1"/>
    <n v="2408.8463999999999"/>
  </r>
  <r>
    <x v="882"/>
    <x v="2"/>
    <s v="SR-78 EB"/>
    <n v="42"/>
    <n v="0.4"/>
    <s v="WOODLAND"/>
    <n v="65.41"/>
    <n v="48.2"/>
    <n v="58.16"/>
    <n v="38.68"/>
    <n v="64.260000000000005"/>
    <n v="0"/>
    <n v="0"/>
    <n v="0"/>
    <n v="0"/>
    <n v="0"/>
    <n v="-1"/>
    <n v="2323.2400000000002"/>
    <n v="-1"/>
    <n v="1496.1424"/>
  </r>
  <r>
    <x v="883"/>
    <x v="2"/>
    <s v="SR-78 EB"/>
    <n v="44"/>
    <n v="0.37"/>
    <s v="NORDAHL"/>
    <n v="65.099999999999994"/>
    <n v="43.81"/>
    <n v="59.43"/>
    <n v="44.9"/>
    <n v="64.67"/>
    <n v="0"/>
    <n v="0"/>
    <n v="0"/>
    <n v="0"/>
    <n v="0"/>
    <n v="-1"/>
    <n v="1919.3161000000002"/>
    <n v="-1"/>
    <n v="2016.0099999999998"/>
  </r>
  <r>
    <x v="884"/>
    <x v="2"/>
    <s v="SR-78 EB"/>
    <n v="45"/>
    <n v="0.46"/>
    <s v="NORDAHL"/>
    <n v="65.099999999999994"/>
    <n v="43.81"/>
    <n v="59.43"/>
    <n v="44.9"/>
    <n v="64.67"/>
    <n v="0"/>
    <n v="0"/>
    <n v="0"/>
    <n v="0"/>
    <n v="0"/>
    <n v="-1"/>
    <n v="1919.3161000000002"/>
    <n v="-1"/>
    <n v="2016.0099999999998"/>
  </r>
  <r>
    <x v="885"/>
    <x v="2"/>
    <s v="SR-78 EB"/>
    <n v="46"/>
    <n v="0.21"/>
    <s v="I-15 SB"/>
    <n v="60.35"/>
    <n v="59.43"/>
    <n v="62.8"/>
    <n v="60.62"/>
    <n v="61.99"/>
    <n v="0"/>
    <n v="0"/>
    <n v="0"/>
    <n v="0"/>
    <n v="0"/>
    <n v="-1"/>
    <n v="3531.9249"/>
    <n v="-1"/>
    <n v="3674.7843999999996"/>
  </r>
  <r>
    <x v="886"/>
    <x v="2"/>
    <s v="SR-78 EB"/>
    <n v="47"/>
    <n v="0.5"/>
    <s v="I-15 NB"/>
    <n v="60.35"/>
    <n v="59.43"/>
    <n v="62.8"/>
    <n v="60.62"/>
    <n v="61.99"/>
    <n v="0"/>
    <n v="0"/>
    <n v="0"/>
    <n v="0"/>
    <n v="0"/>
    <n v="-1"/>
    <n v="3531.9249"/>
    <n v="-1"/>
    <n v="3674.7843999999996"/>
  </r>
  <r>
    <x v="887"/>
    <x v="2"/>
    <s v="SR-78 EB"/>
    <n v="49"/>
    <n v="0.56000000000000005"/>
    <s v="CENTRE CITY"/>
    <n v="56.54"/>
    <n v="56.45"/>
    <n v="57.78"/>
    <n v="47.86"/>
    <n v="57.52"/>
    <n v="0"/>
    <n v="0"/>
    <n v="0"/>
    <n v="0"/>
    <n v="0"/>
    <n v="-1"/>
    <n v="3186.6025000000004"/>
    <n v="-1"/>
    <n v="2290.5796"/>
  </r>
  <r>
    <x v="888"/>
    <x v="3"/>
    <s v="SR-78 WB"/>
    <n v="2"/>
    <n v="0.21"/>
    <s v="CENTRE CITY"/>
    <n v="58.55"/>
    <n v="47.93"/>
    <n v="56.04"/>
    <n v="55.26"/>
    <n v="58.58"/>
    <n v="0"/>
    <n v="0"/>
    <n v="0"/>
    <n v="0"/>
    <n v="0"/>
    <n v="-1"/>
    <n v="2297.2849000000001"/>
    <n v="-1"/>
    <n v="3053.6675999999998"/>
  </r>
  <r>
    <x v="889"/>
    <x v="3"/>
    <s v="SR-78 WB"/>
    <n v="4"/>
    <n v="0.85"/>
    <s v="I-15 NB"/>
    <n v="59.6"/>
    <n v="38.19"/>
    <n v="57.97"/>
    <n v="50.39"/>
    <n v="59.5"/>
    <n v="0"/>
    <n v="0"/>
    <n v="0"/>
    <n v="0"/>
    <n v="0"/>
    <n v="-1"/>
    <n v="1458.4760999999999"/>
    <n v="-1"/>
    <n v="2539.1521000000002"/>
  </r>
  <r>
    <x v="890"/>
    <x v="3"/>
    <s v="SR-78 WB"/>
    <n v="9"/>
    <n v="0.33"/>
    <s v="WOODLAND"/>
    <n v="66.48"/>
    <n v="59.94"/>
    <n v="61.98"/>
    <n v="48.65"/>
    <n v="65.53"/>
    <n v="0"/>
    <n v="0"/>
    <n v="0"/>
    <n v="0"/>
    <n v="0"/>
    <n v="-1"/>
    <n v="3592.8035999999997"/>
    <n v="-1"/>
    <n v="2366.8224999999998"/>
  </r>
  <r>
    <x v="891"/>
    <x v="3"/>
    <s v="SR-78 WB"/>
    <n v="11"/>
    <n v="0.13"/>
    <s v="WOODLAND"/>
    <n v="65.83"/>
    <n v="62.61"/>
    <n v="63.95"/>
    <n v="53.49"/>
    <n v="65.180000000000007"/>
    <n v="0"/>
    <n v="0"/>
    <n v="0"/>
    <n v="0"/>
    <n v="0"/>
    <n v="-1"/>
    <n v="3920.0120999999999"/>
    <n v="-1"/>
    <n v="2861.1801"/>
  </r>
  <r>
    <x v="892"/>
    <x v="3"/>
    <s v="SR-78 WB"/>
    <n v="12"/>
    <n v="0.37"/>
    <s v="TWIN OAKS VALLEY"/>
    <n v="66.38"/>
    <n v="64.209999999999994"/>
    <n v="64.81"/>
    <n v="55.53"/>
    <n v="66.010000000000005"/>
    <n v="0"/>
    <n v="0"/>
    <n v="0"/>
    <n v="0"/>
    <n v="0"/>
    <n v="-1"/>
    <n v="4122.9240999999993"/>
    <n v="-1"/>
    <n v="3083.5808999999999"/>
  </r>
  <r>
    <x v="893"/>
    <x v="3"/>
    <s v="SR-78 WB"/>
    <n v="14"/>
    <n v="0.31"/>
    <s v="TWIN OAKS VALLEY"/>
    <n v="66.540000000000006"/>
    <n v="64.489999999999995"/>
    <n v="64.39"/>
    <n v="50.49"/>
    <n v="65.75"/>
    <n v="0"/>
    <n v="0"/>
    <n v="0"/>
    <n v="0"/>
    <n v="0"/>
    <n v="-1"/>
    <n v="4158.9600999999993"/>
    <n v="-1"/>
    <n v="2549.2401"/>
  </r>
  <r>
    <x v="894"/>
    <x v="3"/>
    <s v="SR-78 WB"/>
    <n v="21"/>
    <n v="0.04"/>
    <s v="LAS POSAS"/>
    <n v="67.290000000000006"/>
    <n v="67.14"/>
    <n v="66.31"/>
    <n v="42.75"/>
    <n v="66.78"/>
    <n v="0"/>
    <n v="0"/>
    <n v="0"/>
    <n v="0"/>
    <n v="0"/>
    <n v="-1"/>
    <n v="4507.7795999999998"/>
    <n v="-1"/>
    <n v="1827.5625"/>
  </r>
  <r>
    <x v="895"/>
    <x v="3"/>
    <s v="SR-78 WB"/>
    <n v="30"/>
    <n v="0.92"/>
    <s v="SYCAMORE"/>
    <n v="66.69"/>
    <n v="66.89"/>
    <n v="65.39"/>
    <n v="60.19"/>
    <n v="66.260000000000005"/>
    <n v="0"/>
    <n v="0"/>
    <n v="0"/>
    <n v="0"/>
    <n v="0"/>
    <n v="-1"/>
    <n v="4474.2721000000001"/>
    <n v="-1"/>
    <n v="3622.8360999999995"/>
  </r>
  <r>
    <x v="896"/>
    <x v="3"/>
    <s v="SR-78 WB"/>
    <n v="32"/>
    <n v="0.47"/>
    <s v="MAR VISTA"/>
    <n v="65.98"/>
    <n v="59.51"/>
    <n v="63.96"/>
    <n v="61.97"/>
    <n v="66.08"/>
    <n v="0"/>
    <n v="0"/>
    <n v="0"/>
    <n v="0"/>
    <n v="0"/>
    <n v="-1"/>
    <n v="3541.4400999999998"/>
    <n v="-1"/>
    <n v="3840.2808999999997"/>
  </r>
  <r>
    <x v="897"/>
    <x v="3"/>
    <s v="SR-78 WB"/>
    <n v="33"/>
    <n v="0.44"/>
    <s v="SUNSET"/>
    <n v="67.09"/>
    <n v="67.489999999999995"/>
    <n v="66.33"/>
    <n v="63.53"/>
    <n v="66.37"/>
    <n v="0"/>
    <n v="0"/>
    <n v="0"/>
    <n v="0"/>
    <n v="0"/>
    <n v="-1"/>
    <n v="4554.9000999999989"/>
    <n v="-1"/>
    <n v="4036.0608999999999"/>
  </r>
  <r>
    <x v="898"/>
    <x v="3"/>
    <s v="SR-78 WB"/>
    <n v="38"/>
    <n v="1.03"/>
    <s v="MELROSE"/>
    <n v="63.81"/>
    <n v="60.48"/>
    <n v="65.05"/>
    <n v="64.91"/>
    <n v="64.84"/>
    <n v="0"/>
    <n v="0"/>
    <n v="0"/>
    <n v="0"/>
    <n v="0"/>
    <n v="-1"/>
    <n v="3657.8303999999998"/>
    <n v="-1"/>
    <n v="4213.3080999999993"/>
  </r>
  <r>
    <x v="899"/>
    <x v="3"/>
    <s v="SR-78 WB"/>
    <n v="39"/>
    <n v="0.52"/>
    <s v="EMERALD"/>
    <n v="66.06"/>
    <n v="65.849999999999994"/>
    <n v="64.83"/>
    <n v="64.14"/>
    <n v="66.510000000000005"/>
    <n v="0"/>
    <n v="0"/>
    <n v="0"/>
    <n v="0"/>
    <n v="0"/>
    <n v="-1"/>
    <n v="4336.2224999999989"/>
    <n v="-1"/>
    <n v="4113.9395999999997"/>
  </r>
  <r>
    <x v="900"/>
    <x v="3"/>
    <s v="SR-78 WB"/>
    <n v="40"/>
    <n v="0.54"/>
    <s v="EMERALD"/>
    <n v="66.06"/>
    <n v="65.849999999999994"/>
    <n v="64.83"/>
    <n v="64.14"/>
    <n v="66.510000000000005"/>
    <n v="0"/>
    <n v="0"/>
    <n v="0"/>
    <n v="0"/>
    <n v="0"/>
    <n v="-1"/>
    <n v="4336.2224999999989"/>
    <n v="-1"/>
    <n v="4113.9395999999997"/>
  </r>
  <r>
    <x v="901"/>
    <x v="3"/>
    <s v="SR-78 WB"/>
    <n v="41"/>
    <n v="0.26"/>
    <s v="VISTA WY"/>
    <n v="66.260000000000005"/>
    <n v="66.45"/>
    <n v="64.599999999999994"/>
    <n v="63.33"/>
    <n v="66.260000000000005"/>
    <n v="0"/>
    <n v="0"/>
    <n v="0"/>
    <n v="0"/>
    <n v="0"/>
    <n v="-1"/>
    <n v="4415.6025"/>
    <n v="-1"/>
    <n v="4010.6888999999996"/>
  </r>
  <r>
    <x v="902"/>
    <x v="3"/>
    <s v="SR-78 WB"/>
    <n v="48"/>
    <n v="0.48"/>
    <s v="JEFFERSON"/>
    <n v="66.47"/>
    <n v="63.47"/>
    <n v="63.24"/>
    <n v="64.12"/>
    <n v="65.2"/>
    <n v="0"/>
    <n v="0"/>
    <n v="0"/>
    <n v="0"/>
    <n v="0"/>
    <n v="-1"/>
    <n v="4028.4409000000001"/>
    <n v="-1"/>
    <n v="4111.3744000000006"/>
  </r>
  <r>
    <x v="903"/>
    <x v="3"/>
    <s v="SR-78 WB"/>
    <n v="49"/>
    <n v="0.23"/>
    <s v="JEFFERSON"/>
    <n v="64.7"/>
    <n v="65.180000000000007"/>
    <n v="64.37"/>
    <n v="59.99"/>
    <n v="64.89"/>
    <n v="0"/>
    <n v="0"/>
    <n v="0"/>
    <n v="0"/>
    <n v="0"/>
    <n v="-1"/>
    <n v="4248.4324000000006"/>
    <n v="-1"/>
    <n v="3598.8001000000004"/>
  </r>
  <r>
    <x v="904"/>
    <x v="3"/>
    <s v="SR-78 WB"/>
    <n v="50"/>
    <n v="0.28000000000000003"/>
    <s v="I-5 NB"/>
    <n v="45.1"/>
    <n v="42.18"/>
    <n v="40.71"/>
    <n v="39.22"/>
    <n v="45.05"/>
    <n v="0"/>
    <n v="0"/>
    <n v="0"/>
    <n v="0"/>
    <n v="0"/>
    <n v="-1"/>
    <n v="1779.1523999999999"/>
    <n v="-1"/>
    <n v="1538.2084"/>
  </r>
  <r>
    <x v="905"/>
    <x v="2"/>
    <s v="SR-905 EB"/>
    <n v="2"/>
    <n v="0.26"/>
    <s v="I-5 SB"/>
    <n v="52.05"/>
    <n v="52.16"/>
    <n v="53.14"/>
    <n v="53.63"/>
    <n v="52.28"/>
    <n v="0"/>
    <n v="0"/>
    <n v="0"/>
    <n v="0"/>
    <n v="0"/>
    <n v="-1"/>
    <n v="2720.6655999999998"/>
    <n v="-1"/>
    <n v="2876.1769000000004"/>
  </r>
  <r>
    <x v="906"/>
    <x v="2"/>
    <s v="SR-905 EB"/>
    <n v="3"/>
    <n v="0.16"/>
    <s v="I-5 NB"/>
    <n v="52.05"/>
    <n v="52.16"/>
    <n v="53.14"/>
    <n v="53.63"/>
    <n v="52.28"/>
    <n v="0"/>
    <n v="0"/>
    <n v="0"/>
    <n v="0"/>
    <n v="0"/>
    <n v="-1"/>
    <n v="2720.6655999999998"/>
    <n v="-1"/>
    <n v="2876.1769000000004"/>
  </r>
  <r>
    <x v="907"/>
    <x v="2"/>
    <s v="SR-905 EB"/>
    <n v="6"/>
    <n v="0.39"/>
    <s v="BEYER"/>
    <n v="59.62"/>
    <n v="60.81"/>
    <n v="60.25"/>
    <n v="60.8"/>
    <n v="58.81"/>
    <n v="0"/>
    <n v="0"/>
    <n v="0"/>
    <n v="0"/>
    <n v="0"/>
    <n v="-1"/>
    <n v="3697.8561000000004"/>
    <n v="-1"/>
    <n v="3696.64"/>
  </r>
  <r>
    <x v="908"/>
    <x v="2"/>
    <s v="SR-905 EB"/>
    <n v="7"/>
    <n v="0.16"/>
    <s v="BEYER"/>
    <n v="59.72"/>
    <n v="59.58"/>
    <n v="59.9"/>
    <n v="59.15"/>
    <n v="58.63"/>
    <n v="0"/>
    <n v="0"/>
    <n v="0"/>
    <n v="0"/>
    <n v="0"/>
    <n v="-1"/>
    <n v="3549.7763999999997"/>
    <n v="-1"/>
    <n v="3498.7224999999999"/>
  </r>
  <r>
    <x v="909"/>
    <x v="2"/>
    <s v="SR-905 EB"/>
    <n v="8"/>
    <n v="0.41"/>
    <s v="PICADOR"/>
    <n v="59.72"/>
    <n v="59.58"/>
    <n v="59.9"/>
    <n v="59.15"/>
    <n v="58.63"/>
    <n v="0"/>
    <n v="0"/>
    <n v="0"/>
    <n v="0"/>
    <n v="0"/>
    <n v="-1"/>
    <n v="3549.7763999999997"/>
    <n v="-1"/>
    <n v="3498.7224999999999"/>
  </r>
  <r>
    <x v="910"/>
    <x v="2"/>
    <s v="SR-905 EB"/>
    <n v="9"/>
    <n v="0.18"/>
    <s v="PICADOR"/>
    <n v="59.72"/>
    <n v="59.58"/>
    <n v="59.9"/>
    <n v="59.15"/>
    <n v="58.63"/>
    <n v="0"/>
    <n v="0"/>
    <n v="0"/>
    <n v="0"/>
    <n v="0"/>
    <n v="-1"/>
    <n v="3549.7763999999997"/>
    <n v="-1"/>
    <n v="3498.7224999999999"/>
  </r>
  <r>
    <x v="911"/>
    <x v="2"/>
    <s v="SR-905 EB"/>
    <n v="11"/>
    <n v="0.31"/>
    <s v="I-805 SB"/>
    <n v="57.73"/>
    <n v="60.1"/>
    <n v="59.45"/>
    <n v="60.19"/>
    <n v="56.84"/>
    <n v="0"/>
    <n v="0"/>
    <n v="0"/>
    <n v="0"/>
    <n v="0"/>
    <n v="-1"/>
    <n v="3612.01"/>
    <n v="-1"/>
    <n v="3622.8360999999995"/>
  </r>
  <r>
    <x v="912"/>
    <x v="2"/>
    <s v="SR-905 EB"/>
    <n v="12"/>
    <n v="0.39"/>
    <s v="I-805 SB"/>
    <n v="57.73"/>
    <n v="60.1"/>
    <n v="59.45"/>
    <n v="60.19"/>
    <n v="56.84"/>
    <n v="0"/>
    <n v="0"/>
    <n v="0"/>
    <n v="0"/>
    <n v="0"/>
    <n v="-1"/>
    <n v="3612.01"/>
    <n v="-1"/>
    <n v="3622.8360999999995"/>
  </r>
  <r>
    <x v="913"/>
    <x v="2"/>
    <s v="SR-905 EB"/>
    <n v="2"/>
    <n v="0.51"/>
    <s v="CALIENTE"/>
    <n v="58.53"/>
    <n v="61.83"/>
    <n v="61.06"/>
    <n v="61.57"/>
    <n v="58.41"/>
    <n v="0"/>
    <n v="0"/>
    <n v="0"/>
    <n v="0"/>
    <n v="0"/>
    <n v="-1"/>
    <n v="3822.9488999999999"/>
    <n v="-1"/>
    <n v="3790.8649"/>
  </r>
  <r>
    <x v="914"/>
    <x v="2"/>
    <s v="SR-905 EB"/>
    <n v="3"/>
    <n v="0.6"/>
    <s v="CALIENTE"/>
    <n v="58.53"/>
    <n v="61.83"/>
    <n v="61.06"/>
    <n v="61.57"/>
    <n v="58.41"/>
    <n v="0"/>
    <n v="0"/>
    <n v="0"/>
    <n v="0"/>
    <n v="0"/>
    <n v="-1"/>
    <n v="3822.9488999999999"/>
    <n v="-1"/>
    <n v="3790.8649"/>
  </r>
  <r>
    <x v="915"/>
    <x v="2"/>
    <s v="SR-905 EB"/>
    <n v="6"/>
    <n v="0.45"/>
    <s v="HERITAGE"/>
    <n v="60.99"/>
    <n v="62.7"/>
    <n v="61.23"/>
    <n v="62.23"/>
    <n v="59.98"/>
    <n v="0"/>
    <n v="0"/>
    <n v="0"/>
    <n v="0"/>
    <n v="0"/>
    <n v="-1"/>
    <n v="3931.2900000000004"/>
    <n v="-1"/>
    <n v="3872.5728999999997"/>
  </r>
  <r>
    <x v="916"/>
    <x v="2"/>
    <s v="SR-905 EB"/>
    <n v="7"/>
    <n v="0.59"/>
    <s v="BRITANNIA"/>
    <n v="60.99"/>
    <n v="62.7"/>
    <n v="61.23"/>
    <n v="62.23"/>
    <n v="59.98"/>
    <n v="0"/>
    <n v="0"/>
    <n v="0"/>
    <n v="0"/>
    <n v="0"/>
    <n v="-1"/>
    <n v="3931.2900000000004"/>
    <n v="-1"/>
    <n v="3872.5728999999997"/>
  </r>
  <r>
    <x v="917"/>
    <x v="2"/>
    <s v="SR-905 EB"/>
    <n v="10"/>
    <n v="0.4"/>
    <s v="LA MEDIA"/>
    <n v="61.39"/>
    <n v="62.53"/>
    <n v="61.88"/>
    <n v="63.51"/>
    <n v="61.43"/>
    <n v="0"/>
    <n v="0"/>
    <n v="0"/>
    <n v="0"/>
    <n v="0"/>
    <n v="-1"/>
    <n v="3910.0009"/>
    <n v="-1"/>
    <n v="4033.5200999999997"/>
  </r>
  <r>
    <x v="918"/>
    <x v="3"/>
    <s v="SR-905 WB"/>
    <n v="2"/>
    <n v="0.54"/>
    <s v="CALIENTE"/>
    <n v="63.78"/>
    <n v="64.19"/>
    <n v="64.34"/>
    <n v="65.959999999999994"/>
    <n v="63.61"/>
    <n v="0"/>
    <n v="0"/>
    <n v="0"/>
    <n v="0"/>
    <n v="0"/>
    <n v="-1"/>
    <n v="4120.3561"/>
    <n v="-1"/>
    <n v="4350.7215999999989"/>
  </r>
  <r>
    <x v="919"/>
    <x v="3"/>
    <s v="SR-905 WB"/>
    <n v="3"/>
    <n v="0.28999999999999998"/>
    <s v="I-805 NB"/>
    <n v="63.78"/>
    <n v="64.19"/>
    <n v="64.34"/>
    <n v="65.959999999999994"/>
    <n v="63.61"/>
    <n v="0"/>
    <n v="0"/>
    <n v="0"/>
    <n v="0"/>
    <n v="0"/>
    <n v="-1"/>
    <n v="4120.3561"/>
    <n v="-1"/>
    <n v="4350.7215999999989"/>
  </r>
  <r>
    <x v="920"/>
    <x v="3"/>
    <s v="SR-905 WB"/>
    <n v="4"/>
    <n v="0.32"/>
    <s v="I-805 NB"/>
    <n v="63.78"/>
    <n v="64.19"/>
    <n v="64.34"/>
    <n v="65.959999999999994"/>
    <n v="63.61"/>
    <n v="0"/>
    <n v="0"/>
    <n v="0"/>
    <n v="0"/>
    <n v="0"/>
    <n v="-1"/>
    <n v="4120.3561"/>
    <n v="-1"/>
    <n v="4350.7215999999989"/>
  </r>
  <r>
    <x v="921"/>
    <x v="3"/>
    <s v="SR-905 WB"/>
    <n v="5"/>
    <n v="0.17"/>
    <s v="I-805 SB"/>
    <n v="63.78"/>
    <n v="64.19"/>
    <n v="64.34"/>
    <n v="65.959999999999994"/>
    <n v="63.61"/>
    <n v="0"/>
    <n v="0"/>
    <n v="0"/>
    <n v="0"/>
    <n v="0"/>
    <n v="-1"/>
    <n v="4120.3561"/>
    <n v="-1"/>
    <n v="4350.7215999999989"/>
  </r>
  <r>
    <x v="922"/>
    <x v="3"/>
    <s v="SR-905 WB"/>
    <n v="6"/>
    <n v="0.21"/>
    <s v="I-805 SB"/>
    <n v="63.89"/>
    <n v="64.150000000000006"/>
    <n v="63.4"/>
    <n v="64.78"/>
    <n v="63.6"/>
    <n v="0"/>
    <n v="0"/>
    <n v="0"/>
    <n v="0"/>
    <n v="0"/>
    <n v="-1"/>
    <n v="4115.2225000000008"/>
    <n v="-1"/>
    <n v="4196.4484000000002"/>
  </r>
  <r>
    <x v="923"/>
    <x v="3"/>
    <s v="SR-905 WB"/>
    <n v="7"/>
    <n v="0.38"/>
    <s v="PICADOR"/>
    <n v="63.89"/>
    <n v="64.150000000000006"/>
    <n v="63.4"/>
    <n v="64.78"/>
    <n v="63.6"/>
    <n v="0"/>
    <n v="0"/>
    <n v="0"/>
    <n v="0"/>
    <n v="0"/>
    <n v="-1"/>
    <n v="4115.2225000000008"/>
    <n v="-1"/>
    <n v="4196.4484000000002"/>
  </r>
  <r>
    <x v="924"/>
    <x v="3"/>
    <s v="SR-905 WB"/>
    <n v="9"/>
    <n v="0.26"/>
    <s v="BEYER"/>
    <n v="63.66"/>
    <n v="63.6"/>
    <n v="63.25"/>
    <n v="64.400000000000006"/>
    <n v="63.12"/>
    <n v="0"/>
    <n v="0"/>
    <n v="0"/>
    <n v="0"/>
    <n v="0"/>
    <n v="-1"/>
    <n v="4044.96"/>
    <n v="-1"/>
    <n v="4147.3600000000006"/>
  </r>
  <r>
    <x v="925"/>
    <x v="3"/>
    <s v="SR-905 WB"/>
    <n v="12"/>
    <n v="0.08"/>
    <s v="I-5 NB"/>
    <n v="54.49"/>
    <n v="53.96"/>
    <n v="53.95"/>
    <n v="53.68"/>
    <n v="54.11"/>
    <n v="0"/>
    <n v="0"/>
    <n v="0"/>
    <n v="0"/>
    <n v="0"/>
    <n v="-1"/>
    <n v="2911.6815999999999"/>
    <n v="-1"/>
    <n v="2881.5423999999998"/>
  </r>
  <r>
    <x v="926"/>
    <x v="3"/>
    <s v="SR-905 WB"/>
    <n v="13"/>
    <n v="0.18"/>
    <s v="I-5 SB"/>
    <n v="54.49"/>
    <n v="53.96"/>
    <n v="53.95"/>
    <n v="53.68"/>
    <n v="54.11"/>
    <n v="0"/>
    <n v="0"/>
    <n v="0"/>
    <n v="0"/>
    <n v="0"/>
    <n v="-1"/>
    <n v="2911.6815999999999"/>
    <n v="-1"/>
    <n v="2881.5423999999998"/>
  </r>
  <r>
    <x v="927"/>
    <x v="3"/>
    <s v="SR-905 WB"/>
    <n v="2"/>
    <n v="0.36"/>
    <s v="LRT-905"/>
    <n v="41.38"/>
    <n v="41.4"/>
    <n v="37.979999999999997"/>
    <n v="40.17"/>
    <n v="40.31"/>
    <n v="0"/>
    <n v="0"/>
    <n v="0"/>
    <n v="0"/>
    <n v="0"/>
    <n v="-1"/>
    <n v="1713.9599999999998"/>
    <n v="-1"/>
    <n v="1613.6289000000002"/>
  </r>
  <r>
    <x v="928"/>
    <x v="3"/>
    <s v="SR-905 WB"/>
    <n v="3"/>
    <n v="0.36"/>
    <s v="LRT-905"/>
    <n v="58.44"/>
    <n v="57.43"/>
    <n v="57.86"/>
    <n v="58.58"/>
    <n v="57.17"/>
    <n v="0"/>
    <n v="0"/>
    <n v="0"/>
    <n v="0"/>
    <n v="0"/>
    <n v="-1"/>
    <n v="3298.2049000000002"/>
    <n v="-1"/>
    <n v="3431.6163999999999"/>
  </r>
  <r>
    <x v="929"/>
    <x v="3"/>
    <s v="SR-905 WB"/>
    <n v="8"/>
    <n v="0.38"/>
    <s v="SR-125 SB"/>
    <n v="61.43"/>
    <n v="61.13"/>
    <n v="60.44"/>
    <n v="61.1"/>
    <n v="61.02"/>
    <n v="0"/>
    <n v="0"/>
    <n v="0"/>
    <n v="0"/>
    <n v="0"/>
    <n v="-1"/>
    <n v="3736.8769000000002"/>
    <n v="-1"/>
    <n v="3733.21"/>
  </r>
  <r>
    <x v="930"/>
    <x v="3"/>
    <s v="SR-905 WB"/>
    <n v="9"/>
    <n v="0.21"/>
    <s v="LA MEDIA"/>
    <n v="61.43"/>
    <n v="61.13"/>
    <n v="60.44"/>
    <n v="61.1"/>
    <n v="61.02"/>
    <n v="0"/>
    <n v="0"/>
    <n v="0"/>
    <n v="0"/>
    <n v="0"/>
    <n v="-1"/>
    <n v="3736.8769000000002"/>
    <n v="-1"/>
    <n v="3733.21"/>
  </r>
  <r>
    <x v="931"/>
    <x v="3"/>
    <s v="SR-905 WB"/>
    <n v="11"/>
    <n v="0.64"/>
    <s v="BRITANNIA"/>
    <n v="59.53"/>
    <n v="60.22"/>
    <n v="60.36"/>
    <n v="60.59"/>
    <n v="59.24"/>
    <n v="0"/>
    <n v="0"/>
    <n v="0"/>
    <n v="0"/>
    <n v="0"/>
    <n v="-1"/>
    <n v="3626.4483999999998"/>
    <n v="-1"/>
    <n v="3671.1481000000003"/>
  </r>
  <r>
    <x v="932"/>
    <x v="3"/>
    <s v="SR-905 WB"/>
    <n v="14"/>
    <n v="0.77"/>
    <s v="HERITAGE"/>
    <n v="60.14"/>
    <n v="61.39"/>
    <n v="61.26"/>
    <n v="61.46"/>
    <n v="59.85"/>
    <n v="0"/>
    <n v="0"/>
    <n v="0"/>
    <n v="0"/>
    <n v="0"/>
    <n v="-1"/>
    <n v="3768.7321000000002"/>
    <n v="-1"/>
    <n v="3777.3316"/>
  </r>
  <r>
    <x v="933"/>
    <x v="3"/>
    <s v="SR-905 WB"/>
    <n v="15"/>
    <n v="0.47"/>
    <s v="CALIENTE"/>
    <n v="60.14"/>
    <n v="61.39"/>
    <n v="61.26"/>
    <n v="61.46"/>
    <n v="59.85"/>
    <n v="0"/>
    <n v="0"/>
    <n v="0"/>
    <n v="0"/>
    <n v="0"/>
    <n v="-1"/>
    <n v="3768.7321000000002"/>
    <n v="-1"/>
    <n v="3777.3316"/>
  </r>
  <r>
    <x v="934"/>
    <x v="2"/>
    <s v="SR-94 EB"/>
    <n v="4"/>
    <n v="0.28000000000000003"/>
    <s v="I-5 SB"/>
    <n v="66.319999999999993"/>
    <n v="65.02"/>
    <n v="64.400000000000006"/>
    <n v="41.13"/>
    <n v="64.489999999999995"/>
    <n v="0"/>
    <n v="0"/>
    <n v="0"/>
    <n v="0"/>
    <n v="0"/>
    <n v="-1"/>
    <n v="4227.6003999999994"/>
    <n v="-1"/>
    <n v="1691.6769000000002"/>
  </r>
  <r>
    <x v="935"/>
    <x v="2"/>
    <s v="SR-94 EB"/>
    <n v="6"/>
    <n v="0.22"/>
    <s v="28TH"/>
    <n v="67.11"/>
    <n v="66.599999999999994"/>
    <n v="66.31"/>
    <n v="45.12"/>
    <n v="66.48"/>
    <n v="0"/>
    <n v="0"/>
    <n v="0"/>
    <n v="0"/>
    <n v="0"/>
    <n v="-1"/>
    <n v="4435.5599999999995"/>
    <n v="-1"/>
    <n v="2035.8143999999998"/>
  </r>
  <r>
    <x v="936"/>
    <x v="2"/>
    <s v="SR-94 EB"/>
    <n v="7"/>
    <n v="0.11"/>
    <s v="28TH"/>
    <n v="67.11"/>
    <n v="66.599999999999994"/>
    <n v="66.31"/>
    <n v="45.12"/>
    <n v="66.48"/>
    <n v="0"/>
    <n v="0"/>
    <n v="0"/>
    <n v="0"/>
    <n v="0"/>
    <n v="-1"/>
    <n v="4435.5599999999995"/>
    <n v="-1"/>
    <n v="2035.8143999999998"/>
  </r>
  <r>
    <x v="937"/>
    <x v="2"/>
    <s v="SR-94 EB"/>
    <n v="11"/>
    <n v="0.08"/>
    <s v="SR-15 SB"/>
    <n v="66.45"/>
    <n v="66.989999999999995"/>
    <n v="67.58"/>
    <n v="60.48"/>
    <n v="66.73"/>
    <n v="0"/>
    <n v="0"/>
    <n v="0"/>
    <n v="0"/>
    <n v="0"/>
    <n v="-1"/>
    <n v="4487.6600999999991"/>
    <n v="-1"/>
    <n v="3657.8303999999998"/>
  </r>
  <r>
    <x v="938"/>
    <x v="2"/>
    <s v="SR-94 EB"/>
    <n v="12"/>
    <n v="0.37"/>
    <s v="SR-15 NB"/>
    <n v="66.45"/>
    <n v="66.989999999999995"/>
    <n v="67.58"/>
    <n v="60.48"/>
    <n v="66.73"/>
    <n v="0"/>
    <n v="0"/>
    <n v="0"/>
    <n v="0"/>
    <n v="0"/>
    <n v="-1"/>
    <n v="4487.6600999999991"/>
    <n v="-1"/>
    <n v="3657.8303999999998"/>
  </r>
  <r>
    <x v="939"/>
    <x v="2"/>
    <s v="SR-94 EB"/>
    <n v="13"/>
    <n v="0.33"/>
    <s v="HOME"/>
    <n v="66"/>
    <n v="65.64"/>
    <n v="66.5"/>
    <n v="59.35"/>
    <n v="66.36"/>
    <n v="0"/>
    <n v="0"/>
    <n v="0"/>
    <n v="0"/>
    <n v="0"/>
    <n v="-1"/>
    <n v="4308.6095999999998"/>
    <n v="-1"/>
    <n v="3522.4225000000001"/>
  </r>
  <r>
    <x v="940"/>
    <x v="2"/>
    <s v="SR-94 EB"/>
    <n v="14"/>
    <n v="0.55000000000000004"/>
    <s v="I-805 SB"/>
    <n v="66.03"/>
    <n v="65.989999999999995"/>
    <n v="66.58"/>
    <n v="62.21"/>
    <n v="66.19"/>
    <n v="0"/>
    <n v="0"/>
    <n v="0"/>
    <n v="0"/>
    <n v="0"/>
    <n v="-1"/>
    <n v="4354.6800999999996"/>
    <n v="-1"/>
    <n v="3870.0841"/>
  </r>
  <r>
    <x v="941"/>
    <x v="2"/>
    <s v="SR-94 EB"/>
    <n v="15"/>
    <n v="0.47"/>
    <s v="I-805 NB"/>
    <n v="65.89"/>
    <n v="64.63"/>
    <n v="65.17"/>
    <n v="59.39"/>
    <n v="65.209999999999994"/>
    <n v="0"/>
    <n v="0"/>
    <n v="0"/>
    <n v="0"/>
    <n v="0"/>
    <n v="-1"/>
    <n v="4177.0368999999992"/>
    <n v="-1"/>
    <n v="3527.1721000000002"/>
  </r>
  <r>
    <x v="942"/>
    <x v="2"/>
    <s v="SR-94 EB"/>
    <n v="17"/>
    <n v="0.4"/>
    <s v="EUCLID"/>
    <n v="67.02"/>
    <n v="65.849999999999994"/>
    <n v="65.92"/>
    <n v="59.71"/>
    <n v="66.64"/>
    <n v="0"/>
    <n v="0"/>
    <n v="0"/>
    <n v="0"/>
    <n v="0"/>
    <n v="-1"/>
    <n v="4336.2224999999989"/>
    <n v="-1"/>
    <n v="3565.2841000000003"/>
  </r>
  <r>
    <x v="943"/>
    <x v="2"/>
    <s v="SR-94 EB"/>
    <n v="19"/>
    <n v="0.34"/>
    <s v="KELTON"/>
    <n v="66.94"/>
    <n v="66.19"/>
    <n v="65.8"/>
    <n v="59.12"/>
    <n v="66.64"/>
    <n v="0"/>
    <n v="0"/>
    <n v="0"/>
    <n v="0"/>
    <n v="0"/>
    <n v="-1"/>
    <n v="4381.1160999999993"/>
    <n v="-1"/>
    <n v="3495.1743999999999"/>
  </r>
  <r>
    <x v="944"/>
    <x v="2"/>
    <s v="SR-94 EB"/>
    <n v="21"/>
    <n v="1.69"/>
    <s v="FEDERAL"/>
    <n v="63.43"/>
    <n v="65.959999999999994"/>
    <n v="66.36"/>
    <n v="61.97"/>
    <n v="65.38"/>
    <n v="0"/>
    <n v="0"/>
    <n v="0"/>
    <n v="0"/>
    <n v="0"/>
    <n v="-1"/>
    <n v="4350.7215999999989"/>
    <n v="-1"/>
    <n v="3840.2808999999997"/>
  </r>
  <r>
    <x v="945"/>
    <x v="2"/>
    <s v="SR-94 EB"/>
    <n v="22"/>
    <n v="0.49"/>
    <s v="COLLEGE"/>
    <n v="64.150000000000006"/>
    <n v="65.760000000000005"/>
    <n v="66.489999999999995"/>
    <n v="63.49"/>
    <n v="65.45"/>
    <n v="0"/>
    <n v="0"/>
    <n v="0"/>
    <n v="0"/>
    <n v="0"/>
    <n v="-1"/>
    <n v="4324.3776000000007"/>
    <n v="-1"/>
    <n v="4030.9801000000002"/>
  </r>
  <r>
    <x v="946"/>
    <x v="2"/>
    <s v="SR-94 EB"/>
    <n v="23"/>
    <n v="0.24"/>
    <s v="MASSACHUSETTS"/>
    <n v="66.44"/>
    <n v="66.8"/>
    <n v="66.260000000000005"/>
    <n v="63.59"/>
    <n v="66.41"/>
    <n v="0"/>
    <n v="0"/>
    <n v="0"/>
    <n v="0"/>
    <n v="0"/>
    <n v="-1"/>
    <n v="4462.24"/>
    <n v="-1"/>
    <n v="4043.6881000000003"/>
  </r>
  <r>
    <x v="947"/>
    <x v="2"/>
    <s v="SR-94 EB"/>
    <n v="24"/>
    <n v="0.28000000000000003"/>
    <s v="WAITE"/>
    <n v="66.040000000000006"/>
    <n v="66.319999999999993"/>
    <n v="65.989999999999995"/>
    <n v="61.71"/>
    <n v="66.069999999999993"/>
    <n v="0"/>
    <n v="0"/>
    <n v="0"/>
    <n v="0"/>
    <n v="0"/>
    <n v="-1"/>
    <n v="4398.3423999999995"/>
    <n v="-1"/>
    <n v="3808.1241"/>
  </r>
  <r>
    <x v="948"/>
    <x v="2"/>
    <s v="SR-94 EB"/>
    <n v="25"/>
    <n v="0.35"/>
    <s v="LEMON GROVE"/>
    <n v="66.06"/>
    <n v="66.33"/>
    <n v="66.180000000000007"/>
    <n v="60.24"/>
    <n v="65.92"/>
    <n v="0"/>
    <n v="0"/>
    <n v="0"/>
    <n v="0"/>
    <n v="0"/>
    <n v="-1"/>
    <n v="4399.6688999999997"/>
    <n v="-1"/>
    <n v="3628.8576000000003"/>
  </r>
  <r>
    <x v="949"/>
    <x v="2"/>
    <s v="SR-94 EB"/>
    <n v="26"/>
    <n v="0.28999999999999998"/>
    <s v="LEMON GROVE"/>
    <n v="64.81"/>
    <n v="64.03"/>
    <n v="64.05"/>
    <n v="61.67"/>
    <n v="64.959999999999994"/>
    <n v="0"/>
    <n v="0"/>
    <n v="0"/>
    <n v="0"/>
    <n v="0"/>
    <n v="-1"/>
    <n v="4099.8409000000001"/>
    <n v="-1"/>
    <n v="3803.1889000000001"/>
  </r>
  <r>
    <x v="950"/>
    <x v="2"/>
    <s v="SR-94 EB"/>
    <n v="27"/>
    <n v="0.09"/>
    <s v="GROVE"/>
    <n v="66.459999999999994"/>
    <n v="49.5"/>
    <n v="63.63"/>
    <n v="64.63"/>
    <n v="65.67"/>
    <n v="0"/>
    <n v="0"/>
    <n v="0"/>
    <n v="0"/>
    <n v="0"/>
    <n v="-1"/>
    <n v="2450.25"/>
    <n v="-1"/>
    <n v="4177.0368999999992"/>
  </r>
  <r>
    <x v="951"/>
    <x v="2"/>
    <s v="SR-94 EB"/>
    <n v="28"/>
    <n v="0.09"/>
    <s v="SR-125 NB"/>
    <n v="64.81"/>
    <n v="64.03"/>
    <n v="64.05"/>
    <n v="61.67"/>
    <n v="64.959999999999994"/>
    <n v="0"/>
    <n v="0"/>
    <n v="0"/>
    <n v="0"/>
    <n v="0"/>
    <n v="-1"/>
    <n v="4099.8409000000001"/>
    <n v="-1"/>
    <n v="3803.1889000000001"/>
  </r>
  <r>
    <x v="952"/>
    <x v="2"/>
    <s v="SR-94 EB"/>
    <n v="29"/>
    <n v="0.36"/>
    <s v="SR-125 NB"/>
    <n v="66.459999999999994"/>
    <n v="49.5"/>
    <n v="63.63"/>
    <n v="64.63"/>
    <n v="65.67"/>
    <n v="0"/>
    <n v="0"/>
    <n v="0"/>
    <n v="0"/>
    <n v="0"/>
    <n v="-1"/>
    <n v="2450.25"/>
    <n v="-1"/>
    <n v="4177.0368999999992"/>
  </r>
  <r>
    <x v="953"/>
    <x v="2"/>
    <s v="SR-94 EB"/>
    <n v="2"/>
    <n v="0.13"/>
    <s v="BANCROFT"/>
    <n v="62.15"/>
    <n v="61.59"/>
    <n v="61.7"/>
    <n v="60.14"/>
    <n v="62.03"/>
    <n v="0"/>
    <n v="0"/>
    <n v="0"/>
    <n v="0"/>
    <n v="0"/>
    <n v="-1"/>
    <n v="3793.3281000000006"/>
    <n v="-1"/>
    <n v="3616.8196000000003"/>
  </r>
  <r>
    <x v="954"/>
    <x v="2"/>
    <s v="SR-94 EB"/>
    <n v="3"/>
    <n v="0.22"/>
    <s v="BANCROFT"/>
    <n v="62.15"/>
    <n v="61.59"/>
    <n v="61.7"/>
    <n v="60.14"/>
    <n v="62.03"/>
    <n v="0"/>
    <n v="0"/>
    <n v="0"/>
    <n v="0"/>
    <n v="0"/>
    <n v="-1"/>
    <n v="3793.3281000000006"/>
    <n v="-1"/>
    <n v="3616.8196000000003"/>
  </r>
  <r>
    <x v="955"/>
    <x v="2"/>
    <s v="SR-94 EB"/>
    <n v="5"/>
    <n v="0.51"/>
    <s v="KENWOOD"/>
    <n v="64.52"/>
    <n v="63.79"/>
    <n v="63.96"/>
    <n v="63.57"/>
    <n v="64.569999999999993"/>
    <n v="0"/>
    <n v="0"/>
    <n v="0"/>
    <n v="0"/>
    <n v="0"/>
    <n v="-1"/>
    <n v="4069.1641"/>
    <n v="-1"/>
    <n v="4041.1449000000002"/>
  </r>
  <r>
    <x v="956"/>
    <x v="2"/>
    <s v="SR-94 EB"/>
    <n v="7"/>
    <n v="0.33"/>
    <s v="SWEETWATER SPRINGS"/>
    <n v="61.87"/>
    <n v="61.43"/>
    <n v="61.7"/>
    <n v="61.74"/>
    <n v="61.86"/>
    <n v="0"/>
    <n v="0"/>
    <n v="0"/>
    <n v="0"/>
    <n v="0"/>
    <n v="-1"/>
    <n v="3773.6448999999998"/>
    <n v="-1"/>
    <n v="3811.8276000000001"/>
  </r>
  <r>
    <x v="957"/>
    <x v="2"/>
    <s v="SR-94 EB"/>
    <n v="9"/>
    <n v="0.44"/>
    <s v="AVOCADO"/>
    <n v="58.38"/>
    <n v="57.58"/>
    <n v="57.95"/>
    <n v="58.67"/>
    <n v="58.55"/>
    <n v="0"/>
    <n v="0"/>
    <n v="0"/>
    <n v="0"/>
    <n v="0"/>
    <n v="-1"/>
    <n v="3315.4564"/>
    <n v="-1"/>
    <n v="3442.1689000000001"/>
  </r>
  <r>
    <x v="958"/>
    <x v="3"/>
    <s v="SR-94 WB"/>
    <n v="3"/>
    <n v="0.42"/>
    <s v="GROVE"/>
    <n v="68.260000000000005"/>
    <n v="64.3"/>
    <n v="67.63"/>
    <n v="66.930000000000007"/>
    <n v="66.69"/>
    <n v="0"/>
    <n v="0"/>
    <n v="0"/>
    <n v="0"/>
    <n v="0"/>
    <n v="-1"/>
    <n v="4134.49"/>
    <n v="-1"/>
    <n v="4479.6249000000007"/>
  </r>
  <r>
    <x v="959"/>
    <x v="3"/>
    <s v="SR-94 WB"/>
    <n v="4"/>
    <n v="0.35"/>
    <s v="LEMON GROVE"/>
    <n v="68.260000000000005"/>
    <n v="64.3"/>
    <n v="67.63"/>
    <n v="66.930000000000007"/>
    <n v="66.69"/>
    <n v="0"/>
    <n v="0"/>
    <n v="0"/>
    <n v="0"/>
    <n v="0"/>
    <n v="-1"/>
    <n v="4134.49"/>
    <n v="-1"/>
    <n v="4479.6249000000007"/>
  </r>
  <r>
    <x v="960"/>
    <x v="3"/>
    <s v="SR-94 WB"/>
    <n v="5"/>
    <n v="0.23"/>
    <s v="LEMON GROVE"/>
    <n v="68.17"/>
    <n v="63.5"/>
    <n v="67.16"/>
    <n v="67.16"/>
    <n v="66.430000000000007"/>
    <n v="0"/>
    <n v="0"/>
    <n v="0"/>
    <n v="0"/>
    <n v="0"/>
    <n v="-1"/>
    <n v="4032.25"/>
    <n v="-1"/>
    <n v="4510.4655999999995"/>
  </r>
  <r>
    <x v="961"/>
    <x v="3"/>
    <s v="SR-94 WB"/>
    <n v="6"/>
    <n v="0.1"/>
    <s v="WAITE"/>
    <n v="67.260000000000005"/>
    <n v="61.52"/>
    <n v="66.430000000000007"/>
    <n v="66.14"/>
    <n v="65.849999999999994"/>
    <n v="0"/>
    <n v="0"/>
    <n v="0"/>
    <n v="0"/>
    <n v="0"/>
    <n v="-1"/>
    <n v="3784.7104000000004"/>
    <n v="-1"/>
    <n v="4374.4996000000001"/>
  </r>
  <r>
    <x v="962"/>
    <x v="3"/>
    <s v="SR-94 WB"/>
    <n v="7"/>
    <n v="0.31"/>
    <s v="MASSACHUSETTS"/>
    <n v="67.260000000000005"/>
    <n v="61.52"/>
    <n v="66.430000000000007"/>
    <n v="66.14"/>
    <n v="65.849999999999994"/>
    <n v="0"/>
    <n v="0"/>
    <n v="0"/>
    <n v="0"/>
    <n v="0"/>
    <n v="-1"/>
    <n v="3784.7104000000004"/>
    <n v="-1"/>
    <n v="4374.4996000000001"/>
  </r>
  <r>
    <x v="963"/>
    <x v="3"/>
    <s v="SR-94 WB"/>
    <n v="9"/>
    <n v="0.21"/>
    <s v="COLLEGE"/>
    <n v="67.31"/>
    <n v="59.03"/>
    <n v="66.48"/>
    <n v="66.33"/>
    <n v="66.03"/>
    <n v="0"/>
    <n v="0"/>
    <n v="0"/>
    <n v="0"/>
    <n v="0"/>
    <n v="-1"/>
    <n v="3484.5409"/>
    <n v="-1"/>
    <n v="4399.6688999999997"/>
  </r>
  <r>
    <x v="964"/>
    <x v="3"/>
    <s v="SR-94 WB"/>
    <n v="10"/>
    <n v="0.13"/>
    <s v="BROADWAY"/>
    <n v="67.31"/>
    <n v="59.03"/>
    <n v="66.48"/>
    <n v="66.33"/>
    <n v="66.03"/>
    <n v="0"/>
    <n v="0"/>
    <n v="0"/>
    <n v="0"/>
    <n v="0"/>
    <n v="-1"/>
    <n v="3484.5409"/>
    <n v="-1"/>
    <n v="4399.6688999999997"/>
  </r>
  <r>
    <x v="965"/>
    <x v="3"/>
    <s v="SR-94 WB"/>
    <n v="11"/>
    <n v="0.23"/>
    <s v="COLLEGE"/>
    <n v="67.92"/>
    <n v="57"/>
    <n v="67.14"/>
    <n v="67.25"/>
    <n v="66.75"/>
    <n v="0"/>
    <n v="0"/>
    <n v="0"/>
    <n v="0"/>
    <n v="0"/>
    <n v="-1"/>
    <n v="3249"/>
    <n v="-1"/>
    <n v="4522.5625"/>
  </r>
  <r>
    <x v="966"/>
    <x v="3"/>
    <s v="SR-94 WB"/>
    <n v="12"/>
    <n v="0.22"/>
    <s v="COLLEGE GROVE"/>
    <n v="67.92"/>
    <n v="57"/>
    <n v="67.14"/>
    <n v="67.25"/>
    <n v="66.75"/>
    <n v="0"/>
    <n v="0"/>
    <n v="0"/>
    <n v="0"/>
    <n v="0"/>
    <n v="-1"/>
    <n v="3249"/>
    <n v="-1"/>
    <n v="4522.5625"/>
  </r>
  <r>
    <x v="967"/>
    <x v="3"/>
    <s v="SR-94 WB"/>
    <n v="13"/>
    <n v="1.1499999999999999"/>
    <s v="COLLEGE GROVE"/>
    <n v="66.84"/>
    <n v="65.83"/>
    <n v="65.55"/>
    <n v="59.36"/>
    <n v="66.430000000000007"/>
    <n v="0"/>
    <n v="0"/>
    <n v="0"/>
    <n v="0"/>
    <n v="0"/>
    <n v="-1"/>
    <n v="4333.5888999999997"/>
    <n v="-1"/>
    <n v="3523.6095999999998"/>
  </r>
  <r>
    <x v="968"/>
    <x v="3"/>
    <s v="SR-94 WB"/>
    <n v="15"/>
    <n v="0.35"/>
    <s v="KELTON"/>
    <n v="68.64"/>
    <n v="49.92"/>
    <n v="68.73"/>
    <n v="68.63"/>
    <n v="67.489999999999995"/>
    <n v="0"/>
    <n v="0"/>
    <n v="0"/>
    <n v="0"/>
    <n v="0"/>
    <n v="-1"/>
    <n v="2492.0064000000002"/>
    <n v="-1"/>
    <n v="4710.0768999999991"/>
  </r>
  <r>
    <x v="969"/>
    <x v="3"/>
    <s v="SR-94 WB"/>
    <n v="16"/>
    <n v="0.17"/>
    <s v="KELTON"/>
    <n v="68.64"/>
    <n v="49.92"/>
    <n v="68.73"/>
    <n v="68.63"/>
    <n v="67.489999999999995"/>
    <n v="0"/>
    <n v="0"/>
    <n v="0"/>
    <n v="0"/>
    <n v="0"/>
    <n v="-1"/>
    <n v="2492.0064000000002"/>
    <n v="-1"/>
    <n v="4710.0768999999991"/>
  </r>
  <r>
    <x v="970"/>
    <x v="3"/>
    <s v="SR-94 WB"/>
    <n v="17"/>
    <n v="0.31"/>
    <s v="EUCLID"/>
    <n v="67.88"/>
    <n v="46.74"/>
    <n v="67.02"/>
    <n v="66.94"/>
    <n v="66.94"/>
    <n v="0"/>
    <n v="0"/>
    <n v="0"/>
    <n v="0"/>
    <n v="0"/>
    <n v="-1"/>
    <n v="2184.6276000000003"/>
    <n v="-1"/>
    <n v="4480.9636"/>
  </r>
  <r>
    <x v="971"/>
    <x v="3"/>
    <s v="SR-94 WB"/>
    <n v="18"/>
    <n v="0.15"/>
    <s v="EUCLID"/>
    <n v="67.88"/>
    <n v="46.74"/>
    <n v="67.02"/>
    <n v="66.94"/>
    <n v="66.94"/>
    <n v="0"/>
    <n v="0"/>
    <n v="0"/>
    <n v="0"/>
    <n v="0"/>
    <n v="-1"/>
    <n v="2184.6276000000003"/>
    <n v="-1"/>
    <n v="4480.9636"/>
  </r>
  <r>
    <x v="972"/>
    <x v="3"/>
    <s v="SR-94 WB"/>
    <n v="19"/>
    <n v="0.25"/>
    <s v="EUCLID"/>
    <n v="66.78"/>
    <n v="44.54"/>
    <n v="64.08"/>
    <n v="63.91"/>
    <n v="65.91"/>
    <n v="0"/>
    <n v="0"/>
    <n v="0"/>
    <n v="0"/>
    <n v="0"/>
    <n v="-1"/>
    <n v="1983.8116"/>
    <n v="-1"/>
    <n v="4084.4880999999996"/>
  </r>
  <r>
    <x v="973"/>
    <x v="3"/>
    <s v="SR-94 WB"/>
    <n v="20"/>
    <n v="0.24"/>
    <s v="47TH"/>
    <n v="66.78"/>
    <n v="44.54"/>
    <n v="64.08"/>
    <n v="63.91"/>
    <n v="65.91"/>
    <n v="0"/>
    <n v="0"/>
    <n v="0"/>
    <n v="0"/>
    <n v="0"/>
    <n v="-1"/>
    <n v="1983.8116"/>
    <n v="-1"/>
    <n v="4084.4880999999996"/>
  </r>
  <r>
    <x v="974"/>
    <x v="3"/>
    <s v="SR-94 WB"/>
    <n v="21"/>
    <n v="0.17"/>
    <s v="I-805 NB"/>
    <n v="68.52"/>
    <n v="43.22"/>
    <n v="67.47"/>
    <n v="67.819999999999993"/>
    <n v="68.11"/>
    <n v="0"/>
    <n v="0"/>
    <n v="0"/>
    <n v="0"/>
    <n v="0"/>
    <n v="-1"/>
    <n v="1867.9684"/>
    <n v="-1"/>
    <n v="4599.5523999999987"/>
  </r>
  <r>
    <x v="975"/>
    <x v="3"/>
    <s v="SR-94 WB"/>
    <n v="22"/>
    <n v="0.33"/>
    <s v="I-805 NB"/>
    <n v="68.52"/>
    <n v="43.22"/>
    <n v="67.47"/>
    <n v="67.819999999999993"/>
    <n v="68.11"/>
    <n v="0"/>
    <n v="0"/>
    <n v="0"/>
    <n v="0"/>
    <n v="0"/>
    <n v="-1"/>
    <n v="1867.9684"/>
    <n v="-1"/>
    <n v="4599.5523999999987"/>
  </r>
  <r>
    <x v="976"/>
    <x v="3"/>
    <s v="SR-94 WB"/>
    <n v="23"/>
    <n v="0.17"/>
    <s v="I-805 NB"/>
    <n v="68.52"/>
    <n v="43.22"/>
    <n v="67.47"/>
    <n v="67.819999999999993"/>
    <n v="68.11"/>
    <n v="0"/>
    <n v="0"/>
    <n v="0"/>
    <n v="0"/>
    <n v="0"/>
    <n v="-1"/>
    <n v="1867.9684"/>
    <n v="-1"/>
    <n v="4599.5523999999987"/>
  </r>
  <r>
    <x v="977"/>
    <x v="3"/>
    <s v="SR-94 WB"/>
    <n v="24"/>
    <n v="0.31"/>
    <s v="I-805 NB"/>
    <n v="67.459999999999994"/>
    <n v="39.07"/>
    <n v="66.27"/>
    <n v="67.08"/>
    <n v="67.23"/>
    <n v="0"/>
    <n v="0"/>
    <n v="0"/>
    <n v="0"/>
    <n v="0"/>
    <n v="-1"/>
    <n v="1526.4648999999999"/>
    <n v="-1"/>
    <n v="4499.7263999999996"/>
  </r>
  <r>
    <x v="978"/>
    <x v="3"/>
    <s v="SR-94 WB"/>
    <n v="26"/>
    <n v="0.19"/>
    <s v="HOME"/>
    <n v="65.790000000000006"/>
    <n v="40.51"/>
    <n v="63.61"/>
    <n v="64.38"/>
    <n v="65.83"/>
    <n v="0"/>
    <n v="0"/>
    <n v="0"/>
    <n v="0"/>
    <n v="0"/>
    <n v="-1"/>
    <n v="1641.0600999999999"/>
    <n v="-1"/>
    <n v="4144.7843999999996"/>
  </r>
  <r>
    <x v="979"/>
    <x v="3"/>
    <s v="SR-94 WB"/>
    <n v="29"/>
    <n v="0.21"/>
    <s v="32ND"/>
    <n v="65.510000000000005"/>
    <n v="38.130000000000003"/>
    <n v="62.43"/>
    <n v="63.53"/>
    <n v="65.17"/>
    <n v="0"/>
    <n v="0"/>
    <n v="0"/>
    <n v="0"/>
    <n v="0"/>
    <n v="-1"/>
    <n v="1453.8969000000002"/>
    <n v="-1"/>
    <n v="4036.0608999999999"/>
  </r>
  <r>
    <x v="980"/>
    <x v="3"/>
    <s v="SR-94 WB"/>
    <n v="32"/>
    <n v="0.21"/>
    <s v="28TH"/>
    <n v="66.430000000000007"/>
    <n v="35.29"/>
    <n v="63.93"/>
    <n v="65.56"/>
    <n v="66"/>
    <n v="0"/>
    <n v="0"/>
    <n v="0"/>
    <n v="0"/>
    <n v="0"/>
    <n v="-1"/>
    <n v="1245.3841"/>
    <n v="-1"/>
    <n v="4298.1136000000006"/>
  </r>
  <r>
    <x v="981"/>
    <x v="3"/>
    <s v="SR-94 WB"/>
    <n v="34"/>
    <n v="0.25"/>
    <s v="25TH"/>
    <n v="65.58"/>
    <n v="32.229999999999997"/>
    <n v="61.91"/>
    <n v="64.540000000000006"/>
    <n v="65.239999999999995"/>
    <n v="0"/>
    <n v="0"/>
    <n v="0"/>
    <n v="0"/>
    <n v="0"/>
    <n v="-1"/>
    <n v="1038.7728999999997"/>
    <n v="-1"/>
    <n v="4165.4116000000004"/>
  </r>
  <r>
    <x v="982"/>
    <x v="3"/>
    <s v="SR-94 WB"/>
    <n v="1"/>
    <n v="0.31"/>
    <s v="CAMPO"/>
    <n v="58.81"/>
    <n v="56.17"/>
    <n v="54.09"/>
    <n v="54.29"/>
    <n v="55.02"/>
    <n v="0"/>
    <n v="0"/>
    <n v="0"/>
    <n v="0"/>
    <n v="0"/>
    <n v="-1"/>
    <n v="3155.0689000000002"/>
    <n v="-1"/>
    <n v="2947.4040999999997"/>
  </r>
  <r>
    <x v="983"/>
    <x v="3"/>
    <s v="SR-94 WB"/>
    <n v="2"/>
    <n v="0.21"/>
    <s v="AVOCADO"/>
    <n v="65.459999999999994"/>
    <n v="61.96"/>
    <n v="62.42"/>
    <n v="63.18"/>
    <n v="63.25"/>
    <n v="0"/>
    <n v="0"/>
    <n v="0"/>
    <n v="0"/>
    <n v="0"/>
    <n v="-1"/>
    <n v="3839.0416"/>
    <n v="-1"/>
    <n v="3991.7123999999999"/>
  </r>
  <r>
    <x v="984"/>
    <x v="3"/>
    <s v="SR-94 WB"/>
    <n v="3"/>
    <n v="0.43"/>
    <s v="SWEETWATER SPRINGS"/>
    <n v="65.459999999999994"/>
    <n v="61.96"/>
    <n v="62.42"/>
    <n v="63.18"/>
    <n v="63.25"/>
    <n v="0"/>
    <n v="0"/>
    <n v="0"/>
    <n v="0"/>
    <n v="0"/>
    <n v="-1"/>
    <n v="3839.0416"/>
    <n v="-1"/>
    <n v="3991.7123999999999"/>
  </r>
  <r>
    <x v="985"/>
    <x v="3"/>
    <s v="SR-94 WB"/>
    <n v="4"/>
    <n v="0.48"/>
    <s v="SWEETWATER SPRINGS"/>
    <n v="65.459999999999994"/>
    <n v="61.96"/>
    <n v="62.42"/>
    <n v="63.18"/>
    <n v="63.25"/>
    <n v="0"/>
    <n v="0"/>
    <n v="0"/>
    <n v="0"/>
    <n v="0"/>
    <n v="-1"/>
    <n v="3839.0416"/>
    <n v="-1"/>
    <n v="3991.7123999999999"/>
  </r>
  <r>
    <x v="986"/>
    <x v="3"/>
    <s v="SR-94 WB"/>
    <n v="5"/>
    <n v="0.4"/>
    <s v="KENWOOD"/>
    <n v="66.290000000000006"/>
    <n v="59.42"/>
    <n v="63.38"/>
    <n v="63.65"/>
    <n v="63.96"/>
    <n v="0"/>
    <n v="0"/>
    <n v="0"/>
    <n v="0"/>
    <n v="0"/>
    <n v="-1"/>
    <n v="3530.7364000000002"/>
    <n v="-1"/>
    <n v="4051.3224999999998"/>
  </r>
  <r>
    <x v="987"/>
    <x v="3"/>
    <s v="SR-94 WB"/>
    <n v="7"/>
    <n v="0.32"/>
    <s v="BANCROFT"/>
    <n v="63.96"/>
    <n v="54.73"/>
    <n v="61.2"/>
    <n v="61.53"/>
    <n v="62.36"/>
    <n v="0"/>
    <n v="0"/>
    <n v="0"/>
    <n v="0"/>
    <n v="0"/>
    <n v="-1"/>
    <n v="2995.3728999999998"/>
    <n v="-1"/>
    <n v="3785.9409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V1:AP992" firstHeaderRow="1" firstDataRow="3" firstDataCol="1"/>
  <pivotFields count="20">
    <pivotField axis="axisRow" showAll="0">
      <items count="1045">
        <item x="584"/>
        <item x="853"/>
        <item x="0"/>
        <item x="6"/>
        <item x="7"/>
        <item x="5"/>
        <item x="8"/>
        <item x="9"/>
        <item x="11"/>
        <item x="12"/>
        <item x="13"/>
        <item x="1"/>
        <item x="15"/>
        <item x="22"/>
        <item x="4"/>
        <item x="14"/>
        <item x="70"/>
        <item m="1" x="1028"/>
        <item x="116"/>
        <item x="125"/>
        <item x="153"/>
        <item x="41"/>
        <item x="155"/>
        <item x="167"/>
        <item x="310"/>
        <item x="592"/>
        <item x="176"/>
        <item x="289"/>
        <item x="259"/>
        <item x="296"/>
        <item x="399"/>
        <item x="324"/>
        <item x="508"/>
        <item x="523"/>
        <item x="330"/>
        <item x="65"/>
        <item x="262"/>
        <item x="322"/>
        <item x="267"/>
        <item x="317"/>
        <item x="316"/>
        <item x="529"/>
        <item x="530"/>
        <item x="531"/>
        <item x="534"/>
        <item x="535"/>
        <item x="536"/>
        <item x="538"/>
        <item x="539"/>
        <item x="540"/>
        <item x="541"/>
        <item x="546"/>
        <item x="547"/>
        <item x="548"/>
        <item x="550"/>
        <item x="551"/>
        <item x="554"/>
        <item x="557"/>
        <item x="62"/>
        <item x="113"/>
        <item x="558"/>
        <item x="559"/>
        <item m="1" x="1001"/>
        <item x="560"/>
        <item x="562"/>
        <item x="563"/>
        <item x="564"/>
        <item x="264"/>
        <item x="321"/>
        <item x="567"/>
        <item x="568"/>
        <item x="569"/>
        <item x="570"/>
        <item x="573"/>
        <item x="574"/>
        <item x="575"/>
        <item x="576"/>
        <item x="578"/>
        <item x="579"/>
        <item x="580"/>
        <item x="581"/>
        <item x="582"/>
        <item x="583"/>
        <item x="585"/>
        <item x="608"/>
        <item x="609"/>
        <item x="610"/>
        <item m="1" x="1037"/>
        <item m="1" x="1038"/>
        <item m="1" x="1042"/>
        <item m="1" x="989"/>
        <item m="1" x="990"/>
        <item x="333"/>
        <item x="611"/>
        <item x="612"/>
        <item x="613"/>
        <item x="615"/>
        <item x="616"/>
        <item x="618"/>
        <item m="1" x="1008"/>
        <item x="619"/>
        <item x="621"/>
        <item x="622"/>
        <item x="623"/>
        <item x="624"/>
        <item x="625"/>
        <item x="627"/>
        <item x="628"/>
        <item x="629"/>
        <item x="630"/>
        <item x="631"/>
        <item x="632"/>
        <item x="635"/>
        <item x="636"/>
        <item x="640"/>
        <item x="641"/>
        <item x="642"/>
        <item x="643"/>
        <item x="644"/>
        <item x="645"/>
        <item x="649"/>
        <item x="651"/>
        <item x="652"/>
        <item x="653"/>
        <item x="654"/>
        <item x="655"/>
        <item x="656"/>
        <item x="657"/>
        <item x="658"/>
        <item x="660"/>
        <item x="661"/>
        <item x="662"/>
        <item x="663"/>
        <item x="664"/>
        <item m="1" x="1015"/>
        <item x="544"/>
        <item x="549"/>
        <item x="555"/>
        <item x="561"/>
        <item x="626"/>
        <item x="633"/>
        <item x="639"/>
        <item x="52"/>
        <item x="951"/>
        <item m="1" x="1006"/>
        <item x="692"/>
        <item x="693"/>
        <item x="698"/>
        <item x="680"/>
        <item x="681"/>
        <item x="682"/>
        <item x="683"/>
        <item x="713"/>
        <item x="714"/>
        <item x="715"/>
        <item x="716"/>
        <item x="717"/>
        <item x="722"/>
        <item x="742"/>
        <item x="753"/>
        <item x="780"/>
        <item x="786"/>
        <item m="1" x="1026"/>
        <item x="778"/>
        <item m="1" x="997"/>
        <item x="791"/>
        <item x="795"/>
        <item m="1" x="1000"/>
        <item x="817"/>
        <item x="818"/>
        <item x="819"/>
        <item x="822"/>
        <item x="834"/>
        <item x="844"/>
        <item x="845"/>
        <item x="855"/>
        <item x="862"/>
        <item x="779"/>
        <item x="873"/>
        <item x="876"/>
        <item x="151"/>
        <item x="881"/>
        <item x="883"/>
        <item m="1" x="1033"/>
        <item x="890"/>
        <item x="897"/>
        <item m="1" x="1041"/>
        <item x="927"/>
        <item x="930"/>
        <item x="852"/>
        <item x="323"/>
        <item x="250"/>
        <item m="1" x="1018"/>
        <item x="343"/>
        <item x="233"/>
        <item x="231"/>
        <item x="346"/>
        <item x="345"/>
        <item x="347"/>
        <item x="230"/>
        <item x="348"/>
        <item x="229"/>
        <item x="349"/>
        <item x="227"/>
        <item x="602"/>
        <item x="589"/>
        <item x="605"/>
        <item x="60"/>
        <item x="114"/>
        <item x="50"/>
        <item x="133"/>
        <item x="141"/>
        <item x="142"/>
        <item x="31"/>
        <item m="1" x="1003"/>
        <item x="746"/>
        <item m="1" x="1013"/>
        <item x="757"/>
        <item x="747"/>
        <item x="871"/>
        <item x="900"/>
        <item x="896"/>
        <item x="895"/>
        <item x="877"/>
        <item x="893"/>
        <item x="882"/>
        <item x="735"/>
        <item x="245"/>
        <item x="86"/>
        <item x="154"/>
        <item x="161"/>
        <item x="90"/>
        <item x="160"/>
        <item x="89"/>
        <item x="156"/>
        <item x="93"/>
        <item x="157"/>
        <item x="21"/>
        <item x="20"/>
        <item x="667"/>
        <item x="85"/>
        <item x="777"/>
        <item x="797"/>
        <item x="864"/>
        <item x="859"/>
        <item x="879"/>
        <item m="1" x="1009"/>
        <item x="710"/>
        <item x="689"/>
        <item x="719"/>
        <item x="720"/>
        <item x="694"/>
        <item x="696"/>
        <item x="340"/>
        <item x="241"/>
        <item x="240"/>
        <item m="1" x="1024"/>
        <item x="796"/>
        <item x="27"/>
        <item x="28"/>
        <item x="146"/>
        <item x="29"/>
        <item x="145"/>
        <item m="1" x="996"/>
        <item x="32"/>
        <item m="1" x="1012"/>
        <item x="686"/>
        <item x="687"/>
        <item x="728"/>
        <item x="727"/>
        <item x="688"/>
        <item x="726"/>
        <item x="724"/>
        <item x="725"/>
        <item x="723"/>
        <item x="691"/>
        <item x="690"/>
        <item x="918"/>
        <item x="921"/>
        <item x="912"/>
        <item x="920"/>
        <item m="1" x="1029"/>
        <item x="917"/>
        <item x="928"/>
        <item m="1" x="1007"/>
        <item m="1" x="1040"/>
        <item x="665"/>
        <item x="952"/>
        <item x="948"/>
        <item x="697"/>
        <item x="699"/>
        <item x="646"/>
        <item x="650"/>
        <item x="712"/>
        <item x="685"/>
        <item x="684"/>
        <item x="49"/>
        <item m="1" x="992"/>
        <item x="225"/>
        <item m="1" x="1019"/>
        <item x="223"/>
        <item x="521"/>
        <item x="518"/>
        <item x="517"/>
        <item x="516"/>
        <item x="671"/>
        <item x="434"/>
        <item x="435"/>
        <item x="499"/>
        <item x="498"/>
        <item x="801"/>
        <item x="800"/>
        <item m="1" x="1027"/>
        <item m="1" x="1031"/>
        <item x="794"/>
        <item x="782"/>
        <item x="432"/>
        <item x="433"/>
        <item x="672"/>
        <item x="429"/>
        <item x="503"/>
        <item m="1" x="1021"/>
        <item x="708"/>
        <item x="431"/>
        <item x="430"/>
        <item x="500"/>
        <item x="501"/>
        <item x="670"/>
        <item x="669"/>
        <item m="1" x="1004"/>
        <item x="860"/>
        <item x="165"/>
        <item x="82"/>
        <item x="83"/>
        <item x="774"/>
        <item x="843"/>
        <item x="752"/>
        <item x="751"/>
        <item x="236"/>
        <item m="1" x="1022"/>
        <item x="235"/>
        <item x="704"/>
        <item x="304"/>
        <item x="280"/>
        <item x="306"/>
        <item x="279"/>
        <item x="277"/>
        <item x="308"/>
        <item x="276"/>
        <item x="284"/>
        <item x="300"/>
        <item x="903"/>
        <item x="901"/>
        <item x="314"/>
        <item x="313"/>
        <item x="271"/>
        <item x="272"/>
        <item x="312"/>
        <item x="311"/>
        <item x="273"/>
        <item x="269"/>
        <item x="270"/>
        <item x="295"/>
        <item x="294"/>
        <item x="290"/>
        <item x="888"/>
        <item x="886"/>
        <item x="884"/>
        <item x="885"/>
        <item x="66"/>
        <item x="68"/>
        <item x="107"/>
        <item x="108"/>
        <item x="109"/>
        <item x="110"/>
        <item x="63"/>
        <item x="111"/>
        <item x="64"/>
        <item x="865"/>
        <item x="866"/>
        <item x="867"/>
        <item x="858"/>
        <item x="857"/>
        <item x="856"/>
        <item x="868"/>
        <item x="709"/>
        <item x="668"/>
        <item x="954"/>
        <item x="987"/>
        <item x="986"/>
        <item x="985"/>
        <item x="984"/>
        <item x="983"/>
        <item x="982"/>
        <item x="318"/>
        <item x="266"/>
        <item x="265"/>
        <item x="319"/>
        <item x="732"/>
        <item x="254"/>
        <item x="258"/>
        <item x="326"/>
        <item x="327"/>
        <item x="256"/>
        <item x="328"/>
        <item x="329"/>
        <item x="255"/>
        <item x="332"/>
        <item x="57"/>
        <item x="58"/>
        <item x="117"/>
        <item x="56"/>
        <item x="118"/>
        <item x="119"/>
        <item x="121"/>
        <item x="54"/>
        <item x="122"/>
        <item x="53"/>
        <item x="123"/>
        <item x="251"/>
        <item x="252"/>
        <item x="908"/>
        <item x="909"/>
        <item x="910"/>
        <item x="923"/>
        <item x="922"/>
        <item x="827"/>
        <item x="814"/>
        <item x="826"/>
        <item x="815"/>
        <item x="816"/>
        <item x="825"/>
        <item x="824"/>
        <item x="823"/>
        <item x="334"/>
        <item x="249"/>
        <item x="248"/>
        <item x="338"/>
        <item x="246"/>
        <item x="603"/>
        <item m="1" x="993"/>
        <item x="244"/>
        <item x="242"/>
        <item x="131"/>
        <item x="47"/>
        <item x="48"/>
        <item x="132"/>
        <item x="46"/>
        <item x="43"/>
        <item x="134"/>
        <item x="44"/>
        <item x="135"/>
        <item x="136"/>
        <item x="40"/>
        <item x="39"/>
        <item x="137"/>
        <item x="138"/>
        <item x="42"/>
        <item x="140"/>
        <item x="695"/>
        <item x="418"/>
        <item x="126"/>
        <item x="124"/>
        <item x="51"/>
        <item x="128"/>
        <item x="127"/>
        <item x="129"/>
        <item x="38"/>
        <item x="102"/>
        <item x="422"/>
        <item x="237"/>
        <item x="238"/>
        <item x="239"/>
        <item m="1" x="1036"/>
        <item m="1" x="991"/>
        <item x="587"/>
        <item x="604"/>
        <item x="586"/>
        <item x="607"/>
        <item x="802"/>
        <item x="36"/>
        <item x="35"/>
        <item x="144"/>
        <item x="143"/>
        <item x="750"/>
        <item x="756"/>
        <item m="1" x="1032"/>
        <item x="33"/>
        <item x="781"/>
        <item x="793"/>
        <item x="784"/>
        <item x="785"/>
        <item x="863"/>
        <item x="736"/>
        <item x="749"/>
        <item x="748"/>
        <item x="673"/>
        <item x="707"/>
        <item x="513"/>
        <item x="419"/>
        <item x="512"/>
        <item x="420"/>
        <item x="421"/>
        <item x="511"/>
        <item x="510"/>
        <item x="509"/>
        <item x="423"/>
        <item x="758"/>
        <item x="745"/>
        <item x="743"/>
        <item x="759"/>
        <item x="760"/>
        <item x="761"/>
        <item x="741"/>
        <item x="740"/>
        <item x="762"/>
        <item x="738"/>
        <item x="764"/>
        <item x="147"/>
        <item x="150"/>
        <item x="25"/>
        <item x="937"/>
        <item x="979"/>
        <item x="935"/>
        <item x="980"/>
        <item x="934"/>
        <item x="981"/>
        <item x="566"/>
        <item x="620"/>
        <item x="87"/>
        <item x="164"/>
        <item x="88"/>
        <item x="163"/>
        <item x="734"/>
        <item x="765"/>
        <item x="766"/>
        <item x="731"/>
        <item x="730"/>
        <item x="24"/>
        <item x="519"/>
        <item x="520"/>
        <item x="417"/>
        <item x="149"/>
        <item x="81"/>
        <item x="166"/>
        <item x="84"/>
        <item x="754"/>
        <item x="755"/>
        <item x="37"/>
        <item x="337"/>
        <item x="537"/>
        <item x="260"/>
        <item x="261"/>
        <item x="847"/>
        <item x="841"/>
        <item x="846"/>
        <item x="842"/>
        <item x="836"/>
        <item x="850"/>
        <item x="838"/>
        <item x="542"/>
        <item x="894"/>
        <item x="880"/>
        <item x="891"/>
        <item x="904"/>
        <item x="515"/>
        <item x="514"/>
        <item x="899"/>
        <item x="872"/>
        <item x="898"/>
        <item x="148"/>
        <item x="220"/>
        <item x="152"/>
        <item x="23"/>
        <item x="776"/>
        <item x="666"/>
        <item x="783"/>
        <item x="718"/>
        <item x="26"/>
        <item x="91"/>
        <item x="159"/>
        <item x="202"/>
        <item x="203"/>
        <item x="204"/>
        <item x="210"/>
        <item x="211"/>
        <item x="216"/>
        <item x="221"/>
        <item x="222"/>
        <item x="226"/>
        <item x="232"/>
        <item x="307"/>
        <item x="344"/>
        <item x="350"/>
        <item x="351"/>
        <item m="1" x="1043"/>
        <item x="353"/>
        <item x="354"/>
        <item x="355"/>
        <item x="356"/>
        <item x="360"/>
        <item x="361"/>
        <item x="362"/>
        <item x="367"/>
        <item x="368"/>
        <item x="370"/>
        <item x="426"/>
        <item x="436"/>
        <item x="496"/>
        <item x="497"/>
        <item x="552"/>
        <item x="553"/>
        <item x="556"/>
        <item x="565"/>
        <item x="571"/>
        <item x="572"/>
        <item x="595"/>
        <item x="599"/>
        <item x="614"/>
        <item x="617"/>
        <item x="634"/>
        <item x="637"/>
        <item x="638"/>
        <item m="1" x="1016"/>
        <item x="733"/>
        <item x="767"/>
        <item x="768"/>
        <item x="887"/>
        <item x="889"/>
        <item x="543"/>
        <item x="647"/>
        <item x="648"/>
        <item x="10"/>
        <item x="577"/>
        <item m="1" x="1039"/>
        <item x="34"/>
        <item x="162"/>
        <item x="974"/>
        <item x="737"/>
        <item x="2"/>
        <item x="17"/>
        <item x="919"/>
        <item x="588"/>
        <item x="798"/>
        <item x="799"/>
        <item x="30"/>
        <item m="1" x="1017"/>
        <item x="285"/>
        <item m="1" x="1002"/>
        <item x="606"/>
        <item x="975"/>
        <item x="130"/>
        <item x="139"/>
        <item x="739"/>
        <item x="763"/>
        <item x="911"/>
        <item x="721"/>
        <item x="170"/>
        <item x="596"/>
        <item x="400"/>
        <item x="532"/>
        <item x="659"/>
        <item x="600"/>
        <item x="243"/>
        <item x="339"/>
        <item x="342"/>
        <item x="234"/>
        <item x="341"/>
        <item x="247"/>
        <item x="253"/>
        <item x="331"/>
        <item x="335"/>
        <item x="257"/>
        <item x="263"/>
        <item x="268"/>
        <item x="278"/>
        <item x="305"/>
        <item x="315"/>
        <item x="320"/>
        <item x="325"/>
        <item x="299"/>
        <item x="77"/>
        <item x="96"/>
        <item x="228"/>
        <item x="590"/>
        <item x="61"/>
        <item x="112"/>
        <item x="676"/>
        <item x="358"/>
        <item x="178"/>
        <item x="397"/>
        <item x="869"/>
        <item x="71"/>
        <item x="73"/>
        <item x="101"/>
        <item x="74"/>
        <item x="98"/>
        <item x="100"/>
        <item x="78"/>
        <item x="97"/>
        <item x="95"/>
        <item m="1" x="1030"/>
        <item x="99"/>
        <item x="72"/>
        <item x="103"/>
        <item x="79"/>
        <item x="463"/>
        <item x="471"/>
        <item x="457"/>
        <item x="460"/>
        <item x="461"/>
        <item x="469"/>
        <item x="459"/>
        <item x="468"/>
        <item x="467"/>
        <item x="465"/>
        <item x="820"/>
        <item x="789"/>
        <item x="788"/>
        <item x="821"/>
        <item x="787"/>
        <item x="790"/>
        <item m="1" x="1025"/>
        <item x="870"/>
        <item x="875"/>
        <item x="206"/>
        <item x="464"/>
        <item m="1" x="999"/>
        <item x="854"/>
        <item m="1" x="994"/>
        <item x="835"/>
        <item x="702"/>
        <item x="677"/>
        <item x="297"/>
        <item x="288"/>
        <item x="298"/>
        <item x="287"/>
        <item x="472"/>
        <item x="462"/>
        <item x="466"/>
        <item m="1" x="1020"/>
        <item m="1" x="1023"/>
        <item x="158"/>
        <item x="92"/>
        <item x="964"/>
        <item x="309"/>
        <item x="525"/>
        <item x="408"/>
        <item x="409"/>
        <item x="411"/>
        <item x="415"/>
        <item x="978"/>
        <item x="75"/>
        <item x="76"/>
        <item x="177"/>
        <item x="175"/>
        <item x="931"/>
        <item x="916"/>
        <item x="915"/>
        <item x="929"/>
        <item x="914"/>
        <item x="913"/>
        <item x="932"/>
        <item x="933"/>
        <item x="398"/>
        <item x="924"/>
        <item x="369"/>
        <item x="208"/>
        <item x="209"/>
        <item x="363"/>
        <item x="213"/>
        <item x="359"/>
        <item x="214"/>
        <item x="357"/>
        <item x="388"/>
        <item x="387"/>
        <item x="907"/>
        <item x="906"/>
        <item x="394"/>
        <item x="925"/>
        <item x="393"/>
        <item x="905"/>
        <item x="926"/>
        <item x="181"/>
        <item x="392"/>
        <item x="180"/>
        <item x="179"/>
        <item x="395"/>
        <item x="396"/>
        <item x="182"/>
        <item x="183"/>
        <item x="391"/>
        <item x="389"/>
        <item x="390"/>
        <item x="184"/>
        <item x="185"/>
        <item x="386"/>
        <item x="385"/>
        <item x="186"/>
        <item x="187"/>
        <item x="384"/>
        <item x="383"/>
        <item x="188"/>
        <item x="382"/>
        <item x="189"/>
        <item x="381"/>
        <item x="190"/>
        <item x="191"/>
        <item x="380"/>
        <item x="379"/>
        <item x="192"/>
        <item x="193"/>
        <item x="378"/>
        <item x="194"/>
        <item x="195"/>
        <item x="376"/>
        <item x="377"/>
        <item x="833"/>
        <item x="832"/>
        <item x="807"/>
        <item x="831"/>
        <item x="809"/>
        <item x="830"/>
        <item x="810"/>
        <item x="811"/>
        <item x="829"/>
        <item x="966"/>
        <item x="965"/>
        <item x="963"/>
        <item x="962"/>
        <item x="945"/>
        <item x="946"/>
        <item x="961"/>
        <item x="960"/>
        <item x="947"/>
        <item x="959"/>
        <item x="958"/>
        <item x="949"/>
        <item x="950"/>
        <item x="526"/>
        <item x="405"/>
        <item x="406"/>
        <item x="407"/>
        <item x="412"/>
        <item x="416"/>
        <item x="424"/>
        <item x="425"/>
        <item x="507"/>
        <item x="506"/>
        <item x="427"/>
        <item x="505"/>
        <item x="495"/>
        <item x="437"/>
        <item x="494"/>
        <item x="438"/>
        <item x="439"/>
        <item x="493"/>
        <item x="491"/>
        <item x="490"/>
        <item x="443"/>
        <item x="486"/>
        <item x="487"/>
        <item x="444"/>
        <item x="445"/>
        <item x="485"/>
        <item x="446"/>
        <item x="484"/>
        <item x="483"/>
        <item x="448"/>
        <item x="482"/>
        <item x="481"/>
        <item x="449"/>
        <item x="480"/>
        <item x="479"/>
        <item x="450"/>
        <item x="478"/>
        <item x="477"/>
        <item x="451"/>
        <item x="476"/>
        <item x="475"/>
        <item x="453"/>
        <item x="474"/>
        <item x="454"/>
        <item x="456"/>
        <item x="455"/>
        <item x="473"/>
        <item x="458"/>
        <item x="470"/>
        <item x="771"/>
        <item x="805"/>
        <item x="804"/>
        <item x="772"/>
        <item x="773"/>
        <item x="440"/>
        <item x="441"/>
        <item x="428"/>
        <item x="502"/>
        <item x="504"/>
        <item x="528"/>
        <item x="404"/>
        <item x="770"/>
        <item x="769"/>
        <item x="806"/>
        <item x="286"/>
        <item x="303"/>
        <item x="302"/>
        <item x="281"/>
        <item x="282"/>
        <item x="283"/>
        <item x="301"/>
        <item x="902"/>
        <item x="94"/>
        <item x="80"/>
        <item x="104"/>
        <item x="106"/>
        <item x="67"/>
        <item x="955"/>
        <item x="956"/>
        <item x="957"/>
        <item x="492"/>
        <item x="442"/>
        <item x="489"/>
        <item x="488"/>
        <item x="545"/>
        <item x="828"/>
        <item x="812"/>
        <item x="813"/>
        <item x="197"/>
        <item x="196"/>
        <item x="375"/>
        <item x="374"/>
        <item m="1" x="1005"/>
        <item x="198"/>
        <item x="373"/>
        <item x="372"/>
        <item x="199"/>
        <item x="371"/>
        <item x="200"/>
        <item x="201"/>
        <item x="366"/>
        <item x="205"/>
        <item x="808"/>
        <item x="401"/>
        <item x="293"/>
        <item x="292"/>
        <item x="402"/>
        <item x="403"/>
        <item x="598"/>
        <item x="291"/>
        <item x="597"/>
        <item x="601"/>
        <item x="591"/>
        <item x="593"/>
        <item x="45"/>
        <item x="874"/>
        <item x="803"/>
        <item m="1" x="1010"/>
        <item m="1" x="1014"/>
        <item x="775"/>
        <item m="1" x="1035"/>
        <item x="679"/>
        <item x="678"/>
        <item x="700"/>
        <item x="792"/>
        <item x="706"/>
        <item x="674"/>
        <item x="675"/>
        <item x="705"/>
        <item x="703"/>
        <item x="701"/>
        <item x="967"/>
        <item x="943"/>
        <item x="968"/>
        <item x="944"/>
        <item x="969"/>
        <item x="970"/>
        <item x="942"/>
        <item x="971"/>
        <item x="972"/>
        <item x="973"/>
        <item x="941"/>
        <item x="976"/>
        <item x="940"/>
        <item x="977"/>
        <item x="939"/>
        <item x="938"/>
        <item x="410"/>
        <item x="524"/>
        <item x="522"/>
        <item x="414"/>
        <item x="413"/>
        <item x="275"/>
        <item x="274"/>
        <item x="851"/>
        <item m="1" x="1034"/>
        <item x="837"/>
        <item x="840"/>
        <item x="848"/>
        <item x="849"/>
        <item x="839"/>
        <item x="878"/>
        <item x="452"/>
        <item x="218"/>
        <item x="215"/>
        <item x="16"/>
        <item x="3"/>
        <item x="18"/>
        <item m="1" x="998"/>
        <item x="174"/>
        <item x="168"/>
        <item x="173"/>
        <item x="169"/>
        <item x="172"/>
        <item x="171"/>
        <item x="217"/>
        <item x="533"/>
        <item x="892"/>
        <item x="336"/>
        <item m="1" x="995"/>
        <item m="1" x="1011"/>
        <item x="224"/>
        <item x="352"/>
        <item x="527"/>
        <item x="364"/>
        <item x="207"/>
        <item x="212"/>
        <item x="219"/>
        <item x="365"/>
        <item x="729"/>
        <item x="861"/>
        <item x="19"/>
        <item x="711"/>
        <item x="744"/>
        <item x="69"/>
        <item x="105"/>
        <item x="594"/>
        <item x="55"/>
        <item x="59"/>
        <item x="115"/>
        <item x="120"/>
        <item x="936"/>
        <item x="953"/>
        <item x="447"/>
        <item m="1" x="988"/>
        <item t="default"/>
      </items>
    </pivotField>
    <pivotField axis="axisCol" showAll="0">
      <items count="6">
        <item x="0"/>
        <item x="1"/>
        <item x="3"/>
        <item x="2"/>
        <item m="1" x="4"/>
        <item t="default"/>
      </items>
    </pivotField>
    <pivotField showAll="0"/>
    <pivotField numFmtId="164" showAll="0"/>
    <pivotField numFmtId="2" showAll="0"/>
    <pivotField showAll="0"/>
    <pivotField numFmtId="164" showAll="0"/>
    <pivotField dataField="1" numFmtId="164" showAll="0"/>
    <pivotField numFmtId="164" showAll="0"/>
    <pivotField dataField="1" numFmtId="164" showAll="0"/>
    <pivotField numFmtId="164" showAll="0"/>
    <pivotField numFmtId="164" showAll="0"/>
    <pivotField dataField="1" numFmtId="164" showAll="0"/>
    <pivotField numFmtId="164" showAll="0"/>
    <pivotField dataField="1" numFmtId="164" showAll="0"/>
    <pivotField numFmtId="164" showAll="0"/>
    <pivotField numFmtId="9" showAll="0"/>
    <pivotField numFmtId="164" showAll="0"/>
    <pivotField numFmtId="9" showAll="0"/>
    <pivotField numFmtId="2" showAll="0"/>
  </pivotFields>
  <rowFields count="1">
    <field x="0"/>
  </rowFields>
  <rowItems count="98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92"/>
    </i>
    <i>
      <x v="93"/>
    </i>
    <i>
      <x v="94"/>
    </i>
    <i>
      <x v="95"/>
    </i>
    <i>
      <x v="96"/>
    </i>
    <i>
      <x v="97"/>
    </i>
    <i>
      <x v="98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3"/>
    </i>
    <i>
      <x v="165"/>
    </i>
    <i>
      <x v="166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4"/>
    </i>
    <i>
      <x v="185"/>
    </i>
    <i>
      <x v="187"/>
    </i>
    <i>
      <x v="188"/>
    </i>
    <i>
      <x v="189"/>
    </i>
    <i>
      <x v="190"/>
    </i>
    <i>
      <x v="191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5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7"/>
    </i>
    <i>
      <x v="258"/>
    </i>
    <i>
      <x v="259"/>
    </i>
    <i>
      <x v="260"/>
    </i>
    <i>
      <x v="261"/>
    </i>
    <i>
      <x v="262"/>
    </i>
    <i>
      <x v="264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2"/>
    </i>
    <i>
      <x v="283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8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7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3"/>
    </i>
    <i>
      <x v="724"/>
    </i>
    <i>
      <x v="725"/>
    </i>
    <i>
      <x v="726"/>
    </i>
    <i>
      <x v="728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8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 t="grand">
      <x/>
    </i>
  </rowItems>
  <colFields count="2">
    <field x="1"/>
    <field x="-2"/>
  </colFields>
  <colItems count="20">
    <i>
      <x/>
      <x/>
    </i>
    <i r="1" i="1">
      <x v="1"/>
    </i>
    <i r="1" i="2">
      <x v="2"/>
    </i>
    <i r="1" i="3">
      <x v="3"/>
    </i>
    <i>
      <x v="1"/>
      <x/>
    </i>
    <i r="1" i="1">
      <x v="1"/>
    </i>
    <i r="1" i="2">
      <x v="2"/>
    </i>
    <i r="1" i="3">
      <x v="3"/>
    </i>
    <i>
      <x v="2"/>
      <x/>
    </i>
    <i r="1" i="1">
      <x v="1"/>
    </i>
    <i r="1" i="2">
      <x v="2"/>
    </i>
    <i r="1" i="3">
      <x v="3"/>
    </i>
    <i>
      <x v="3"/>
      <x/>
    </i>
    <i r="1" i="1">
      <x v="1"/>
    </i>
    <i r="1" i="2">
      <x v="2"/>
    </i>
    <i r="1" i="3">
      <x v="3"/>
    </i>
    <i t="grand">
      <x/>
    </i>
    <i t="grand" i="1">
      <x/>
    </i>
    <i t="grand" i="2">
      <x/>
    </i>
    <i t="grand" i="3">
      <x/>
    </i>
  </colItems>
  <dataFields count="4">
    <dataField name="Sum of spd_am" fld="7" baseField="0" baseItem="0"/>
    <dataField name="Sum of speed_am" fld="12" baseField="0" baseItem="0"/>
    <dataField name="Sum of spd_pm" fld="9" baseField="0" baseItem="0"/>
    <dataField name="Sum of speed_pm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socioeca8.sandag.org_abm2_spd" connectionId="1" autoFormatId="16" applyNumberFormats="0" applyBorderFormats="0" applyFontFormats="0" applyPatternFormats="0" applyAlignmentFormats="0" applyWidthHeightFormats="0">
  <queryTableRefresh nextId="8">
    <queryTableFields count="6">
      <queryTableField id="2" name="hwycov_id" tableColumnId="2"/>
      <queryTableField id="3" name="speed_ea" tableColumnId="3"/>
      <queryTableField id="4" name="speed_am" tableColumnId="4"/>
      <queryTableField id="5" name="speed_md" tableColumnId="5"/>
      <queryTableField id="6" name="speed_pm" tableColumnId="6"/>
      <queryTableField id="7" name="speed_ev" tableColumnId="7"/>
    </queryTableFields>
    <queryTableDeletedFields count="1">
      <deletedField name="scenario_id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4" name="readme" displayName="readme" ref="C1:H1656" tableType="queryTable" totalsRowShown="0">
  <autoFilter ref="C1:H1656"/>
  <tableColumns count="6">
    <tableColumn id="2" uniqueName="2" name="hwycov_id" queryTableFieldId="2"/>
    <tableColumn id="3" uniqueName="3" name="speed_ea" queryTableFieldId="3"/>
    <tableColumn id="4" uniqueName="4" name="speed_am" queryTableFieldId="4"/>
    <tableColumn id="5" uniqueName="5" name="speed_md" queryTableFieldId="5"/>
    <tableColumn id="6" uniqueName="6" name="speed_pm" queryTableFieldId="6"/>
    <tableColumn id="7" uniqueName="7" name="speed_ev" queryTableField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ws" displayName="ws" ref="A1:T989" totalsRowShown="0" headerRowDxfId="232">
  <tableColumns count="20">
    <tableColumn id="1" name="hwycov_id" dataDxfId="231">
      <calculatedColumnFormula>'[2]All Speed'!A2</calculatedColumnFormula>
    </tableColumn>
    <tableColumn id="23" name="dir" dataDxfId="230">
      <calculatedColumnFormula>'[2]All Speed'!C2</calculatedColumnFormula>
    </tableColumn>
    <tableColumn id="2" name="nm" dataDxfId="229">
      <calculatedColumnFormula>'[2]All Speed'!D2</calculatedColumnFormula>
    </tableColumn>
    <tableColumn id="3" name="lkno" dataDxfId="228">
      <calculatedColumnFormula>'[2]All Speed'!E2</calculatedColumnFormula>
    </tableColumn>
    <tableColumn id="4" name="length" dataDxfId="227">
      <calculatedColumnFormula>'[2]All Speed'!F2</calculatedColumnFormula>
    </tableColumn>
    <tableColumn id="5" name="from_nm" dataDxfId="226">
      <calculatedColumnFormula>'[2]All Speed'!G2</calculatedColumnFormula>
    </tableColumn>
    <tableColumn id="7" name="spd_ea" dataDxfId="225">
      <calculatedColumnFormula>'[2]All Speed'!I2</calculatedColumnFormula>
    </tableColumn>
    <tableColumn id="8" name="spd_am" dataDxfId="224">
      <calculatedColumnFormula>'[2]All Speed'!J2</calculatedColumnFormula>
    </tableColumn>
    <tableColumn id="9" name="spd_md" dataDxfId="223">
      <calculatedColumnFormula>'[2]All Speed'!K2</calculatedColumnFormula>
    </tableColumn>
    <tableColumn id="10" name="spd_pm" dataDxfId="222">
      <calculatedColumnFormula>'[2]All Speed'!L2</calculatedColumnFormula>
    </tableColumn>
    <tableColumn id="11" name="spd_ev" dataDxfId="221">
      <calculatedColumnFormula>'[2]All Speed'!M2</calculatedColumnFormula>
    </tableColumn>
    <tableColumn id="12" name="speed_ea" dataDxfId="220">
      <calculatedColumnFormula>VLOOKUP(A:A,readme[#All],2,FALSE)</calculatedColumnFormula>
    </tableColumn>
    <tableColumn id="13" name="speed_am" dataDxfId="219">
      <calculatedColumnFormula>VLOOKUP(A:A,readme[#All],3,FALSE)</calculatedColumnFormula>
    </tableColumn>
    <tableColumn id="14" name="speed_md" dataDxfId="218">
      <calculatedColumnFormula>VLOOKUP(A:A,readme[#All],4,FALSE)</calculatedColumnFormula>
    </tableColumn>
    <tableColumn id="15" name="speed_pm" dataDxfId="217">
      <calculatedColumnFormula>VLOOKUP(A:A,readme[#All],5,FALSE)</calculatedColumnFormula>
    </tableColumn>
    <tableColumn id="16" name="speed_EV" dataDxfId="216">
      <calculatedColumnFormula>VLOOKUP(A:A,readme[#All],6,FALSE)</calculatedColumnFormula>
    </tableColumn>
    <tableColumn id="17" name="gap_am" dataDxfId="215">
      <calculatedColumnFormula>IFERROR(M2/H2-1,"")</calculatedColumnFormula>
    </tableColumn>
    <tableColumn id="18" name="x2_am" dataDxfId="214">
      <calculatedColumnFormula>IFERROR(POWER((M2-H2),2),"")</calculatedColumnFormula>
    </tableColumn>
    <tableColumn id="19" name="gap_pm" dataDxfId="213">
      <calculatedColumnFormula>IFERROR(O2/J2-1,"")</calculatedColumnFormula>
    </tableColumn>
    <tableColumn id="20" name="x2_pm" dataDxfId="212">
      <calculatedColumnFormula>IFERROR(POWER((O2-J2),2),"")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eff.Yen@sandag.org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0.39997558519241921"/>
  </sheetPr>
  <dimension ref="A1:H1656"/>
  <sheetViews>
    <sheetView showGridLines="0" tabSelected="1" zoomScaleNormal="100" workbookViewId="0">
      <selection activeCell="K15" sqref="K15"/>
    </sheetView>
  </sheetViews>
  <sheetFormatPr defaultRowHeight="15" x14ac:dyDescent="0.25"/>
  <cols>
    <col min="1" max="1" width="105.140625" bestFit="1" customWidth="1"/>
    <col min="3" max="3" width="12.7109375" bestFit="1" customWidth="1"/>
    <col min="4" max="4" width="11.85546875" bestFit="1" customWidth="1"/>
    <col min="5" max="5" width="12.42578125" bestFit="1" customWidth="1"/>
    <col min="6" max="7" width="12.5703125" bestFit="1" customWidth="1"/>
    <col min="8" max="8" width="11.85546875" bestFit="1" customWidth="1"/>
    <col min="9" max="9" width="11.28515625" customWidth="1"/>
  </cols>
  <sheetData>
    <row r="1" spans="1:8" x14ac:dyDescent="0.25">
      <c r="A1" t="s">
        <v>52</v>
      </c>
      <c r="C1" t="s">
        <v>3</v>
      </c>
      <c r="D1" t="s">
        <v>9</v>
      </c>
      <c r="E1" t="s">
        <v>10</v>
      </c>
      <c r="F1" t="s">
        <v>11</v>
      </c>
      <c r="G1" t="s">
        <v>12</v>
      </c>
      <c r="H1" t="s">
        <v>13</v>
      </c>
    </row>
    <row r="2" spans="1:8" x14ac:dyDescent="0.25">
      <c r="A2" t="s">
        <v>77</v>
      </c>
      <c r="C2">
        <f>[1]hwy_speed!A2</f>
        <v>58</v>
      </c>
      <c r="D2">
        <f>[1]hwy_speed!B2</f>
        <v>0</v>
      </c>
      <c r="E2">
        <f>[1]hwy_speed!C2</f>
        <v>0</v>
      </c>
      <c r="F2">
        <f>[1]hwy_speed!D2</f>
        <v>0</v>
      </c>
      <c r="G2">
        <f>[1]hwy_speed!E2</f>
        <v>0</v>
      </c>
      <c r="H2">
        <f>[1]hwy_speed!F2</f>
        <v>0</v>
      </c>
    </row>
    <row r="3" spans="1:8" x14ac:dyDescent="0.25">
      <c r="C3">
        <f>[1]hwy_speed!A3</f>
        <v>59</v>
      </c>
      <c r="D3">
        <f>[1]hwy_speed!B3</f>
        <v>0</v>
      </c>
      <c r="E3">
        <f>[1]hwy_speed!C3</f>
        <v>0</v>
      </c>
      <c r="F3">
        <f>[1]hwy_speed!D3</f>
        <v>0</v>
      </c>
      <c r="G3">
        <f>[1]hwy_speed!E3</f>
        <v>0</v>
      </c>
      <c r="H3">
        <f>[1]hwy_speed!F3</f>
        <v>0</v>
      </c>
    </row>
    <row r="4" spans="1:8" x14ac:dyDescent="0.25">
      <c r="C4">
        <f>[1]hwy_speed!A4</f>
        <v>323</v>
      </c>
      <c r="D4">
        <f>[1]hwy_speed!B4</f>
        <v>0</v>
      </c>
      <c r="E4">
        <f>[1]hwy_speed!C4</f>
        <v>0</v>
      </c>
      <c r="F4">
        <f>[1]hwy_speed!D4</f>
        <v>0</v>
      </c>
      <c r="G4">
        <f>[1]hwy_speed!E4</f>
        <v>0</v>
      </c>
      <c r="H4">
        <f>[1]hwy_speed!F4</f>
        <v>0</v>
      </c>
    </row>
    <row r="5" spans="1:8" x14ac:dyDescent="0.25">
      <c r="A5" t="s">
        <v>6</v>
      </c>
      <c r="C5">
        <f>[1]hwy_speed!A5</f>
        <v>442</v>
      </c>
      <c r="D5">
        <f>[1]hwy_speed!B5</f>
        <v>0</v>
      </c>
      <c r="E5">
        <f>[1]hwy_speed!C5</f>
        <v>0</v>
      </c>
      <c r="F5">
        <f>[1]hwy_speed!D5</f>
        <v>0</v>
      </c>
      <c r="G5">
        <f>[1]hwy_speed!E5</f>
        <v>0</v>
      </c>
      <c r="H5">
        <f>[1]hwy_speed!F5</f>
        <v>0</v>
      </c>
    </row>
    <row r="6" spans="1:8" x14ac:dyDescent="0.25">
      <c r="A6" s="10" t="s">
        <v>7</v>
      </c>
      <c r="C6">
        <f>[1]hwy_speed!A6</f>
        <v>457</v>
      </c>
      <c r="D6">
        <f>[1]hwy_speed!B6</f>
        <v>0</v>
      </c>
      <c r="E6">
        <f>[1]hwy_speed!C6</f>
        <v>0</v>
      </c>
      <c r="F6">
        <f>[1]hwy_speed!D6</f>
        <v>0</v>
      </c>
      <c r="G6">
        <f>[1]hwy_speed!E6</f>
        <v>0</v>
      </c>
      <c r="H6">
        <f>[1]hwy_speed!F6</f>
        <v>0</v>
      </c>
    </row>
    <row r="7" spans="1:8" x14ac:dyDescent="0.25">
      <c r="A7" s="10" t="s">
        <v>8</v>
      </c>
      <c r="C7">
        <f>[1]hwy_speed!A7</f>
        <v>459</v>
      </c>
      <c r="D7">
        <f>[1]hwy_speed!B7</f>
        <v>0</v>
      </c>
      <c r="E7">
        <f>[1]hwy_speed!C7</f>
        <v>0</v>
      </c>
      <c r="F7">
        <f>[1]hwy_speed!D7</f>
        <v>0</v>
      </c>
      <c r="G7">
        <f>[1]hwy_speed!E7</f>
        <v>0</v>
      </c>
      <c r="H7">
        <f>[1]hwy_speed!F7</f>
        <v>0</v>
      </c>
    </row>
    <row r="8" spans="1:8" x14ac:dyDescent="0.25">
      <c r="A8" s="10" t="s">
        <v>53</v>
      </c>
      <c r="C8">
        <f>[1]hwy_speed!A8</f>
        <v>460</v>
      </c>
      <c r="D8">
        <f>[1]hwy_speed!B8</f>
        <v>0</v>
      </c>
      <c r="E8">
        <f>[1]hwy_speed!C8</f>
        <v>0</v>
      </c>
      <c r="F8">
        <f>[1]hwy_speed!D8</f>
        <v>0</v>
      </c>
      <c r="G8">
        <f>[1]hwy_speed!E8</f>
        <v>0</v>
      </c>
      <c r="H8">
        <f>[1]hwy_speed!F8</f>
        <v>0</v>
      </c>
    </row>
    <row r="9" spans="1:8" x14ac:dyDescent="0.25">
      <c r="A9" s="10" t="s">
        <v>75</v>
      </c>
      <c r="C9">
        <f>[1]hwy_speed!A9</f>
        <v>461</v>
      </c>
      <c r="D9">
        <f>[1]hwy_speed!B9</f>
        <v>0</v>
      </c>
      <c r="E9">
        <f>[1]hwy_speed!C9</f>
        <v>0</v>
      </c>
      <c r="F9">
        <f>[1]hwy_speed!D9</f>
        <v>0</v>
      </c>
      <c r="G9">
        <f>[1]hwy_speed!E9</f>
        <v>0</v>
      </c>
      <c r="H9">
        <f>[1]hwy_speed!F9</f>
        <v>0</v>
      </c>
    </row>
    <row r="10" spans="1:8" x14ac:dyDescent="0.25">
      <c r="A10" s="145" t="s">
        <v>76</v>
      </c>
      <c r="C10">
        <f>[1]hwy_speed!A10</f>
        <v>462</v>
      </c>
      <c r="D10">
        <f>[1]hwy_speed!B10</f>
        <v>0</v>
      </c>
      <c r="E10">
        <f>[1]hwy_speed!C10</f>
        <v>0</v>
      </c>
      <c r="F10">
        <f>[1]hwy_speed!D10</f>
        <v>0</v>
      </c>
      <c r="G10">
        <f>[1]hwy_speed!E10</f>
        <v>0</v>
      </c>
      <c r="H10">
        <f>[1]hwy_speed!F10</f>
        <v>0</v>
      </c>
    </row>
    <row r="11" spans="1:8" x14ac:dyDescent="0.25">
      <c r="A11" s="145" t="s">
        <v>78</v>
      </c>
      <c r="C11">
        <f>[1]hwy_speed!A11</f>
        <v>463</v>
      </c>
      <c r="D11">
        <f>[1]hwy_speed!B11</f>
        <v>0</v>
      </c>
      <c r="E11">
        <f>[1]hwy_speed!C11</f>
        <v>0</v>
      </c>
      <c r="F11">
        <f>[1]hwy_speed!D11</f>
        <v>0</v>
      </c>
      <c r="G11">
        <f>[1]hwy_speed!E11</f>
        <v>0</v>
      </c>
      <c r="H11">
        <f>[1]hwy_speed!F11</f>
        <v>0</v>
      </c>
    </row>
    <row r="12" spans="1:8" x14ac:dyDescent="0.25">
      <c r="C12">
        <f>[1]hwy_speed!A12</f>
        <v>464</v>
      </c>
      <c r="D12">
        <f>[1]hwy_speed!B12</f>
        <v>0</v>
      </c>
      <c r="E12">
        <f>[1]hwy_speed!C12</f>
        <v>0</v>
      </c>
      <c r="F12">
        <f>[1]hwy_speed!D12</f>
        <v>0</v>
      </c>
      <c r="G12">
        <f>[1]hwy_speed!E12</f>
        <v>0</v>
      </c>
      <c r="H12">
        <f>[1]hwy_speed!F12</f>
        <v>0</v>
      </c>
    </row>
    <row r="13" spans="1:8" x14ac:dyDescent="0.25">
      <c r="A13" t="s">
        <v>2</v>
      </c>
      <c r="C13">
        <f>[1]hwy_speed!A13</f>
        <v>465</v>
      </c>
      <c r="D13">
        <f>[1]hwy_speed!B13</f>
        <v>0</v>
      </c>
      <c r="E13">
        <f>[1]hwy_speed!C13</f>
        <v>0</v>
      </c>
      <c r="F13">
        <f>[1]hwy_speed!D13</f>
        <v>0</v>
      </c>
      <c r="G13">
        <f>[1]hwy_speed!E13</f>
        <v>0</v>
      </c>
      <c r="H13">
        <f>[1]hwy_speed!F13</f>
        <v>0</v>
      </c>
    </row>
    <row r="14" spans="1:8" x14ac:dyDescent="0.25">
      <c r="A14" s="7" t="s">
        <v>54</v>
      </c>
      <c r="C14">
        <f>[1]hwy_speed!A14</f>
        <v>468</v>
      </c>
      <c r="D14">
        <f>[1]hwy_speed!B14</f>
        <v>0</v>
      </c>
      <c r="E14">
        <f>[1]hwy_speed!C14</f>
        <v>0</v>
      </c>
      <c r="F14">
        <f>[1]hwy_speed!D14</f>
        <v>0</v>
      </c>
      <c r="G14">
        <f>[1]hwy_speed!E14</f>
        <v>0</v>
      </c>
      <c r="H14">
        <f>[1]hwy_speed!F14</f>
        <v>0</v>
      </c>
    </row>
    <row r="15" spans="1:8" x14ac:dyDescent="0.25">
      <c r="C15">
        <f>[1]hwy_speed!A15</f>
        <v>469</v>
      </c>
      <c r="D15">
        <f>[1]hwy_speed!B15</f>
        <v>0</v>
      </c>
      <c r="E15">
        <f>[1]hwy_speed!C15</f>
        <v>0</v>
      </c>
      <c r="F15">
        <f>[1]hwy_speed!D15</f>
        <v>0</v>
      </c>
      <c r="G15">
        <f>[1]hwy_speed!E15</f>
        <v>0</v>
      </c>
      <c r="H15">
        <f>[1]hwy_speed!F15</f>
        <v>0</v>
      </c>
    </row>
    <row r="16" spans="1:8" x14ac:dyDescent="0.25">
      <c r="C16">
        <f>[1]hwy_speed!A16</f>
        <v>470</v>
      </c>
      <c r="D16">
        <f>[1]hwy_speed!B16</f>
        <v>0</v>
      </c>
      <c r="E16">
        <f>[1]hwy_speed!C16</f>
        <v>0</v>
      </c>
      <c r="F16">
        <f>[1]hwy_speed!D16</f>
        <v>0</v>
      </c>
      <c r="G16">
        <f>[1]hwy_speed!E16</f>
        <v>0</v>
      </c>
      <c r="H16">
        <f>[1]hwy_speed!F16</f>
        <v>0</v>
      </c>
    </row>
    <row r="17" spans="3:8" x14ac:dyDescent="0.25">
      <c r="C17">
        <f>[1]hwy_speed!A17</f>
        <v>473</v>
      </c>
      <c r="D17">
        <f>[1]hwy_speed!B17</f>
        <v>0</v>
      </c>
      <c r="E17">
        <f>[1]hwy_speed!C17</f>
        <v>0</v>
      </c>
      <c r="F17">
        <f>[1]hwy_speed!D17</f>
        <v>0</v>
      </c>
      <c r="G17">
        <f>[1]hwy_speed!E17</f>
        <v>0</v>
      </c>
      <c r="H17">
        <f>[1]hwy_speed!F17</f>
        <v>0</v>
      </c>
    </row>
    <row r="18" spans="3:8" x14ac:dyDescent="0.25">
      <c r="C18">
        <f>[1]hwy_speed!A18</f>
        <v>474</v>
      </c>
      <c r="D18">
        <f>[1]hwy_speed!B18</f>
        <v>0</v>
      </c>
      <c r="E18">
        <f>[1]hwy_speed!C18</f>
        <v>0</v>
      </c>
      <c r="F18">
        <f>[1]hwy_speed!D18</f>
        <v>0</v>
      </c>
      <c r="G18">
        <f>[1]hwy_speed!E18</f>
        <v>0</v>
      </c>
      <c r="H18">
        <f>[1]hwy_speed!F18</f>
        <v>0</v>
      </c>
    </row>
    <row r="19" spans="3:8" x14ac:dyDescent="0.25">
      <c r="C19">
        <f>[1]hwy_speed!A19</f>
        <v>505</v>
      </c>
      <c r="D19">
        <f>[1]hwy_speed!B19</f>
        <v>0</v>
      </c>
      <c r="E19">
        <f>[1]hwy_speed!C19</f>
        <v>0</v>
      </c>
      <c r="F19">
        <f>[1]hwy_speed!D19</f>
        <v>0</v>
      </c>
      <c r="G19">
        <f>[1]hwy_speed!E19</f>
        <v>0</v>
      </c>
      <c r="H19">
        <f>[1]hwy_speed!F19</f>
        <v>0</v>
      </c>
    </row>
    <row r="20" spans="3:8" x14ac:dyDescent="0.25">
      <c r="C20">
        <f>[1]hwy_speed!A20</f>
        <v>510</v>
      </c>
      <c r="D20">
        <f>[1]hwy_speed!B20</f>
        <v>0</v>
      </c>
      <c r="E20">
        <f>[1]hwy_speed!C20</f>
        <v>0</v>
      </c>
      <c r="F20">
        <f>[1]hwy_speed!D20</f>
        <v>0</v>
      </c>
      <c r="G20">
        <f>[1]hwy_speed!E20</f>
        <v>0</v>
      </c>
      <c r="H20">
        <f>[1]hwy_speed!F20</f>
        <v>0</v>
      </c>
    </row>
    <row r="21" spans="3:8" x14ac:dyDescent="0.25">
      <c r="C21">
        <f>[1]hwy_speed!A21</f>
        <v>512</v>
      </c>
      <c r="D21">
        <f>[1]hwy_speed!B21</f>
        <v>0</v>
      </c>
      <c r="E21">
        <f>[1]hwy_speed!C21</f>
        <v>0</v>
      </c>
      <c r="F21">
        <f>[1]hwy_speed!D21</f>
        <v>0</v>
      </c>
      <c r="G21">
        <f>[1]hwy_speed!E21</f>
        <v>0</v>
      </c>
      <c r="H21">
        <f>[1]hwy_speed!F21</f>
        <v>0</v>
      </c>
    </row>
    <row r="22" spans="3:8" x14ac:dyDescent="0.25">
      <c r="C22">
        <f>[1]hwy_speed!A22</f>
        <v>513</v>
      </c>
      <c r="D22">
        <f>[1]hwy_speed!B22</f>
        <v>0</v>
      </c>
      <c r="E22">
        <f>[1]hwy_speed!C22</f>
        <v>0</v>
      </c>
      <c r="F22">
        <f>[1]hwy_speed!D22</f>
        <v>0</v>
      </c>
      <c r="G22">
        <f>[1]hwy_speed!E22</f>
        <v>0</v>
      </c>
      <c r="H22">
        <f>[1]hwy_speed!F22</f>
        <v>0</v>
      </c>
    </row>
    <row r="23" spans="3:8" x14ac:dyDescent="0.25">
      <c r="C23">
        <f>[1]hwy_speed!A23</f>
        <v>514</v>
      </c>
      <c r="D23">
        <f>[1]hwy_speed!B23</f>
        <v>0</v>
      </c>
      <c r="E23">
        <f>[1]hwy_speed!C23</f>
        <v>0</v>
      </c>
      <c r="F23">
        <f>[1]hwy_speed!D23</f>
        <v>0</v>
      </c>
      <c r="G23">
        <f>[1]hwy_speed!E23</f>
        <v>0</v>
      </c>
      <c r="H23">
        <f>[1]hwy_speed!F23</f>
        <v>0</v>
      </c>
    </row>
    <row r="24" spans="3:8" x14ac:dyDescent="0.25">
      <c r="C24">
        <f>[1]hwy_speed!A24</f>
        <v>515</v>
      </c>
      <c r="D24">
        <f>[1]hwy_speed!B24</f>
        <v>0</v>
      </c>
      <c r="E24">
        <f>[1]hwy_speed!C24</f>
        <v>0</v>
      </c>
      <c r="F24">
        <f>[1]hwy_speed!D24</f>
        <v>0</v>
      </c>
      <c r="G24">
        <f>[1]hwy_speed!E24</f>
        <v>0</v>
      </c>
      <c r="H24">
        <f>[1]hwy_speed!F24</f>
        <v>0</v>
      </c>
    </row>
    <row r="25" spans="3:8" x14ac:dyDescent="0.25">
      <c r="C25">
        <f>[1]hwy_speed!A25</f>
        <v>516</v>
      </c>
      <c r="D25">
        <f>[1]hwy_speed!B25</f>
        <v>0</v>
      </c>
      <c r="E25">
        <f>[1]hwy_speed!C25</f>
        <v>0</v>
      </c>
      <c r="F25">
        <f>[1]hwy_speed!D25</f>
        <v>0</v>
      </c>
      <c r="G25">
        <f>[1]hwy_speed!E25</f>
        <v>0</v>
      </c>
      <c r="H25">
        <f>[1]hwy_speed!F25</f>
        <v>0</v>
      </c>
    </row>
    <row r="26" spans="3:8" x14ac:dyDescent="0.25">
      <c r="C26">
        <f>[1]hwy_speed!A26</f>
        <v>517</v>
      </c>
      <c r="D26">
        <f>[1]hwy_speed!B26</f>
        <v>0</v>
      </c>
      <c r="E26">
        <f>[1]hwy_speed!C26</f>
        <v>0</v>
      </c>
      <c r="F26">
        <f>[1]hwy_speed!D26</f>
        <v>0</v>
      </c>
      <c r="G26">
        <f>[1]hwy_speed!E26</f>
        <v>0</v>
      </c>
      <c r="H26">
        <f>[1]hwy_speed!F26</f>
        <v>0</v>
      </c>
    </row>
    <row r="27" spans="3:8" x14ac:dyDescent="0.25">
      <c r="C27">
        <f>[1]hwy_speed!A27</f>
        <v>520</v>
      </c>
      <c r="D27">
        <f>[1]hwy_speed!B27</f>
        <v>0</v>
      </c>
      <c r="E27">
        <f>[1]hwy_speed!C27</f>
        <v>0</v>
      </c>
      <c r="F27">
        <f>[1]hwy_speed!D27</f>
        <v>0</v>
      </c>
      <c r="G27">
        <f>[1]hwy_speed!E27</f>
        <v>0</v>
      </c>
      <c r="H27">
        <f>[1]hwy_speed!F27</f>
        <v>0</v>
      </c>
    </row>
    <row r="28" spans="3:8" x14ac:dyDescent="0.25">
      <c r="C28">
        <f>[1]hwy_speed!A28</f>
        <v>521</v>
      </c>
      <c r="D28">
        <f>[1]hwy_speed!B28</f>
        <v>0</v>
      </c>
      <c r="E28">
        <f>[1]hwy_speed!C28</f>
        <v>0</v>
      </c>
      <c r="F28">
        <f>[1]hwy_speed!D28</f>
        <v>0</v>
      </c>
      <c r="G28">
        <f>[1]hwy_speed!E28</f>
        <v>0</v>
      </c>
      <c r="H28">
        <f>[1]hwy_speed!F28</f>
        <v>0</v>
      </c>
    </row>
    <row r="29" spans="3:8" x14ac:dyDescent="0.25">
      <c r="C29">
        <f>[1]hwy_speed!A29</f>
        <v>522</v>
      </c>
      <c r="D29">
        <f>[1]hwy_speed!B29</f>
        <v>0</v>
      </c>
      <c r="E29">
        <f>[1]hwy_speed!C29</f>
        <v>0</v>
      </c>
      <c r="F29">
        <f>[1]hwy_speed!D29</f>
        <v>0</v>
      </c>
      <c r="G29">
        <f>[1]hwy_speed!E29</f>
        <v>0</v>
      </c>
      <c r="H29">
        <f>[1]hwy_speed!F29</f>
        <v>0</v>
      </c>
    </row>
    <row r="30" spans="3:8" x14ac:dyDescent="0.25">
      <c r="C30">
        <f>[1]hwy_speed!A30</f>
        <v>524</v>
      </c>
      <c r="D30">
        <f>[1]hwy_speed!B30</f>
        <v>0</v>
      </c>
      <c r="E30">
        <f>[1]hwy_speed!C30</f>
        <v>0</v>
      </c>
      <c r="F30">
        <f>[1]hwy_speed!D30</f>
        <v>0</v>
      </c>
      <c r="G30">
        <f>[1]hwy_speed!E30</f>
        <v>0</v>
      </c>
      <c r="H30">
        <f>[1]hwy_speed!F30</f>
        <v>0</v>
      </c>
    </row>
    <row r="31" spans="3:8" x14ac:dyDescent="0.25">
      <c r="C31">
        <f>[1]hwy_speed!A31</f>
        <v>525</v>
      </c>
      <c r="D31">
        <f>[1]hwy_speed!B31</f>
        <v>0</v>
      </c>
      <c r="E31">
        <f>[1]hwy_speed!C31</f>
        <v>0</v>
      </c>
      <c r="F31">
        <f>[1]hwy_speed!D31</f>
        <v>0</v>
      </c>
      <c r="G31">
        <f>[1]hwy_speed!E31</f>
        <v>0</v>
      </c>
      <c r="H31">
        <f>[1]hwy_speed!F31</f>
        <v>0</v>
      </c>
    </row>
    <row r="32" spans="3:8" x14ac:dyDescent="0.25">
      <c r="C32">
        <f>[1]hwy_speed!A32</f>
        <v>526</v>
      </c>
      <c r="D32">
        <f>[1]hwy_speed!B32</f>
        <v>0</v>
      </c>
      <c r="E32">
        <f>[1]hwy_speed!C32</f>
        <v>0</v>
      </c>
      <c r="F32">
        <f>[1]hwy_speed!D32</f>
        <v>0</v>
      </c>
      <c r="G32">
        <f>[1]hwy_speed!E32</f>
        <v>0</v>
      </c>
      <c r="H32">
        <f>[1]hwy_speed!F32</f>
        <v>0</v>
      </c>
    </row>
    <row r="33" spans="3:8" x14ac:dyDescent="0.25">
      <c r="C33">
        <f>[1]hwy_speed!A33</f>
        <v>528</v>
      </c>
      <c r="D33">
        <f>[1]hwy_speed!B33</f>
        <v>0</v>
      </c>
      <c r="E33">
        <f>[1]hwy_speed!C33</f>
        <v>0</v>
      </c>
      <c r="F33">
        <f>[1]hwy_speed!D33</f>
        <v>0</v>
      </c>
      <c r="G33">
        <f>[1]hwy_speed!E33</f>
        <v>0</v>
      </c>
      <c r="H33">
        <f>[1]hwy_speed!F33</f>
        <v>0</v>
      </c>
    </row>
    <row r="34" spans="3:8" x14ac:dyDescent="0.25">
      <c r="C34">
        <f>[1]hwy_speed!A34</f>
        <v>551</v>
      </c>
      <c r="D34">
        <f>[1]hwy_speed!B34</f>
        <v>0</v>
      </c>
      <c r="E34">
        <f>[1]hwy_speed!C34</f>
        <v>0</v>
      </c>
      <c r="F34">
        <f>[1]hwy_speed!D34</f>
        <v>0</v>
      </c>
      <c r="G34">
        <f>[1]hwy_speed!E34</f>
        <v>0</v>
      </c>
      <c r="H34">
        <f>[1]hwy_speed!F34</f>
        <v>0</v>
      </c>
    </row>
    <row r="35" spans="3:8" x14ac:dyDescent="0.25">
      <c r="C35">
        <f>[1]hwy_speed!A35</f>
        <v>552</v>
      </c>
      <c r="D35">
        <f>[1]hwy_speed!B35</f>
        <v>0</v>
      </c>
      <c r="E35">
        <f>[1]hwy_speed!C35</f>
        <v>0</v>
      </c>
      <c r="F35">
        <f>[1]hwy_speed!D35</f>
        <v>0</v>
      </c>
      <c r="G35">
        <f>[1]hwy_speed!E35</f>
        <v>0</v>
      </c>
      <c r="H35">
        <f>[1]hwy_speed!F35</f>
        <v>0</v>
      </c>
    </row>
    <row r="36" spans="3:8" x14ac:dyDescent="0.25">
      <c r="C36">
        <f>[1]hwy_speed!A36</f>
        <v>553</v>
      </c>
      <c r="D36">
        <f>[1]hwy_speed!B36</f>
        <v>0</v>
      </c>
      <c r="E36">
        <f>[1]hwy_speed!C36</f>
        <v>0</v>
      </c>
      <c r="F36">
        <f>[1]hwy_speed!D36</f>
        <v>0</v>
      </c>
      <c r="G36">
        <f>[1]hwy_speed!E36</f>
        <v>0</v>
      </c>
      <c r="H36">
        <f>[1]hwy_speed!F36</f>
        <v>0</v>
      </c>
    </row>
    <row r="37" spans="3:8" x14ac:dyDescent="0.25">
      <c r="C37">
        <f>[1]hwy_speed!A37</f>
        <v>554</v>
      </c>
      <c r="D37">
        <f>[1]hwy_speed!B37</f>
        <v>0</v>
      </c>
      <c r="E37">
        <f>[1]hwy_speed!C37</f>
        <v>0</v>
      </c>
      <c r="F37">
        <f>[1]hwy_speed!D37</f>
        <v>0</v>
      </c>
      <c r="G37">
        <f>[1]hwy_speed!E37</f>
        <v>0</v>
      </c>
      <c r="H37">
        <f>[1]hwy_speed!F37</f>
        <v>0</v>
      </c>
    </row>
    <row r="38" spans="3:8" x14ac:dyDescent="0.25">
      <c r="C38">
        <f>[1]hwy_speed!A38</f>
        <v>556</v>
      </c>
      <c r="D38">
        <f>[1]hwy_speed!B38</f>
        <v>0</v>
      </c>
      <c r="E38">
        <f>[1]hwy_speed!C38</f>
        <v>0</v>
      </c>
      <c r="F38">
        <f>[1]hwy_speed!D38</f>
        <v>0</v>
      </c>
      <c r="G38">
        <f>[1]hwy_speed!E38</f>
        <v>0</v>
      </c>
      <c r="H38">
        <f>[1]hwy_speed!F38</f>
        <v>0</v>
      </c>
    </row>
    <row r="39" spans="3:8" x14ac:dyDescent="0.25">
      <c r="C39">
        <f>[1]hwy_speed!A39</f>
        <v>558</v>
      </c>
      <c r="D39">
        <f>[1]hwy_speed!B39</f>
        <v>0</v>
      </c>
      <c r="E39">
        <f>[1]hwy_speed!C39</f>
        <v>0</v>
      </c>
      <c r="F39">
        <f>[1]hwy_speed!D39</f>
        <v>0</v>
      </c>
      <c r="G39">
        <f>[1]hwy_speed!E39</f>
        <v>0</v>
      </c>
      <c r="H39">
        <f>[1]hwy_speed!F39</f>
        <v>0</v>
      </c>
    </row>
    <row r="40" spans="3:8" x14ac:dyDescent="0.25">
      <c r="C40">
        <f>[1]hwy_speed!A40</f>
        <v>562</v>
      </c>
      <c r="D40">
        <f>[1]hwy_speed!B40</f>
        <v>0</v>
      </c>
      <c r="E40">
        <f>[1]hwy_speed!C40</f>
        <v>0</v>
      </c>
      <c r="F40">
        <f>[1]hwy_speed!D40</f>
        <v>0</v>
      </c>
      <c r="G40">
        <f>[1]hwy_speed!E40</f>
        <v>0</v>
      </c>
      <c r="H40">
        <f>[1]hwy_speed!F40</f>
        <v>0</v>
      </c>
    </row>
    <row r="41" spans="3:8" x14ac:dyDescent="0.25">
      <c r="C41">
        <f>[1]hwy_speed!A41</f>
        <v>564</v>
      </c>
      <c r="D41">
        <f>[1]hwy_speed!B41</f>
        <v>0</v>
      </c>
      <c r="E41">
        <f>[1]hwy_speed!C41</f>
        <v>0</v>
      </c>
      <c r="F41">
        <f>[1]hwy_speed!D41</f>
        <v>0</v>
      </c>
      <c r="G41">
        <f>[1]hwy_speed!E41</f>
        <v>0</v>
      </c>
      <c r="H41">
        <f>[1]hwy_speed!F41</f>
        <v>0</v>
      </c>
    </row>
    <row r="42" spans="3:8" x14ac:dyDescent="0.25">
      <c r="C42">
        <f>[1]hwy_speed!A42</f>
        <v>568</v>
      </c>
      <c r="D42">
        <f>[1]hwy_speed!B42</f>
        <v>0</v>
      </c>
      <c r="E42">
        <f>[1]hwy_speed!C42</f>
        <v>0</v>
      </c>
      <c r="F42">
        <f>[1]hwy_speed!D42</f>
        <v>0</v>
      </c>
      <c r="G42">
        <f>[1]hwy_speed!E42</f>
        <v>0</v>
      </c>
      <c r="H42">
        <f>[1]hwy_speed!F42</f>
        <v>0</v>
      </c>
    </row>
    <row r="43" spans="3:8" x14ac:dyDescent="0.25">
      <c r="C43">
        <f>[1]hwy_speed!A43</f>
        <v>570</v>
      </c>
      <c r="D43">
        <f>[1]hwy_speed!B43</f>
        <v>0</v>
      </c>
      <c r="E43">
        <f>[1]hwy_speed!C43</f>
        <v>0</v>
      </c>
      <c r="F43">
        <f>[1]hwy_speed!D43</f>
        <v>0</v>
      </c>
      <c r="G43">
        <f>[1]hwy_speed!E43</f>
        <v>0</v>
      </c>
      <c r="H43">
        <f>[1]hwy_speed!F43</f>
        <v>0</v>
      </c>
    </row>
    <row r="44" spans="3:8" x14ac:dyDescent="0.25">
      <c r="C44">
        <f>[1]hwy_speed!A44</f>
        <v>573</v>
      </c>
      <c r="D44">
        <f>[1]hwy_speed!B44</f>
        <v>0</v>
      </c>
      <c r="E44">
        <f>[1]hwy_speed!C44</f>
        <v>0</v>
      </c>
      <c r="F44">
        <f>[1]hwy_speed!D44</f>
        <v>0</v>
      </c>
      <c r="G44">
        <f>[1]hwy_speed!E44</f>
        <v>0</v>
      </c>
      <c r="H44">
        <f>[1]hwy_speed!F44</f>
        <v>0</v>
      </c>
    </row>
    <row r="45" spans="3:8" x14ac:dyDescent="0.25">
      <c r="C45">
        <f>[1]hwy_speed!A45</f>
        <v>574</v>
      </c>
      <c r="D45">
        <f>[1]hwy_speed!B45</f>
        <v>0</v>
      </c>
      <c r="E45">
        <f>[1]hwy_speed!C45</f>
        <v>0</v>
      </c>
      <c r="F45">
        <f>[1]hwy_speed!D45</f>
        <v>0</v>
      </c>
      <c r="G45">
        <f>[1]hwy_speed!E45</f>
        <v>0</v>
      </c>
      <c r="H45">
        <f>[1]hwy_speed!F45</f>
        <v>0</v>
      </c>
    </row>
    <row r="46" spans="3:8" x14ac:dyDescent="0.25">
      <c r="C46">
        <f>[1]hwy_speed!A46</f>
        <v>575</v>
      </c>
      <c r="D46">
        <f>[1]hwy_speed!B46</f>
        <v>0</v>
      </c>
      <c r="E46">
        <f>[1]hwy_speed!C46</f>
        <v>0</v>
      </c>
      <c r="F46">
        <f>[1]hwy_speed!D46</f>
        <v>0</v>
      </c>
      <c r="G46">
        <f>[1]hwy_speed!E46</f>
        <v>0</v>
      </c>
      <c r="H46">
        <f>[1]hwy_speed!F46</f>
        <v>0</v>
      </c>
    </row>
    <row r="47" spans="3:8" x14ac:dyDescent="0.25">
      <c r="C47">
        <f>[1]hwy_speed!A47</f>
        <v>578</v>
      </c>
      <c r="D47">
        <f>[1]hwy_speed!B47</f>
        <v>0</v>
      </c>
      <c r="E47">
        <f>[1]hwy_speed!C47</f>
        <v>0</v>
      </c>
      <c r="F47">
        <f>[1]hwy_speed!D47</f>
        <v>0</v>
      </c>
      <c r="G47">
        <f>[1]hwy_speed!E47</f>
        <v>0</v>
      </c>
      <c r="H47">
        <f>[1]hwy_speed!F47</f>
        <v>0</v>
      </c>
    </row>
    <row r="48" spans="3:8" x14ac:dyDescent="0.25">
      <c r="C48">
        <f>[1]hwy_speed!A48</f>
        <v>579</v>
      </c>
      <c r="D48">
        <f>[1]hwy_speed!B48</f>
        <v>0</v>
      </c>
      <c r="E48">
        <f>[1]hwy_speed!C48</f>
        <v>0</v>
      </c>
      <c r="F48">
        <f>[1]hwy_speed!D48</f>
        <v>0</v>
      </c>
      <c r="G48">
        <f>[1]hwy_speed!E48</f>
        <v>0</v>
      </c>
      <c r="H48">
        <f>[1]hwy_speed!F48</f>
        <v>0</v>
      </c>
    </row>
    <row r="49" spans="3:8" x14ac:dyDescent="0.25">
      <c r="C49">
        <f>[1]hwy_speed!A49</f>
        <v>580</v>
      </c>
      <c r="D49">
        <f>[1]hwy_speed!B49</f>
        <v>0</v>
      </c>
      <c r="E49">
        <f>[1]hwy_speed!C49</f>
        <v>0</v>
      </c>
      <c r="F49">
        <f>[1]hwy_speed!D49</f>
        <v>0</v>
      </c>
      <c r="G49">
        <f>[1]hwy_speed!E49</f>
        <v>0</v>
      </c>
      <c r="H49">
        <f>[1]hwy_speed!F49</f>
        <v>0</v>
      </c>
    </row>
    <row r="50" spans="3:8" x14ac:dyDescent="0.25">
      <c r="C50">
        <f>[1]hwy_speed!A50</f>
        <v>589</v>
      </c>
      <c r="D50">
        <f>[1]hwy_speed!B50</f>
        <v>0</v>
      </c>
      <c r="E50">
        <f>[1]hwy_speed!C50</f>
        <v>0</v>
      </c>
      <c r="F50">
        <f>[1]hwy_speed!D50</f>
        <v>0</v>
      </c>
      <c r="G50">
        <f>[1]hwy_speed!E50</f>
        <v>0</v>
      </c>
      <c r="H50">
        <f>[1]hwy_speed!F50</f>
        <v>0</v>
      </c>
    </row>
    <row r="51" spans="3:8" x14ac:dyDescent="0.25">
      <c r="C51">
        <f>[1]hwy_speed!A51</f>
        <v>590</v>
      </c>
      <c r="D51">
        <f>[1]hwy_speed!B51</f>
        <v>0</v>
      </c>
      <c r="E51">
        <f>[1]hwy_speed!C51</f>
        <v>0</v>
      </c>
      <c r="F51">
        <f>[1]hwy_speed!D51</f>
        <v>0</v>
      </c>
      <c r="G51">
        <f>[1]hwy_speed!E51</f>
        <v>0</v>
      </c>
      <c r="H51">
        <f>[1]hwy_speed!F51</f>
        <v>0</v>
      </c>
    </row>
    <row r="52" spans="3:8" x14ac:dyDescent="0.25">
      <c r="C52">
        <f>[1]hwy_speed!A52</f>
        <v>605</v>
      </c>
      <c r="D52">
        <f>[1]hwy_speed!B52</f>
        <v>0</v>
      </c>
      <c r="E52">
        <f>[1]hwy_speed!C52</f>
        <v>0</v>
      </c>
      <c r="F52">
        <f>[1]hwy_speed!D52</f>
        <v>0</v>
      </c>
      <c r="G52">
        <f>[1]hwy_speed!E52</f>
        <v>0</v>
      </c>
      <c r="H52">
        <f>[1]hwy_speed!F52</f>
        <v>0</v>
      </c>
    </row>
    <row r="53" spans="3:8" x14ac:dyDescent="0.25">
      <c r="C53">
        <f>[1]hwy_speed!A53</f>
        <v>610</v>
      </c>
      <c r="D53">
        <f>[1]hwy_speed!B53</f>
        <v>0</v>
      </c>
      <c r="E53">
        <f>[1]hwy_speed!C53</f>
        <v>0</v>
      </c>
      <c r="F53">
        <f>[1]hwy_speed!D53</f>
        <v>0</v>
      </c>
      <c r="G53">
        <f>[1]hwy_speed!E53</f>
        <v>0</v>
      </c>
      <c r="H53">
        <f>[1]hwy_speed!F53</f>
        <v>0</v>
      </c>
    </row>
    <row r="54" spans="3:8" x14ac:dyDescent="0.25">
      <c r="C54">
        <f>[1]hwy_speed!A54</f>
        <v>611</v>
      </c>
      <c r="D54">
        <f>[1]hwy_speed!B54</f>
        <v>0</v>
      </c>
      <c r="E54">
        <f>[1]hwy_speed!C54</f>
        <v>0</v>
      </c>
      <c r="F54">
        <f>[1]hwy_speed!D54</f>
        <v>0</v>
      </c>
      <c r="G54">
        <f>[1]hwy_speed!E54</f>
        <v>0</v>
      </c>
      <c r="H54">
        <f>[1]hwy_speed!F54</f>
        <v>0</v>
      </c>
    </row>
    <row r="55" spans="3:8" x14ac:dyDescent="0.25">
      <c r="C55">
        <f>[1]hwy_speed!A55</f>
        <v>615</v>
      </c>
      <c r="D55">
        <f>[1]hwy_speed!B55</f>
        <v>0</v>
      </c>
      <c r="E55">
        <f>[1]hwy_speed!C55</f>
        <v>0</v>
      </c>
      <c r="F55">
        <f>[1]hwy_speed!D55</f>
        <v>0</v>
      </c>
      <c r="G55">
        <f>[1]hwy_speed!E55</f>
        <v>0</v>
      </c>
      <c r="H55">
        <f>[1]hwy_speed!F55</f>
        <v>0</v>
      </c>
    </row>
    <row r="56" spans="3:8" x14ac:dyDescent="0.25">
      <c r="C56">
        <f>[1]hwy_speed!A56</f>
        <v>617</v>
      </c>
      <c r="D56">
        <f>[1]hwy_speed!B56</f>
        <v>0</v>
      </c>
      <c r="E56">
        <f>[1]hwy_speed!C56</f>
        <v>0</v>
      </c>
      <c r="F56">
        <f>[1]hwy_speed!D56</f>
        <v>0</v>
      </c>
      <c r="G56">
        <f>[1]hwy_speed!E56</f>
        <v>0</v>
      </c>
      <c r="H56">
        <f>[1]hwy_speed!F56</f>
        <v>0</v>
      </c>
    </row>
    <row r="57" spans="3:8" x14ac:dyDescent="0.25">
      <c r="C57">
        <f>[1]hwy_speed!A57</f>
        <v>619</v>
      </c>
      <c r="D57">
        <f>[1]hwy_speed!B57</f>
        <v>0</v>
      </c>
      <c r="E57">
        <f>[1]hwy_speed!C57</f>
        <v>0</v>
      </c>
      <c r="F57">
        <f>[1]hwy_speed!D57</f>
        <v>0</v>
      </c>
      <c r="G57">
        <f>[1]hwy_speed!E57</f>
        <v>0</v>
      </c>
      <c r="H57">
        <f>[1]hwy_speed!F57</f>
        <v>0</v>
      </c>
    </row>
    <row r="58" spans="3:8" x14ac:dyDescent="0.25">
      <c r="C58">
        <f>[1]hwy_speed!A58</f>
        <v>621</v>
      </c>
      <c r="D58">
        <f>[1]hwy_speed!B58</f>
        <v>0</v>
      </c>
      <c r="E58">
        <f>[1]hwy_speed!C58</f>
        <v>0</v>
      </c>
      <c r="F58">
        <f>[1]hwy_speed!D58</f>
        <v>0</v>
      </c>
      <c r="G58">
        <f>[1]hwy_speed!E58</f>
        <v>0</v>
      </c>
      <c r="H58">
        <f>[1]hwy_speed!F58</f>
        <v>0</v>
      </c>
    </row>
    <row r="59" spans="3:8" x14ac:dyDescent="0.25">
      <c r="C59">
        <f>[1]hwy_speed!A59</f>
        <v>637</v>
      </c>
      <c r="D59">
        <f>[1]hwy_speed!B59</f>
        <v>0</v>
      </c>
      <c r="E59">
        <f>[1]hwy_speed!C59</f>
        <v>0</v>
      </c>
      <c r="F59">
        <f>[1]hwy_speed!D59</f>
        <v>0</v>
      </c>
      <c r="G59">
        <f>[1]hwy_speed!E59</f>
        <v>0</v>
      </c>
      <c r="H59">
        <f>[1]hwy_speed!F59</f>
        <v>0</v>
      </c>
    </row>
    <row r="60" spans="3:8" x14ac:dyDescent="0.25">
      <c r="C60">
        <f>[1]hwy_speed!A60</f>
        <v>640</v>
      </c>
      <c r="D60">
        <f>[1]hwy_speed!B60</f>
        <v>0</v>
      </c>
      <c r="E60">
        <f>[1]hwy_speed!C60</f>
        <v>0</v>
      </c>
      <c r="F60">
        <f>[1]hwy_speed!D60</f>
        <v>0</v>
      </c>
      <c r="G60">
        <f>[1]hwy_speed!E60</f>
        <v>0</v>
      </c>
      <c r="H60">
        <f>[1]hwy_speed!F60</f>
        <v>0</v>
      </c>
    </row>
    <row r="61" spans="3:8" x14ac:dyDescent="0.25">
      <c r="C61">
        <f>[1]hwy_speed!A61</f>
        <v>643</v>
      </c>
      <c r="D61">
        <f>[1]hwy_speed!B61</f>
        <v>0</v>
      </c>
      <c r="E61">
        <f>[1]hwy_speed!C61</f>
        <v>0</v>
      </c>
      <c r="F61">
        <f>[1]hwy_speed!D61</f>
        <v>0</v>
      </c>
      <c r="G61">
        <f>[1]hwy_speed!E61</f>
        <v>0</v>
      </c>
      <c r="H61">
        <f>[1]hwy_speed!F61</f>
        <v>0</v>
      </c>
    </row>
    <row r="62" spans="3:8" x14ac:dyDescent="0.25">
      <c r="C62">
        <f>[1]hwy_speed!A62</f>
        <v>651</v>
      </c>
      <c r="D62">
        <f>[1]hwy_speed!B62</f>
        <v>0</v>
      </c>
      <c r="E62">
        <f>[1]hwy_speed!C62</f>
        <v>0</v>
      </c>
      <c r="F62">
        <f>[1]hwy_speed!D62</f>
        <v>0</v>
      </c>
      <c r="G62">
        <f>[1]hwy_speed!E62</f>
        <v>0</v>
      </c>
      <c r="H62">
        <f>[1]hwy_speed!F62</f>
        <v>0</v>
      </c>
    </row>
    <row r="63" spans="3:8" x14ac:dyDescent="0.25">
      <c r="C63">
        <f>[1]hwy_speed!A63</f>
        <v>653</v>
      </c>
      <c r="D63">
        <f>[1]hwy_speed!B63</f>
        <v>0</v>
      </c>
      <c r="E63">
        <f>[1]hwy_speed!C63</f>
        <v>0</v>
      </c>
      <c r="F63">
        <f>[1]hwy_speed!D63</f>
        <v>0</v>
      </c>
      <c r="G63">
        <f>[1]hwy_speed!E63</f>
        <v>0</v>
      </c>
      <c r="H63">
        <f>[1]hwy_speed!F63</f>
        <v>0</v>
      </c>
    </row>
    <row r="64" spans="3:8" x14ac:dyDescent="0.25">
      <c r="C64">
        <f>[1]hwy_speed!A64</f>
        <v>659</v>
      </c>
      <c r="D64">
        <f>[1]hwy_speed!B64</f>
        <v>0</v>
      </c>
      <c r="E64">
        <f>[1]hwy_speed!C64</f>
        <v>0</v>
      </c>
      <c r="F64">
        <f>[1]hwy_speed!D64</f>
        <v>0</v>
      </c>
      <c r="G64">
        <f>[1]hwy_speed!E64</f>
        <v>0</v>
      </c>
      <c r="H64">
        <f>[1]hwy_speed!F64</f>
        <v>0</v>
      </c>
    </row>
    <row r="65" spans="3:8" x14ac:dyDescent="0.25">
      <c r="C65">
        <f>[1]hwy_speed!A65</f>
        <v>660</v>
      </c>
      <c r="D65">
        <f>[1]hwy_speed!B65</f>
        <v>0</v>
      </c>
      <c r="E65">
        <f>[1]hwy_speed!C65</f>
        <v>0</v>
      </c>
      <c r="F65">
        <f>[1]hwy_speed!D65</f>
        <v>0</v>
      </c>
      <c r="G65">
        <f>[1]hwy_speed!E65</f>
        <v>0</v>
      </c>
      <c r="H65">
        <f>[1]hwy_speed!F65</f>
        <v>0</v>
      </c>
    </row>
    <row r="66" spans="3:8" x14ac:dyDescent="0.25">
      <c r="C66">
        <f>[1]hwy_speed!A66</f>
        <v>662</v>
      </c>
      <c r="D66">
        <f>[1]hwy_speed!B66</f>
        <v>0</v>
      </c>
      <c r="E66">
        <f>[1]hwy_speed!C66</f>
        <v>0</v>
      </c>
      <c r="F66">
        <f>[1]hwy_speed!D66</f>
        <v>0</v>
      </c>
      <c r="G66">
        <f>[1]hwy_speed!E66</f>
        <v>0</v>
      </c>
      <c r="H66">
        <f>[1]hwy_speed!F66</f>
        <v>0</v>
      </c>
    </row>
    <row r="67" spans="3:8" x14ac:dyDescent="0.25">
      <c r="C67">
        <f>[1]hwy_speed!A67</f>
        <v>663</v>
      </c>
      <c r="D67">
        <f>[1]hwy_speed!B67</f>
        <v>0</v>
      </c>
      <c r="E67">
        <f>[1]hwy_speed!C67</f>
        <v>0</v>
      </c>
      <c r="F67">
        <f>[1]hwy_speed!D67</f>
        <v>0</v>
      </c>
      <c r="G67">
        <f>[1]hwy_speed!E67</f>
        <v>0</v>
      </c>
      <c r="H67">
        <f>[1]hwy_speed!F67</f>
        <v>0</v>
      </c>
    </row>
    <row r="68" spans="3:8" x14ac:dyDescent="0.25">
      <c r="C68">
        <f>[1]hwy_speed!A68</f>
        <v>664</v>
      </c>
      <c r="D68">
        <f>[1]hwy_speed!B68</f>
        <v>0</v>
      </c>
      <c r="E68">
        <f>[1]hwy_speed!C68</f>
        <v>0</v>
      </c>
      <c r="F68">
        <f>[1]hwy_speed!D68</f>
        <v>0</v>
      </c>
      <c r="G68">
        <f>[1]hwy_speed!E68</f>
        <v>0</v>
      </c>
      <c r="H68">
        <f>[1]hwy_speed!F68</f>
        <v>0</v>
      </c>
    </row>
    <row r="69" spans="3:8" x14ac:dyDescent="0.25">
      <c r="C69">
        <f>[1]hwy_speed!A69</f>
        <v>665</v>
      </c>
      <c r="D69">
        <f>[1]hwy_speed!B69</f>
        <v>0</v>
      </c>
      <c r="E69">
        <f>[1]hwy_speed!C69</f>
        <v>0</v>
      </c>
      <c r="F69">
        <f>[1]hwy_speed!D69</f>
        <v>0</v>
      </c>
      <c r="G69">
        <f>[1]hwy_speed!E69</f>
        <v>0</v>
      </c>
      <c r="H69">
        <f>[1]hwy_speed!F69</f>
        <v>0</v>
      </c>
    </row>
    <row r="70" spans="3:8" x14ac:dyDescent="0.25">
      <c r="C70">
        <f>[1]hwy_speed!A70</f>
        <v>666</v>
      </c>
      <c r="D70">
        <f>[1]hwy_speed!B70</f>
        <v>0</v>
      </c>
      <c r="E70">
        <f>[1]hwy_speed!C70</f>
        <v>0</v>
      </c>
      <c r="F70">
        <f>[1]hwy_speed!D70</f>
        <v>0</v>
      </c>
      <c r="G70">
        <f>[1]hwy_speed!E70</f>
        <v>0</v>
      </c>
      <c r="H70">
        <f>[1]hwy_speed!F70</f>
        <v>0</v>
      </c>
    </row>
    <row r="71" spans="3:8" x14ac:dyDescent="0.25">
      <c r="C71">
        <f>[1]hwy_speed!A71</f>
        <v>668</v>
      </c>
      <c r="D71">
        <f>[1]hwy_speed!B71</f>
        <v>0</v>
      </c>
      <c r="E71">
        <f>[1]hwy_speed!C71</f>
        <v>0</v>
      </c>
      <c r="F71">
        <f>[1]hwy_speed!D71</f>
        <v>0</v>
      </c>
      <c r="G71">
        <f>[1]hwy_speed!E71</f>
        <v>0</v>
      </c>
      <c r="H71">
        <f>[1]hwy_speed!F71</f>
        <v>0</v>
      </c>
    </row>
    <row r="72" spans="3:8" x14ac:dyDescent="0.25">
      <c r="C72">
        <f>[1]hwy_speed!A72</f>
        <v>669</v>
      </c>
      <c r="D72">
        <f>[1]hwy_speed!B72</f>
        <v>0</v>
      </c>
      <c r="E72">
        <f>[1]hwy_speed!C72</f>
        <v>0</v>
      </c>
      <c r="F72">
        <f>[1]hwy_speed!D72</f>
        <v>0</v>
      </c>
      <c r="G72">
        <f>[1]hwy_speed!E72</f>
        <v>0</v>
      </c>
      <c r="H72">
        <f>[1]hwy_speed!F72</f>
        <v>0</v>
      </c>
    </row>
    <row r="73" spans="3:8" x14ac:dyDescent="0.25">
      <c r="C73">
        <f>[1]hwy_speed!A73</f>
        <v>671</v>
      </c>
      <c r="D73">
        <f>[1]hwy_speed!B73</f>
        <v>0</v>
      </c>
      <c r="E73">
        <f>[1]hwy_speed!C73</f>
        <v>0</v>
      </c>
      <c r="F73">
        <f>[1]hwy_speed!D73</f>
        <v>0</v>
      </c>
      <c r="G73">
        <f>[1]hwy_speed!E73</f>
        <v>0</v>
      </c>
      <c r="H73">
        <f>[1]hwy_speed!F73</f>
        <v>0</v>
      </c>
    </row>
    <row r="74" spans="3:8" x14ac:dyDescent="0.25">
      <c r="C74">
        <f>[1]hwy_speed!A74</f>
        <v>672</v>
      </c>
      <c r="D74">
        <f>[1]hwy_speed!B74</f>
        <v>0</v>
      </c>
      <c r="E74">
        <f>[1]hwy_speed!C74</f>
        <v>0</v>
      </c>
      <c r="F74">
        <f>[1]hwy_speed!D74</f>
        <v>0</v>
      </c>
      <c r="G74">
        <f>[1]hwy_speed!E74</f>
        <v>0</v>
      </c>
      <c r="H74">
        <f>[1]hwy_speed!F74</f>
        <v>0</v>
      </c>
    </row>
    <row r="75" spans="3:8" x14ac:dyDescent="0.25">
      <c r="C75">
        <f>[1]hwy_speed!A75</f>
        <v>673</v>
      </c>
      <c r="D75">
        <f>[1]hwy_speed!B75</f>
        <v>0</v>
      </c>
      <c r="E75">
        <f>[1]hwy_speed!C75</f>
        <v>0</v>
      </c>
      <c r="F75">
        <f>[1]hwy_speed!D75</f>
        <v>0</v>
      </c>
      <c r="G75">
        <f>[1]hwy_speed!E75</f>
        <v>0</v>
      </c>
      <c r="H75">
        <f>[1]hwy_speed!F75</f>
        <v>0</v>
      </c>
    </row>
    <row r="76" spans="3:8" x14ac:dyDescent="0.25">
      <c r="C76">
        <f>[1]hwy_speed!A76</f>
        <v>674</v>
      </c>
      <c r="D76">
        <f>[1]hwy_speed!B76</f>
        <v>0</v>
      </c>
      <c r="E76">
        <f>[1]hwy_speed!C76</f>
        <v>0</v>
      </c>
      <c r="F76">
        <f>[1]hwy_speed!D76</f>
        <v>0</v>
      </c>
      <c r="G76">
        <f>[1]hwy_speed!E76</f>
        <v>0</v>
      </c>
      <c r="H76">
        <f>[1]hwy_speed!F76</f>
        <v>0</v>
      </c>
    </row>
    <row r="77" spans="3:8" x14ac:dyDescent="0.25">
      <c r="C77">
        <f>[1]hwy_speed!A77</f>
        <v>675</v>
      </c>
      <c r="D77">
        <f>[1]hwy_speed!B77</f>
        <v>0</v>
      </c>
      <c r="E77">
        <f>[1]hwy_speed!C77</f>
        <v>0</v>
      </c>
      <c r="F77">
        <f>[1]hwy_speed!D77</f>
        <v>0</v>
      </c>
      <c r="G77">
        <f>[1]hwy_speed!E77</f>
        <v>0</v>
      </c>
      <c r="H77">
        <f>[1]hwy_speed!F77</f>
        <v>0</v>
      </c>
    </row>
    <row r="78" spans="3:8" x14ac:dyDescent="0.25">
      <c r="C78">
        <f>[1]hwy_speed!A78</f>
        <v>684</v>
      </c>
      <c r="D78">
        <f>[1]hwy_speed!B78</f>
        <v>0</v>
      </c>
      <c r="E78">
        <f>[1]hwy_speed!C78</f>
        <v>0</v>
      </c>
      <c r="F78">
        <f>[1]hwy_speed!D78</f>
        <v>0</v>
      </c>
      <c r="G78">
        <f>[1]hwy_speed!E78</f>
        <v>0</v>
      </c>
      <c r="H78">
        <f>[1]hwy_speed!F78</f>
        <v>0</v>
      </c>
    </row>
    <row r="79" spans="3:8" x14ac:dyDescent="0.25">
      <c r="C79">
        <f>[1]hwy_speed!A79</f>
        <v>685</v>
      </c>
      <c r="D79">
        <f>[1]hwy_speed!B79</f>
        <v>0</v>
      </c>
      <c r="E79">
        <f>[1]hwy_speed!C79</f>
        <v>0</v>
      </c>
      <c r="F79">
        <f>[1]hwy_speed!D79</f>
        <v>0</v>
      </c>
      <c r="G79">
        <f>[1]hwy_speed!E79</f>
        <v>0</v>
      </c>
      <c r="H79">
        <f>[1]hwy_speed!F79</f>
        <v>0</v>
      </c>
    </row>
    <row r="80" spans="3:8" x14ac:dyDescent="0.25">
      <c r="C80">
        <f>[1]hwy_speed!A80</f>
        <v>686</v>
      </c>
      <c r="D80">
        <f>[1]hwy_speed!B80</f>
        <v>0</v>
      </c>
      <c r="E80">
        <f>[1]hwy_speed!C80</f>
        <v>0</v>
      </c>
      <c r="F80">
        <f>[1]hwy_speed!D80</f>
        <v>0</v>
      </c>
      <c r="G80">
        <f>[1]hwy_speed!E80</f>
        <v>0</v>
      </c>
      <c r="H80">
        <f>[1]hwy_speed!F80</f>
        <v>0</v>
      </c>
    </row>
    <row r="81" spans="3:8" x14ac:dyDescent="0.25">
      <c r="C81">
        <f>[1]hwy_speed!A81</f>
        <v>687</v>
      </c>
      <c r="D81">
        <f>[1]hwy_speed!B81</f>
        <v>0</v>
      </c>
      <c r="E81">
        <f>[1]hwy_speed!C81</f>
        <v>0</v>
      </c>
      <c r="F81">
        <f>[1]hwy_speed!D81</f>
        <v>0</v>
      </c>
      <c r="G81">
        <f>[1]hwy_speed!E81</f>
        <v>0</v>
      </c>
      <c r="H81">
        <f>[1]hwy_speed!F81</f>
        <v>0</v>
      </c>
    </row>
    <row r="82" spans="3:8" x14ac:dyDescent="0.25">
      <c r="C82">
        <f>[1]hwy_speed!A82</f>
        <v>688</v>
      </c>
      <c r="D82">
        <f>[1]hwy_speed!B82</f>
        <v>0</v>
      </c>
      <c r="E82">
        <f>[1]hwy_speed!C82</f>
        <v>0</v>
      </c>
      <c r="F82">
        <f>[1]hwy_speed!D82</f>
        <v>0</v>
      </c>
      <c r="G82">
        <f>[1]hwy_speed!E82</f>
        <v>0</v>
      </c>
      <c r="H82">
        <f>[1]hwy_speed!F82</f>
        <v>0</v>
      </c>
    </row>
    <row r="83" spans="3:8" x14ac:dyDescent="0.25">
      <c r="C83">
        <f>[1]hwy_speed!A83</f>
        <v>689</v>
      </c>
      <c r="D83">
        <f>[1]hwy_speed!B83</f>
        <v>0</v>
      </c>
      <c r="E83">
        <f>[1]hwy_speed!C83</f>
        <v>0</v>
      </c>
      <c r="F83">
        <f>[1]hwy_speed!D83</f>
        <v>0</v>
      </c>
      <c r="G83">
        <f>[1]hwy_speed!E83</f>
        <v>0</v>
      </c>
      <c r="H83">
        <f>[1]hwy_speed!F83</f>
        <v>0</v>
      </c>
    </row>
    <row r="84" spans="3:8" x14ac:dyDescent="0.25">
      <c r="C84">
        <f>[1]hwy_speed!A84</f>
        <v>690</v>
      </c>
      <c r="D84">
        <f>[1]hwy_speed!B84</f>
        <v>0</v>
      </c>
      <c r="E84">
        <f>[1]hwy_speed!C84</f>
        <v>0</v>
      </c>
      <c r="F84">
        <f>[1]hwy_speed!D84</f>
        <v>0</v>
      </c>
      <c r="G84">
        <f>[1]hwy_speed!E84</f>
        <v>0</v>
      </c>
      <c r="H84">
        <f>[1]hwy_speed!F84</f>
        <v>0</v>
      </c>
    </row>
    <row r="85" spans="3:8" x14ac:dyDescent="0.25">
      <c r="C85">
        <f>[1]hwy_speed!A85</f>
        <v>696</v>
      </c>
      <c r="D85">
        <f>[1]hwy_speed!B85</f>
        <v>0</v>
      </c>
      <c r="E85">
        <f>[1]hwy_speed!C85</f>
        <v>0</v>
      </c>
      <c r="F85">
        <f>[1]hwy_speed!D85</f>
        <v>0</v>
      </c>
      <c r="G85">
        <f>[1]hwy_speed!E85</f>
        <v>0</v>
      </c>
      <c r="H85">
        <f>[1]hwy_speed!F85</f>
        <v>0</v>
      </c>
    </row>
    <row r="86" spans="3:8" x14ac:dyDescent="0.25">
      <c r="C86">
        <f>[1]hwy_speed!A86</f>
        <v>698</v>
      </c>
      <c r="D86">
        <f>[1]hwy_speed!B86</f>
        <v>0</v>
      </c>
      <c r="E86">
        <f>[1]hwy_speed!C86</f>
        <v>0</v>
      </c>
      <c r="F86">
        <f>[1]hwy_speed!D86</f>
        <v>0</v>
      </c>
      <c r="G86">
        <f>[1]hwy_speed!E86</f>
        <v>0</v>
      </c>
      <c r="H86">
        <f>[1]hwy_speed!F86</f>
        <v>0</v>
      </c>
    </row>
    <row r="87" spans="3:8" x14ac:dyDescent="0.25">
      <c r="C87">
        <f>[1]hwy_speed!A87</f>
        <v>699</v>
      </c>
      <c r="D87">
        <f>[1]hwy_speed!B87</f>
        <v>0</v>
      </c>
      <c r="E87">
        <f>[1]hwy_speed!C87</f>
        <v>0</v>
      </c>
      <c r="F87">
        <f>[1]hwy_speed!D87</f>
        <v>0</v>
      </c>
      <c r="G87">
        <f>[1]hwy_speed!E87</f>
        <v>0</v>
      </c>
      <c r="H87">
        <f>[1]hwy_speed!F87</f>
        <v>0</v>
      </c>
    </row>
    <row r="88" spans="3:8" x14ac:dyDescent="0.25">
      <c r="C88">
        <f>[1]hwy_speed!A88</f>
        <v>700</v>
      </c>
      <c r="D88">
        <f>[1]hwy_speed!B88</f>
        <v>0</v>
      </c>
      <c r="E88">
        <f>[1]hwy_speed!C88</f>
        <v>0</v>
      </c>
      <c r="F88">
        <f>[1]hwy_speed!D88</f>
        <v>0</v>
      </c>
      <c r="G88">
        <f>[1]hwy_speed!E88</f>
        <v>0</v>
      </c>
      <c r="H88">
        <f>[1]hwy_speed!F88</f>
        <v>0</v>
      </c>
    </row>
    <row r="89" spans="3:8" x14ac:dyDescent="0.25">
      <c r="C89">
        <f>[1]hwy_speed!A89</f>
        <v>702</v>
      </c>
      <c r="D89">
        <f>[1]hwy_speed!B89</f>
        <v>0</v>
      </c>
      <c r="E89">
        <f>[1]hwy_speed!C89</f>
        <v>0</v>
      </c>
      <c r="F89">
        <f>[1]hwy_speed!D89</f>
        <v>0</v>
      </c>
      <c r="G89">
        <f>[1]hwy_speed!E89</f>
        <v>0</v>
      </c>
      <c r="H89">
        <f>[1]hwy_speed!F89</f>
        <v>0</v>
      </c>
    </row>
    <row r="90" spans="3:8" x14ac:dyDescent="0.25">
      <c r="C90">
        <f>[1]hwy_speed!A90</f>
        <v>703</v>
      </c>
      <c r="D90">
        <f>[1]hwy_speed!B90</f>
        <v>0</v>
      </c>
      <c r="E90">
        <f>[1]hwy_speed!C90</f>
        <v>0</v>
      </c>
      <c r="F90">
        <f>[1]hwy_speed!D90</f>
        <v>0</v>
      </c>
      <c r="G90">
        <f>[1]hwy_speed!E90</f>
        <v>0</v>
      </c>
      <c r="H90">
        <f>[1]hwy_speed!F90</f>
        <v>0</v>
      </c>
    </row>
    <row r="91" spans="3:8" x14ac:dyDescent="0.25">
      <c r="C91">
        <f>[1]hwy_speed!A91</f>
        <v>704</v>
      </c>
      <c r="D91">
        <f>[1]hwy_speed!B91</f>
        <v>0</v>
      </c>
      <c r="E91">
        <f>[1]hwy_speed!C91</f>
        <v>0</v>
      </c>
      <c r="F91">
        <f>[1]hwy_speed!D91</f>
        <v>0</v>
      </c>
      <c r="G91">
        <f>[1]hwy_speed!E91</f>
        <v>0</v>
      </c>
      <c r="H91">
        <f>[1]hwy_speed!F91</f>
        <v>0</v>
      </c>
    </row>
    <row r="92" spans="3:8" x14ac:dyDescent="0.25">
      <c r="C92">
        <f>[1]hwy_speed!A92</f>
        <v>705</v>
      </c>
      <c r="D92">
        <f>[1]hwy_speed!B92</f>
        <v>0</v>
      </c>
      <c r="E92">
        <f>[1]hwy_speed!C92</f>
        <v>0</v>
      </c>
      <c r="F92">
        <f>[1]hwy_speed!D92</f>
        <v>0</v>
      </c>
      <c r="G92">
        <f>[1]hwy_speed!E92</f>
        <v>0</v>
      </c>
      <c r="H92">
        <f>[1]hwy_speed!F92</f>
        <v>0</v>
      </c>
    </row>
    <row r="93" spans="3:8" x14ac:dyDescent="0.25">
      <c r="C93">
        <f>[1]hwy_speed!A93</f>
        <v>706</v>
      </c>
      <c r="D93">
        <f>[1]hwy_speed!B93</f>
        <v>0</v>
      </c>
      <c r="E93">
        <f>[1]hwy_speed!C93</f>
        <v>0</v>
      </c>
      <c r="F93">
        <f>[1]hwy_speed!D93</f>
        <v>0</v>
      </c>
      <c r="G93">
        <f>[1]hwy_speed!E93</f>
        <v>0</v>
      </c>
      <c r="H93">
        <f>[1]hwy_speed!F93</f>
        <v>0</v>
      </c>
    </row>
    <row r="94" spans="3:8" x14ac:dyDescent="0.25">
      <c r="C94">
        <f>[1]hwy_speed!A94</f>
        <v>707</v>
      </c>
      <c r="D94">
        <f>[1]hwy_speed!B94</f>
        <v>0</v>
      </c>
      <c r="E94">
        <f>[1]hwy_speed!C94</f>
        <v>0</v>
      </c>
      <c r="F94">
        <f>[1]hwy_speed!D94</f>
        <v>0</v>
      </c>
      <c r="G94">
        <f>[1]hwy_speed!E94</f>
        <v>0</v>
      </c>
      <c r="H94">
        <f>[1]hwy_speed!F94</f>
        <v>0</v>
      </c>
    </row>
    <row r="95" spans="3:8" x14ac:dyDescent="0.25">
      <c r="C95">
        <f>[1]hwy_speed!A95</f>
        <v>708</v>
      </c>
      <c r="D95">
        <f>[1]hwy_speed!B95</f>
        <v>0</v>
      </c>
      <c r="E95">
        <f>[1]hwy_speed!C95</f>
        <v>0</v>
      </c>
      <c r="F95">
        <f>[1]hwy_speed!D95</f>
        <v>0</v>
      </c>
      <c r="G95">
        <f>[1]hwy_speed!E95</f>
        <v>0</v>
      </c>
      <c r="H95">
        <f>[1]hwy_speed!F95</f>
        <v>0</v>
      </c>
    </row>
    <row r="96" spans="3:8" x14ac:dyDescent="0.25">
      <c r="C96">
        <f>[1]hwy_speed!A96</f>
        <v>711</v>
      </c>
      <c r="D96">
        <f>[1]hwy_speed!B96</f>
        <v>0</v>
      </c>
      <c r="E96">
        <f>[1]hwy_speed!C96</f>
        <v>0</v>
      </c>
      <c r="F96">
        <f>[1]hwy_speed!D96</f>
        <v>0</v>
      </c>
      <c r="G96">
        <f>[1]hwy_speed!E96</f>
        <v>0</v>
      </c>
      <c r="H96">
        <f>[1]hwy_speed!F96</f>
        <v>0</v>
      </c>
    </row>
    <row r="97" spans="3:8" x14ac:dyDescent="0.25">
      <c r="C97">
        <f>[1]hwy_speed!A97</f>
        <v>716</v>
      </c>
      <c r="D97">
        <f>[1]hwy_speed!B97</f>
        <v>0</v>
      </c>
      <c r="E97">
        <f>[1]hwy_speed!C97</f>
        <v>0</v>
      </c>
      <c r="F97">
        <f>[1]hwy_speed!D97</f>
        <v>0</v>
      </c>
      <c r="G97">
        <f>[1]hwy_speed!E97</f>
        <v>0</v>
      </c>
      <c r="H97">
        <f>[1]hwy_speed!F97</f>
        <v>0</v>
      </c>
    </row>
    <row r="98" spans="3:8" x14ac:dyDescent="0.25">
      <c r="C98">
        <f>[1]hwy_speed!A98</f>
        <v>717</v>
      </c>
      <c r="D98">
        <f>[1]hwy_speed!B98</f>
        <v>0</v>
      </c>
      <c r="E98">
        <f>[1]hwy_speed!C98</f>
        <v>0</v>
      </c>
      <c r="F98">
        <f>[1]hwy_speed!D98</f>
        <v>0</v>
      </c>
      <c r="G98">
        <f>[1]hwy_speed!E98</f>
        <v>0</v>
      </c>
      <c r="H98">
        <f>[1]hwy_speed!F98</f>
        <v>0</v>
      </c>
    </row>
    <row r="99" spans="3:8" x14ac:dyDescent="0.25">
      <c r="C99">
        <f>[1]hwy_speed!A99</f>
        <v>720</v>
      </c>
      <c r="D99">
        <f>[1]hwy_speed!B99</f>
        <v>0</v>
      </c>
      <c r="E99">
        <f>[1]hwy_speed!C99</f>
        <v>0</v>
      </c>
      <c r="F99">
        <f>[1]hwy_speed!D99</f>
        <v>0</v>
      </c>
      <c r="G99">
        <f>[1]hwy_speed!E99</f>
        <v>0</v>
      </c>
      <c r="H99">
        <f>[1]hwy_speed!F99</f>
        <v>0</v>
      </c>
    </row>
    <row r="100" spans="3:8" x14ac:dyDescent="0.25">
      <c r="C100">
        <f>[1]hwy_speed!A100</f>
        <v>721</v>
      </c>
      <c r="D100">
        <f>[1]hwy_speed!B100</f>
        <v>0</v>
      </c>
      <c r="E100">
        <f>[1]hwy_speed!C100</f>
        <v>0</v>
      </c>
      <c r="F100">
        <f>[1]hwy_speed!D100</f>
        <v>0</v>
      </c>
      <c r="G100">
        <f>[1]hwy_speed!E100</f>
        <v>0</v>
      </c>
      <c r="H100">
        <f>[1]hwy_speed!F100</f>
        <v>0</v>
      </c>
    </row>
    <row r="101" spans="3:8" x14ac:dyDescent="0.25">
      <c r="C101">
        <f>[1]hwy_speed!A101</f>
        <v>722</v>
      </c>
      <c r="D101">
        <f>[1]hwy_speed!B101</f>
        <v>0</v>
      </c>
      <c r="E101">
        <f>[1]hwy_speed!C101</f>
        <v>0</v>
      </c>
      <c r="F101">
        <f>[1]hwy_speed!D101</f>
        <v>0</v>
      </c>
      <c r="G101">
        <f>[1]hwy_speed!E101</f>
        <v>0</v>
      </c>
      <c r="H101">
        <f>[1]hwy_speed!F101</f>
        <v>0</v>
      </c>
    </row>
    <row r="102" spans="3:8" x14ac:dyDescent="0.25">
      <c r="C102">
        <f>[1]hwy_speed!A102</f>
        <v>725</v>
      </c>
      <c r="D102">
        <f>[1]hwy_speed!B102</f>
        <v>0</v>
      </c>
      <c r="E102">
        <f>[1]hwy_speed!C102</f>
        <v>0</v>
      </c>
      <c r="F102">
        <f>[1]hwy_speed!D102</f>
        <v>0</v>
      </c>
      <c r="G102">
        <f>[1]hwy_speed!E102</f>
        <v>0</v>
      </c>
      <c r="H102">
        <f>[1]hwy_speed!F102</f>
        <v>0</v>
      </c>
    </row>
    <row r="103" spans="3:8" x14ac:dyDescent="0.25">
      <c r="C103">
        <f>[1]hwy_speed!A103</f>
        <v>726</v>
      </c>
      <c r="D103">
        <f>[1]hwy_speed!B103</f>
        <v>0</v>
      </c>
      <c r="E103">
        <f>[1]hwy_speed!C103</f>
        <v>0</v>
      </c>
      <c r="F103">
        <f>[1]hwy_speed!D103</f>
        <v>0</v>
      </c>
      <c r="G103">
        <f>[1]hwy_speed!E103</f>
        <v>0</v>
      </c>
      <c r="H103">
        <f>[1]hwy_speed!F103</f>
        <v>0</v>
      </c>
    </row>
    <row r="104" spans="3:8" x14ac:dyDescent="0.25">
      <c r="C104">
        <f>[1]hwy_speed!A104</f>
        <v>727</v>
      </c>
      <c r="D104">
        <f>[1]hwy_speed!B104</f>
        <v>0</v>
      </c>
      <c r="E104">
        <f>[1]hwy_speed!C104</f>
        <v>0</v>
      </c>
      <c r="F104">
        <f>[1]hwy_speed!D104</f>
        <v>0</v>
      </c>
      <c r="G104">
        <f>[1]hwy_speed!E104</f>
        <v>0</v>
      </c>
      <c r="H104">
        <f>[1]hwy_speed!F104</f>
        <v>0</v>
      </c>
    </row>
    <row r="105" spans="3:8" x14ac:dyDescent="0.25">
      <c r="C105">
        <f>[1]hwy_speed!A105</f>
        <v>728</v>
      </c>
      <c r="D105">
        <f>[1]hwy_speed!B105</f>
        <v>0</v>
      </c>
      <c r="E105">
        <f>[1]hwy_speed!C105</f>
        <v>0</v>
      </c>
      <c r="F105">
        <f>[1]hwy_speed!D105</f>
        <v>0</v>
      </c>
      <c r="G105">
        <f>[1]hwy_speed!E105</f>
        <v>0</v>
      </c>
      <c r="H105">
        <f>[1]hwy_speed!F105</f>
        <v>0</v>
      </c>
    </row>
    <row r="106" spans="3:8" x14ac:dyDescent="0.25">
      <c r="C106">
        <f>[1]hwy_speed!A106</f>
        <v>729</v>
      </c>
      <c r="D106">
        <f>[1]hwy_speed!B106</f>
        <v>0</v>
      </c>
      <c r="E106">
        <f>[1]hwy_speed!C106</f>
        <v>0</v>
      </c>
      <c r="F106">
        <f>[1]hwy_speed!D106</f>
        <v>0</v>
      </c>
      <c r="G106">
        <f>[1]hwy_speed!E106</f>
        <v>0</v>
      </c>
      <c r="H106">
        <f>[1]hwy_speed!F106</f>
        <v>0</v>
      </c>
    </row>
    <row r="107" spans="3:8" x14ac:dyDescent="0.25">
      <c r="C107">
        <f>[1]hwy_speed!A107</f>
        <v>730</v>
      </c>
      <c r="D107">
        <f>[1]hwy_speed!B107</f>
        <v>0</v>
      </c>
      <c r="E107">
        <f>[1]hwy_speed!C107</f>
        <v>0</v>
      </c>
      <c r="F107">
        <f>[1]hwy_speed!D107</f>
        <v>0</v>
      </c>
      <c r="G107">
        <f>[1]hwy_speed!E107</f>
        <v>0</v>
      </c>
      <c r="H107">
        <f>[1]hwy_speed!F107</f>
        <v>0</v>
      </c>
    </row>
    <row r="108" spans="3:8" x14ac:dyDescent="0.25">
      <c r="C108">
        <f>[1]hwy_speed!A108</f>
        <v>733</v>
      </c>
      <c r="D108">
        <f>[1]hwy_speed!B108</f>
        <v>0</v>
      </c>
      <c r="E108">
        <f>[1]hwy_speed!C108</f>
        <v>0</v>
      </c>
      <c r="F108">
        <f>[1]hwy_speed!D108</f>
        <v>0</v>
      </c>
      <c r="G108">
        <f>[1]hwy_speed!E108</f>
        <v>0</v>
      </c>
      <c r="H108">
        <f>[1]hwy_speed!F108</f>
        <v>0</v>
      </c>
    </row>
    <row r="109" spans="3:8" x14ac:dyDescent="0.25">
      <c r="C109">
        <f>[1]hwy_speed!A109</f>
        <v>734</v>
      </c>
      <c r="D109">
        <f>[1]hwy_speed!B109</f>
        <v>0</v>
      </c>
      <c r="E109">
        <f>[1]hwy_speed!C109</f>
        <v>0</v>
      </c>
      <c r="F109">
        <f>[1]hwy_speed!D109</f>
        <v>0</v>
      </c>
      <c r="G109">
        <f>[1]hwy_speed!E109</f>
        <v>0</v>
      </c>
      <c r="H109">
        <f>[1]hwy_speed!F109</f>
        <v>0</v>
      </c>
    </row>
    <row r="110" spans="3:8" x14ac:dyDescent="0.25">
      <c r="C110">
        <f>[1]hwy_speed!A110</f>
        <v>735</v>
      </c>
      <c r="D110">
        <f>[1]hwy_speed!B110</f>
        <v>0</v>
      </c>
      <c r="E110">
        <f>[1]hwy_speed!C110</f>
        <v>0</v>
      </c>
      <c r="F110">
        <f>[1]hwy_speed!D110</f>
        <v>0</v>
      </c>
      <c r="G110">
        <f>[1]hwy_speed!E110</f>
        <v>0</v>
      </c>
      <c r="H110">
        <f>[1]hwy_speed!F110</f>
        <v>0</v>
      </c>
    </row>
    <row r="111" spans="3:8" x14ac:dyDescent="0.25">
      <c r="C111">
        <f>[1]hwy_speed!A111</f>
        <v>738</v>
      </c>
      <c r="D111">
        <f>[1]hwy_speed!B111</f>
        <v>0</v>
      </c>
      <c r="E111">
        <f>[1]hwy_speed!C111</f>
        <v>0</v>
      </c>
      <c r="F111">
        <f>[1]hwy_speed!D111</f>
        <v>0</v>
      </c>
      <c r="G111">
        <f>[1]hwy_speed!E111</f>
        <v>0</v>
      </c>
      <c r="H111">
        <f>[1]hwy_speed!F111</f>
        <v>0</v>
      </c>
    </row>
    <row r="112" spans="3:8" x14ac:dyDescent="0.25">
      <c r="C112">
        <f>[1]hwy_speed!A112</f>
        <v>743</v>
      </c>
      <c r="D112">
        <f>[1]hwy_speed!B112</f>
        <v>0</v>
      </c>
      <c r="E112">
        <f>[1]hwy_speed!C112</f>
        <v>0</v>
      </c>
      <c r="F112">
        <f>[1]hwy_speed!D112</f>
        <v>0</v>
      </c>
      <c r="G112">
        <f>[1]hwy_speed!E112</f>
        <v>0</v>
      </c>
      <c r="H112">
        <f>[1]hwy_speed!F112</f>
        <v>0</v>
      </c>
    </row>
    <row r="113" spans="3:8" x14ac:dyDescent="0.25">
      <c r="C113">
        <f>[1]hwy_speed!A113</f>
        <v>744</v>
      </c>
      <c r="D113">
        <f>[1]hwy_speed!B113</f>
        <v>0</v>
      </c>
      <c r="E113">
        <f>[1]hwy_speed!C113</f>
        <v>0</v>
      </c>
      <c r="F113">
        <f>[1]hwy_speed!D113</f>
        <v>0</v>
      </c>
      <c r="G113">
        <f>[1]hwy_speed!E113</f>
        <v>0</v>
      </c>
      <c r="H113">
        <f>[1]hwy_speed!F113</f>
        <v>0</v>
      </c>
    </row>
    <row r="114" spans="3:8" x14ac:dyDescent="0.25">
      <c r="C114">
        <f>[1]hwy_speed!A114</f>
        <v>746</v>
      </c>
      <c r="D114">
        <f>[1]hwy_speed!B114</f>
        <v>0</v>
      </c>
      <c r="E114">
        <f>[1]hwy_speed!C114</f>
        <v>0</v>
      </c>
      <c r="F114">
        <f>[1]hwy_speed!D114</f>
        <v>0</v>
      </c>
      <c r="G114">
        <f>[1]hwy_speed!E114</f>
        <v>0</v>
      </c>
      <c r="H114">
        <f>[1]hwy_speed!F114</f>
        <v>0</v>
      </c>
    </row>
    <row r="115" spans="3:8" x14ac:dyDescent="0.25">
      <c r="C115">
        <f>[1]hwy_speed!A115</f>
        <v>748</v>
      </c>
      <c r="D115">
        <f>[1]hwy_speed!B115</f>
        <v>0</v>
      </c>
      <c r="E115">
        <f>[1]hwy_speed!C115</f>
        <v>0</v>
      </c>
      <c r="F115">
        <f>[1]hwy_speed!D115</f>
        <v>0</v>
      </c>
      <c r="G115">
        <f>[1]hwy_speed!E115</f>
        <v>0</v>
      </c>
      <c r="H115">
        <f>[1]hwy_speed!F115</f>
        <v>0</v>
      </c>
    </row>
    <row r="116" spans="3:8" x14ac:dyDescent="0.25">
      <c r="C116">
        <f>[1]hwy_speed!A116</f>
        <v>749</v>
      </c>
      <c r="D116">
        <f>[1]hwy_speed!B116</f>
        <v>0</v>
      </c>
      <c r="E116">
        <f>[1]hwy_speed!C116</f>
        <v>0</v>
      </c>
      <c r="F116">
        <f>[1]hwy_speed!D116</f>
        <v>0</v>
      </c>
      <c r="G116">
        <f>[1]hwy_speed!E116</f>
        <v>0</v>
      </c>
      <c r="H116">
        <f>[1]hwy_speed!F116</f>
        <v>0</v>
      </c>
    </row>
    <row r="117" spans="3:8" x14ac:dyDescent="0.25">
      <c r="C117">
        <f>[1]hwy_speed!A117</f>
        <v>751</v>
      </c>
      <c r="D117">
        <f>[1]hwy_speed!B117</f>
        <v>0</v>
      </c>
      <c r="E117">
        <f>[1]hwy_speed!C117</f>
        <v>0</v>
      </c>
      <c r="F117">
        <f>[1]hwy_speed!D117</f>
        <v>0</v>
      </c>
      <c r="G117">
        <f>[1]hwy_speed!E117</f>
        <v>0</v>
      </c>
      <c r="H117">
        <f>[1]hwy_speed!F117</f>
        <v>0</v>
      </c>
    </row>
    <row r="118" spans="3:8" x14ac:dyDescent="0.25">
      <c r="C118">
        <f>[1]hwy_speed!A118</f>
        <v>752</v>
      </c>
      <c r="D118">
        <f>[1]hwy_speed!B118</f>
        <v>0</v>
      </c>
      <c r="E118">
        <f>[1]hwy_speed!C118</f>
        <v>0</v>
      </c>
      <c r="F118">
        <f>[1]hwy_speed!D118</f>
        <v>0</v>
      </c>
      <c r="G118">
        <f>[1]hwy_speed!E118</f>
        <v>0</v>
      </c>
      <c r="H118">
        <f>[1]hwy_speed!F118</f>
        <v>0</v>
      </c>
    </row>
    <row r="119" spans="3:8" x14ac:dyDescent="0.25">
      <c r="C119">
        <f>[1]hwy_speed!A119</f>
        <v>753</v>
      </c>
      <c r="D119">
        <f>[1]hwy_speed!B119</f>
        <v>0</v>
      </c>
      <c r="E119">
        <f>[1]hwy_speed!C119</f>
        <v>0</v>
      </c>
      <c r="F119">
        <f>[1]hwy_speed!D119</f>
        <v>0</v>
      </c>
      <c r="G119">
        <f>[1]hwy_speed!E119</f>
        <v>0</v>
      </c>
      <c r="H119">
        <f>[1]hwy_speed!F119</f>
        <v>0</v>
      </c>
    </row>
    <row r="120" spans="3:8" x14ac:dyDescent="0.25">
      <c r="C120">
        <f>[1]hwy_speed!A120</f>
        <v>754</v>
      </c>
      <c r="D120">
        <f>[1]hwy_speed!B120</f>
        <v>0</v>
      </c>
      <c r="E120">
        <f>[1]hwy_speed!C120</f>
        <v>0</v>
      </c>
      <c r="F120">
        <f>[1]hwy_speed!D120</f>
        <v>0</v>
      </c>
      <c r="G120">
        <f>[1]hwy_speed!E120</f>
        <v>0</v>
      </c>
      <c r="H120">
        <f>[1]hwy_speed!F120</f>
        <v>0</v>
      </c>
    </row>
    <row r="121" spans="3:8" x14ac:dyDescent="0.25">
      <c r="C121">
        <f>[1]hwy_speed!A121</f>
        <v>755</v>
      </c>
      <c r="D121">
        <f>[1]hwy_speed!B121</f>
        <v>0</v>
      </c>
      <c r="E121">
        <f>[1]hwy_speed!C121</f>
        <v>0</v>
      </c>
      <c r="F121">
        <f>[1]hwy_speed!D121</f>
        <v>0</v>
      </c>
      <c r="G121">
        <f>[1]hwy_speed!E121</f>
        <v>0</v>
      </c>
      <c r="H121">
        <f>[1]hwy_speed!F121</f>
        <v>0</v>
      </c>
    </row>
    <row r="122" spans="3:8" x14ac:dyDescent="0.25">
      <c r="C122">
        <f>[1]hwy_speed!A122</f>
        <v>756</v>
      </c>
      <c r="D122">
        <f>[1]hwy_speed!B122</f>
        <v>0</v>
      </c>
      <c r="E122">
        <f>[1]hwy_speed!C122</f>
        <v>0</v>
      </c>
      <c r="F122">
        <f>[1]hwy_speed!D122</f>
        <v>0</v>
      </c>
      <c r="G122">
        <f>[1]hwy_speed!E122</f>
        <v>0</v>
      </c>
      <c r="H122">
        <f>[1]hwy_speed!F122</f>
        <v>0</v>
      </c>
    </row>
    <row r="123" spans="3:8" x14ac:dyDescent="0.25">
      <c r="C123">
        <f>[1]hwy_speed!A123</f>
        <v>757</v>
      </c>
      <c r="D123">
        <f>[1]hwy_speed!B123</f>
        <v>0</v>
      </c>
      <c r="E123">
        <f>[1]hwy_speed!C123</f>
        <v>0</v>
      </c>
      <c r="F123">
        <f>[1]hwy_speed!D123</f>
        <v>0</v>
      </c>
      <c r="G123">
        <f>[1]hwy_speed!E123</f>
        <v>0</v>
      </c>
      <c r="H123">
        <f>[1]hwy_speed!F123</f>
        <v>0</v>
      </c>
    </row>
    <row r="124" spans="3:8" x14ac:dyDescent="0.25">
      <c r="C124">
        <f>[1]hwy_speed!A124</f>
        <v>758</v>
      </c>
      <c r="D124">
        <f>[1]hwy_speed!B124</f>
        <v>0</v>
      </c>
      <c r="E124">
        <f>[1]hwy_speed!C124</f>
        <v>0</v>
      </c>
      <c r="F124">
        <f>[1]hwy_speed!D124</f>
        <v>0</v>
      </c>
      <c r="G124">
        <f>[1]hwy_speed!E124</f>
        <v>0</v>
      </c>
      <c r="H124">
        <f>[1]hwy_speed!F124</f>
        <v>0</v>
      </c>
    </row>
    <row r="125" spans="3:8" x14ac:dyDescent="0.25">
      <c r="C125">
        <f>[1]hwy_speed!A125</f>
        <v>759</v>
      </c>
      <c r="D125">
        <f>[1]hwy_speed!B125</f>
        <v>0</v>
      </c>
      <c r="E125">
        <f>[1]hwy_speed!C125</f>
        <v>0</v>
      </c>
      <c r="F125">
        <f>[1]hwy_speed!D125</f>
        <v>0</v>
      </c>
      <c r="G125">
        <f>[1]hwy_speed!E125</f>
        <v>0</v>
      </c>
      <c r="H125">
        <f>[1]hwy_speed!F125</f>
        <v>0</v>
      </c>
    </row>
    <row r="126" spans="3:8" x14ac:dyDescent="0.25">
      <c r="C126">
        <f>[1]hwy_speed!A126</f>
        <v>760</v>
      </c>
      <c r="D126">
        <f>[1]hwy_speed!B126</f>
        <v>0</v>
      </c>
      <c r="E126">
        <f>[1]hwy_speed!C126</f>
        <v>0</v>
      </c>
      <c r="F126">
        <f>[1]hwy_speed!D126</f>
        <v>0</v>
      </c>
      <c r="G126">
        <f>[1]hwy_speed!E126</f>
        <v>0</v>
      </c>
      <c r="H126">
        <f>[1]hwy_speed!F126</f>
        <v>0</v>
      </c>
    </row>
    <row r="127" spans="3:8" x14ac:dyDescent="0.25">
      <c r="C127">
        <f>[1]hwy_speed!A127</f>
        <v>762</v>
      </c>
      <c r="D127">
        <f>[1]hwy_speed!B127</f>
        <v>0</v>
      </c>
      <c r="E127">
        <f>[1]hwy_speed!C127</f>
        <v>0</v>
      </c>
      <c r="F127">
        <f>[1]hwy_speed!D127</f>
        <v>0</v>
      </c>
      <c r="G127">
        <f>[1]hwy_speed!E127</f>
        <v>0</v>
      </c>
      <c r="H127">
        <f>[1]hwy_speed!F127</f>
        <v>0</v>
      </c>
    </row>
    <row r="128" spans="3:8" x14ac:dyDescent="0.25">
      <c r="C128">
        <f>[1]hwy_speed!A128</f>
        <v>763</v>
      </c>
      <c r="D128">
        <f>[1]hwy_speed!B128</f>
        <v>0</v>
      </c>
      <c r="E128">
        <f>[1]hwy_speed!C128</f>
        <v>0</v>
      </c>
      <c r="F128">
        <f>[1]hwy_speed!D128</f>
        <v>0</v>
      </c>
      <c r="G128">
        <f>[1]hwy_speed!E128</f>
        <v>0</v>
      </c>
      <c r="H128">
        <f>[1]hwy_speed!F128</f>
        <v>0</v>
      </c>
    </row>
    <row r="129" spans="3:8" x14ac:dyDescent="0.25">
      <c r="C129">
        <f>[1]hwy_speed!A129</f>
        <v>764</v>
      </c>
      <c r="D129">
        <f>[1]hwy_speed!B129</f>
        <v>0</v>
      </c>
      <c r="E129">
        <f>[1]hwy_speed!C129</f>
        <v>0</v>
      </c>
      <c r="F129">
        <f>[1]hwy_speed!D129</f>
        <v>0</v>
      </c>
      <c r="G129">
        <f>[1]hwy_speed!E129</f>
        <v>0</v>
      </c>
      <c r="H129">
        <f>[1]hwy_speed!F129</f>
        <v>0</v>
      </c>
    </row>
    <row r="130" spans="3:8" x14ac:dyDescent="0.25">
      <c r="C130">
        <f>[1]hwy_speed!A130</f>
        <v>768</v>
      </c>
      <c r="D130">
        <f>[1]hwy_speed!B130</f>
        <v>0</v>
      </c>
      <c r="E130">
        <f>[1]hwy_speed!C130</f>
        <v>0</v>
      </c>
      <c r="F130">
        <f>[1]hwy_speed!D130</f>
        <v>0</v>
      </c>
      <c r="G130">
        <f>[1]hwy_speed!E130</f>
        <v>0</v>
      </c>
      <c r="H130">
        <f>[1]hwy_speed!F130</f>
        <v>0</v>
      </c>
    </row>
    <row r="131" spans="3:8" x14ac:dyDescent="0.25">
      <c r="C131">
        <f>[1]hwy_speed!A131</f>
        <v>769</v>
      </c>
      <c r="D131">
        <f>[1]hwy_speed!B131</f>
        <v>0</v>
      </c>
      <c r="E131">
        <f>[1]hwy_speed!C131</f>
        <v>0</v>
      </c>
      <c r="F131">
        <f>[1]hwy_speed!D131</f>
        <v>0</v>
      </c>
      <c r="G131">
        <f>[1]hwy_speed!E131</f>
        <v>0</v>
      </c>
      <c r="H131">
        <f>[1]hwy_speed!F131</f>
        <v>0</v>
      </c>
    </row>
    <row r="132" spans="3:8" x14ac:dyDescent="0.25">
      <c r="C132">
        <f>[1]hwy_speed!A132</f>
        <v>770</v>
      </c>
      <c r="D132">
        <f>[1]hwy_speed!B132</f>
        <v>0</v>
      </c>
      <c r="E132">
        <f>[1]hwy_speed!C132</f>
        <v>0</v>
      </c>
      <c r="F132">
        <f>[1]hwy_speed!D132</f>
        <v>0</v>
      </c>
      <c r="G132">
        <f>[1]hwy_speed!E132</f>
        <v>0</v>
      </c>
      <c r="H132">
        <f>[1]hwy_speed!F132</f>
        <v>0</v>
      </c>
    </row>
    <row r="133" spans="3:8" x14ac:dyDescent="0.25">
      <c r="C133">
        <f>[1]hwy_speed!A133</f>
        <v>771</v>
      </c>
      <c r="D133">
        <f>[1]hwy_speed!B133</f>
        <v>0</v>
      </c>
      <c r="E133">
        <f>[1]hwy_speed!C133</f>
        <v>0</v>
      </c>
      <c r="F133">
        <f>[1]hwy_speed!D133</f>
        <v>0</v>
      </c>
      <c r="G133">
        <f>[1]hwy_speed!E133</f>
        <v>0</v>
      </c>
      <c r="H133">
        <f>[1]hwy_speed!F133</f>
        <v>0</v>
      </c>
    </row>
    <row r="134" spans="3:8" x14ac:dyDescent="0.25">
      <c r="C134">
        <f>[1]hwy_speed!A134</f>
        <v>772</v>
      </c>
      <c r="D134">
        <f>[1]hwy_speed!B134</f>
        <v>0</v>
      </c>
      <c r="E134">
        <f>[1]hwy_speed!C134</f>
        <v>0</v>
      </c>
      <c r="F134">
        <f>[1]hwy_speed!D134</f>
        <v>0</v>
      </c>
      <c r="G134">
        <f>[1]hwy_speed!E134</f>
        <v>0</v>
      </c>
      <c r="H134">
        <f>[1]hwy_speed!F134</f>
        <v>0</v>
      </c>
    </row>
    <row r="135" spans="3:8" x14ac:dyDescent="0.25">
      <c r="C135">
        <f>[1]hwy_speed!A135</f>
        <v>773</v>
      </c>
      <c r="D135">
        <f>[1]hwy_speed!B135</f>
        <v>0</v>
      </c>
      <c r="E135">
        <f>[1]hwy_speed!C135</f>
        <v>0</v>
      </c>
      <c r="F135">
        <f>[1]hwy_speed!D135</f>
        <v>0</v>
      </c>
      <c r="G135">
        <f>[1]hwy_speed!E135</f>
        <v>0</v>
      </c>
      <c r="H135">
        <f>[1]hwy_speed!F135</f>
        <v>0</v>
      </c>
    </row>
    <row r="136" spans="3:8" x14ac:dyDescent="0.25">
      <c r="C136">
        <f>[1]hwy_speed!A136</f>
        <v>774</v>
      </c>
      <c r="D136">
        <f>[1]hwy_speed!B136</f>
        <v>0</v>
      </c>
      <c r="E136">
        <f>[1]hwy_speed!C136</f>
        <v>0</v>
      </c>
      <c r="F136">
        <f>[1]hwy_speed!D136</f>
        <v>0</v>
      </c>
      <c r="G136">
        <f>[1]hwy_speed!E136</f>
        <v>0</v>
      </c>
      <c r="H136">
        <f>[1]hwy_speed!F136</f>
        <v>0</v>
      </c>
    </row>
    <row r="137" spans="3:8" x14ac:dyDescent="0.25">
      <c r="C137">
        <f>[1]hwy_speed!A137</f>
        <v>776</v>
      </c>
      <c r="D137">
        <f>[1]hwy_speed!B137</f>
        <v>0</v>
      </c>
      <c r="E137">
        <f>[1]hwy_speed!C137</f>
        <v>0</v>
      </c>
      <c r="F137">
        <f>[1]hwy_speed!D137</f>
        <v>0</v>
      </c>
      <c r="G137">
        <f>[1]hwy_speed!E137</f>
        <v>0</v>
      </c>
      <c r="H137">
        <f>[1]hwy_speed!F137</f>
        <v>0</v>
      </c>
    </row>
    <row r="138" spans="3:8" x14ac:dyDescent="0.25">
      <c r="C138">
        <f>[1]hwy_speed!A138</f>
        <v>777</v>
      </c>
      <c r="D138">
        <f>[1]hwy_speed!B138</f>
        <v>0</v>
      </c>
      <c r="E138">
        <f>[1]hwy_speed!C138</f>
        <v>0</v>
      </c>
      <c r="F138">
        <f>[1]hwy_speed!D138</f>
        <v>0</v>
      </c>
      <c r="G138">
        <f>[1]hwy_speed!E138</f>
        <v>0</v>
      </c>
      <c r="H138">
        <f>[1]hwy_speed!F138</f>
        <v>0</v>
      </c>
    </row>
    <row r="139" spans="3:8" x14ac:dyDescent="0.25">
      <c r="C139">
        <f>[1]hwy_speed!A139</f>
        <v>778</v>
      </c>
      <c r="D139">
        <f>[1]hwy_speed!B139</f>
        <v>0</v>
      </c>
      <c r="E139">
        <f>[1]hwy_speed!C139</f>
        <v>0</v>
      </c>
      <c r="F139">
        <f>[1]hwy_speed!D139</f>
        <v>0</v>
      </c>
      <c r="G139">
        <f>[1]hwy_speed!E139</f>
        <v>0</v>
      </c>
      <c r="H139">
        <f>[1]hwy_speed!F139</f>
        <v>0</v>
      </c>
    </row>
    <row r="140" spans="3:8" x14ac:dyDescent="0.25">
      <c r="C140">
        <f>[1]hwy_speed!A140</f>
        <v>779</v>
      </c>
      <c r="D140">
        <f>[1]hwy_speed!B140</f>
        <v>0</v>
      </c>
      <c r="E140">
        <f>[1]hwy_speed!C140</f>
        <v>0</v>
      </c>
      <c r="F140">
        <f>[1]hwy_speed!D140</f>
        <v>0</v>
      </c>
      <c r="G140">
        <f>[1]hwy_speed!E140</f>
        <v>0</v>
      </c>
      <c r="H140">
        <f>[1]hwy_speed!F140</f>
        <v>0</v>
      </c>
    </row>
    <row r="141" spans="3:8" x14ac:dyDescent="0.25">
      <c r="C141">
        <f>[1]hwy_speed!A141</f>
        <v>782</v>
      </c>
      <c r="D141">
        <f>[1]hwy_speed!B141</f>
        <v>0</v>
      </c>
      <c r="E141">
        <f>[1]hwy_speed!C141</f>
        <v>0</v>
      </c>
      <c r="F141">
        <f>[1]hwy_speed!D141</f>
        <v>0</v>
      </c>
      <c r="G141">
        <f>[1]hwy_speed!E141</f>
        <v>0</v>
      </c>
      <c r="H141">
        <f>[1]hwy_speed!F141</f>
        <v>0</v>
      </c>
    </row>
    <row r="142" spans="3:8" x14ac:dyDescent="0.25">
      <c r="C142">
        <f>[1]hwy_speed!A142</f>
        <v>783</v>
      </c>
      <c r="D142">
        <f>[1]hwy_speed!B142</f>
        <v>0</v>
      </c>
      <c r="E142">
        <f>[1]hwy_speed!C142</f>
        <v>0</v>
      </c>
      <c r="F142">
        <f>[1]hwy_speed!D142</f>
        <v>0</v>
      </c>
      <c r="G142">
        <f>[1]hwy_speed!E142</f>
        <v>0</v>
      </c>
      <c r="H142">
        <f>[1]hwy_speed!F142</f>
        <v>0</v>
      </c>
    </row>
    <row r="143" spans="3:8" x14ac:dyDescent="0.25">
      <c r="C143">
        <f>[1]hwy_speed!A143</f>
        <v>786</v>
      </c>
      <c r="D143">
        <f>[1]hwy_speed!B143</f>
        <v>0</v>
      </c>
      <c r="E143">
        <f>[1]hwy_speed!C143</f>
        <v>0</v>
      </c>
      <c r="F143">
        <f>[1]hwy_speed!D143</f>
        <v>0</v>
      </c>
      <c r="G143">
        <f>[1]hwy_speed!E143</f>
        <v>0</v>
      </c>
      <c r="H143">
        <f>[1]hwy_speed!F143</f>
        <v>0</v>
      </c>
    </row>
    <row r="144" spans="3:8" x14ac:dyDescent="0.25">
      <c r="C144">
        <f>[1]hwy_speed!A144</f>
        <v>787</v>
      </c>
      <c r="D144">
        <f>[1]hwy_speed!B144</f>
        <v>0</v>
      </c>
      <c r="E144">
        <f>[1]hwy_speed!C144</f>
        <v>0</v>
      </c>
      <c r="F144">
        <f>[1]hwy_speed!D144</f>
        <v>0</v>
      </c>
      <c r="G144">
        <f>[1]hwy_speed!E144</f>
        <v>0</v>
      </c>
      <c r="H144">
        <f>[1]hwy_speed!F144</f>
        <v>0</v>
      </c>
    </row>
    <row r="145" spans="3:8" x14ac:dyDescent="0.25">
      <c r="C145">
        <f>[1]hwy_speed!A145</f>
        <v>788</v>
      </c>
      <c r="D145">
        <f>[1]hwy_speed!B145</f>
        <v>0</v>
      </c>
      <c r="E145">
        <f>[1]hwy_speed!C145</f>
        <v>0</v>
      </c>
      <c r="F145">
        <f>[1]hwy_speed!D145</f>
        <v>0</v>
      </c>
      <c r="G145">
        <f>[1]hwy_speed!E145</f>
        <v>0</v>
      </c>
      <c r="H145">
        <f>[1]hwy_speed!F145</f>
        <v>0</v>
      </c>
    </row>
    <row r="146" spans="3:8" x14ac:dyDescent="0.25">
      <c r="C146">
        <f>[1]hwy_speed!A146</f>
        <v>789</v>
      </c>
      <c r="D146">
        <f>[1]hwy_speed!B146</f>
        <v>0</v>
      </c>
      <c r="E146">
        <f>[1]hwy_speed!C146</f>
        <v>0</v>
      </c>
      <c r="F146">
        <f>[1]hwy_speed!D146</f>
        <v>0</v>
      </c>
      <c r="G146">
        <f>[1]hwy_speed!E146</f>
        <v>0</v>
      </c>
      <c r="H146">
        <f>[1]hwy_speed!F146</f>
        <v>0</v>
      </c>
    </row>
    <row r="147" spans="3:8" x14ac:dyDescent="0.25">
      <c r="C147">
        <f>[1]hwy_speed!A147</f>
        <v>790</v>
      </c>
      <c r="D147">
        <f>[1]hwy_speed!B147</f>
        <v>0</v>
      </c>
      <c r="E147">
        <f>[1]hwy_speed!C147</f>
        <v>0</v>
      </c>
      <c r="F147">
        <f>[1]hwy_speed!D147</f>
        <v>0</v>
      </c>
      <c r="G147">
        <f>[1]hwy_speed!E147</f>
        <v>0</v>
      </c>
      <c r="H147">
        <f>[1]hwy_speed!F147</f>
        <v>0</v>
      </c>
    </row>
    <row r="148" spans="3:8" x14ac:dyDescent="0.25">
      <c r="C148">
        <f>[1]hwy_speed!A148</f>
        <v>791</v>
      </c>
      <c r="D148">
        <f>[1]hwy_speed!B148</f>
        <v>0</v>
      </c>
      <c r="E148">
        <f>[1]hwy_speed!C148</f>
        <v>0</v>
      </c>
      <c r="F148">
        <f>[1]hwy_speed!D148</f>
        <v>0</v>
      </c>
      <c r="G148">
        <f>[1]hwy_speed!E148</f>
        <v>0</v>
      </c>
      <c r="H148">
        <f>[1]hwy_speed!F148</f>
        <v>0</v>
      </c>
    </row>
    <row r="149" spans="3:8" x14ac:dyDescent="0.25">
      <c r="C149">
        <f>[1]hwy_speed!A149</f>
        <v>792</v>
      </c>
      <c r="D149">
        <f>[1]hwy_speed!B149</f>
        <v>0</v>
      </c>
      <c r="E149">
        <f>[1]hwy_speed!C149</f>
        <v>0</v>
      </c>
      <c r="F149">
        <f>[1]hwy_speed!D149</f>
        <v>0</v>
      </c>
      <c r="G149">
        <f>[1]hwy_speed!E149</f>
        <v>0</v>
      </c>
      <c r="H149">
        <f>[1]hwy_speed!F149</f>
        <v>0</v>
      </c>
    </row>
    <row r="150" spans="3:8" x14ac:dyDescent="0.25">
      <c r="C150">
        <f>[1]hwy_speed!A150</f>
        <v>797</v>
      </c>
      <c r="D150">
        <f>[1]hwy_speed!B150</f>
        <v>0</v>
      </c>
      <c r="E150">
        <f>[1]hwy_speed!C150</f>
        <v>0</v>
      </c>
      <c r="F150">
        <f>[1]hwy_speed!D150</f>
        <v>0</v>
      </c>
      <c r="G150">
        <f>[1]hwy_speed!E150</f>
        <v>0</v>
      </c>
      <c r="H150">
        <f>[1]hwy_speed!F150</f>
        <v>0</v>
      </c>
    </row>
    <row r="151" spans="3:8" x14ac:dyDescent="0.25">
      <c r="C151">
        <f>[1]hwy_speed!A151</f>
        <v>799</v>
      </c>
      <c r="D151">
        <f>[1]hwy_speed!B151</f>
        <v>0</v>
      </c>
      <c r="E151">
        <f>[1]hwy_speed!C151</f>
        <v>0</v>
      </c>
      <c r="F151">
        <f>[1]hwy_speed!D151</f>
        <v>0</v>
      </c>
      <c r="G151">
        <f>[1]hwy_speed!E151</f>
        <v>0</v>
      </c>
      <c r="H151">
        <f>[1]hwy_speed!F151</f>
        <v>0</v>
      </c>
    </row>
    <row r="152" spans="3:8" x14ac:dyDescent="0.25">
      <c r="C152">
        <f>[1]hwy_speed!A152</f>
        <v>800</v>
      </c>
      <c r="D152">
        <f>[1]hwy_speed!B152</f>
        <v>0</v>
      </c>
      <c r="E152">
        <f>[1]hwy_speed!C152</f>
        <v>0</v>
      </c>
      <c r="F152">
        <f>[1]hwy_speed!D152</f>
        <v>0</v>
      </c>
      <c r="G152">
        <f>[1]hwy_speed!E152</f>
        <v>0</v>
      </c>
      <c r="H152">
        <f>[1]hwy_speed!F152</f>
        <v>0</v>
      </c>
    </row>
    <row r="153" spans="3:8" x14ac:dyDescent="0.25">
      <c r="C153">
        <f>[1]hwy_speed!A153</f>
        <v>801</v>
      </c>
      <c r="D153">
        <f>[1]hwy_speed!B153</f>
        <v>0</v>
      </c>
      <c r="E153">
        <f>[1]hwy_speed!C153</f>
        <v>0</v>
      </c>
      <c r="F153">
        <f>[1]hwy_speed!D153</f>
        <v>0</v>
      </c>
      <c r="G153">
        <f>[1]hwy_speed!E153</f>
        <v>0</v>
      </c>
      <c r="H153">
        <f>[1]hwy_speed!F153</f>
        <v>0</v>
      </c>
    </row>
    <row r="154" spans="3:8" x14ac:dyDescent="0.25">
      <c r="C154">
        <f>[1]hwy_speed!A154</f>
        <v>802</v>
      </c>
      <c r="D154">
        <f>[1]hwy_speed!B154</f>
        <v>0</v>
      </c>
      <c r="E154">
        <f>[1]hwy_speed!C154</f>
        <v>0</v>
      </c>
      <c r="F154">
        <f>[1]hwy_speed!D154</f>
        <v>0</v>
      </c>
      <c r="G154">
        <f>[1]hwy_speed!E154</f>
        <v>0</v>
      </c>
      <c r="H154">
        <f>[1]hwy_speed!F154</f>
        <v>0</v>
      </c>
    </row>
    <row r="155" spans="3:8" x14ac:dyDescent="0.25">
      <c r="C155">
        <f>[1]hwy_speed!A155</f>
        <v>803</v>
      </c>
      <c r="D155">
        <f>[1]hwy_speed!B155</f>
        <v>0</v>
      </c>
      <c r="E155">
        <f>[1]hwy_speed!C155</f>
        <v>0</v>
      </c>
      <c r="F155">
        <f>[1]hwy_speed!D155</f>
        <v>0</v>
      </c>
      <c r="G155">
        <f>[1]hwy_speed!E155</f>
        <v>0</v>
      </c>
      <c r="H155">
        <f>[1]hwy_speed!F155</f>
        <v>0</v>
      </c>
    </row>
    <row r="156" spans="3:8" x14ac:dyDescent="0.25">
      <c r="C156">
        <f>[1]hwy_speed!A156</f>
        <v>804</v>
      </c>
      <c r="D156">
        <f>[1]hwy_speed!B156</f>
        <v>0</v>
      </c>
      <c r="E156">
        <f>[1]hwy_speed!C156</f>
        <v>0</v>
      </c>
      <c r="F156">
        <f>[1]hwy_speed!D156</f>
        <v>0</v>
      </c>
      <c r="G156">
        <f>[1]hwy_speed!E156</f>
        <v>0</v>
      </c>
      <c r="H156">
        <f>[1]hwy_speed!F156</f>
        <v>0</v>
      </c>
    </row>
    <row r="157" spans="3:8" x14ac:dyDescent="0.25">
      <c r="C157">
        <f>[1]hwy_speed!A157</f>
        <v>805</v>
      </c>
      <c r="D157">
        <f>[1]hwy_speed!B157</f>
        <v>0</v>
      </c>
      <c r="E157">
        <f>[1]hwy_speed!C157</f>
        <v>0</v>
      </c>
      <c r="F157">
        <f>[1]hwy_speed!D157</f>
        <v>0</v>
      </c>
      <c r="G157">
        <f>[1]hwy_speed!E157</f>
        <v>0</v>
      </c>
      <c r="H157">
        <f>[1]hwy_speed!F157</f>
        <v>0</v>
      </c>
    </row>
    <row r="158" spans="3:8" x14ac:dyDescent="0.25">
      <c r="C158">
        <f>[1]hwy_speed!A158</f>
        <v>806</v>
      </c>
      <c r="D158">
        <f>[1]hwy_speed!B158</f>
        <v>0</v>
      </c>
      <c r="E158">
        <f>[1]hwy_speed!C158</f>
        <v>0</v>
      </c>
      <c r="F158">
        <f>[1]hwy_speed!D158</f>
        <v>0</v>
      </c>
      <c r="G158">
        <f>[1]hwy_speed!E158</f>
        <v>0</v>
      </c>
      <c r="H158">
        <f>[1]hwy_speed!F158</f>
        <v>0</v>
      </c>
    </row>
    <row r="159" spans="3:8" x14ac:dyDescent="0.25">
      <c r="C159">
        <f>[1]hwy_speed!A159</f>
        <v>807</v>
      </c>
      <c r="D159">
        <f>[1]hwy_speed!B159</f>
        <v>0</v>
      </c>
      <c r="E159">
        <f>[1]hwy_speed!C159</f>
        <v>0</v>
      </c>
      <c r="F159">
        <f>[1]hwy_speed!D159</f>
        <v>0</v>
      </c>
      <c r="G159">
        <f>[1]hwy_speed!E159</f>
        <v>0</v>
      </c>
      <c r="H159">
        <f>[1]hwy_speed!F159</f>
        <v>0</v>
      </c>
    </row>
    <row r="160" spans="3:8" x14ac:dyDescent="0.25">
      <c r="C160">
        <f>[1]hwy_speed!A160</f>
        <v>808</v>
      </c>
      <c r="D160">
        <f>[1]hwy_speed!B160</f>
        <v>0</v>
      </c>
      <c r="E160">
        <f>[1]hwy_speed!C160</f>
        <v>0</v>
      </c>
      <c r="F160">
        <f>[1]hwy_speed!D160</f>
        <v>0</v>
      </c>
      <c r="G160">
        <f>[1]hwy_speed!E160</f>
        <v>0</v>
      </c>
      <c r="H160">
        <f>[1]hwy_speed!F160</f>
        <v>0</v>
      </c>
    </row>
    <row r="161" spans="3:8" x14ac:dyDescent="0.25">
      <c r="C161">
        <f>[1]hwy_speed!A161</f>
        <v>809</v>
      </c>
      <c r="D161">
        <f>[1]hwy_speed!B161</f>
        <v>0</v>
      </c>
      <c r="E161">
        <f>[1]hwy_speed!C161</f>
        <v>0</v>
      </c>
      <c r="F161">
        <f>[1]hwy_speed!D161</f>
        <v>0</v>
      </c>
      <c r="G161">
        <f>[1]hwy_speed!E161</f>
        <v>0</v>
      </c>
      <c r="H161">
        <f>[1]hwy_speed!F161</f>
        <v>0</v>
      </c>
    </row>
    <row r="162" spans="3:8" x14ac:dyDescent="0.25">
      <c r="C162">
        <f>[1]hwy_speed!A162</f>
        <v>810</v>
      </c>
      <c r="D162">
        <f>[1]hwy_speed!B162</f>
        <v>0</v>
      </c>
      <c r="E162">
        <f>[1]hwy_speed!C162</f>
        <v>0</v>
      </c>
      <c r="F162">
        <f>[1]hwy_speed!D162</f>
        <v>0</v>
      </c>
      <c r="G162">
        <f>[1]hwy_speed!E162</f>
        <v>0</v>
      </c>
      <c r="H162">
        <f>[1]hwy_speed!F162</f>
        <v>0</v>
      </c>
    </row>
    <row r="163" spans="3:8" x14ac:dyDescent="0.25">
      <c r="C163">
        <f>[1]hwy_speed!A163</f>
        <v>811</v>
      </c>
      <c r="D163">
        <f>[1]hwy_speed!B163</f>
        <v>0</v>
      </c>
      <c r="E163">
        <f>[1]hwy_speed!C163</f>
        <v>0</v>
      </c>
      <c r="F163">
        <f>[1]hwy_speed!D163</f>
        <v>0</v>
      </c>
      <c r="G163">
        <f>[1]hwy_speed!E163</f>
        <v>0</v>
      </c>
      <c r="H163">
        <f>[1]hwy_speed!F163</f>
        <v>0</v>
      </c>
    </row>
    <row r="164" spans="3:8" x14ac:dyDescent="0.25">
      <c r="C164">
        <f>[1]hwy_speed!A164</f>
        <v>813</v>
      </c>
      <c r="D164">
        <f>[1]hwy_speed!B164</f>
        <v>0</v>
      </c>
      <c r="E164">
        <f>[1]hwy_speed!C164</f>
        <v>0</v>
      </c>
      <c r="F164">
        <f>[1]hwy_speed!D164</f>
        <v>0</v>
      </c>
      <c r="G164">
        <f>[1]hwy_speed!E164</f>
        <v>0</v>
      </c>
      <c r="H164">
        <f>[1]hwy_speed!F164</f>
        <v>0</v>
      </c>
    </row>
    <row r="165" spans="3:8" x14ac:dyDescent="0.25">
      <c r="C165">
        <f>[1]hwy_speed!A165</f>
        <v>815</v>
      </c>
      <c r="D165">
        <f>[1]hwy_speed!B165</f>
        <v>0</v>
      </c>
      <c r="E165">
        <f>[1]hwy_speed!C165</f>
        <v>0</v>
      </c>
      <c r="F165">
        <f>[1]hwy_speed!D165</f>
        <v>0</v>
      </c>
      <c r="G165">
        <f>[1]hwy_speed!E165</f>
        <v>0</v>
      </c>
      <c r="H165">
        <f>[1]hwy_speed!F165</f>
        <v>0</v>
      </c>
    </row>
    <row r="166" spans="3:8" x14ac:dyDescent="0.25">
      <c r="C166">
        <f>[1]hwy_speed!A166</f>
        <v>822</v>
      </c>
      <c r="D166">
        <f>[1]hwy_speed!B166</f>
        <v>0</v>
      </c>
      <c r="E166">
        <f>[1]hwy_speed!C166</f>
        <v>0</v>
      </c>
      <c r="F166">
        <f>[1]hwy_speed!D166</f>
        <v>0</v>
      </c>
      <c r="G166">
        <f>[1]hwy_speed!E166</f>
        <v>0</v>
      </c>
      <c r="H166">
        <f>[1]hwy_speed!F166</f>
        <v>0</v>
      </c>
    </row>
    <row r="167" spans="3:8" x14ac:dyDescent="0.25">
      <c r="C167">
        <f>[1]hwy_speed!A167</f>
        <v>823</v>
      </c>
      <c r="D167">
        <f>[1]hwy_speed!B167</f>
        <v>0</v>
      </c>
      <c r="E167">
        <f>[1]hwy_speed!C167</f>
        <v>0</v>
      </c>
      <c r="F167">
        <f>[1]hwy_speed!D167</f>
        <v>0</v>
      </c>
      <c r="G167">
        <f>[1]hwy_speed!E167</f>
        <v>0</v>
      </c>
      <c r="H167">
        <f>[1]hwy_speed!F167</f>
        <v>0</v>
      </c>
    </row>
    <row r="168" spans="3:8" x14ac:dyDescent="0.25">
      <c r="C168">
        <f>[1]hwy_speed!A168</f>
        <v>824</v>
      </c>
      <c r="D168">
        <f>[1]hwy_speed!B168</f>
        <v>0</v>
      </c>
      <c r="E168">
        <f>[1]hwy_speed!C168</f>
        <v>0</v>
      </c>
      <c r="F168">
        <f>[1]hwy_speed!D168</f>
        <v>0</v>
      </c>
      <c r="G168">
        <f>[1]hwy_speed!E168</f>
        <v>0</v>
      </c>
      <c r="H168">
        <f>[1]hwy_speed!F168</f>
        <v>0</v>
      </c>
    </row>
    <row r="169" spans="3:8" x14ac:dyDescent="0.25">
      <c r="C169">
        <f>[1]hwy_speed!A169</f>
        <v>834</v>
      </c>
      <c r="D169">
        <f>[1]hwy_speed!B169</f>
        <v>0</v>
      </c>
      <c r="E169">
        <f>[1]hwy_speed!C169</f>
        <v>0</v>
      </c>
      <c r="F169">
        <f>[1]hwy_speed!D169</f>
        <v>0</v>
      </c>
      <c r="G169">
        <f>[1]hwy_speed!E169</f>
        <v>0</v>
      </c>
      <c r="H169">
        <f>[1]hwy_speed!F169</f>
        <v>0</v>
      </c>
    </row>
    <row r="170" spans="3:8" x14ac:dyDescent="0.25">
      <c r="C170">
        <f>[1]hwy_speed!A170</f>
        <v>835</v>
      </c>
      <c r="D170">
        <f>[1]hwy_speed!B170</f>
        <v>0</v>
      </c>
      <c r="E170">
        <f>[1]hwy_speed!C170</f>
        <v>0</v>
      </c>
      <c r="F170">
        <f>[1]hwy_speed!D170</f>
        <v>0</v>
      </c>
      <c r="G170">
        <f>[1]hwy_speed!E170</f>
        <v>0</v>
      </c>
      <c r="H170">
        <f>[1]hwy_speed!F170</f>
        <v>0</v>
      </c>
    </row>
    <row r="171" spans="3:8" x14ac:dyDescent="0.25">
      <c r="C171">
        <f>[1]hwy_speed!A171</f>
        <v>836</v>
      </c>
      <c r="D171">
        <f>[1]hwy_speed!B171</f>
        <v>0</v>
      </c>
      <c r="E171">
        <f>[1]hwy_speed!C171</f>
        <v>0</v>
      </c>
      <c r="F171">
        <f>[1]hwy_speed!D171</f>
        <v>0</v>
      </c>
      <c r="G171">
        <f>[1]hwy_speed!E171</f>
        <v>0</v>
      </c>
      <c r="H171">
        <f>[1]hwy_speed!F171</f>
        <v>0</v>
      </c>
    </row>
    <row r="172" spans="3:8" x14ac:dyDescent="0.25">
      <c r="C172">
        <f>[1]hwy_speed!A172</f>
        <v>837</v>
      </c>
      <c r="D172">
        <f>[1]hwy_speed!B172</f>
        <v>0</v>
      </c>
      <c r="E172">
        <f>[1]hwy_speed!C172</f>
        <v>0</v>
      </c>
      <c r="F172">
        <f>[1]hwy_speed!D172</f>
        <v>0</v>
      </c>
      <c r="G172">
        <f>[1]hwy_speed!E172</f>
        <v>0</v>
      </c>
      <c r="H172">
        <f>[1]hwy_speed!F172</f>
        <v>0</v>
      </c>
    </row>
    <row r="173" spans="3:8" x14ac:dyDescent="0.25">
      <c r="C173">
        <f>[1]hwy_speed!A173</f>
        <v>839</v>
      </c>
      <c r="D173">
        <f>[1]hwy_speed!B173</f>
        <v>0</v>
      </c>
      <c r="E173">
        <f>[1]hwy_speed!C173</f>
        <v>0</v>
      </c>
      <c r="F173">
        <f>[1]hwy_speed!D173</f>
        <v>0</v>
      </c>
      <c r="G173">
        <f>[1]hwy_speed!E173</f>
        <v>0</v>
      </c>
      <c r="H173">
        <f>[1]hwy_speed!F173</f>
        <v>0</v>
      </c>
    </row>
    <row r="174" spans="3:8" x14ac:dyDescent="0.25">
      <c r="C174">
        <f>[1]hwy_speed!A174</f>
        <v>841</v>
      </c>
      <c r="D174">
        <f>[1]hwy_speed!B174</f>
        <v>0</v>
      </c>
      <c r="E174">
        <f>[1]hwy_speed!C174</f>
        <v>0</v>
      </c>
      <c r="F174">
        <f>[1]hwy_speed!D174</f>
        <v>0</v>
      </c>
      <c r="G174">
        <f>[1]hwy_speed!E174</f>
        <v>0</v>
      </c>
      <c r="H174">
        <f>[1]hwy_speed!F174</f>
        <v>0</v>
      </c>
    </row>
    <row r="175" spans="3:8" x14ac:dyDescent="0.25">
      <c r="C175">
        <f>[1]hwy_speed!A175</f>
        <v>842</v>
      </c>
      <c r="D175">
        <f>[1]hwy_speed!B175</f>
        <v>0</v>
      </c>
      <c r="E175">
        <f>[1]hwy_speed!C175</f>
        <v>0</v>
      </c>
      <c r="F175">
        <f>[1]hwy_speed!D175</f>
        <v>0</v>
      </c>
      <c r="G175">
        <f>[1]hwy_speed!E175</f>
        <v>0</v>
      </c>
      <c r="H175">
        <f>[1]hwy_speed!F175</f>
        <v>0</v>
      </c>
    </row>
    <row r="176" spans="3:8" x14ac:dyDescent="0.25">
      <c r="C176">
        <f>[1]hwy_speed!A176</f>
        <v>843</v>
      </c>
      <c r="D176">
        <f>[1]hwy_speed!B176</f>
        <v>0</v>
      </c>
      <c r="E176">
        <f>[1]hwy_speed!C176</f>
        <v>0</v>
      </c>
      <c r="F176">
        <f>[1]hwy_speed!D176</f>
        <v>0</v>
      </c>
      <c r="G176">
        <f>[1]hwy_speed!E176</f>
        <v>0</v>
      </c>
      <c r="H176">
        <f>[1]hwy_speed!F176</f>
        <v>0</v>
      </c>
    </row>
    <row r="177" spans="3:8" x14ac:dyDescent="0.25">
      <c r="C177">
        <f>[1]hwy_speed!A177</f>
        <v>844</v>
      </c>
      <c r="D177">
        <f>[1]hwy_speed!B177</f>
        <v>0</v>
      </c>
      <c r="E177">
        <f>[1]hwy_speed!C177</f>
        <v>0</v>
      </c>
      <c r="F177">
        <f>[1]hwy_speed!D177</f>
        <v>0</v>
      </c>
      <c r="G177">
        <f>[1]hwy_speed!E177</f>
        <v>0</v>
      </c>
      <c r="H177">
        <f>[1]hwy_speed!F177</f>
        <v>0</v>
      </c>
    </row>
    <row r="178" spans="3:8" x14ac:dyDescent="0.25">
      <c r="C178">
        <f>[1]hwy_speed!A178</f>
        <v>845</v>
      </c>
      <c r="D178">
        <f>[1]hwy_speed!B178</f>
        <v>0</v>
      </c>
      <c r="E178">
        <f>[1]hwy_speed!C178</f>
        <v>0</v>
      </c>
      <c r="F178">
        <f>[1]hwy_speed!D178</f>
        <v>0</v>
      </c>
      <c r="G178">
        <f>[1]hwy_speed!E178</f>
        <v>0</v>
      </c>
      <c r="H178">
        <f>[1]hwy_speed!F178</f>
        <v>0</v>
      </c>
    </row>
    <row r="179" spans="3:8" x14ac:dyDescent="0.25">
      <c r="C179">
        <f>[1]hwy_speed!A179</f>
        <v>851</v>
      </c>
      <c r="D179">
        <f>[1]hwy_speed!B179</f>
        <v>0</v>
      </c>
      <c r="E179">
        <f>[1]hwy_speed!C179</f>
        <v>0</v>
      </c>
      <c r="F179">
        <f>[1]hwy_speed!D179</f>
        <v>0</v>
      </c>
      <c r="G179">
        <f>[1]hwy_speed!E179</f>
        <v>0</v>
      </c>
      <c r="H179">
        <f>[1]hwy_speed!F179</f>
        <v>0</v>
      </c>
    </row>
    <row r="180" spans="3:8" x14ac:dyDescent="0.25">
      <c r="C180">
        <f>[1]hwy_speed!A180</f>
        <v>852</v>
      </c>
      <c r="D180">
        <f>[1]hwy_speed!B180</f>
        <v>0</v>
      </c>
      <c r="E180">
        <f>[1]hwy_speed!C180</f>
        <v>0</v>
      </c>
      <c r="F180">
        <f>[1]hwy_speed!D180</f>
        <v>0</v>
      </c>
      <c r="G180">
        <f>[1]hwy_speed!E180</f>
        <v>0</v>
      </c>
      <c r="H180">
        <f>[1]hwy_speed!F180</f>
        <v>0</v>
      </c>
    </row>
    <row r="181" spans="3:8" x14ac:dyDescent="0.25">
      <c r="C181">
        <f>[1]hwy_speed!A181</f>
        <v>853</v>
      </c>
      <c r="D181">
        <f>[1]hwy_speed!B181</f>
        <v>0</v>
      </c>
      <c r="E181">
        <f>[1]hwy_speed!C181</f>
        <v>0</v>
      </c>
      <c r="F181">
        <f>[1]hwy_speed!D181</f>
        <v>0</v>
      </c>
      <c r="G181">
        <f>[1]hwy_speed!E181</f>
        <v>0</v>
      </c>
      <c r="H181">
        <f>[1]hwy_speed!F181</f>
        <v>0</v>
      </c>
    </row>
    <row r="182" spans="3:8" x14ac:dyDescent="0.25">
      <c r="C182">
        <f>[1]hwy_speed!A182</f>
        <v>854</v>
      </c>
      <c r="D182">
        <f>[1]hwy_speed!B182</f>
        <v>0</v>
      </c>
      <c r="E182">
        <f>[1]hwy_speed!C182</f>
        <v>0</v>
      </c>
      <c r="F182">
        <f>[1]hwy_speed!D182</f>
        <v>0</v>
      </c>
      <c r="G182">
        <f>[1]hwy_speed!E182</f>
        <v>0</v>
      </c>
      <c r="H182">
        <f>[1]hwy_speed!F182</f>
        <v>0</v>
      </c>
    </row>
    <row r="183" spans="3:8" x14ac:dyDescent="0.25">
      <c r="C183">
        <f>[1]hwy_speed!A183</f>
        <v>855</v>
      </c>
      <c r="D183">
        <f>[1]hwy_speed!B183</f>
        <v>0</v>
      </c>
      <c r="E183">
        <f>[1]hwy_speed!C183</f>
        <v>0</v>
      </c>
      <c r="F183">
        <f>[1]hwy_speed!D183</f>
        <v>0</v>
      </c>
      <c r="G183">
        <f>[1]hwy_speed!E183</f>
        <v>0</v>
      </c>
      <c r="H183">
        <f>[1]hwy_speed!F183</f>
        <v>0</v>
      </c>
    </row>
    <row r="184" spans="3:8" x14ac:dyDescent="0.25">
      <c r="C184">
        <f>[1]hwy_speed!A184</f>
        <v>856</v>
      </c>
      <c r="D184">
        <f>[1]hwy_speed!B184</f>
        <v>0</v>
      </c>
      <c r="E184">
        <f>[1]hwy_speed!C184</f>
        <v>0</v>
      </c>
      <c r="F184">
        <f>[1]hwy_speed!D184</f>
        <v>0</v>
      </c>
      <c r="G184">
        <f>[1]hwy_speed!E184</f>
        <v>0</v>
      </c>
      <c r="H184">
        <f>[1]hwy_speed!F184</f>
        <v>0</v>
      </c>
    </row>
    <row r="185" spans="3:8" x14ac:dyDescent="0.25">
      <c r="C185">
        <f>[1]hwy_speed!A185</f>
        <v>857</v>
      </c>
      <c r="D185">
        <f>[1]hwy_speed!B185</f>
        <v>0</v>
      </c>
      <c r="E185">
        <f>[1]hwy_speed!C185</f>
        <v>0</v>
      </c>
      <c r="F185">
        <f>[1]hwy_speed!D185</f>
        <v>0</v>
      </c>
      <c r="G185">
        <f>[1]hwy_speed!E185</f>
        <v>0</v>
      </c>
      <c r="H185">
        <f>[1]hwy_speed!F185</f>
        <v>0</v>
      </c>
    </row>
    <row r="186" spans="3:8" x14ac:dyDescent="0.25">
      <c r="C186">
        <f>[1]hwy_speed!A186</f>
        <v>858</v>
      </c>
      <c r="D186">
        <f>[1]hwy_speed!B186</f>
        <v>0</v>
      </c>
      <c r="E186">
        <f>[1]hwy_speed!C186</f>
        <v>0</v>
      </c>
      <c r="F186">
        <f>[1]hwy_speed!D186</f>
        <v>0</v>
      </c>
      <c r="G186">
        <f>[1]hwy_speed!E186</f>
        <v>0</v>
      </c>
      <c r="H186">
        <f>[1]hwy_speed!F186</f>
        <v>0</v>
      </c>
    </row>
    <row r="187" spans="3:8" x14ac:dyDescent="0.25">
      <c r="C187">
        <f>[1]hwy_speed!A187</f>
        <v>859</v>
      </c>
      <c r="D187">
        <f>[1]hwy_speed!B187</f>
        <v>0</v>
      </c>
      <c r="E187">
        <f>[1]hwy_speed!C187</f>
        <v>0</v>
      </c>
      <c r="F187">
        <f>[1]hwy_speed!D187</f>
        <v>0</v>
      </c>
      <c r="G187">
        <f>[1]hwy_speed!E187</f>
        <v>0</v>
      </c>
      <c r="H187">
        <f>[1]hwy_speed!F187</f>
        <v>0</v>
      </c>
    </row>
    <row r="188" spans="3:8" x14ac:dyDescent="0.25">
      <c r="C188">
        <f>[1]hwy_speed!A188</f>
        <v>860</v>
      </c>
      <c r="D188">
        <f>[1]hwy_speed!B188</f>
        <v>0</v>
      </c>
      <c r="E188">
        <f>[1]hwy_speed!C188</f>
        <v>0</v>
      </c>
      <c r="F188">
        <f>[1]hwy_speed!D188</f>
        <v>0</v>
      </c>
      <c r="G188">
        <f>[1]hwy_speed!E188</f>
        <v>0</v>
      </c>
      <c r="H188">
        <f>[1]hwy_speed!F188</f>
        <v>0</v>
      </c>
    </row>
    <row r="189" spans="3:8" x14ac:dyDescent="0.25">
      <c r="C189">
        <f>[1]hwy_speed!A189</f>
        <v>1042</v>
      </c>
      <c r="D189">
        <f>[1]hwy_speed!B189</f>
        <v>0</v>
      </c>
      <c r="E189">
        <f>[1]hwy_speed!C189</f>
        <v>0</v>
      </c>
      <c r="F189">
        <f>[1]hwy_speed!D189</f>
        <v>0</v>
      </c>
      <c r="G189">
        <f>[1]hwy_speed!E189</f>
        <v>0</v>
      </c>
      <c r="H189">
        <f>[1]hwy_speed!F189</f>
        <v>0</v>
      </c>
    </row>
    <row r="190" spans="3:8" x14ac:dyDescent="0.25">
      <c r="C190">
        <f>[1]hwy_speed!A190</f>
        <v>1173</v>
      </c>
      <c r="D190">
        <f>[1]hwy_speed!B190</f>
        <v>0</v>
      </c>
      <c r="E190">
        <f>[1]hwy_speed!C190</f>
        <v>0</v>
      </c>
      <c r="F190">
        <f>[1]hwy_speed!D190</f>
        <v>0</v>
      </c>
      <c r="G190">
        <f>[1]hwy_speed!E190</f>
        <v>0</v>
      </c>
      <c r="H190">
        <f>[1]hwy_speed!F190</f>
        <v>0</v>
      </c>
    </row>
    <row r="191" spans="3:8" x14ac:dyDescent="0.25">
      <c r="C191">
        <f>[1]hwy_speed!A191</f>
        <v>1250</v>
      </c>
      <c r="D191">
        <f>[1]hwy_speed!B191</f>
        <v>0</v>
      </c>
      <c r="E191">
        <f>[1]hwy_speed!C191</f>
        <v>0</v>
      </c>
      <c r="F191">
        <f>[1]hwy_speed!D191</f>
        <v>0</v>
      </c>
      <c r="G191">
        <f>[1]hwy_speed!E191</f>
        <v>0</v>
      </c>
      <c r="H191">
        <f>[1]hwy_speed!F191</f>
        <v>0</v>
      </c>
    </row>
    <row r="192" spans="3:8" x14ac:dyDescent="0.25">
      <c r="C192">
        <f>[1]hwy_speed!A192</f>
        <v>1549</v>
      </c>
      <c r="D192">
        <f>[1]hwy_speed!B192</f>
        <v>0</v>
      </c>
      <c r="E192">
        <f>[1]hwy_speed!C192</f>
        <v>0</v>
      </c>
      <c r="F192">
        <f>[1]hwy_speed!D192</f>
        <v>0</v>
      </c>
      <c r="G192">
        <f>[1]hwy_speed!E192</f>
        <v>0</v>
      </c>
      <c r="H192">
        <f>[1]hwy_speed!F192</f>
        <v>0</v>
      </c>
    </row>
    <row r="193" spans="3:8" x14ac:dyDescent="0.25">
      <c r="C193">
        <f>[1]hwy_speed!A193</f>
        <v>1580</v>
      </c>
      <c r="D193">
        <f>[1]hwy_speed!B193</f>
        <v>0</v>
      </c>
      <c r="E193">
        <f>[1]hwy_speed!C193</f>
        <v>0</v>
      </c>
      <c r="F193">
        <f>[1]hwy_speed!D193</f>
        <v>0</v>
      </c>
      <c r="G193">
        <f>[1]hwy_speed!E193</f>
        <v>0</v>
      </c>
      <c r="H193">
        <f>[1]hwy_speed!F193</f>
        <v>0</v>
      </c>
    </row>
    <row r="194" spans="3:8" x14ac:dyDescent="0.25">
      <c r="C194">
        <f>[1]hwy_speed!A194</f>
        <v>1768</v>
      </c>
      <c r="D194">
        <f>[1]hwy_speed!B194</f>
        <v>0</v>
      </c>
      <c r="E194">
        <f>[1]hwy_speed!C194</f>
        <v>0</v>
      </c>
      <c r="F194">
        <f>[1]hwy_speed!D194</f>
        <v>0</v>
      </c>
      <c r="G194">
        <f>[1]hwy_speed!E194</f>
        <v>0</v>
      </c>
      <c r="H194">
        <f>[1]hwy_speed!F194</f>
        <v>0</v>
      </c>
    </row>
    <row r="195" spans="3:8" x14ac:dyDescent="0.25">
      <c r="C195">
        <f>[1]hwy_speed!A195</f>
        <v>3010</v>
      </c>
      <c r="D195">
        <f>[1]hwy_speed!B195</f>
        <v>0</v>
      </c>
      <c r="E195">
        <f>[1]hwy_speed!C195</f>
        <v>0</v>
      </c>
      <c r="F195">
        <f>[1]hwy_speed!D195</f>
        <v>0</v>
      </c>
      <c r="G195">
        <f>[1]hwy_speed!E195</f>
        <v>0</v>
      </c>
      <c r="H195">
        <f>[1]hwy_speed!F195</f>
        <v>0</v>
      </c>
    </row>
    <row r="196" spans="3:8" x14ac:dyDescent="0.25">
      <c r="C196">
        <f>[1]hwy_speed!A196</f>
        <v>3012</v>
      </c>
      <c r="D196">
        <f>[1]hwy_speed!B196</f>
        <v>0</v>
      </c>
      <c r="E196">
        <f>[1]hwy_speed!C196</f>
        <v>0</v>
      </c>
      <c r="F196">
        <f>[1]hwy_speed!D196</f>
        <v>0</v>
      </c>
      <c r="G196">
        <f>[1]hwy_speed!E196</f>
        <v>0</v>
      </c>
      <c r="H196">
        <f>[1]hwy_speed!F196</f>
        <v>0</v>
      </c>
    </row>
    <row r="197" spans="3:8" x14ac:dyDescent="0.25">
      <c r="C197">
        <f>[1]hwy_speed!A197</f>
        <v>3098</v>
      </c>
      <c r="D197">
        <f>[1]hwy_speed!B197</f>
        <v>0</v>
      </c>
      <c r="E197">
        <f>[1]hwy_speed!C197</f>
        <v>0</v>
      </c>
      <c r="F197">
        <f>[1]hwy_speed!D197</f>
        <v>0</v>
      </c>
      <c r="G197">
        <f>[1]hwy_speed!E197</f>
        <v>0</v>
      </c>
      <c r="H197">
        <f>[1]hwy_speed!F197</f>
        <v>0</v>
      </c>
    </row>
    <row r="198" spans="3:8" x14ac:dyDescent="0.25">
      <c r="C198">
        <f>[1]hwy_speed!A198</f>
        <v>3115</v>
      </c>
      <c r="D198">
        <f>[1]hwy_speed!B198</f>
        <v>0</v>
      </c>
      <c r="E198">
        <f>[1]hwy_speed!C198</f>
        <v>0</v>
      </c>
      <c r="F198">
        <f>[1]hwy_speed!D198</f>
        <v>0</v>
      </c>
      <c r="G198">
        <f>[1]hwy_speed!E198</f>
        <v>0</v>
      </c>
      <c r="H198">
        <f>[1]hwy_speed!F198</f>
        <v>0</v>
      </c>
    </row>
    <row r="199" spans="3:8" x14ac:dyDescent="0.25">
      <c r="C199">
        <f>[1]hwy_speed!A199</f>
        <v>3122</v>
      </c>
      <c r="D199">
        <f>[1]hwy_speed!B199</f>
        <v>0</v>
      </c>
      <c r="E199">
        <f>[1]hwy_speed!C199</f>
        <v>0</v>
      </c>
      <c r="F199">
        <f>[1]hwy_speed!D199</f>
        <v>0</v>
      </c>
      <c r="G199">
        <f>[1]hwy_speed!E199</f>
        <v>0</v>
      </c>
      <c r="H199">
        <f>[1]hwy_speed!F199</f>
        <v>0</v>
      </c>
    </row>
    <row r="200" spans="3:8" x14ac:dyDescent="0.25">
      <c r="C200">
        <f>[1]hwy_speed!A200</f>
        <v>3125</v>
      </c>
      <c r="D200">
        <f>[1]hwy_speed!B200</f>
        <v>0</v>
      </c>
      <c r="E200">
        <f>[1]hwy_speed!C200</f>
        <v>0</v>
      </c>
      <c r="F200">
        <f>[1]hwy_speed!D200</f>
        <v>0</v>
      </c>
      <c r="G200">
        <f>[1]hwy_speed!E200</f>
        <v>0</v>
      </c>
      <c r="H200">
        <f>[1]hwy_speed!F200</f>
        <v>0</v>
      </c>
    </row>
    <row r="201" spans="3:8" x14ac:dyDescent="0.25">
      <c r="C201">
        <f>[1]hwy_speed!A201</f>
        <v>3145</v>
      </c>
      <c r="D201">
        <f>[1]hwy_speed!B201</f>
        <v>0</v>
      </c>
      <c r="E201">
        <f>[1]hwy_speed!C201</f>
        <v>0</v>
      </c>
      <c r="F201">
        <f>[1]hwy_speed!D201</f>
        <v>0</v>
      </c>
      <c r="G201">
        <f>[1]hwy_speed!E201</f>
        <v>0</v>
      </c>
      <c r="H201">
        <f>[1]hwy_speed!F201</f>
        <v>0</v>
      </c>
    </row>
    <row r="202" spans="3:8" x14ac:dyDescent="0.25">
      <c r="C202">
        <f>[1]hwy_speed!A202</f>
        <v>3192</v>
      </c>
      <c r="D202">
        <f>[1]hwy_speed!B202</f>
        <v>0</v>
      </c>
      <c r="E202">
        <f>[1]hwy_speed!C202</f>
        <v>0</v>
      </c>
      <c r="F202">
        <f>[1]hwy_speed!D202</f>
        <v>0</v>
      </c>
      <c r="G202">
        <f>[1]hwy_speed!E202</f>
        <v>0</v>
      </c>
      <c r="H202">
        <f>[1]hwy_speed!F202</f>
        <v>0</v>
      </c>
    </row>
    <row r="203" spans="3:8" x14ac:dyDescent="0.25">
      <c r="C203">
        <f>[1]hwy_speed!A203</f>
        <v>3197</v>
      </c>
      <c r="D203">
        <f>[1]hwy_speed!B203</f>
        <v>0</v>
      </c>
      <c r="E203">
        <f>[1]hwy_speed!C203</f>
        <v>0</v>
      </c>
      <c r="F203">
        <f>[1]hwy_speed!D203</f>
        <v>0</v>
      </c>
      <c r="G203">
        <f>[1]hwy_speed!E203</f>
        <v>0</v>
      </c>
      <c r="H203">
        <f>[1]hwy_speed!F203</f>
        <v>0</v>
      </c>
    </row>
    <row r="204" spans="3:8" x14ac:dyDescent="0.25">
      <c r="C204">
        <f>[1]hwy_speed!A204</f>
        <v>3204</v>
      </c>
      <c r="D204">
        <f>[1]hwy_speed!B204</f>
        <v>0</v>
      </c>
      <c r="E204">
        <f>[1]hwy_speed!C204</f>
        <v>0</v>
      </c>
      <c r="F204">
        <f>[1]hwy_speed!D204</f>
        <v>0</v>
      </c>
      <c r="G204">
        <f>[1]hwy_speed!E204</f>
        <v>0</v>
      </c>
      <c r="H204">
        <f>[1]hwy_speed!F204</f>
        <v>0</v>
      </c>
    </row>
    <row r="205" spans="3:8" x14ac:dyDescent="0.25">
      <c r="C205">
        <f>[1]hwy_speed!A205</f>
        <v>3205</v>
      </c>
      <c r="D205">
        <f>[1]hwy_speed!B205</f>
        <v>0</v>
      </c>
      <c r="E205">
        <f>[1]hwy_speed!C205</f>
        <v>0</v>
      </c>
      <c r="F205">
        <f>[1]hwy_speed!D205</f>
        <v>0</v>
      </c>
      <c r="G205">
        <f>[1]hwy_speed!E205</f>
        <v>0</v>
      </c>
      <c r="H205">
        <f>[1]hwy_speed!F205</f>
        <v>0</v>
      </c>
    </row>
    <row r="206" spans="3:8" x14ac:dyDescent="0.25">
      <c r="C206">
        <f>[1]hwy_speed!A206</f>
        <v>3206</v>
      </c>
      <c r="D206">
        <f>[1]hwy_speed!B206</f>
        <v>0</v>
      </c>
      <c r="E206">
        <f>[1]hwy_speed!C206</f>
        <v>0</v>
      </c>
      <c r="F206">
        <f>[1]hwy_speed!D206</f>
        <v>0</v>
      </c>
      <c r="G206">
        <f>[1]hwy_speed!E206</f>
        <v>0</v>
      </c>
      <c r="H206">
        <f>[1]hwy_speed!F206</f>
        <v>0</v>
      </c>
    </row>
    <row r="207" spans="3:8" x14ac:dyDescent="0.25">
      <c r="C207">
        <f>[1]hwy_speed!A207</f>
        <v>3207</v>
      </c>
      <c r="D207">
        <f>[1]hwy_speed!B207</f>
        <v>0</v>
      </c>
      <c r="E207">
        <f>[1]hwy_speed!C207</f>
        <v>0</v>
      </c>
      <c r="F207">
        <f>[1]hwy_speed!D207</f>
        <v>0</v>
      </c>
      <c r="G207">
        <f>[1]hwy_speed!E207</f>
        <v>0</v>
      </c>
      <c r="H207">
        <f>[1]hwy_speed!F207</f>
        <v>0</v>
      </c>
    </row>
    <row r="208" spans="3:8" x14ac:dyDescent="0.25">
      <c r="C208">
        <f>[1]hwy_speed!A208</f>
        <v>3212</v>
      </c>
      <c r="D208">
        <f>[1]hwy_speed!B208</f>
        <v>0</v>
      </c>
      <c r="E208">
        <f>[1]hwy_speed!C208</f>
        <v>0</v>
      </c>
      <c r="F208">
        <f>[1]hwy_speed!D208</f>
        <v>0</v>
      </c>
      <c r="G208">
        <f>[1]hwy_speed!E208</f>
        <v>0</v>
      </c>
      <c r="H208">
        <f>[1]hwy_speed!F208</f>
        <v>0</v>
      </c>
    </row>
    <row r="209" spans="3:8" x14ac:dyDescent="0.25">
      <c r="C209">
        <f>[1]hwy_speed!A209</f>
        <v>3221</v>
      </c>
      <c r="D209">
        <f>[1]hwy_speed!B209</f>
        <v>0</v>
      </c>
      <c r="E209">
        <f>[1]hwy_speed!C209</f>
        <v>0</v>
      </c>
      <c r="F209">
        <f>[1]hwy_speed!D209</f>
        <v>0</v>
      </c>
      <c r="G209">
        <f>[1]hwy_speed!E209</f>
        <v>0</v>
      </c>
      <c r="H209">
        <f>[1]hwy_speed!F209</f>
        <v>0</v>
      </c>
    </row>
    <row r="210" spans="3:8" x14ac:dyDescent="0.25">
      <c r="C210">
        <f>[1]hwy_speed!A210</f>
        <v>3222</v>
      </c>
      <c r="D210">
        <f>[1]hwy_speed!B210</f>
        <v>0</v>
      </c>
      <c r="E210">
        <f>[1]hwy_speed!C210</f>
        <v>0</v>
      </c>
      <c r="F210">
        <f>[1]hwy_speed!D210</f>
        <v>0</v>
      </c>
      <c r="G210">
        <f>[1]hwy_speed!E210</f>
        <v>0</v>
      </c>
      <c r="H210">
        <f>[1]hwy_speed!F210</f>
        <v>0</v>
      </c>
    </row>
    <row r="211" spans="3:8" x14ac:dyDescent="0.25">
      <c r="C211">
        <f>[1]hwy_speed!A211</f>
        <v>3223</v>
      </c>
      <c r="D211">
        <f>[1]hwy_speed!B211</f>
        <v>0</v>
      </c>
      <c r="E211">
        <f>[1]hwy_speed!C211</f>
        <v>0</v>
      </c>
      <c r="F211">
        <f>[1]hwy_speed!D211</f>
        <v>0</v>
      </c>
      <c r="G211">
        <f>[1]hwy_speed!E211</f>
        <v>0</v>
      </c>
      <c r="H211">
        <f>[1]hwy_speed!F211</f>
        <v>0</v>
      </c>
    </row>
    <row r="212" spans="3:8" x14ac:dyDescent="0.25">
      <c r="C212">
        <f>[1]hwy_speed!A212</f>
        <v>3419</v>
      </c>
      <c r="D212">
        <f>[1]hwy_speed!B212</f>
        <v>0</v>
      </c>
      <c r="E212">
        <f>[1]hwy_speed!C212</f>
        <v>0</v>
      </c>
      <c r="F212">
        <f>[1]hwy_speed!D212</f>
        <v>0</v>
      </c>
      <c r="G212">
        <f>[1]hwy_speed!E212</f>
        <v>0</v>
      </c>
      <c r="H212">
        <f>[1]hwy_speed!F212</f>
        <v>0</v>
      </c>
    </row>
    <row r="213" spans="3:8" x14ac:dyDescent="0.25">
      <c r="C213">
        <f>[1]hwy_speed!A213</f>
        <v>3968</v>
      </c>
      <c r="D213">
        <f>[1]hwy_speed!B213</f>
        <v>0</v>
      </c>
      <c r="E213">
        <f>[1]hwy_speed!C213</f>
        <v>0</v>
      </c>
      <c r="F213">
        <f>[1]hwy_speed!D213</f>
        <v>0</v>
      </c>
      <c r="G213">
        <f>[1]hwy_speed!E213</f>
        <v>0</v>
      </c>
      <c r="H213">
        <f>[1]hwy_speed!F213</f>
        <v>0</v>
      </c>
    </row>
    <row r="214" spans="3:8" x14ac:dyDescent="0.25">
      <c r="C214">
        <f>[1]hwy_speed!A214</f>
        <v>4887</v>
      </c>
      <c r="D214">
        <f>[1]hwy_speed!B214</f>
        <v>0</v>
      </c>
      <c r="E214">
        <f>[1]hwy_speed!C214</f>
        <v>0</v>
      </c>
      <c r="F214">
        <f>[1]hwy_speed!D214</f>
        <v>0</v>
      </c>
      <c r="G214">
        <f>[1]hwy_speed!E214</f>
        <v>0</v>
      </c>
      <c r="H214">
        <f>[1]hwy_speed!F214</f>
        <v>0</v>
      </c>
    </row>
    <row r="215" spans="3:8" x14ac:dyDescent="0.25">
      <c r="C215">
        <f>[1]hwy_speed!A215</f>
        <v>5127</v>
      </c>
      <c r="D215">
        <f>[1]hwy_speed!B215</f>
        <v>0</v>
      </c>
      <c r="E215">
        <f>[1]hwy_speed!C215</f>
        <v>0</v>
      </c>
      <c r="F215">
        <f>[1]hwy_speed!D215</f>
        <v>0</v>
      </c>
      <c r="G215">
        <f>[1]hwy_speed!E215</f>
        <v>0</v>
      </c>
      <c r="H215">
        <f>[1]hwy_speed!F215</f>
        <v>0</v>
      </c>
    </row>
    <row r="216" spans="3:8" x14ac:dyDescent="0.25">
      <c r="C216">
        <f>[1]hwy_speed!A216</f>
        <v>6664</v>
      </c>
      <c r="D216">
        <f>[1]hwy_speed!B216</f>
        <v>0</v>
      </c>
      <c r="E216">
        <f>[1]hwy_speed!C216</f>
        <v>0</v>
      </c>
      <c r="F216">
        <f>[1]hwy_speed!D216</f>
        <v>0</v>
      </c>
      <c r="G216">
        <f>[1]hwy_speed!E216</f>
        <v>0</v>
      </c>
      <c r="H216">
        <f>[1]hwy_speed!F216</f>
        <v>0</v>
      </c>
    </row>
    <row r="217" spans="3:8" x14ac:dyDescent="0.25">
      <c r="C217">
        <f>[1]hwy_speed!A217</f>
        <v>6666</v>
      </c>
      <c r="D217">
        <f>[1]hwy_speed!B217</f>
        <v>0</v>
      </c>
      <c r="E217">
        <f>[1]hwy_speed!C217</f>
        <v>0</v>
      </c>
      <c r="F217">
        <f>[1]hwy_speed!D217</f>
        <v>0</v>
      </c>
      <c r="G217">
        <f>[1]hwy_speed!E217</f>
        <v>0</v>
      </c>
      <c r="H217">
        <f>[1]hwy_speed!F217</f>
        <v>0</v>
      </c>
    </row>
    <row r="218" spans="3:8" x14ac:dyDescent="0.25">
      <c r="C218">
        <f>[1]hwy_speed!A218</f>
        <v>6852</v>
      </c>
      <c r="D218">
        <f>[1]hwy_speed!B218</f>
        <v>0</v>
      </c>
      <c r="E218">
        <f>[1]hwy_speed!C218</f>
        <v>0</v>
      </c>
      <c r="F218">
        <f>[1]hwy_speed!D218</f>
        <v>0</v>
      </c>
      <c r="G218">
        <f>[1]hwy_speed!E218</f>
        <v>0</v>
      </c>
      <c r="H218">
        <f>[1]hwy_speed!F218</f>
        <v>0</v>
      </c>
    </row>
    <row r="219" spans="3:8" x14ac:dyDescent="0.25">
      <c r="C219">
        <f>[1]hwy_speed!A219</f>
        <v>6928</v>
      </c>
      <c r="D219">
        <f>[1]hwy_speed!B219</f>
        <v>0</v>
      </c>
      <c r="E219">
        <f>[1]hwy_speed!C219</f>
        <v>0</v>
      </c>
      <c r="F219">
        <f>[1]hwy_speed!D219</f>
        <v>0</v>
      </c>
      <c r="G219">
        <f>[1]hwy_speed!E219</f>
        <v>0</v>
      </c>
      <c r="H219">
        <f>[1]hwy_speed!F219</f>
        <v>0</v>
      </c>
    </row>
    <row r="220" spans="3:8" x14ac:dyDescent="0.25">
      <c r="C220">
        <f>[1]hwy_speed!A220</f>
        <v>7073</v>
      </c>
      <c r="D220">
        <f>[1]hwy_speed!B220</f>
        <v>0</v>
      </c>
      <c r="E220">
        <f>[1]hwy_speed!C220</f>
        <v>0</v>
      </c>
      <c r="F220">
        <f>[1]hwy_speed!D220</f>
        <v>0</v>
      </c>
      <c r="G220">
        <f>[1]hwy_speed!E220</f>
        <v>0</v>
      </c>
      <c r="H220">
        <f>[1]hwy_speed!F220</f>
        <v>0</v>
      </c>
    </row>
    <row r="221" spans="3:8" x14ac:dyDescent="0.25">
      <c r="C221">
        <f>[1]hwy_speed!A221</f>
        <v>7074</v>
      </c>
      <c r="D221">
        <f>[1]hwy_speed!B221</f>
        <v>0</v>
      </c>
      <c r="E221">
        <f>[1]hwy_speed!C221</f>
        <v>0</v>
      </c>
      <c r="F221">
        <f>[1]hwy_speed!D221</f>
        <v>0</v>
      </c>
      <c r="G221">
        <f>[1]hwy_speed!E221</f>
        <v>0</v>
      </c>
      <c r="H221">
        <f>[1]hwy_speed!F221</f>
        <v>0</v>
      </c>
    </row>
    <row r="222" spans="3:8" x14ac:dyDescent="0.25">
      <c r="C222">
        <f>[1]hwy_speed!A222</f>
        <v>7132</v>
      </c>
      <c r="D222">
        <f>[1]hwy_speed!B222</f>
        <v>0</v>
      </c>
      <c r="E222">
        <f>[1]hwy_speed!C222</f>
        <v>0</v>
      </c>
      <c r="F222">
        <f>[1]hwy_speed!D222</f>
        <v>0</v>
      </c>
      <c r="G222">
        <f>[1]hwy_speed!E222</f>
        <v>0</v>
      </c>
      <c r="H222">
        <f>[1]hwy_speed!F222</f>
        <v>0</v>
      </c>
    </row>
    <row r="223" spans="3:8" x14ac:dyDescent="0.25">
      <c r="C223">
        <f>[1]hwy_speed!A223</f>
        <v>7190</v>
      </c>
      <c r="D223">
        <f>[1]hwy_speed!B223</f>
        <v>0</v>
      </c>
      <c r="E223">
        <f>[1]hwy_speed!C223</f>
        <v>0</v>
      </c>
      <c r="F223">
        <f>[1]hwy_speed!D223</f>
        <v>0</v>
      </c>
      <c r="G223">
        <f>[1]hwy_speed!E223</f>
        <v>0</v>
      </c>
      <c r="H223">
        <f>[1]hwy_speed!F223</f>
        <v>0</v>
      </c>
    </row>
    <row r="224" spans="3:8" x14ac:dyDescent="0.25">
      <c r="C224">
        <f>[1]hwy_speed!A224</f>
        <v>7215</v>
      </c>
      <c r="D224">
        <f>[1]hwy_speed!B224</f>
        <v>0</v>
      </c>
      <c r="E224">
        <f>[1]hwy_speed!C224</f>
        <v>0</v>
      </c>
      <c r="F224">
        <f>[1]hwy_speed!D224</f>
        <v>0</v>
      </c>
      <c r="G224">
        <f>[1]hwy_speed!E224</f>
        <v>0</v>
      </c>
      <c r="H224">
        <f>[1]hwy_speed!F224</f>
        <v>0</v>
      </c>
    </row>
    <row r="225" spans="3:8" x14ac:dyDescent="0.25">
      <c r="C225">
        <f>[1]hwy_speed!A225</f>
        <v>7216</v>
      </c>
      <c r="D225">
        <f>[1]hwy_speed!B225</f>
        <v>0</v>
      </c>
      <c r="E225">
        <f>[1]hwy_speed!C225</f>
        <v>0</v>
      </c>
      <c r="F225">
        <f>[1]hwy_speed!D225</f>
        <v>0</v>
      </c>
      <c r="G225">
        <f>[1]hwy_speed!E225</f>
        <v>0</v>
      </c>
      <c r="H225">
        <f>[1]hwy_speed!F225</f>
        <v>0</v>
      </c>
    </row>
    <row r="226" spans="3:8" x14ac:dyDescent="0.25">
      <c r="C226">
        <f>[1]hwy_speed!A226</f>
        <v>7222</v>
      </c>
      <c r="D226">
        <f>[1]hwy_speed!B226</f>
        <v>0</v>
      </c>
      <c r="E226">
        <f>[1]hwy_speed!C226</f>
        <v>0</v>
      </c>
      <c r="F226">
        <f>[1]hwy_speed!D226</f>
        <v>0</v>
      </c>
      <c r="G226">
        <f>[1]hwy_speed!E226</f>
        <v>0</v>
      </c>
      <c r="H226">
        <f>[1]hwy_speed!F226</f>
        <v>0</v>
      </c>
    </row>
    <row r="227" spans="3:8" x14ac:dyDescent="0.25">
      <c r="C227">
        <f>[1]hwy_speed!A227</f>
        <v>7223</v>
      </c>
      <c r="D227">
        <f>[1]hwy_speed!B227</f>
        <v>0</v>
      </c>
      <c r="E227">
        <f>[1]hwy_speed!C227</f>
        <v>0</v>
      </c>
      <c r="F227">
        <f>[1]hwy_speed!D227</f>
        <v>0</v>
      </c>
      <c r="G227">
        <f>[1]hwy_speed!E227</f>
        <v>0</v>
      </c>
      <c r="H227">
        <f>[1]hwy_speed!F227</f>
        <v>0</v>
      </c>
    </row>
    <row r="228" spans="3:8" x14ac:dyDescent="0.25">
      <c r="C228">
        <f>[1]hwy_speed!A228</f>
        <v>7258</v>
      </c>
      <c r="D228">
        <f>[1]hwy_speed!B228</f>
        <v>0</v>
      </c>
      <c r="E228">
        <f>[1]hwy_speed!C228</f>
        <v>0</v>
      </c>
      <c r="F228">
        <f>[1]hwy_speed!D228</f>
        <v>0</v>
      </c>
      <c r="G228">
        <f>[1]hwy_speed!E228</f>
        <v>0</v>
      </c>
      <c r="H228">
        <f>[1]hwy_speed!F228</f>
        <v>0</v>
      </c>
    </row>
    <row r="229" spans="3:8" x14ac:dyDescent="0.25">
      <c r="C229">
        <f>[1]hwy_speed!A229</f>
        <v>7259</v>
      </c>
      <c r="D229">
        <f>[1]hwy_speed!B229</f>
        <v>0</v>
      </c>
      <c r="E229">
        <f>[1]hwy_speed!C229</f>
        <v>0</v>
      </c>
      <c r="F229">
        <f>[1]hwy_speed!D229</f>
        <v>0</v>
      </c>
      <c r="G229">
        <f>[1]hwy_speed!E229</f>
        <v>0</v>
      </c>
      <c r="H229">
        <f>[1]hwy_speed!F229</f>
        <v>0</v>
      </c>
    </row>
    <row r="230" spans="3:8" x14ac:dyDescent="0.25">
      <c r="C230">
        <f>[1]hwy_speed!A230</f>
        <v>7260</v>
      </c>
      <c r="D230">
        <f>[1]hwy_speed!B230</f>
        <v>0</v>
      </c>
      <c r="E230">
        <f>[1]hwy_speed!C230</f>
        <v>0</v>
      </c>
      <c r="F230">
        <f>[1]hwy_speed!D230</f>
        <v>0</v>
      </c>
      <c r="G230">
        <f>[1]hwy_speed!E230</f>
        <v>0</v>
      </c>
      <c r="H230">
        <f>[1]hwy_speed!F230</f>
        <v>0</v>
      </c>
    </row>
    <row r="231" spans="3:8" x14ac:dyDescent="0.25">
      <c r="C231">
        <f>[1]hwy_speed!A231</f>
        <v>7303</v>
      </c>
      <c r="D231">
        <f>[1]hwy_speed!B231</f>
        <v>0</v>
      </c>
      <c r="E231">
        <f>[1]hwy_speed!C231</f>
        <v>0</v>
      </c>
      <c r="F231">
        <f>[1]hwy_speed!D231</f>
        <v>0</v>
      </c>
      <c r="G231">
        <f>[1]hwy_speed!E231</f>
        <v>0</v>
      </c>
      <c r="H231">
        <f>[1]hwy_speed!F231</f>
        <v>0</v>
      </c>
    </row>
    <row r="232" spans="3:8" x14ac:dyDescent="0.25">
      <c r="C232">
        <f>[1]hwy_speed!A232</f>
        <v>7310</v>
      </c>
      <c r="D232">
        <f>[1]hwy_speed!B232</f>
        <v>0</v>
      </c>
      <c r="E232">
        <f>[1]hwy_speed!C232</f>
        <v>0</v>
      </c>
      <c r="F232">
        <f>[1]hwy_speed!D232</f>
        <v>0</v>
      </c>
      <c r="G232">
        <f>[1]hwy_speed!E232</f>
        <v>0</v>
      </c>
      <c r="H232">
        <f>[1]hwy_speed!F232</f>
        <v>0</v>
      </c>
    </row>
    <row r="233" spans="3:8" x14ac:dyDescent="0.25">
      <c r="C233">
        <f>[1]hwy_speed!A233</f>
        <v>7373</v>
      </c>
      <c r="D233">
        <f>[1]hwy_speed!B233</f>
        <v>0</v>
      </c>
      <c r="E233">
        <f>[1]hwy_speed!C233</f>
        <v>0</v>
      </c>
      <c r="F233">
        <f>[1]hwy_speed!D233</f>
        <v>0</v>
      </c>
      <c r="G233">
        <f>[1]hwy_speed!E233</f>
        <v>0</v>
      </c>
      <c r="H233">
        <f>[1]hwy_speed!F233</f>
        <v>0</v>
      </c>
    </row>
    <row r="234" spans="3:8" x14ac:dyDescent="0.25">
      <c r="C234">
        <f>[1]hwy_speed!A234</f>
        <v>7374</v>
      </c>
      <c r="D234">
        <f>[1]hwy_speed!B234</f>
        <v>0</v>
      </c>
      <c r="E234">
        <f>[1]hwy_speed!C234</f>
        <v>0</v>
      </c>
      <c r="F234">
        <f>[1]hwy_speed!D234</f>
        <v>0</v>
      </c>
      <c r="G234">
        <f>[1]hwy_speed!E234</f>
        <v>0</v>
      </c>
      <c r="H234">
        <f>[1]hwy_speed!F234</f>
        <v>0</v>
      </c>
    </row>
    <row r="235" spans="3:8" x14ac:dyDescent="0.25">
      <c r="C235">
        <f>[1]hwy_speed!A235</f>
        <v>7375</v>
      </c>
      <c r="D235">
        <f>[1]hwy_speed!B235</f>
        <v>0</v>
      </c>
      <c r="E235">
        <f>[1]hwy_speed!C235</f>
        <v>0</v>
      </c>
      <c r="F235">
        <f>[1]hwy_speed!D235</f>
        <v>0</v>
      </c>
      <c r="G235">
        <f>[1]hwy_speed!E235</f>
        <v>0</v>
      </c>
      <c r="H235">
        <f>[1]hwy_speed!F235</f>
        <v>0</v>
      </c>
    </row>
    <row r="236" spans="3:8" x14ac:dyDescent="0.25">
      <c r="C236">
        <f>[1]hwy_speed!A236</f>
        <v>7376</v>
      </c>
      <c r="D236">
        <f>[1]hwy_speed!B236</f>
        <v>0</v>
      </c>
      <c r="E236">
        <f>[1]hwy_speed!C236</f>
        <v>0</v>
      </c>
      <c r="F236">
        <f>[1]hwy_speed!D236</f>
        <v>0</v>
      </c>
      <c r="G236">
        <f>[1]hwy_speed!E236</f>
        <v>0</v>
      </c>
      <c r="H236">
        <f>[1]hwy_speed!F236</f>
        <v>0</v>
      </c>
    </row>
    <row r="237" spans="3:8" x14ac:dyDescent="0.25">
      <c r="C237">
        <f>[1]hwy_speed!A237</f>
        <v>7377</v>
      </c>
      <c r="D237">
        <f>[1]hwy_speed!B237</f>
        <v>0</v>
      </c>
      <c r="E237">
        <f>[1]hwy_speed!C237</f>
        <v>0</v>
      </c>
      <c r="F237">
        <f>[1]hwy_speed!D237</f>
        <v>0</v>
      </c>
      <c r="G237">
        <f>[1]hwy_speed!E237</f>
        <v>0</v>
      </c>
      <c r="H237">
        <f>[1]hwy_speed!F237</f>
        <v>0</v>
      </c>
    </row>
    <row r="238" spans="3:8" x14ac:dyDescent="0.25">
      <c r="C238">
        <f>[1]hwy_speed!A238</f>
        <v>7380</v>
      </c>
      <c r="D238">
        <f>[1]hwy_speed!B238</f>
        <v>0</v>
      </c>
      <c r="E238">
        <f>[1]hwy_speed!C238</f>
        <v>0</v>
      </c>
      <c r="F238">
        <f>[1]hwy_speed!D238</f>
        <v>0</v>
      </c>
      <c r="G238">
        <f>[1]hwy_speed!E238</f>
        <v>0</v>
      </c>
      <c r="H238">
        <f>[1]hwy_speed!F238</f>
        <v>0</v>
      </c>
    </row>
    <row r="239" spans="3:8" x14ac:dyDescent="0.25">
      <c r="C239">
        <f>[1]hwy_speed!A239</f>
        <v>7430</v>
      </c>
      <c r="D239">
        <f>[1]hwy_speed!B239</f>
        <v>0</v>
      </c>
      <c r="E239">
        <f>[1]hwy_speed!C239</f>
        <v>0</v>
      </c>
      <c r="F239">
        <f>[1]hwy_speed!D239</f>
        <v>0</v>
      </c>
      <c r="G239">
        <f>[1]hwy_speed!E239</f>
        <v>0</v>
      </c>
      <c r="H239">
        <f>[1]hwy_speed!F239</f>
        <v>0</v>
      </c>
    </row>
    <row r="240" spans="3:8" x14ac:dyDescent="0.25">
      <c r="C240">
        <f>[1]hwy_speed!A240</f>
        <v>7442</v>
      </c>
      <c r="D240">
        <f>[1]hwy_speed!B240</f>
        <v>0</v>
      </c>
      <c r="E240">
        <f>[1]hwy_speed!C240</f>
        <v>0</v>
      </c>
      <c r="F240">
        <f>[1]hwy_speed!D240</f>
        <v>0</v>
      </c>
      <c r="G240">
        <f>[1]hwy_speed!E240</f>
        <v>0</v>
      </c>
      <c r="H240">
        <f>[1]hwy_speed!F240</f>
        <v>0</v>
      </c>
    </row>
    <row r="241" spans="3:8" x14ac:dyDescent="0.25">
      <c r="C241">
        <f>[1]hwy_speed!A241</f>
        <v>7470</v>
      </c>
      <c r="D241">
        <f>[1]hwy_speed!B241</f>
        <v>0</v>
      </c>
      <c r="E241">
        <f>[1]hwy_speed!C241</f>
        <v>0</v>
      </c>
      <c r="F241">
        <f>[1]hwy_speed!D241</f>
        <v>0</v>
      </c>
      <c r="G241">
        <f>[1]hwy_speed!E241</f>
        <v>0</v>
      </c>
      <c r="H241">
        <f>[1]hwy_speed!F241</f>
        <v>0</v>
      </c>
    </row>
    <row r="242" spans="3:8" x14ac:dyDescent="0.25">
      <c r="C242">
        <f>[1]hwy_speed!A242</f>
        <v>7492</v>
      </c>
      <c r="D242">
        <f>[1]hwy_speed!B242</f>
        <v>0</v>
      </c>
      <c r="E242">
        <f>[1]hwy_speed!C242</f>
        <v>0</v>
      </c>
      <c r="F242">
        <f>[1]hwy_speed!D242</f>
        <v>0</v>
      </c>
      <c r="G242">
        <f>[1]hwy_speed!E242</f>
        <v>0</v>
      </c>
      <c r="H242">
        <f>[1]hwy_speed!F242</f>
        <v>0</v>
      </c>
    </row>
    <row r="243" spans="3:8" x14ac:dyDescent="0.25">
      <c r="C243">
        <f>[1]hwy_speed!A243</f>
        <v>7497</v>
      </c>
      <c r="D243">
        <f>[1]hwy_speed!B243</f>
        <v>0</v>
      </c>
      <c r="E243">
        <f>[1]hwy_speed!C243</f>
        <v>0</v>
      </c>
      <c r="F243">
        <f>[1]hwy_speed!D243</f>
        <v>0</v>
      </c>
      <c r="G243">
        <f>[1]hwy_speed!E243</f>
        <v>0</v>
      </c>
      <c r="H243">
        <f>[1]hwy_speed!F243</f>
        <v>0</v>
      </c>
    </row>
    <row r="244" spans="3:8" x14ac:dyDescent="0.25">
      <c r="C244">
        <f>[1]hwy_speed!A244</f>
        <v>7499</v>
      </c>
      <c r="D244">
        <f>[1]hwy_speed!B244</f>
        <v>0</v>
      </c>
      <c r="E244">
        <f>[1]hwy_speed!C244</f>
        <v>0</v>
      </c>
      <c r="F244">
        <f>[1]hwy_speed!D244</f>
        <v>0</v>
      </c>
      <c r="G244">
        <f>[1]hwy_speed!E244</f>
        <v>0</v>
      </c>
      <c r="H244">
        <f>[1]hwy_speed!F244</f>
        <v>0</v>
      </c>
    </row>
    <row r="245" spans="3:8" x14ac:dyDescent="0.25">
      <c r="C245">
        <f>[1]hwy_speed!A245</f>
        <v>7501</v>
      </c>
      <c r="D245">
        <f>[1]hwy_speed!B245</f>
        <v>0</v>
      </c>
      <c r="E245">
        <f>[1]hwy_speed!C245</f>
        <v>0</v>
      </c>
      <c r="F245">
        <f>[1]hwy_speed!D245</f>
        <v>0</v>
      </c>
      <c r="G245">
        <f>[1]hwy_speed!E245</f>
        <v>0</v>
      </c>
      <c r="H245">
        <f>[1]hwy_speed!F245</f>
        <v>0</v>
      </c>
    </row>
    <row r="246" spans="3:8" x14ac:dyDescent="0.25">
      <c r="C246">
        <f>[1]hwy_speed!A246</f>
        <v>7505</v>
      </c>
      <c r="D246">
        <f>[1]hwy_speed!B246</f>
        <v>0</v>
      </c>
      <c r="E246">
        <f>[1]hwy_speed!C246</f>
        <v>0</v>
      </c>
      <c r="F246">
        <f>[1]hwy_speed!D246</f>
        <v>0</v>
      </c>
      <c r="G246">
        <f>[1]hwy_speed!E246</f>
        <v>0</v>
      </c>
      <c r="H246">
        <f>[1]hwy_speed!F246</f>
        <v>0</v>
      </c>
    </row>
    <row r="247" spans="3:8" x14ac:dyDescent="0.25">
      <c r="C247">
        <f>[1]hwy_speed!A247</f>
        <v>7506</v>
      </c>
      <c r="D247">
        <f>[1]hwy_speed!B247</f>
        <v>0</v>
      </c>
      <c r="E247">
        <f>[1]hwy_speed!C247</f>
        <v>0</v>
      </c>
      <c r="F247">
        <f>[1]hwy_speed!D247</f>
        <v>0</v>
      </c>
      <c r="G247">
        <f>[1]hwy_speed!E247</f>
        <v>0</v>
      </c>
      <c r="H247">
        <f>[1]hwy_speed!F247</f>
        <v>0</v>
      </c>
    </row>
    <row r="248" spans="3:8" x14ac:dyDescent="0.25">
      <c r="C248">
        <f>[1]hwy_speed!A248</f>
        <v>7514</v>
      </c>
      <c r="D248">
        <f>[1]hwy_speed!B248</f>
        <v>0</v>
      </c>
      <c r="E248">
        <f>[1]hwy_speed!C248</f>
        <v>0</v>
      </c>
      <c r="F248">
        <f>[1]hwy_speed!D248</f>
        <v>0</v>
      </c>
      <c r="G248">
        <f>[1]hwy_speed!E248</f>
        <v>0</v>
      </c>
      <c r="H248">
        <f>[1]hwy_speed!F248</f>
        <v>0</v>
      </c>
    </row>
    <row r="249" spans="3:8" x14ac:dyDescent="0.25">
      <c r="C249">
        <f>[1]hwy_speed!A249</f>
        <v>7525</v>
      </c>
      <c r="D249">
        <f>[1]hwy_speed!B249</f>
        <v>0</v>
      </c>
      <c r="E249">
        <f>[1]hwy_speed!C249</f>
        <v>0</v>
      </c>
      <c r="F249">
        <f>[1]hwy_speed!D249</f>
        <v>0</v>
      </c>
      <c r="G249">
        <f>[1]hwy_speed!E249</f>
        <v>0</v>
      </c>
      <c r="H249">
        <f>[1]hwy_speed!F249</f>
        <v>0</v>
      </c>
    </row>
    <row r="250" spans="3:8" x14ac:dyDescent="0.25">
      <c r="C250">
        <f>[1]hwy_speed!A250</f>
        <v>7526</v>
      </c>
      <c r="D250">
        <f>[1]hwy_speed!B250</f>
        <v>0</v>
      </c>
      <c r="E250">
        <f>[1]hwy_speed!C250</f>
        <v>0</v>
      </c>
      <c r="F250">
        <f>[1]hwy_speed!D250</f>
        <v>0</v>
      </c>
      <c r="G250">
        <f>[1]hwy_speed!E250</f>
        <v>0</v>
      </c>
      <c r="H250">
        <f>[1]hwy_speed!F250</f>
        <v>0</v>
      </c>
    </row>
    <row r="251" spans="3:8" x14ac:dyDescent="0.25">
      <c r="C251">
        <f>[1]hwy_speed!A251</f>
        <v>7545</v>
      </c>
      <c r="D251">
        <f>[1]hwy_speed!B251</f>
        <v>0</v>
      </c>
      <c r="E251">
        <f>[1]hwy_speed!C251</f>
        <v>0</v>
      </c>
      <c r="F251">
        <f>[1]hwy_speed!D251</f>
        <v>0</v>
      </c>
      <c r="G251">
        <f>[1]hwy_speed!E251</f>
        <v>0</v>
      </c>
      <c r="H251">
        <f>[1]hwy_speed!F251</f>
        <v>0</v>
      </c>
    </row>
    <row r="252" spans="3:8" x14ac:dyDescent="0.25">
      <c r="C252">
        <f>[1]hwy_speed!A252</f>
        <v>7630</v>
      </c>
      <c r="D252">
        <f>[1]hwy_speed!B252</f>
        <v>0</v>
      </c>
      <c r="E252">
        <f>[1]hwy_speed!C252</f>
        <v>0</v>
      </c>
      <c r="F252">
        <f>[1]hwy_speed!D252</f>
        <v>0</v>
      </c>
      <c r="G252">
        <f>[1]hwy_speed!E252</f>
        <v>0</v>
      </c>
      <c r="H252">
        <f>[1]hwy_speed!F252</f>
        <v>0</v>
      </c>
    </row>
    <row r="253" spans="3:8" x14ac:dyDescent="0.25">
      <c r="C253">
        <f>[1]hwy_speed!A253</f>
        <v>7636</v>
      </c>
      <c r="D253">
        <f>[1]hwy_speed!B253</f>
        <v>0</v>
      </c>
      <c r="E253">
        <f>[1]hwy_speed!C253</f>
        <v>0</v>
      </c>
      <c r="F253">
        <f>[1]hwy_speed!D253</f>
        <v>0</v>
      </c>
      <c r="G253">
        <f>[1]hwy_speed!E253</f>
        <v>0</v>
      </c>
      <c r="H253">
        <f>[1]hwy_speed!F253</f>
        <v>0</v>
      </c>
    </row>
    <row r="254" spans="3:8" x14ac:dyDescent="0.25">
      <c r="C254">
        <f>[1]hwy_speed!A254</f>
        <v>7664</v>
      </c>
      <c r="D254">
        <f>[1]hwy_speed!B254</f>
        <v>0</v>
      </c>
      <c r="E254">
        <f>[1]hwy_speed!C254</f>
        <v>0</v>
      </c>
      <c r="F254">
        <f>[1]hwy_speed!D254</f>
        <v>0</v>
      </c>
      <c r="G254">
        <f>[1]hwy_speed!E254</f>
        <v>0</v>
      </c>
      <c r="H254">
        <f>[1]hwy_speed!F254</f>
        <v>0</v>
      </c>
    </row>
    <row r="255" spans="3:8" x14ac:dyDescent="0.25">
      <c r="C255">
        <f>[1]hwy_speed!A255</f>
        <v>7665</v>
      </c>
      <c r="D255">
        <f>[1]hwy_speed!B255</f>
        <v>0</v>
      </c>
      <c r="E255">
        <f>[1]hwy_speed!C255</f>
        <v>0</v>
      </c>
      <c r="F255">
        <f>[1]hwy_speed!D255</f>
        <v>0</v>
      </c>
      <c r="G255">
        <f>[1]hwy_speed!E255</f>
        <v>0</v>
      </c>
      <c r="H255">
        <f>[1]hwy_speed!F255</f>
        <v>0</v>
      </c>
    </row>
    <row r="256" spans="3:8" x14ac:dyDescent="0.25">
      <c r="C256">
        <f>[1]hwy_speed!A256</f>
        <v>7666</v>
      </c>
      <c r="D256">
        <f>[1]hwy_speed!B256</f>
        <v>0</v>
      </c>
      <c r="E256">
        <f>[1]hwy_speed!C256</f>
        <v>0</v>
      </c>
      <c r="F256">
        <f>[1]hwy_speed!D256</f>
        <v>0</v>
      </c>
      <c r="G256">
        <f>[1]hwy_speed!E256</f>
        <v>0</v>
      </c>
      <c r="H256">
        <f>[1]hwy_speed!F256</f>
        <v>0</v>
      </c>
    </row>
    <row r="257" spans="3:8" x14ac:dyDescent="0.25">
      <c r="C257">
        <f>[1]hwy_speed!A257</f>
        <v>7699</v>
      </c>
      <c r="D257">
        <f>[1]hwy_speed!B257</f>
        <v>0</v>
      </c>
      <c r="E257">
        <f>[1]hwy_speed!C257</f>
        <v>0</v>
      </c>
      <c r="F257">
        <f>[1]hwy_speed!D257</f>
        <v>0</v>
      </c>
      <c r="G257">
        <f>[1]hwy_speed!E257</f>
        <v>0</v>
      </c>
      <c r="H257">
        <f>[1]hwy_speed!F257</f>
        <v>0</v>
      </c>
    </row>
    <row r="258" spans="3:8" x14ac:dyDescent="0.25">
      <c r="C258">
        <f>[1]hwy_speed!A258</f>
        <v>7716</v>
      </c>
      <c r="D258">
        <f>[1]hwy_speed!B258</f>
        <v>0</v>
      </c>
      <c r="E258">
        <f>[1]hwy_speed!C258</f>
        <v>0</v>
      </c>
      <c r="F258">
        <f>[1]hwy_speed!D258</f>
        <v>0</v>
      </c>
      <c r="G258">
        <f>[1]hwy_speed!E258</f>
        <v>0</v>
      </c>
      <c r="H258">
        <f>[1]hwy_speed!F258</f>
        <v>0</v>
      </c>
    </row>
    <row r="259" spans="3:8" x14ac:dyDescent="0.25">
      <c r="C259">
        <f>[1]hwy_speed!A259</f>
        <v>7723</v>
      </c>
      <c r="D259">
        <f>[1]hwy_speed!B259</f>
        <v>0</v>
      </c>
      <c r="E259">
        <f>[1]hwy_speed!C259</f>
        <v>0</v>
      </c>
      <c r="F259">
        <f>[1]hwy_speed!D259</f>
        <v>0</v>
      </c>
      <c r="G259">
        <f>[1]hwy_speed!E259</f>
        <v>0</v>
      </c>
      <c r="H259">
        <f>[1]hwy_speed!F259</f>
        <v>0</v>
      </c>
    </row>
    <row r="260" spans="3:8" x14ac:dyDescent="0.25">
      <c r="C260">
        <f>[1]hwy_speed!A260</f>
        <v>7724</v>
      </c>
      <c r="D260">
        <f>[1]hwy_speed!B260</f>
        <v>0</v>
      </c>
      <c r="E260">
        <f>[1]hwy_speed!C260</f>
        <v>0</v>
      </c>
      <c r="F260">
        <f>[1]hwy_speed!D260</f>
        <v>0</v>
      </c>
      <c r="G260">
        <f>[1]hwy_speed!E260</f>
        <v>0</v>
      </c>
      <c r="H260">
        <f>[1]hwy_speed!F260</f>
        <v>0</v>
      </c>
    </row>
    <row r="261" spans="3:8" x14ac:dyDescent="0.25">
      <c r="C261">
        <f>[1]hwy_speed!A261</f>
        <v>7725</v>
      </c>
      <c r="D261">
        <f>[1]hwy_speed!B261</f>
        <v>0</v>
      </c>
      <c r="E261">
        <f>[1]hwy_speed!C261</f>
        <v>0</v>
      </c>
      <c r="F261">
        <f>[1]hwy_speed!D261</f>
        <v>0</v>
      </c>
      <c r="G261">
        <f>[1]hwy_speed!E261</f>
        <v>0</v>
      </c>
      <c r="H261">
        <f>[1]hwy_speed!F261</f>
        <v>0</v>
      </c>
    </row>
    <row r="262" spans="3:8" x14ac:dyDescent="0.25">
      <c r="C262">
        <f>[1]hwy_speed!A262</f>
        <v>7772</v>
      </c>
      <c r="D262">
        <f>[1]hwy_speed!B262</f>
        <v>0</v>
      </c>
      <c r="E262">
        <f>[1]hwy_speed!C262</f>
        <v>0</v>
      </c>
      <c r="F262">
        <f>[1]hwy_speed!D262</f>
        <v>0</v>
      </c>
      <c r="G262">
        <f>[1]hwy_speed!E262</f>
        <v>0</v>
      </c>
      <c r="H262">
        <f>[1]hwy_speed!F262</f>
        <v>0</v>
      </c>
    </row>
    <row r="263" spans="3:8" x14ac:dyDescent="0.25">
      <c r="C263">
        <f>[1]hwy_speed!A263</f>
        <v>7872</v>
      </c>
      <c r="D263">
        <f>[1]hwy_speed!B263</f>
        <v>0</v>
      </c>
      <c r="E263">
        <f>[1]hwy_speed!C263</f>
        <v>0</v>
      </c>
      <c r="F263">
        <f>[1]hwy_speed!D263</f>
        <v>0</v>
      </c>
      <c r="G263">
        <f>[1]hwy_speed!E263</f>
        <v>0</v>
      </c>
      <c r="H263">
        <f>[1]hwy_speed!F263</f>
        <v>0</v>
      </c>
    </row>
    <row r="264" spans="3:8" x14ac:dyDescent="0.25">
      <c r="C264">
        <f>[1]hwy_speed!A264</f>
        <v>7873</v>
      </c>
      <c r="D264">
        <f>[1]hwy_speed!B264</f>
        <v>0</v>
      </c>
      <c r="E264">
        <f>[1]hwy_speed!C264</f>
        <v>0</v>
      </c>
      <c r="F264">
        <f>[1]hwy_speed!D264</f>
        <v>0</v>
      </c>
      <c r="G264">
        <f>[1]hwy_speed!E264</f>
        <v>0</v>
      </c>
      <c r="H264">
        <f>[1]hwy_speed!F264</f>
        <v>0</v>
      </c>
    </row>
    <row r="265" spans="3:8" x14ac:dyDescent="0.25">
      <c r="C265">
        <f>[1]hwy_speed!A265</f>
        <v>7874</v>
      </c>
      <c r="D265">
        <f>[1]hwy_speed!B265</f>
        <v>0</v>
      </c>
      <c r="E265">
        <f>[1]hwy_speed!C265</f>
        <v>0</v>
      </c>
      <c r="F265">
        <f>[1]hwy_speed!D265</f>
        <v>0</v>
      </c>
      <c r="G265">
        <f>[1]hwy_speed!E265</f>
        <v>0</v>
      </c>
      <c r="H265">
        <f>[1]hwy_speed!F265</f>
        <v>0</v>
      </c>
    </row>
    <row r="266" spans="3:8" x14ac:dyDescent="0.25">
      <c r="C266">
        <f>[1]hwy_speed!A266</f>
        <v>7963</v>
      </c>
      <c r="D266">
        <f>[1]hwy_speed!B266</f>
        <v>0</v>
      </c>
      <c r="E266">
        <f>[1]hwy_speed!C266</f>
        <v>0</v>
      </c>
      <c r="F266">
        <f>[1]hwy_speed!D266</f>
        <v>0</v>
      </c>
      <c r="G266">
        <f>[1]hwy_speed!E266</f>
        <v>0</v>
      </c>
      <c r="H266">
        <f>[1]hwy_speed!F266</f>
        <v>0</v>
      </c>
    </row>
    <row r="267" spans="3:8" x14ac:dyDescent="0.25">
      <c r="C267">
        <f>[1]hwy_speed!A267</f>
        <v>8022</v>
      </c>
      <c r="D267">
        <f>[1]hwy_speed!B267</f>
        <v>0</v>
      </c>
      <c r="E267">
        <f>[1]hwy_speed!C267</f>
        <v>0</v>
      </c>
      <c r="F267">
        <f>[1]hwy_speed!D267</f>
        <v>0</v>
      </c>
      <c r="G267">
        <f>[1]hwy_speed!E267</f>
        <v>0</v>
      </c>
      <c r="H267">
        <f>[1]hwy_speed!F267</f>
        <v>0</v>
      </c>
    </row>
    <row r="268" spans="3:8" x14ac:dyDescent="0.25">
      <c r="C268">
        <f>[1]hwy_speed!A268</f>
        <v>8042</v>
      </c>
      <c r="D268">
        <f>[1]hwy_speed!B268</f>
        <v>0</v>
      </c>
      <c r="E268">
        <f>[1]hwy_speed!C268</f>
        <v>0</v>
      </c>
      <c r="F268">
        <f>[1]hwy_speed!D268</f>
        <v>0</v>
      </c>
      <c r="G268">
        <f>[1]hwy_speed!E268</f>
        <v>0</v>
      </c>
      <c r="H268">
        <f>[1]hwy_speed!F268</f>
        <v>0</v>
      </c>
    </row>
    <row r="269" spans="3:8" x14ac:dyDescent="0.25">
      <c r="C269">
        <f>[1]hwy_speed!A269</f>
        <v>8054</v>
      </c>
      <c r="D269">
        <f>[1]hwy_speed!B269</f>
        <v>0</v>
      </c>
      <c r="E269">
        <f>[1]hwy_speed!C269</f>
        <v>0</v>
      </c>
      <c r="F269">
        <f>[1]hwy_speed!D269</f>
        <v>0</v>
      </c>
      <c r="G269">
        <f>[1]hwy_speed!E269</f>
        <v>0</v>
      </c>
      <c r="H269">
        <f>[1]hwy_speed!F269</f>
        <v>0</v>
      </c>
    </row>
    <row r="270" spans="3:8" x14ac:dyDescent="0.25">
      <c r="C270">
        <f>[1]hwy_speed!A270</f>
        <v>8056</v>
      </c>
      <c r="D270">
        <f>[1]hwy_speed!B270</f>
        <v>0</v>
      </c>
      <c r="E270">
        <f>[1]hwy_speed!C270</f>
        <v>0</v>
      </c>
      <c r="F270">
        <f>[1]hwy_speed!D270</f>
        <v>0</v>
      </c>
      <c r="G270">
        <f>[1]hwy_speed!E270</f>
        <v>0</v>
      </c>
      <c r="H270">
        <f>[1]hwy_speed!F270</f>
        <v>0</v>
      </c>
    </row>
    <row r="271" spans="3:8" x14ac:dyDescent="0.25">
      <c r="C271">
        <f>[1]hwy_speed!A271</f>
        <v>8057</v>
      </c>
      <c r="D271">
        <f>[1]hwy_speed!B271</f>
        <v>0</v>
      </c>
      <c r="E271">
        <f>[1]hwy_speed!C271</f>
        <v>0</v>
      </c>
      <c r="F271">
        <f>[1]hwy_speed!D271</f>
        <v>0</v>
      </c>
      <c r="G271">
        <f>[1]hwy_speed!E271</f>
        <v>0</v>
      </c>
      <c r="H271">
        <f>[1]hwy_speed!F271</f>
        <v>0</v>
      </c>
    </row>
    <row r="272" spans="3:8" x14ac:dyDescent="0.25">
      <c r="C272">
        <f>[1]hwy_speed!A272</f>
        <v>8058</v>
      </c>
      <c r="D272">
        <f>[1]hwy_speed!B272</f>
        <v>0</v>
      </c>
      <c r="E272">
        <f>[1]hwy_speed!C272</f>
        <v>0</v>
      </c>
      <c r="F272">
        <f>[1]hwy_speed!D272</f>
        <v>0</v>
      </c>
      <c r="G272">
        <f>[1]hwy_speed!E272</f>
        <v>0</v>
      </c>
      <c r="H272">
        <f>[1]hwy_speed!F272</f>
        <v>0</v>
      </c>
    </row>
    <row r="273" spans="3:8" x14ac:dyDescent="0.25">
      <c r="C273">
        <f>[1]hwy_speed!A273</f>
        <v>8059</v>
      </c>
      <c r="D273">
        <f>[1]hwy_speed!B273</f>
        <v>0</v>
      </c>
      <c r="E273">
        <f>[1]hwy_speed!C273</f>
        <v>0</v>
      </c>
      <c r="F273">
        <f>[1]hwy_speed!D273</f>
        <v>0</v>
      </c>
      <c r="G273">
        <f>[1]hwy_speed!E273</f>
        <v>0</v>
      </c>
      <c r="H273">
        <f>[1]hwy_speed!F273</f>
        <v>0</v>
      </c>
    </row>
    <row r="274" spans="3:8" x14ac:dyDescent="0.25">
      <c r="C274">
        <f>[1]hwy_speed!A274</f>
        <v>8060</v>
      </c>
      <c r="D274">
        <f>[1]hwy_speed!B274</f>
        <v>0</v>
      </c>
      <c r="E274">
        <f>[1]hwy_speed!C274</f>
        <v>0</v>
      </c>
      <c r="F274">
        <f>[1]hwy_speed!D274</f>
        <v>0</v>
      </c>
      <c r="G274">
        <f>[1]hwy_speed!E274</f>
        <v>0</v>
      </c>
      <c r="H274">
        <f>[1]hwy_speed!F274</f>
        <v>0</v>
      </c>
    </row>
    <row r="275" spans="3:8" x14ac:dyDescent="0.25">
      <c r="C275">
        <f>[1]hwy_speed!A275</f>
        <v>8102</v>
      </c>
      <c r="D275">
        <f>[1]hwy_speed!B275</f>
        <v>0</v>
      </c>
      <c r="E275">
        <f>[1]hwy_speed!C275</f>
        <v>0</v>
      </c>
      <c r="F275">
        <f>[1]hwy_speed!D275</f>
        <v>0</v>
      </c>
      <c r="G275">
        <f>[1]hwy_speed!E275</f>
        <v>0</v>
      </c>
      <c r="H275">
        <f>[1]hwy_speed!F275</f>
        <v>0</v>
      </c>
    </row>
    <row r="276" spans="3:8" x14ac:dyDescent="0.25">
      <c r="C276">
        <f>[1]hwy_speed!A276</f>
        <v>8103</v>
      </c>
      <c r="D276">
        <f>[1]hwy_speed!B276</f>
        <v>0</v>
      </c>
      <c r="E276">
        <f>[1]hwy_speed!C276</f>
        <v>0</v>
      </c>
      <c r="F276">
        <f>[1]hwy_speed!D276</f>
        <v>0</v>
      </c>
      <c r="G276">
        <f>[1]hwy_speed!E276</f>
        <v>0</v>
      </c>
      <c r="H276">
        <f>[1]hwy_speed!F276</f>
        <v>0</v>
      </c>
    </row>
    <row r="277" spans="3:8" x14ac:dyDescent="0.25">
      <c r="C277">
        <f>[1]hwy_speed!A277</f>
        <v>8185</v>
      </c>
      <c r="D277">
        <f>[1]hwy_speed!B277</f>
        <v>0</v>
      </c>
      <c r="E277">
        <f>[1]hwy_speed!C277</f>
        <v>0</v>
      </c>
      <c r="F277">
        <f>[1]hwy_speed!D277</f>
        <v>0</v>
      </c>
      <c r="G277">
        <f>[1]hwy_speed!E277</f>
        <v>0</v>
      </c>
      <c r="H277">
        <f>[1]hwy_speed!F277</f>
        <v>0</v>
      </c>
    </row>
    <row r="278" spans="3:8" x14ac:dyDescent="0.25">
      <c r="C278">
        <f>[1]hwy_speed!A278</f>
        <v>8218</v>
      </c>
      <c r="D278">
        <f>[1]hwy_speed!B278</f>
        <v>0</v>
      </c>
      <c r="E278">
        <f>[1]hwy_speed!C278</f>
        <v>0</v>
      </c>
      <c r="F278">
        <f>[1]hwy_speed!D278</f>
        <v>0</v>
      </c>
      <c r="G278">
        <f>[1]hwy_speed!E278</f>
        <v>0</v>
      </c>
      <c r="H278">
        <f>[1]hwy_speed!F278</f>
        <v>0</v>
      </c>
    </row>
    <row r="279" spans="3:8" x14ac:dyDescent="0.25">
      <c r="C279">
        <f>[1]hwy_speed!A279</f>
        <v>8337</v>
      </c>
      <c r="D279">
        <f>[1]hwy_speed!B279</f>
        <v>0</v>
      </c>
      <c r="E279">
        <f>[1]hwy_speed!C279</f>
        <v>0</v>
      </c>
      <c r="F279">
        <f>[1]hwy_speed!D279</f>
        <v>0</v>
      </c>
      <c r="G279">
        <f>[1]hwy_speed!E279</f>
        <v>0</v>
      </c>
      <c r="H279">
        <f>[1]hwy_speed!F279</f>
        <v>0</v>
      </c>
    </row>
    <row r="280" spans="3:8" x14ac:dyDescent="0.25">
      <c r="C280">
        <f>[1]hwy_speed!A280</f>
        <v>8339</v>
      </c>
      <c r="D280">
        <f>[1]hwy_speed!B280</f>
        <v>0</v>
      </c>
      <c r="E280">
        <f>[1]hwy_speed!C280</f>
        <v>0</v>
      </c>
      <c r="F280">
        <f>[1]hwy_speed!D280</f>
        <v>0</v>
      </c>
      <c r="G280">
        <f>[1]hwy_speed!E280</f>
        <v>0</v>
      </c>
      <c r="H280">
        <f>[1]hwy_speed!F280</f>
        <v>0</v>
      </c>
    </row>
    <row r="281" spans="3:8" x14ac:dyDescent="0.25">
      <c r="C281">
        <f>[1]hwy_speed!A281</f>
        <v>8353</v>
      </c>
      <c r="D281">
        <f>[1]hwy_speed!B281</f>
        <v>0</v>
      </c>
      <c r="E281">
        <f>[1]hwy_speed!C281</f>
        <v>0</v>
      </c>
      <c r="F281">
        <f>[1]hwy_speed!D281</f>
        <v>0</v>
      </c>
      <c r="G281">
        <f>[1]hwy_speed!E281</f>
        <v>0</v>
      </c>
      <c r="H281">
        <f>[1]hwy_speed!F281</f>
        <v>0</v>
      </c>
    </row>
    <row r="282" spans="3:8" x14ac:dyDescent="0.25">
      <c r="C282">
        <f>[1]hwy_speed!A282</f>
        <v>8647</v>
      </c>
      <c r="D282">
        <f>[1]hwy_speed!B282</f>
        <v>0</v>
      </c>
      <c r="E282">
        <f>[1]hwy_speed!C282</f>
        <v>0</v>
      </c>
      <c r="F282">
        <f>[1]hwy_speed!D282</f>
        <v>0</v>
      </c>
      <c r="G282">
        <f>[1]hwy_speed!E282</f>
        <v>0</v>
      </c>
      <c r="H282">
        <f>[1]hwy_speed!F282</f>
        <v>0</v>
      </c>
    </row>
    <row r="283" spans="3:8" x14ac:dyDescent="0.25">
      <c r="C283">
        <f>[1]hwy_speed!A283</f>
        <v>8720</v>
      </c>
      <c r="D283">
        <f>[1]hwy_speed!B283</f>
        <v>0</v>
      </c>
      <c r="E283">
        <f>[1]hwy_speed!C283</f>
        <v>0</v>
      </c>
      <c r="F283">
        <f>[1]hwy_speed!D283</f>
        <v>0</v>
      </c>
      <c r="G283">
        <f>[1]hwy_speed!E283</f>
        <v>0</v>
      </c>
      <c r="H283">
        <f>[1]hwy_speed!F283</f>
        <v>0</v>
      </c>
    </row>
    <row r="284" spans="3:8" x14ac:dyDescent="0.25">
      <c r="C284">
        <f>[1]hwy_speed!A284</f>
        <v>8768</v>
      </c>
      <c r="D284">
        <f>[1]hwy_speed!B284</f>
        <v>0</v>
      </c>
      <c r="E284">
        <f>[1]hwy_speed!C284</f>
        <v>0</v>
      </c>
      <c r="F284">
        <f>[1]hwy_speed!D284</f>
        <v>0</v>
      </c>
      <c r="G284">
        <f>[1]hwy_speed!E284</f>
        <v>0</v>
      </c>
      <c r="H284">
        <f>[1]hwy_speed!F284</f>
        <v>0</v>
      </c>
    </row>
    <row r="285" spans="3:8" x14ac:dyDescent="0.25">
      <c r="C285">
        <f>[1]hwy_speed!A285</f>
        <v>8769</v>
      </c>
      <c r="D285">
        <f>[1]hwy_speed!B285</f>
        <v>0</v>
      </c>
      <c r="E285">
        <f>[1]hwy_speed!C285</f>
        <v>0</v>
      </c>
      <c r="F285">
        <f>[1]hwy_speed!D285</f>
        <v>0</v>
      </c>
      <c r="G285">
        <f>[1]hwy_speed!E285</f>
        <v>0</v>
      </c>
      <c r="H285">
        <f>[1]hwy_speed!F285</f>
        <v>0</v>
      </c>
    </row>
    <row r="286" spans="3:8" x14ac:dyDescent="0.25">
      <c r="C286">
        <f>[1]hwy_speed!A286</f>
        <v>8770</v>
      </c>
      <c r="D286">
        <f>[1]hwy_speed!B286</f>
        <v>0</v>
      </c>
      <c r="E286">
        <f>[1]hwy_speed!C286</f>
        <v>0</v>
      </c>
      <c r="F286">
        <f>[1]hwy_speed!D286</f>
        <v>0</v>
      </c>
      <c r="G286">
        <f>[1]hwy_speed!E286</f>
        <v>0</v>
      </c>
      <c r="H286">
        <f>[1]hwy_speed!F286</f>
        <v>0</v>
      </c>
    </row>
    <row r="287" spans="3:8" x14ac:dyDescent="0.25">
      <c r="C287">
        <f>[1]hwy_speed!A287</f>
        <v>8771</v>
      </c>
      <c r="D287">
        <f>[1]hwy_speed!B287</f>
        <v>0</v>
      </c>
      <c r="E287">
        <f>[1]hwy_speed!C287</f>
        <v>0</v>
      </c>
      <c r="F287">
        <f>[1]hwy_speed!D287</f>
        <v>0</v>
      </c>
      <c r="G287">
        <f>[1]hwy_speed!E287</f>
        <v>0</v>
      </c>
      <c r="H287">
        <f>[1]hwy_speed!F287</f>
        <v>0</v>
      </c>
    </row>
    <row r="288" spans="3:8" x14ac:dyDescent="0.25">
      <c r="C288">
        <f>[1]hwy_speed!A288</f>
        <v>8772</v>
      </c>
      <c r="D288">
        <f>[1]hwy_speed!B288</f>
        <v>0</v>
      </c>
      <c r="E288">
        <f>[1]hwy_speed!C288</f>
        <v>0</v>
      </c>
      <c r="F288">
        <f>[1]hwy_speed!D288</f>
        <v>0</v>
      </c>
      <c r="G288">
        <f>[1]hwy_speed!E288</f>
        <v>0</v>
      </c>
      <c r="H288">
        <f>[1]hwy_speed!F288</f>
        <v>0</v>
      </c>
    </row>
    <row r="289" spans="3:8" x14ac:dyDescent="0.25">
      <c r="C289">
        <f>[1]hwy_speed!A289</f>
        <v>8773</v>
      </c>
      <c r="D289">
        <f>[1]hwy_speed!B289</f>
        <v>0</v>
      </c>
      <c r="E289">
        <f>[1]hwy_speed!C289</f>
        <v>0</v>
      </c>
      <c r="F289">
        <f>[1]hwy_speed!D289</f>
        <v>0</v>
      </c>
      <c r="G289">
        <f>[1]hwy_speed!E289</f>
        <v>0</v>
      </c>
      <c r="H289">
        <f>[1]hwy_speed!F289</f>
        <v>0</v>
      </c>
    </row>
    <row r="290" spans="3:8" x14ac:dyDescent="0.25">
      <c r="C290">
        <f>[1]hwy_speed!A290</f>
        <v>8774</v>
      </c>
      <c r="D290">
        <f>[1]hwy_speed!B290</f>
        <v>0</v>
      </c>
      <c r="E290">
        <f>[1]hwy_speed!C290</f>
        <v>0</v>
      </c>
      <c r="F290">
        <f>[1]hwy_speed!D290</f>
        <v>0</v>
      </c>
      <c r="G290">
        <f>[1]hwy_speed!E290</f>
        <v>0</v>
      </c>
      <c r="H290">
        <f>[1]hwy_speed!F290</f>
        <v>0</v>
      </c>
    </row>
    <row r="291" spans="3:8" x14ac:dyDescent="0.25">
      <c r="C291">
        <f>[1]hwy_speed!A291</f>
        <v>8775</v>
      </c>
      <c r="D291">
        <f>[1]hwy_speed!B291</f>
        <v>0</v>
      </c>
      <c r="E291">
        <f>[1]hwy_speed!C291</f>
        <v>0</v>
      </c>
      <c r="F291">
        <f>[1]hwy_speed!D291</f>
        <v>0</v>
      </c>
      <c r="G291">
        <f>[1]hwy_speed!E291</f>
        <v>0</v>
      </c>
      <c r="H291">
        <f>[1]hwy_speed!F291</f>
        <v>0</v>
      </c>
    </row>
    <row r="292" spans="3:8" x14ac:dyDescent="0.25">
      <c r="C292">
        <f>[1]hwy_speed!A292</f>
        <v>8776</v>
      </c>
      <c r="D292">
        <f>[1]hwy_speed!B292</f>
        <v>0</v>
      </c>
      <c r="E292">
        <f>[1]hwy_speed!C292</f>
        <v>0</v>
      </c>
      <c r="F292">
        <f>[1]hwy_speed!D292</f>
        <v>0</v>
      </c>
      <c r="G292">
        <f>[1]hwy_speed!E292</f>
        <v>0</v>
      </c>
      <c r="H292">
        <f>[1]hwy_speed!F292</f>
        <v>0</v>
      </c>
    </row>
    <row r="293" spans="3:8" x14ac:dyDescent="0.25">
      <c r="C293">
        <f>[1]hwy_speed!A293</f>
        <v>8777</v>
      </c>
      <c r="D293">
        <f>[1]hwy_speed!B293</f>
        <v>0</v>
      </c>
      <c r="E293">
        <f>[1]hwy_speed!C293</f>
        <v>0</v>
      </c>
      <c r="F293">
        <f>[1]hwy_speed!D293</f>
        <v>0</v>
      </c>
      <c r="G293">
        <f>[1]hwy_speed!E293</f>
        <v>0</v>
      </c>
      <c r="H293">
        <f>[1]hwy_speed!F293</f>
        <v>0</v>
      </c>
    </row>
    <row r="294" spans="3:8" x14ac:dyDescent="0.25">
      <c r="C294">
        <f>[1]hwy_speed!A294</f>
        <v>8778</v>
      </c>
      <c r="D294">
        <f>[1]hwy_speed!B294</f>
        <v>0</v>
      </c>
      <c r="E294">
        <f>[1]hwy_speed!C294</f>
        <v>0</v>
      </c>
      <c r="F294">
        <f>[1]hwy_speed!D294</f>
        <v>0</v>
      </c>
      <c r="G294">
        <f>[1]hwy_speed!E294</f>
        <v>0</v>
      </c>
      <c r="H294">
        <f>[1]hwy_speed!F294</f>
        <v>0</v>
      </c>
    </row>
    <row r="295" spans="3:8" x14ac:dyDescent="0.25">
      <c r="C295">
        <f>[1]hwy_speed!A295</f>
        <v>8780</v>
      </c>
      <c r="D295">
        <f>[1]hwy_speed!B295</f>
        <v>0</v>
      </c>
      <c r="E295">
        <f>[1]hwy_speed!C295</f>
        <v>0</v>
      </c>
      <c r="F295">
        <f>[1]hwy_speed!D295</f>
        <v>0</v>
      </c>
      <c r="G295">
        <f>[1]hwy_speed!E295</f>
        <v>0</v>
      </c>
      <c r="H295">
        <f>[1]hwy_speed!F295</f>
        <v>0</v>
      </c>
    </row>
    <row r="296" spans="3:8" x14ac:dyDescent="0.25">
      <c r="C296">
        <f>[1]hwy_speed!A296</f>
        <v>8781</v>
      </c>
      <c r="D296">
        <f>[1]hwy_speed!B296</f>
        <v>0</v>
      </c>
      <c r="E296">
        <f>[1]hwy_speed!C296</f>
        <v>0</v>
      </c>
      <c r="F296">
        <f>[1]hwy_speed!D296</f>
        <v>0</v>
      </c>
      <c r="G296">
        <f>[1]hwy_speed!E296</f>
        <v>0</v>
      </c>
      <c r="H296">
        <f>[1]hwy_speed!F296</f>
        <v>0</v>
      </c>
    </row>
    <row r="297" spans="3:8" x14ac:dyDescent="0.25">
      <c r="C297">
        <f>[1]hwy_speed!A297</f>
        <v>8784</v>
      </c>
      <c r="D297">
        <f>[1]hwy_speed!B297</f>
        <v>0</v>
      </c>
      <c r="E297">
        <f>[1]hwy_speed!C297</f>
        <v>0</v>
      </c>
      <c r="F297">
        <f>[1]hwy_speed!D297</f>
        <v>0</v>
      </c>
      <c r="G297">
        <f>[1]hwy_speed!E297</f>
        <v>0</v>
      </c>
      <c r="H297">
        <f>[1]hwy_speed!F297</f>
        <v>0</v>
      </c>
    </row>
    <row r="298" spans="3:8" x14ac:dyDescent="0.25">
      <c r="C298">
        <f>[1]hwy_speed!A298</f>
        <v>8785</v>
      </c>
      <c r="D298">
        <f>[1]hwy_speed!B298</f>
        <v>0</v>
      </c>
      <c r="E298">
        <f>[1]hwy_speed!C298</f>
        <v>0</v>
      </c>
      <c r="F298">
        <f>[1]hwy_speed!D298</f>
        <v>0</v>
      </c>
      <c r="G298">
        <f>[1]hwy_speed!E298</f>
        <v>0</v>
      </c>
      <c r="H298">
        <f>[1]hwy_speed!F298</f>
        <v>0</v>
      </c>
    </row>
    <row r="299" spans="3:8" x14ac:dyDescent="0.25">
      <c r="C299">
        <f>[1]hwy_speed!A299</f>
        <v>8786</v>
      </c>
      <c r="D299">
        <f>[1]hwy_speed!B299</f>
        <v>0</v>
      </c>
      <c r="E299">
        <f>[1]hwy_speed!C299</f>
        <v>0</v>
      </c>
      <c r="F299">
        <f>[1]hwy_speed!D299</f>
        <v>0</v>
      </c>
      <c r="G299">
        <f>[1]hwy_speed!E299</f>
        <v>0</v>
      </c>
      <c r="H299">
        <f>[1]hwy_speed!F299</f>
        <v>0</v>
      </c>
    </row>
    <row r="300" spans="3:8" x14ac:dyDescent="0.25">
      <c r="C300">
        <f>[1]hwy_speed!A300</f>
        <v>8787</v>
      </c>
      <c r="D300">
        <f>[1]hwy_speed!B300</f>
        <v>0</v>
      </c>
      <c r="E300">
        <f>[1]hwy_speed!C300</f>
        <v>0</v>
      </c>
      <c r="F300">
        <f>[1]hwy_speed!D300</f>
        <v>0</v>
      </c>
      <c r="G300">
        <f>[1]hwy_speed!E300</f>
        <v>0</v>
      </c>
      <c r="H300">
        <f>[1]hwy_speed!F300</f>
        <v>0</v>
      </c>
    </row>
    <row r="301" spans="3:8" x14ac:dyDescent="0.25">
      <c r="C301">
        <f>[1]hwy_speed!A301</f>
        <v>8788</v>
      </c>
      <c r="D301">
        <f>[1]hwy_speed!B301</f>
        <v>0</v>
      </c>
      <c r="E301">
        <f>[1]hwy_speed!C301</f>
        <v>0</v>
      </c>
      <c r="F301">
        <f>[1]hwy_speed!D301</f>
        <v>0</v>
      </c>
      <c r="G301">
        <f>[1]hwy_speed!E301</f>
        <v>0</v>
      </c>
      <c r="H301">
        <f>[1]hwy_speed!F301</f>
        <v>0</v>
      </c>
    </row>
    <row r="302" spans="3:8" x14ac:dyDescent="0.25">
      <c r="C302">
        <f>[1]hwy_speed!A302</f>
        <v>8789</v>
      </c>
      <c r="D302">
        <f>[1]hwy_speed!B302</f>
        <v>0</v>
      </c>
      <c r="E302">
        <f>[1]hwy_speed!C302</f>
        <v>0</v>
      </c>
      <c r="F302">
        <f>[1]hwy_speed!D302</f>
        <v>0</v>
      </c>
      <c r="G302">
        <f>[1]hwy_speed!E302</f>
        <v>0</v>
      </c>
      <c r="H302">
        <f>[1]hwy_speed!F302</f>
        <v>0</v>
      </c>
    </row>
    <row r="303" spans="3:8" x14ac:dyDescent="0.25">
      <c r="C303">
        <f>[1]hwy_speed!A303</f>
        <v>8790</v>
      </c>
      <c r="D303">
        <f>[1]hwy_speed!B303</f>
        <v>0</v>
      </c>
      <c r="E303">
        <f>[1]hwy_speed!C303</f>
        <v>0</v>
      </c>
      <c r="F303">
        <f>[1]hwy_speed!D303</f>
        <v>0</v>
      </c>
      <c r="G303">
        <f>[1]hwy_speed!E303</f>
        <v>0</v>
      </c>
      <c r="H303">
        <f>[1]hwy_speed!F303</f>
        <v>0</v>
      </c>
    </row>
    <row r="304" spans="3:8" x14ac:dyDescent="0.25">
      <c r="C304">
        <f>[1]hwy_speed!A304</f>
        <v>8791</v>
      </c>
      <c r="D304">
        <f>[1]hwy_speed!B304</f>
        <v>0</v>
      </c>
      <c r="E304">
        <f>[1]hwy_speed!C304</f>
        <v>0</v>
      </c>
      <c r="F304">
        <f>[1]hwy_speed!D304</f>
        <v>0</v>
      </c>
      <c r="G304">
        <f>[1]hwy_speed!E304</f>
        <v>0</v>
      </c>
      <c r="H304">
        <f>[1]hwy_speed!F304</f>
        <v>0</v>
      </c>
    </row>
    <row r="305" spans="3:8" x14ac:dyDescent="0.25">
      <c r="C305">
        <f>[1]hwy_speed!A305</f>
        <v>8792</v>
      </c>
      <c r="D305">
        <f>[1]hwy_speed!B305</f>
        <v>0</v>
      </c>
      <c r="E305">
        <f>[1]hwy_speed!C305</f>
        <v>0</v>
      </c>
      <c r="F305">
        <f>[1]hwy_speed!D305</f>
        <v>0</v>
      </c>
      <c r="G305">
        <f>[1]hwy_speed!E305</f>
        <v>0</v>
      </c>
      <c r="H305">
        <f>[1]hwy_speed!F305</f>
        <v>0</v>
      </c>
    </row>
    <row r="306" spans="3:8" x14ac:dyDescent="0.25">
      <c r="C306">
        <f>[1]hwy_speed!A306</f>
        <v>8793</v>
      </c>
      <c r="D306">
        <f>[1]hwy_speed!B306</f>
        <v>0</v>
      </c>
      <c r="E306">
        <f>[1]hwy_speed!C306</f>
        <v>0</v>
      </c>
      <c r="F306">
        <f>[1]hwy_speed!D306</f>
        <v>0</v>
      </c>
      <c r="G306">
        <f>[1]hwy_speed!E306</f>
        <v>0</v>
      </c>
      <c r="H306">
        <f>[1]hwy_speed!F306</f>
        <v>0</v>
      </c>
    </row>
    <row r="307" spans="3:8" x14ac:dyDescent="0.25">
      <c r="C307">
        <f>[1]hwy_speed!A307</f>
        <v>8794</v>
      </c>
      <c r="D307">
        <f>[1]hwy_speed!B307</f>
        <v>0</v>
      </c>
      <c r="E307">
        <f>[1]hwy_speed!C307</f>
        <v>0</v>
      </c>
      <c r="F307">
        <f>[1]hwy_speed!D307</f>
        <v>0</v>
      </c>
      <c r="G307">
        <f>[1]hwy_speed!E307</f>
        <v>0</v>
      </c>
      <c r="H307">
        <f>[1]hwy_speed!F307</f>
        <v>0</v>
      </c>
    </row>
    <row r="308" spans="3:8" x14ac:dyDescent="0.25">
      <c r="C308">
        <f>[1]hwy_speed!A308</f>
        <v>8797</v>
      </c>
      <c r="D308">
        <f>[1]hwy_speed!B308</f>
        <v>0</v>
      </c>
      <c r="E308">
        <f>[1]hwy_speed!C308</f>
        <v>0</v>
      </c>
      <c r="F308">
        <f>[1]hwy_speed!D308</f>
        <v>0</v>
      </c>
      <c r="G308">
        <f>[1]hwy_speed!E308</f>
        <v>0</v>
      </c>
      <c r="H308">
        <f>[1]hwy_speed!F308</f>
        <v>0</v>
      </c>
    </row>
    <row r="309" spans="3:8" x14ac:dyDescent="0.25">
      <c r="C309">
        <f>[1]hwy_speed!A309</f>
        <v>8802</v>
      </c>
      <c r="D309">
        <f>[1]hwy_speed!B309</f>
        <v>0</v>
      </c>
      <c r="E309">
        <f>[1]hwy_speed!C309</f>
        <v>0</v>
      </c>
      <c r="F309">
        <f>[1]hwy_speed!D309</f>
        <v>0</v>
      </c>
      <c r="G309">
        <f>[1]hwy_speed!E309</f>
        <v>0</v>
      </c>
      <c r="H309">
        <f>[1]hwy_speed!F309</f>
        <v>0</v>
      </c>
    </row>
    <row r="310" spans="3:8" x14ac:dyDescent="0.25">
      <c r="C310">
        <f>[1]hwy_speed!A310</f>
        <v>8803</v>
      </c>
      <c r="D310">
        <f>[1]hwy_speed!B310</f>
        <v>0</v>
      </c>
      <c r="E310">
        <f>[1]hwy_speed!C310</f>
        <v>0</v>
      </c>
      <c r="F310">
        <f>[1]hwy_speed!D310</f>
        <v>0</v>
      </c>
      <c r="G310">
        <f>[1]hwy_speed!E310</f>
        <v>0</v>
      </c>
      <c r="H310">
        <f>[1]hwy_speed!F310</f>
        <v>0</v>
      </c>
    </row>
    <row r="311" spans="3:8" x14ac:dyDescent="0.25">
      <c r="C311">
        <f>[1]hwy_speed!A311</f>
        <v>8804</v>
      </c>
      <c r="D311">
        <f>[1]hwy_speed!B311</f>
        <v>0</v>
      </c>
      <c r="E311">
        <f>[1]hwy_speed!C311</f>
        <v>0</v>
      </c>
      <c r="F311">
        <f>[1]hwy_speed!D311</f>
        <v>0</v>
      </c>
      <c r="G311">
        <f>[1]hwy_speed!E311</f>
        <v>0</v>
      </c>
      <c r="H311">
        <f>[1]hwy_speed!F311</f>
        <v>0</v>
      </c>
    </row>
    <row r="312" spans="3:8" x14ac:dyDescent="0.25">
      <c r="C312">
        <f>[1]hwy_speed!A312</f>
        <v>8807</v>
      </c>
      <c r="D312">
        <f>[1]hwy_speed!B312</f>
        <v>0</v>
      </c>
      <c r="E312">
        <f>[1]hwy_speed!C312</f>
        <v>0</v>
      </c>
      <c r="F312">
        <f>[1]hwy_speed!D312</f>
        <v>0</v>
      </c>
      <c r="G312">
        <f>[1]hwy_speed!E312</f>
        <v>0</v>
      </c>
      <c r="H312">
        <f>[1]hwy_speed!F312</f>
        <v>0</v>
      </c>
    </row>
    <row r="313" spans="3:8" x14ac:dyDescent="0.25">
      <c r="C313">
        <f>[1]hwy_speed!A313</f>
        <v>8808</v>
      </c>
      <c r="D313">
        <f>[1]hwy_speed!B313</f>
        <v>0</v>
      </c>
      <c r="E313">
        <f>[1]hwy_speed!C313</f>
        <v>0</v>
      </c>
      <c r="F313">
        <f>[1]hwy_speed!D313</f>
        <v>0</v>
      </c>
      <c r="G313">
        <f>[1]hwy_speed!E313</f>
        <v>0</v>
      </c>
      <c r="H313">
        <f>[1]hwy_speed!F313</f>
        <v>0</v>
      </c>
    </row>
    <row r="314" spans="3:8" x14ac:dyDescent="0.25">
      <c r="C314">
        <f>[1]hwy_speed!A314</f>
        <v>8809</v>
      </c>
      <c r="D314">
        <f>[1]hwy_speed!B314</f>
        <v>0</v>
      </c>
      <c r="E314">
        <f>[1]hwy_speed!C314</f>
        <v>0</v>
      </c>
      <c r="F314">
        <f>[1]hwy_speed!D314</f>
        <v>0</v>
      </c>
      <c r="G314">
        <f>[1]hwy_speed!E314</f>
        <v>0</v>
      </c>
      <c r="H314">
        <f>[1]hwy_speed!F314</f>
        <v>0</v>
      </c>
    </row>
    <row r="315" spans="3:8" x14ac:dyDescent="0.25">
      <c r="C315">
        <f>[1]hwy_speed!A315</f>
        <v>8810</v>
      </c>
      <c r="D315">
        <f>[1]hwy_speed!B315</f>
        <v>0</v>
      </c>
      <c r="E315">
        <f>[1]hwy_speed!C315</f>
        <v>0</v>
      </c>
      <c r="F315">
        <f>[1]hwy_speed!D315</f>
        <v>0</v>
      </c>
      <c r="G315">
        <f>[1]hwy_speed!E315</f>
        <v>0</v>
      </c>
      <c r="H315">
        <f>[1]hwy_speed!F315</f>
        <v>0</v>
      </c>
    </row>
    <row r="316" spans="3:8" x14ac:dyDescent="0.25">
      <c r="C316">
        <f>[1]hwy_speed!A316</f>
        <v>8811</v>
      </c>
      <c r="D316">
        <f>[1]hwy_speed!B316</f>
        <v>0</v>
      </c>
      <c r="E316">
        <f>[1]hwy_speed!C316</f>
        <v>0</v>
      </c>
      <c r="F316">
        <f>[1]hwy_speed!D316</f>
        <v>0</v>
      </c>
      <c r="G316">
        <f>[1]hwy_speed!E316</f>
        <v>0</v>
      </c>
      <c r="H316">
        <f>[1]hwy_speed!F316</f>
        <v>0</v>
      </c>
    </row>
    <row r="317" spans="3:8" x14ac:dyDescent="0.25">
      <c r="C317">
        <f>[1]hwy_speed!A317</f>
        <v>8812</v>
      </c>
      <c r="D317">
        <f>[1]hwy_speed!B317</f>
        <v>0</v>
      </c>
      <c r="E317">
        <f>[1]hwy_speed!C317</f>
        <v>0</v>
      </c>
      <c r="F317">
        <f>[1]hwy_speed!D317</f>
        <v>0</v>
      </c>
      <c r="G317">
        <f>[1]hwy_speed!E317</f>
        <v>0</v>
      </c>
      <c r="H317">
        <f>[1]hwy_speed!F317</f>
        <v>0</v>
      </c>
    </row>
    <row r="318" spans="3:8" x14ac:dyDescent="0.25">
      <c r="C318">
        <f>[1]hwy_speed!A318</f>
        <v>8813</v>
      </c>
      <c r="D318">
        <f>[1]hwy_speed!B318</f>
        <v>0</v>
      </c>
      <c r="E318">
        <f>[1]hwy_speed!C318</f>
        <v>0</v>
      </c>
      <c r="F318">
        <f>[1]hwy_speed!D318</f>
        <v>0</v>
      </c>
      <c r="G318">
        <f>[1]hwy_speed!E318</f>
        <v>0</v>
      </c>
      <c r="H318">
        <f>[1]hwy_speed!F318</f>
        <v>0</v>
      </c>
    </row>
    <row r="319" spans="3:8" x14ac:dyDescent="0.25">
      <c r="C319">
        <f>[1]hwy_speed!A319</f>
        <v>8814</v>
      </c>
      <c r="D319">
        <f>[1]hwy_speed!B319</f>
        <v>0</v>
      </c>
      <c r="E319">
        <f>[1]hwy_speed!C319</f>
        <v>0</v>
      </c>
      <c r="F319">
        <f>[1]hwy_speed!D319</f>
        <v>0</v>
      </c>
      <c r="G319">
        <f>[1]hwy_speed!E319</f>
        <v>0</v>
      </c>
      <c r="H319">
        <f>[1]hwy_speed!F319</f>
        <v>0</v>
      </c>
    </row>
    <row r="320" spans="3:8" x14ac:dyDescent="0.25">
      <c r="C320">
        <f>[1]hwy_speed!A320</f>
        <v>8815</v>
      </c>
      <c r="D320">
        <f>[1]hwy_speed!B320</f>
        <v>0</v>
      </c>
      <c r="E320">
        <f>[1]hwy_speed!C320</f>
        <v>0</v>
      </c>
      <c r="F320">
        <f>[1]hwy_speed!D320</f>
        <v>0</v>
      </c>
      <c r="G320">
        <f>[1]hwy_speed!E320</f>
        <v>0</v>
      </c>
      <c r="H320">
        <f>[1]hwy_speed!F320</f>
        <v>0</v>
      </c>
    </row>
    <row r="321" spans="3:8" x14ac:dyDescent="0.25">
      <c r="C321">
        <f>[1]hwy_speed!A321</f>
        <v>8816</v>
      </c>
      <c r="D321">
        <f>[1]hwy_speed!B321</f>
        <v>0</v>
      </c>
      <c r="E321">
        <f>[1]hwy_speed!C321</f>
        <v>0</v>
      </c>
      <c r="F321">
        <f>[1]hwy_speed!D321</f>
        <v>0</v>
      </c>
      <c r="G321">
        <f>[1]hwy_speed!E321</f>
        <v>0</v>
      </c>
      <c r="H321">
        <f>[1]hwy_speed!F321</f>
        <v>0</v>
      </c>
    </row>
    <row r="322" spans="3:8" x14ac:dyDescent="0.25">
      <c r="C322">
        <f>[1]hwy_speed!A322</f>
        <v>8817</v>
      </c>
      <c r="D322">
        <f>[1]hwy_speed!B322</f>
        <v>0</v>
      </c>
      <c r="E322">
        <f>[1]hwy_speed!C322</f>
        <v>0</v>
      </c>
      <c r="F322">
        <f>[1]hwy_speed!D322</f>
        <v>0</v>
      </c>
      <c r="G322">
        <f>[1]hwy_speed!E322</f>
        <v>0</v>
      </c>
      <c r="H322">
        <f>[1]hwy_speed!F322</f>
        <v>0</v>
      </c>
    </row>
    <row r="323" spans="3:8" x14ac:dyDescent="0.25">
      <c r="C323">
        <f>[1]hwy_speed!A323</f>
        <v>8820</v>
      </c>
      <c r="D323">
        <f>[1]hwy_speed!B323</f>
        <v>0</v>
      </c>
      <c r="E323">
        <f>[1]hwy_speed!C323</f>
        <v>0</v>
      </c>
      <c r="F323">
        <f>[1]hwy_speed!D323</f>
        <v>0</v>
      </c>
      <c r="G323">
        <f>[1]hwy_speed!E323</f>
        <v>0</v>
      </c>
      <c r="H323">
        <f>[1]hwy_speed!F323</f>
        <v>0</v>
      </c>
    </row>
    <row r="324" spans="3:8" x14ac:dyDescent="0.25">
      <c r="C324">
        <f>[1]hwy_speed!A324</f>
        <v>8821</v>
      </c>
      <c r="D324">
        <f>[1]hwy_speed!B324</f>
        <v>0</v>
      </c>
      <c r="E324">
        <f>[1]hwy_speed!C324</f>
        <v>0</v>
      </c>
      <c r="F324">
        <f>[1]hwy_speed!D324</f>
        <v>0</v>
      </c>
      <c r="G324">
        <f>[1]hwy_speed!E324</f>
        <v>0</v>
      </c>
      <c r="H324">
        <f>[1]hwy_speed!F324</f>
        <v>0</v>
      </c>
    </row>
    <row r="325" spans="3:8" x14ac:dyDescent="0.25">
      <c r="C325">
        <f>[1]hwy_speed!A325</f>
        <v>8822</v>
      </c>
      <c r="D325">
        <f>[1]hwy_speed!B325</f>
        <v>0</v>
      </c>
      <c r="E325">
        <f>[1]hwy_speed!C325</f>
        <v>0</v>
      </c>
      <c r="F325">
        <f>[1]hwy_speed!D325</f>
        <v>0</v>
      </c>
      <c r="G325">
        <f>[1]hwy_speed!E325</f>
        <v>0</v>
      </c>
      <c r="H325">
        <f>[1]hwy_speed!F325</f>
        <v>0</v>
      </c>
    </row>
    <row r="326" spans="3:8" x14ac:dyDescent="0.25">
      <c r="C326">
        <f>[1]hwy_speed!A326</f>
        <v>8823</v>
      </c>
      <c r="D326">
        <f>[1]hwy_speed!B326</f>
        <v>0</v>
      </c>
      <c r="E326">
        <f>[1]hwy_speed!C326</f>
        <v>0</v>
      </c>
      <c r="F326">
        <f>[1]hwy_speed!D326</f>
        <v>0</v>
      </c>
      <c r="G326">
        <f>[1]hwy_speed!E326</f>
        <v>0</v>
      </c>
      <c r="H326">
        <f>[1]hwy_speed!F326</f>
        <v>0</v>
      </c>
    </row>
    <row r="327" spans="3:8" x14ac:dyDescent="0.25">
      <c r="C327">
        <f>[1]hwy_speed!A327</f>
        <v>8824</v>
      </c>
      <c r="D327">
        <f>[1]hwy_speed!B327</f>
        <v>0</v>
      </c>
      <c r="E327">
        <f>[1]hwy_speed!C327</f>
        <v>0</v>
      </c>
      <c r="F327">
        <f>[1]hwy_speed!D327</f>
        <v>0</v>
      </c>
      <c r="G327">
        <f>[1]hwy_speed!E327</f>
        <v>0</v>
      </c>
      <c r="H327">
        <f>[1]hwy_speed!F327</f>
        <v>0</v>
      </c>
    </row>
    <row r="328" spans="3:8" x14ac:dyDescent="0.25">
      <c r="C328">
        <f>[1]hwy_speed!A328</f>
        <v>8825</v>
      </c>
      <c r="D328">
        <f>[1]hwy_speed!B328</f>
        <v>0</v>
      </c>
      <c r="E328">
        <f>[1]hwy_speed!C328</f>
        <v>0</v>
      </c>
      <c r="F328">
        <f>[1]hwy_speed!D328</f>
        <v>0</v>
      </c>
      <c r="G328">
        <f>[1]hwy_speed!E328</f>
        <v>0</v>
      </c>
      <c r="H328">
        <f>[1]hwy_speed!F328</f>
        <v>0</v>
      </c>
    </row>
    <row r="329" spans="3:8" x14ac:dyDescent="0.25">
      <c r="C329">
        <f>[1]hwy_speed!A329</f>
        <v>8826</v>
      </c>
      <c r="D329">
        <f>[1]hwy_speed!B329</f>
        <v>0</v>
      </c>
      <c r="E329">
        <f>[1]hwy_speed!C329</f>
        <v>0</v>
      </c>
      <c r="F329">
        <f>[1]hwy_speed!D329</f>
        <v>0</v>
      </c>
      <c r="G329">
        <f>[1]hwy_speed!E329</f>
        <v>0</v>
      </c>
      <c r="H329">
        <f>[1]hwy_speed!F329</f>
        <v>0</v>
      </c>
    </row>
    <row r="330" spans="3:8" x14ac:dyDescent="0.25">
      <c r="C330">
        <f>[1]hwy_speed!A330</f>
        <v>8827</v>
      </c>
      <c r="D330">
        <f>[1]hwy_speed!B330</f>
        <v>0</v>
      </c>
      <c r="E330">
        <f>[1]hwy_speed!C330</f>
        <v>0</v>
      </c>
      <c r="F330">
        <f>[1]hwy_speed!D330</f>
        <v>0</v>
      </c>
      <c r="G330">
        <f>[1]hwy_speed!E330</f>
        <v>0</v>
      </c>
      <c r="H330">
        <f>[1]hwy_speed!F330</f>
        <v>0</v>
      </c>
    </row>
    <row r="331" spans="3:8" x14ac:dyDescent="0.25">
      <c r="C331">
        <f>[1]hwy_speed!A331</f>
        <v>8828</v>
      </c>
      <c r="D331">
        <f>[1]hwy_speed!B331</f>
        <v>0</v>
      </c>
      <c r="E331">
        <f>[1]hwy_speed!C331</f>
        <v>0</v>
      </c>
      <c r="F331">
        <f>[1]hwy_speed!D331</f>
        <v>0</v>
      </c>
      <c r="G331">
        <f>[1]hwy_speed!E331</f>
        <v>0</v>
      </c>
      <c r="H331">
        <f>[1]hwy_speed!F331</f>
        <v>0</v>
      </c>
    </row>
    <row r="332" spans="3:8" x14ac:dyDescent="0.25">
      <c r="C332">
        <f>[1]hwy_speed!A332</f>
        <v>8829</v>
      </c>
      <c r="D332">
        <f>[1]hwy_speed!B332</f>
        <v>0</v>
      </c>
      <c r="E332">
        <f>[1]hwy_speed!C332</f>
        <v>0</v>
      </c>
      <c r="F332">
        <f>[1]hwy_speed!D332</f>
        <v>0</v>
      </c>
      <c r="G332">
        <f>[1]hwy_speed!E332</f>
        <v>0</v>
      </c>
      <c r="H332">
        <f>[1]hwy_speed!F332</f>
        <v>0</v>
      </c>
    </row>
    <row r="333" spans="3:8" x14ac:dyDescent="0.25">
      <c r="C333">
        <f>[1]hwy_speed!A333</f>
        <v>8830</v>
      </c>
      <c r="D333">
        <f>[1]hwy_speed!B333</f>
        <v>0</v>
      </c>
      <c r="E333">
        <f>[1]hwy_speed!C333</f>
        <v>0</v>
      </c>
      <c r="F333">
        <f>[1]hwy_speed!D333</f>
        <v>0</v>
      </c>
      <c r="G333">
        <f>[1]hwy_speed!E333</f>
        <v>0</v>
      </c>
      <c r="H333">
        <f>[1]hwy_speed!F333</f>
        <v>0</v>
      </c>
    </row>
    <row r="334" spans="3:8" x14ac:dyDescent="0.25">
      <c r="C334">
        <f>[1]hwy_speed!A334</f>
        <v>8831</v>
      </c>
      <c r="D334">
        <f>[1]hwy_speed!B334</f>
        <v>0</v>
      </c>
      <c r="E334">
        <f>[1]hwy_speed!C334</f>
        <v>0</v>
      </c>
      <c r="F334">
        <f>[1]hwy_speed!D334</f>
        <v>0</v>
      </c>
      <c r="G334">
        <f>[1]hwy_speed!E334</f>
        <v>0</v>
      </c>
      <c r="H334">
        <f>[1]hwy_speed!F334</f>
        <v>0</v>
      </c>
    </row>
    <row r="335" spans="3:8" x14ac:dyDescent="0.25">
      <c r="C335">
        <f>[1]hwy_speed!A335</f>
        <v>8832</v>
      </c>
      <c r="D335">
        <f>[1]hwy_speed!B335</f>
        <v>0</v>
      </c>
      <c r="E335">
        <f>[1]hwy_speed!C335</f>
        <v>0</v>
      </c>
      <c r="F335">
        <f>[1]hwy_speed!D335</f>
        <v>0</v>
      </c>
      <c r="G335">
        <f>[1]hwy_speed!E335</f>
        <v>0</v>
      </c>
      <c r="H335">
        <f>[1]hwy_speed!F335</f>
        <v>0</v>
      </c>
    </row>
    <row r="336" spans="3:8" x14ac:dyDescent="0.25">
      <c r="C336">
        <f>[1]hwy_speed!A336</f>
        <v>8833</v>
      </c>
      <c r="D336">
        <f>[1]hwy_speed!B336</f>
        <v>0</v>
      </c>
      <c r="E336">
        <f>[1]hwy_speed!C336</f>
        <v>0</v>
      </c>
      <c r="F336">
        <f>[1]hwy_speed!D336</f>
        <v>0</v>
      </c>
      <c r="G336">
        <f>[1]hwy_speed!E336</f>
        <v>0</v>
      </c>
      <c r="H336">
        <f>[1]hwy_speed!F336</f>
        <v>0</v>
      </c>
    </row>
    <row r="337" spans="3:8" x14ac:dyDescent="0.25">
      <c r="C337">
        <f>[1]hwy_speed!A337</f>
        <v>8834</v>
      </c>
      <c r="D337">
        <f>[1]hwy_speed!B337</f>
        <v>0</v>
      </c>
      <c r="E337">
        <f>[1]hwy_speed!C337</f>
        <v>0</v>
      </c>
      <c r="F337">
        <f>[1]hwy_speed!D337</f>
        <v>0</v>
      </c>
      <c r="G337">
        <f>[1]hwy_speed!E337</f>
        <v>0</v>
      </c>
      <c r="H337">
        <f>[1]hwy_speed!F337</f>
        <v>0</v>
      </c>
    </row>
    <row r="338" spans="3:8" x14ac:dyDescent="0.25">
      <c r="C338">
        <f>[1]hwy_speed!A338</f>
        <v>8835</v>
      </c>
      <c r="D338">
        <f>[1]hwy_speed!B338</f>
        <v>0</v>
      </c>
      <c r="E338">
        <f>[1]hwy_speed!C338</f>
        <v>0</v>
      </c>
      <c r="F338">
        <f>[1]hwy_speed!D338</f>
        <v>0</v>
      </c>
      <c r="G338">
        <f>[1]hwy_speed!E338</f>
        <v>0</v>
      </c>
      <c r="H338">
        <f>[1]hwy_speed!F338</f>
        <v>0</v>
      </c>
    </row>
    <row r="339" spans="3:8" x14ac:dyDescent="0.25">
      <c r="C339">
        <f>[1]hwy_speed!A339</f>
        <v>8836</v>
      </c>
      <c r="D339">
        <f>[1]hwy_speed!B339</f>
        <v>0</v>
      </c>
      <c r="E339">
        <f>[1]hwy_speed!C339</f>
        <v>0</v>
      </c>
      <c r="F339">
        <f>[1]hwy_speed!D339</f>
        <v>0</v>
      </c>
      <c r="G339">
        <f>[1]hwy_speed!E339</f>
        <v>0</v>
      </c>
      <c r="H339">
        <f>[1]hwy_speed!F339</f>
        <v>0</v>
      </c>
    </row>
    <row r="340" spans="3:8" x14ac:dyDescent="0.25">
      <c r="C340">
        <f>[1]hwy_speed!A340</f>
        <v>8837</v>
      </c>
      <c r="D340">
        <f>[1]hwy_speed!B340</f>
        <v>0</v>
      </c>
      <c r="E340">
        <f>[1]hwy_speed!C340</f>
        <v>0</v>
      </c>
      <c r="F340">
        <f>[1]hwy_speed!D340</f>
        <v>0</v>
      </c>
      <c r="G340">
        <f>[1]hwy_speed!E340</f>
        <v>0</v>
      </c>
      <c r="H340">
        <f>[1]hwy_speed!F340</f>
        <v>0</v>
      </c>
    </row>
    <row r="341" spans="3:8" x14ac:dyDescent="0.25">
      <c r="C341">
        <f>[1]hwy_speed!A341</f>
        <v>8838</v>
      </c>
      <c r="D341">
        <f>[1]hwy_speed!B341</f>
        <v>0</v>
      </c>
      <c r="E341">
        <f>[1]hwy_speed!C341</f>
        <v>0</v>
      </c>
      <c r="F341">
        <f>[1]hwy_speed!D341</f>
        <v>0</v>
      </c>
      <c r="G341">
        <f>[1]hwy_speed!E341</f>
        <v>0</v>
      </c>
      <c r="H341">
        <f>[1]hwy_speed!F341</f>
        <v>0</v>
      </c>
    </row>
    <row r="342" spans="3:8" x14ac:dyDescent="0.25">
      <c r="C342">
        <f>[1]hwy_speed!A342</f>
        <v>8839</v>
      </c>
      <c r="D342">
        <f>[1]hwy_speed!B342</f>
        <v>0</v>
      </c>
      <c r="E342">
        <f>[1]hwy_speed!C342</f>
        <v>0</v>
      </c>
      <c r="F342">
        <f>[1]hwy_speed!D342</f>
        <v>0</v>
      </c>
      <c r="G342">
        <f>[1]hwy_speed!E342</f>
        <v>0</v>
      </c>
      <c r="H342">
        <f>[1]hwy_speed!F342</f>
        <v>0</v>
      </c>
    </row>
    <row r="343" spans="3:8" x14ac:dyDescent="0.25">
      <c r="C343">
        <f>[1]hwy_speed!A343</f>
        <v>8840</v>
      </c>
      <c r="D343">
        <f>[1]hwy_speed!B343</f>
        <v>0</v>
      </c>
      <c r="E343">
        <f>[1]hwy_speed!C343</f>
        <v>0</v>
      </c>
      <c r="F343">
        <f>[1]hwy_speed!D343</f>
        <v>0</v>
      </c>
      <c r="G343">
        <f>[1]hwy_speed!E343</f>
        <v>0</v>
      </c>
      <c r="H343">
        <f>[1]hwy_speed!F343</f>
        <v>0</v>
      </c>
    </row>
    <row r="344" spans="3:8" x14ac:dyDescent="0.25">
      <c r="C344">
        <f>[1]hwy_speed!A344</f>
        <v>8841</v>
      </c>
      <c r="D344">
        <f>[1]hwy_speed!B344</f>
        <v>0</v>
      </c>
      <c r="E344">
        <f>[1]hwy_speed!C344</f>
        <v>0</v>
      </c>
      <c r="F344">
        <f>[1]hwy_speed!D344</f>
        <v>0</v>
      </c>
      <c r="G344">
        <f>[1]hwy_speed!E344</f>
        <v>0</v>
      </c>
      <c r="H344">
        <f>[1]hwy_speed!F344</f>
        <v>0</v>
      </c>
    </row>
    <row r="345" spans="3:8" x14ac:dyDescent="0.25">
      <c r="C345">
        <f>[1]hwy_speed!A345</f>
        <v>8842</v>
      </c>
      <c r="D345">
        <f>[1]hwy_speed!B345</f>
        <v>0</v>
      </c>
      <c r="E345">
        <f>[1]hwy_speed!C345</f>
        <v>0</v>
      </c>
      <c r="F345">
        <f>[1]hwy_speed!D345</f>
        <v>0</v>
      </c>
      <c r="G345">
        <f>[1]hwy_speed!E345</f>
        <v>0</v>
      </c>
      <c r="H345">
        <f>[1]hwy_speed!F345</f>
        <v>0</v>
      </c>
    </row>
    <row r="346" spans="3:8" x14ac:dyDescent="0.25">
      <c r="C346">
        <f>[1]hwy_speed!A346</f>
        <v>8843</v>
      </c>
      <c r="D346">
        <f>[1]hwy_speed!B346</f>
        <v>0</v>
      </c>
      <c r="E346">
        <f>[1]hwy_speed!C346</f>
        <v>0</v>
      </c>
      <c r="F346">
        <f>[1]hwy_speed!D346</f>
        <v>0</v>
      </c>
      <c r="G346">
        <f>[1]hwy_speed!E346</f>
        <v>0</v>
      </c>
      <c r="H346">
        <f>[1]hwy_speed!F346</f>
        <v>0</v>
      </c>
    </row>
    <row r="347" spans="3:8" x14ac:dyDescent="0.25">
      <c r="C347">
        <f>[1]hwy_speed!A347</f>
        <v>8844</v>
      </c>
      <c r="D347">
        <f>[1]hwy_speed!B347</f>
        <v>0</v>
      </c>
      <c r="E347">
        <f>[1]hwy_speed!C347</f>
        <v>0</v>
      </c>
      <c r="F347">
        <f>[1]hwy_speed!D347</f>
        <v>0</v>
      </c>
      <c r="G347">
        <f>[1]hwy_speed!E347</f>
        <v>0</v>
      </c>
      <c r="H347">
        <f>[1]hwy_speed!F347</f>
        <v>0</v>
      </c>
    </row>
    <row r="348" spans="3:8" x14ac:dyDescent="0.25">
      <c r="C348">
        <f>[1]hwy_speed!A348</f>
        <v>8845</v>
      </c>
      <c r="D348">
        <f>[1]hwy_speed!B348</f>
        <v>0</v>
      </c>
      <c r="E348">
        <f>[1]hwy_speed!C348</f>
        <v>0</v>
      </c>
      <c r="F348">
        <f>[1]hwy_speed!D348</f>
        <v>0</v>
      </c>
      <c r="G348">
        <f>[1]hwy_speed!E348</f>
        <v>0</v>
      </c>
      <c r="H348">
        <f>[1]hwy_speed!F348</f>
        <v>0</v>
      </c>
    </row>
    <row r="349" spans="3:8" x14ac:dyDescent="0.25">
      <c r="C349">
        <f>[1]hwy_speed!A349</f>
        <v>8846</v>
      </c>
      <c r="D349">
        <f>[1]hwy_speed!B349</f>
        <v>0</v>
      </c>
      <c r="E349">
        <f>[1]hwy_speed!C349</f>
        <v>0</v>
      </c>
      <c r="F349">
        <f>[1]hwy_speed!D349</f>
        <v>0</v>
      </c>
      <c r="G349">
        <f>[1]hwy_speed!E349</f>
        <v>0</v>
      </c>
      <c r="H349">
        <f>[1]hwy_speed!F349</f>
        <v>0</v>
      </c>
    </row>
    <row r="350" spans="3:8" x14ac:dyDescent="0.25">
      <c r="C350">
        <f>[1]hwy_speed!A350</f>
        <v>8879</v>
      </c>
      <c r="D350">
        <f>[1]hwy_speed!B350</f>
        <v>0</v>
      </c>
      <c r="E350">
        <f>[1]hwy_speed!C350</f>
        <v>0</v>
      </c>
      <c r="F350">
        <f>[1]hwy_speed!D350</f>
        <v>0</v>
      </c>
      <c r="G350">
        <f>[1]hwy_speed!E350</f>
        <v>0</v>
      </c>
      <c r="H350">
        <f>[1]hwy_speed!F350</f>
        <v>0</v>
      </c>
    </row>
    <row r="351" spans="3:8" x14ac:dyDescent="0.25">
      <c r="C351">
        <f>[1]hwy_speed!A351</f>
        <v>8887</v>
      </c>
      <c r="D351">
        <f>[1]hwy_speed!B351</f>
        <v>0</v>
      </c>
      <c r="E351">
        <f>[1]hwy_speed!C351</f>
        <v>0</v>
      </c>
      <c r="F351">
        <f>[1]hwy_speed!D351</f>
        <v>0</v>
      </c>
      <c r="G351">
        <f>[1]hwy_speed!E351</f>
        <v>0</v>
      </c>
      <c r="H351">
        <f>[1]hwy_speed!F351</f>
        <v>0</v>
      </c>
    </row>
    <row r="352" spans="3:8" x14ac:dyDescent="0.25">
      <c r="C352">
        <f>[1]hwy_speed!A352</f>
        <v>8896</v>
      </c>
      <c r="D352">
        <f>[1]hwy_speed!B352</f>
        <v>0</v>
      </c>
      <c r="E352">
        <f>[1]hwy_speed!C352</f>
        <v>0</v>
      </c>
      <c r="F352">
        <f>[1]hwy_speed!D352</f>
        <v>0</v>
      </c>
      <c r="G352">
        <f>[1]hwy_speed!E352</f>
        <v>0</v>
      </c>
      <c r="H352">
        <f>[1]hwy_speed!F352</f>
        <v>0</v>
      </c>
    </row>
    <row r="353" spans="3:8" x14ac:dyDescent="0.25">
      <c r="C353">
        <f>[1]hwy_speed!A353</f>
        <v>8899</v>
      </c>
      <c r="D353">
        <f>[1]hwy_speed!B353</f>
        <v>0</v>
      </c>
      <c r="E353">
        <f>[1]hwy_speed!C353</f>
        <v>0</v>
      </c>
      <c r="F353">
        <f>[1]hwy_speed!D353</f>
        <v>0</v>
      </c>
      <c r="G353">
        <f>[1]hwy_speed!E353</f>
        <v>0</v>
      </c>
      <c r="H353">
        <f>[1]hwy_speed!F353</f>
        <v>0</v>
      </c>
    </row>
    <row r="354" spans="3:8" x14ac:dyDescent="0.25">
      <c r="C354">
        <f>[1]hwy_speed!A354</f>
        <v>8900</v>
      </c>
      <c r="D354">
        <f>[1]hwy_speed!B354</f>
        <v>0</v>
      </c>
      <c r="E354">
        <f>[1]hwy_speed!C354</f>
        <v>0</v>
      </c>
      <c r="F354">
        <f>[1]hwy_speed!D354</f>
        <v>0</v>
      </c>
      <c r="G354">
        <f>[1]hwy_speed!E354</f>
        <v>0</v>
      </c>
      <c r="H354">
        <f>[1]hwy_speed!F354</f>
        <v>0</v>
      </c>
    </row>
    <row r="355" spans="3:8" x14ac:dyDescent="0.25">
      <c r="C355">
        <f>[1]hwy_speed!A355</f>
        <v>8902</v>
      </c>
      <c r="D355">
        <f>[1]hwy_speed!B355</f>
        <v>0</v>
      </c>
      <c r="E355">
        <f>[1]hwy_speed!C355</f>
        <v>0</v>
      </c>
      <c r="F355">
        <f>[1]hwy_speed!D355</f>
        <v>0</v>
      </c>
      <c r="G355">
        <f>[1]hwy_speed!E355</f>
        <v>0</v>
      </c>
      <c r="H355">
        <f>[1]hwy_speed!F355</f>
        <v>0</v>
      </c>
    </row>
    <row r="356" spans="3:8" x14ac:dyDescent="0.25">
      <c r="C356">
        <f>[1]hwy_speed!A356</f>
        <v>8921</v>
      </c>
      <c r="D356">
        <f>[1]hwy_speed!B356</f>
        <v>0</v>
      </c>
      <c r="E356">
        <f>[1]hwy_speed!C356</f>
        <v>0</v>
      </c>
      <c r="F356">
        <f>[1]hwy_speed!D356</f>
        <v>0</v>
      </c>
      <c r="G356">
        <f>[1]hwy_speed!E356</f>
        <v>0</v>
      </c>
      <c r="H356">
        <f>[1]hwy_speed!F356</f>
        <v>0</v>
      </c>
    </row>
    <row r="357" spans="3:8" x14ac:dyDescent="0.25">
      <c r="C357">
        <f>[1]hwy_speed!A357</f>
        <v>8930</v>
      </c>
      <c r="D357">
        <f>[1]hwy_speed!B357</f>
        <v>0</v>
      </c>
      <c r="E357">
        <f>[1]hwy_speed!C357</f>
        <v>0</v>
      </c>
      <c r="F357">
        <f>[1]hwy_speed!D357</f>
        <v>0</v>
      </c>
      <c r="G357">
        <f>[1]hwy_speed!E357</f>
        <v>0</v>
      </c>
      <c r="H357">
        <f>[1]hwy_speed!F357</f>
        <v>0</v>
      </c>
    </row>
    <row r="358" spans="3:8" x14ac:dyDescent="0.25">
      <c r="C358">
        <f>[1]hwy_speed!A358</f>
        <v>8933</v>
      </c>
      <c r="D358">
        <f>[1]hwy_speed!B358</f>
        <v>0</v>
      </c>
      <c r="E358">
        <f>[1]hwy_speed!C358</f>
        <v>0</v>
      </c>
      <c r="F358">
        <f>[1]hwy_speed!D358</f>
        <v>0</v>
      </c>
      <c r="G358">
        <f>[1]hwy_speed!E358</f>
        <v>0</v>
      </c>
      <c r="H358">
        <f>[1]hwy_speed!F358</f>
        <v>0</v>
      </c>
    </row>
    <row r="359" spans="3:8" x14ac:dyDescent="0.25">
      <c r="C359">
        <f>[1]hwy_speed!A359</f>
        <v>8938</v>
      </c>
      <c r="D359">
        <f>[1]hwy_speed!B359</f>
        <v>0</v>
      </c>
      <c r="E359">
        <f>[1]hwy_speed!C359</f>
        <v>0</v>
      </c>
      <c r="F359">
        <f>[1]hwy_speed!D359</f>
        <v>0</v>
      </c>
      <c r="G359">
        <f>[1]hwy_speed!E359</f>
        <v>0</v>
      </c>
      <c r="H359">
        <f>[1]hwy_speed!F359</f>
        <v>0</v>
      </c>
    </row>
    <row r="360" spans="3:8" x14ac:dyDescent="0.25">
      <c r="C360">
        <f>[1]hwy_speed!A360</f>
        <v>8939</v>
      </c>
      <c r="D360">
        <f>[1]hwy_speed!B360</f>
        <v>0</v>
      </c>
      <c r="E360">
        <f>[1]hwy_speed!C360</f>
        <v>0</v>
      </c>
      <c r="F360">
        <f>[1]hwy_speed!D360</f>
        <v>0</v>
      </c>
      <c r="G360">
        <f>[1]hwy_speed!E360</f>
        <v>0</v>
      </c>
      <c r="H360">
        <f>[1]hwy_speed!F360</f>
        <v>0</v>
      </c>
    </row>
    <row r="361" spans="3:8" x14ac:dyDescent="0.25">
      <c r="C361">
        <f>[1]hwy_speed!A361</f>
        <v>8944</v>
      </c>
      <c r="D361">
        <f>[1]hwy_speed!B361</f>
        <v>0</v>
      </c>
      <c r="E361">
        <f>[1]hwy_speed!C361</f>
        <v>0</v>
      </c>
      <c r="F361">
        <f>[1]hwy_speed!D361</f>
        <v>0</v>
      </c>
      <c r="G361">
        <f>[1]hwy_speed!E361</f>
        <v>0</v>
      </c>
      <c r="H361">
        <f>[1]hwy_speed!F361</f>
        <v>0</v>
      </c>
    </row>
    <row r="362" spans="3:8" x14ac:dyDescent="0.25">
      <c r="C362">
        <f>[1]hwy_speed!A362</f>
        <v>8954</v>
      </c>
      <c r="D362">
        <f>[1]hwy_speed!B362</f>
        <v>0</v>
      </c>
      <c r="E362">
        <f>[1]hwy_speed!C362</f>
        <v>0</v>
      </c>
      <c r="F362">
        <f>[1]hwy_speed!D362</f>
        <v>0</v>
      </c>
      <c r="G362">
        <f>[1]hwy_speed!E362</f>
        <v>0</v>
      </c>
      <c r="H362">
        <f>[1]hwy_speed!F362</f>
        <v>0</v>
      </c>
    </row>
    <row r="363" spans="3:8" x14ac:dyDescent="0.25">
      <c r="C363">
        <f>[1]hwy_speed!A363</f>
        <v>8955</v>
      </c>
      <c r="D363">
        <f>[1]hwy_speed!B363</f>
        <v>0</v>
      </c>
      <c r="E363">
        <f>[1]hwy_speed!C363</f>
        <v>0</v>
      </c>
      <c r="F363">
        <f>[1]hwy_speed!D363</f>
        <v>0</v>
      </c>
      <c r="G363">
        <f>[1]hwy_speed!E363</f>
        <v>0</v>
      </c>
      <c r="H363">
        <f>[1]hwy_speed!F363</f>
        <v>0</v>
      </c>
    </row>
    <row r="364" spans="3:8" x14ac:dyDescent="0.25">
      <c r="C364">
        <f>[1]hwy_speed!A364</f>
        <v>8966</v>
      </c>
      <c r="D364">
        <f>[1]hwy_speed!B364</f>
        <v>0</v>
      </c>
      <c r="E364">
        <f>[1]hwy_speed!C364</f>
        <v>0</v>
      </c>
      <c r="F364">
        <f>[1]hwy_speed!D364</f>
        <v>0</v>
      </c>
      <c r="G364">
        <f>[1]hwy_speed!E364</f>
        <v>0</v>
      </c>
      <c r="H364">
        <f>[1]hwy_speed!F364</f>
        <v>0</v>
      </c>
    </row>
    <row r="365" spans="3:8" x14ac:dyDescent="0.25">
      <c r="C365">
        <f>[1]hwy_speed!A365</f>
        <v>8968</v>
      </c>
      <c r="D365">
        <f>[1]hwy_speed!B365</f>
        <v>0</v>
      </c>
      <c r="E365">
        <f>[1]hwy_speed!C365</f>
        <v>0</v>
      </c>
      <c r="F365">
        <f>[1]hwy_speed!D365</f>
        <v>0</v>
      </c>
      <c r="G365">
        <f>[1]hwy_speed!E365</f>
        <v>0</v>
      </c>
      <c r="H365">
        <f>[1]hwy_speed!F365</f>
        <v>0</v>
      </c>
    </row>
    <row r="366" spans="3:8" x14ac:dyDescent="0.25">
      <c r="C366">
        <f>[1]hwy_speed!A366</f>
        <v>8972</v>
      </c>
      <c r="D366">
        <f>[1]hwy_speed!B366</f>
        <v>0</v>
      </c>
      <c r="E366">
        <f>[1]hwy_speed!C366</f>
        <v>0</v>
      </c>
      <c r="F366">
        <f>[1]hwy_speed!D366</f>
        <v>0</v>
      </c>
      <c r="G366">
        <f>[1]hwy_speed!E366</f>
        <v>0</v>
      </c>
      <c r="H366">
        <f>[1]hwy_speed!F366</f>
        <v>0</v>
      </c>
    </row>
    <row r="367" spans="3:8" x14ac:dyDescent="0.25">
      <c r="C367">
        <f>[1]hwy_speed!A367</f>
        <v>8973</v>
      </c>
      <c r="D367">
        <f>[1]hwy_speed!B367</f>
        <v>0</v>
      </c>
      <c r="E367">
        <f>[1]hwy_speed!C367</f>
        <v>0</v>
      </c>
      <c r="F367">
        <f>[1]hwy_speed!D367</f>
        <v>0</v>
      </c>
      <c r="G367">
        <f>[1]hwy_speed!E367</f>
        <v>0</v>
      </c>
      <c r="H367">
        <f>[1]hwy_speed!F367</f>
        <v>0</v>
      </c>
    </row>
    <row r="368" spans="3:8" x14ac:dyDescent="0.25">
      <c r="C368">
        <f>[1]hwy_speed!A368</f>
        <v>8976</v>
      </c>
      <c r="D368">
        <f>[1]hwy_speed!B368</f>
        <v>0</v>
      </c>
      <c r="E368">
        <f>[1]hwy_speed!C368</f>
        <v>0</v>
      </c>
      <c r="F368">
        <f>[1]hwy_speed!D368</f>
        <v>0</v>
      </c>
      <c r="G368">
        <f>[1]hwy_speed!E368</f>
        <v>0</v>
      </c>
      <c r="H368">
        <f>[1]hwy_speed!F368</f>
        <v>0</v>
      </c>
    </row>
    <row r="369" spans="3:8" x14ac:dyDescent="0.25">
      <c r="C369">
        <f>[1]hwy_speed!A369</f>
        <v>8977</v>
      </c>
      <c r="D369">
        <f>[1]hwy_speed!B369</f>
        <v>0</v>
      </c>
      <c r="E369">
        <f>[1]hwy_speed!C369</f>
        <v>0</v>
      </c>
      <c r="F369">
        <f>[1]hwy_speed!D369</f>
        <v>0</v>
      </c>
      <c r="G369">
        <f>[1]hwy_speed!E369</f>
        <v>0</v>
      </c>
      <c r="H369">
        <f>[1]hwy_speed!F369</f>
        <v>0</v>
      </c>
    </row>
    <row r="370" spans="3:8" x14ac:dyDescent="0.25">
      <c r="C370">
        <f>[1]hwy_speed!A370</f>
        <v>8982</v>
      </c>
      <c r="D370">
        <f>[1]hwy_speed!B370</f>
        <v>0</v>
      </c>
      <c r="E370">
        <f>[1]hwy_speed!C370</f>
        <v>0</v>
      </c>
      <c r="F370">
        <f>[1]hwy_speed!D370</f>
        <v>0</v>
      </c>
      <c r="G370">
        <f>[1]hwy_speed!E370</f>
        <v>0</v>
      </c>
      <c r="H370">
        <f>[1]hwy_speed!F370</f>
        <v>0</v>
      </c>
    </row>
    <row r="371" spans="3:8" x14ac:dyDescent="0.25">
      <c r="C371">
        <f>[1]hwy_speed!A371</f>
        <v>9012</v>
      </c>
      <c r="D371">
        <f>[1]hwy_speed!B371</f>
        <v>0</v>
      </c>
      <c r="E371">
        <f>[1]hwy_speed!C371</f>
        <v>0</v>
      </c>
      <c r="F371">
        <f>[1]hwy_speed!D371</f>
        <v>0</v>
      </c>
      <c r="G371">
        <f>[1]hwy_speed!E371</f>
        <v>0</v>
      </c>
      <c r="H371">
        <f>[1]hwy_speed!F371</f>
        <v>0</v>
      </c>
    </row>
    <row r="372" spans="3:8" x14ac:dyDescent="0.25">
      <c r="C372">
        <f>[1]hwy_speed!A372</f>
        <v>9022</v>
      </c>
      <c r="D372">
        <f>[1]hwy_speed!B372</f>
        <v>0</v>
      </c>
      <c r="E372">
        <f>[1]hwy_speed!C372</f>
        <v>0</v>
      </c>
      <c r="F372">
        <f>[1]hwy_speed!D372</f>
        <v>0</v>
      </c>
      <c r="G372">
        <f>[1]hwy_speed!E372</f>
        <v>0</v>
      </c>
      <c r="H372">
        <f>[1]hwy_speed!F372</f>
        <v>0</v>
      </c>
    </row>
    <row r="373" spans="3:8" x14ac:dyDescent="0.25">
      <c r="C373">
        <f>[1]hwy_speed!A373</f>
        <v>9025</v>
      </c>
      <c r="D373">
        <f>[1]hwy_speed!B373</f>
        <v>0</v>
      </c>
      <c r="E373">
        <f>[1]hwy_speed!C373</f>
        <v>0</v>
      </c>
      <c r="F373">
        <f>[1]hwy_speed!D373</f>
        <v>0</v>
      </c>
      <c r="G373">
        <f>[1]hwy_speed!E373</f>
        <v>0</v>
      </c>
      <c r="H373">
        <f>[1]hwy_speed!F373</f>
        <v>0</v>
      </c>
    </row>
    <row r="374" spans="3:8" x14ac:dyDescent="0.25">
      <c r="C374">
        <f>[1]hwy_speed!A374</f>
        <v>9027</v>
      </c>
      <c r="D374">
        <f>[1]hwy_speed!B374</f>
        <v>0</v>
      </c>
      <c r="E374">
        <f>[1]hwy_speed!C374</f>
        <v>0</v>
      </c>
      <c r="F374">
        <f>[1]hwy_speed!D374</f>
        <v>0</v>
      </c>
      <c r="G374">
        <f>[1]hwy_speed!E374</f>
        <v>0</v>
      </c>
      <c r="H374">
        <f>[1]hwy_speed!F374</f>
        <v>0</v>
      </c>
    </row>
    <row r="375" spans="3:8" x14ac:dyDescent="0.25">
      <c r="C375">
        <f>[1]hwy_speed!A375</f>
        <v>9028</v>
      </c>
      <c r="D375">
        <f>[1]hwy_speed!B375</f>
        <v>0</v>
      </c>
      <c r="E375">
        <f>[1]hwy_speed!C375</f>
        <v>0</v>
      </c>
      <c r="F375">
        <f>[1]hwy_speed!D375</f>
        <v>0</v>
      </c>
      <c r="G375">
        <f>[1]hwy_speed!E375</f>
        <v>0</v>
      </c>
      <c r="H375">
        <f>[1]hwy_speed!F375</f>
        <v>0</v>
      </c>
    </row>
    <row r="376" spans="3:8" x14ac:dyDescent="0.25">
      <c r="C376">
        <f>[1]hwy_speed!A376</f>
        <v>9029</v>
      </c>
      <c r="D376">
        <f>[1]hwy_speed!B376</f>
        <v>0</v>
      </c>
      <c r="E376">
        <f>[1]hwy_speed!C376</f>
        <v>0</v>
      </c>
      <c r="F376">
        <f>[1]hwy_speed!D376</f>
        <v>0</v>
      </c>
      <c r="G376">
        <f>[1]hwy_speed!E376</f>
        <v>0</v>
      </c>
      <c r="H376">
        <f>[1]hwy_speed!F376</f>
        <v>0</v>
      </c>
    </row>
    <row r="377" spans="3:8" x14ac:dyDescent="0.25">
      <c r="C377">
        <f>[1]hwy_speed!A377</f>
        <v>9031</v>
      </c>
      <c r="D377">
        <f>[1]hwy_speed!B377</f>
        <v>0</v>
      </c>
      <c r="E377">
        <f>[1]hwy_speed!C377</f>
        <v>0</v>
      </c>
      <c r="F377">
        <f>[1]hwy_speed!D377</f>
        <v>0</v>
      </c>
      <c r="G377">
        <f>[1]hwy_speed!E377</f>
        <v>0</v>
      </c>
      <c r="H377">
        <f>[1]hwy_speed!F377</f>
        <v>0</v>
      </c>
    </row>
    <row r="378" spans="3:8" x14ac:dyDescent="0.25">
      <c r="C378">
        <f>[1]hwy_speed!A378</f>
        <v>9032</v>
      </c>
      <c r="D378">
        <f>[1]hwy_speed!B378</f>
        <v>0</v>
      </c>
      <c r="E378">
        <f>[1]hwy_speed!C378</f>
        <v>0</v>
      </c>
      <c r="F378">
        <f>[1]hwy_speed!D378</f>
        <v>0</v>
      </c>
      <c r="G378">
        <f>[1]hwy_speed!E378</f>
        <v>0</v>
      </c>
      <c r="H378">
        <f>[1]hwy_speed!F378</f>
        <v>0</v>
      </c>
    </row>
    <row r="379" spans="3:8" x14ac:dyDescent="0.25">
      <c r="C379">
        <f>[1]hwy_speed!A379</f>
        <v>9033</v>
      </c>
      <c r="D379">
        <f>[1]hwy_speed!B379</f>
        <v>0</v>
      </c>
      <c r="E379">
        <f>[1]hwy_speed!C379</f>
        <v>0</v>
      </c>
      <c r="F379">
        <f>[1]hwy_speed!D379</f>
        <v>0</v>
      </c>
      <c r="G379">
        <f>[1]hwy_speed!E379</f>
        <v>0</v>
      </c>
      <c r="H379">
        <f>[1]hwy_speed!F379</f>
        <v>0</v>
      </c>
    </row>
    <row r="380" spans="3:8" x14ac:dyDescent="0.25">
      <c r="C380">
        <f>[1]hwy_speed!A380</f>
        <v>9034</v>
      </c>
      <c r="D380">
        <f>[1]hwy_speed!B380</f>
        <v>0</v>
      </c>
      <c r="E380">
        <f>[1]hwy_speed!C380</f>
        <v>0</v>
      </c>
      <c r="F380">
        <f>[1]hwy_speed!D380</f>
        <v>0</v>
      </c>
      <c r="G380">
        <f>[1]hwy_speed!E380</f>
        <v>0</v>
      </c>
      <c r="H380">
        <f>[1]hwy_speed!F380</f>
        <v>0</v>
      </c>
    </row>
    <row r="381" spans="3:8" x14ac:dyDescent="0.25">
      <c r="C381">
        <f>[1]hwy_speed!A381</f>
        <v>9035</v>
      </c>
      <c r="D381">
        <f>[1]hwy_speed!B381</f>
        <v>0</v>
      </c>
      <c r="E381">
        <f>[1]hwy_speed!C381</f>
        <v>0</v>
      </c>
      <c r="F381">
        <f>[1]hwy_speed!D381</f>
        <v>0</v>
      </c>
      <c r="G381">
        <f>[1]hwy_speed!E381</f>
        <v>0</v>
      </c>
      <c r="H381">
        <f>[1]hwy_speed!F381</f>
        <v>0</v>
      </c>
    </row>
    <row r="382" spans="3:8" x14ac:dyDescent="0.25">
      <c r="C382">
        <f>[1]hwy_speed!A382</f>
        <v>9036</v>
      </c>
      <c r="D382">
        <f>[1]hwy_speed!B382</f>
        <v>0</v>
      </c>
      <c r="E382">
        <f>[1]hwy_speed!C382</f>
        <v>0</v>
      </c>
      <c r="F382">
        <f>[1]hwy_speed!D382</f>
        <v>0</v>
      </c>
      <c r="G382">
        <f>[1]hwy_speed!E382</f>
        <v>0</v>
      </c>
      <c r="H382">
        <f>[1]hwy_speed!F382</f>
        <v>0</v>
      </c>
    </row>
    <row r="383" spans="3:8" x14ac:dyDescent="0.25">
      <c r="C383">
        <f>[1]hwy_speed!A383</f>
        <v>9037</v>
      </c>
      <c r="D383">
        <f>[1]hwy_speed!B383</f>
        <v>0</v>
      </c>
      <c r="E383">
        <f>[1]hwy_speed!C383</f>
        <v>0</v>
      </c>
      <c r="F383">
        <f>[1]hwy_speed!D383</f>
        <v>0</v>
      </c>
      <c r="G383">
        <f>[1]hwy_speed!E383</f>
        <v>0</v>
      </c>
      <c r="H383">
        <f>[1]hwy_speed!F383</f>
        <v>0</v>
      </c>
    </row>
    <row r="384" spans="3:8" x14ac:dyDescent="0.25">
      <c r="C384">
        <f>[1]hwy_speed!A384</f>
        <v>9039</v>
      </c>
      <c r="D384">
        <f>[1]hwy_speed!B384</f>
        <v>0</v>
      </c>
      <c r="E384">
        <f>[1]hwy_speed!C384</f>
        <v>0</v>
      </c>
      <c r="F384">
        <f>[1]hwy_speed!D384</f>
        <v>0</v>
      </c>
      <c r="G384">
        <f>[1]hwy_speed!E384</f>
        <v>0</v>
      </c>
      <c r="H384">
        <f>[1]hwy_speed!F384</f>
        <v>0</v>
      </c>
    </row>
    <row r="385" spans="3:8" x14ac:dyDescent="0.25">
      <c r="C385">
        <f>[1]hwy_speed!A385</f>
        <v>9041</v>
      </c>
      <c r="D385">
        <f>[1]hwy_speed!B385</f>
        <v>0</v>
      </c>
      <c r="E385">
        <f>[1]hwy_speed!C385</f>
        <v>0</v>
      </c>
      <c r="F385">
        <f>[1]hwy_speed!D385</f>
        <v>0</v>
      </c>
      <c r="G385">
        <f>[1]hwy_speed!E385</f>
        <v>0</v>
      </c>
      <c r="H385">
        <f>[1]hwy_speed!F385</f>
        <v>0</v>
      </c>
    </row>
    <row r="386" spans="3:8" x14ac:dyDescent="0.25">
      <c r="C386">
        <f>[1]hwy_speed!A386</f>
        <v>9042</v>
      </c>
      <c r="D386">
        <f>[1]hwy_speed!B386</f>
        <v>0</v>
      </c>
      <c r="E386">
        <f>[1]hwy_speed!C386</f>
        <v>0</v>
      </c>
      <c r="F386">
        <f>[1]hwy_speed!D386</f>
        <v>0</v>
      </c>
      <c r="G386">
        <f>[1]hwy_speed!E386</f>
        <v>0</v>
      </c>
      <c r="H386">
        <f>[1]hwy_speed!F386</f>
        <v>0</v>
      </c>
    </row>
    <row r="387" spans="3:8" x14ac:dyDescent="0.25">
      <c r="C387">
        <f>[1]hwy_speed!A387</f>
        <v>9043</v>
      </c>
      <c r="D387">
        <f>[1]hwy_speed!B387</f>
        <v>0</v>
      </c>
      <c r="E387">
        <f>[1]hwy_speed!C387</f>
        <v>0</v>
      </c>
      <c r="F387">
        <f>[1]hwy_speed!D387</f>
        <v>0</v>
      </c>
      <c r="G387">
        <f>[1]hwy_speed!E387</f>
        <v>0</v>
      </c>
      <c r="H387">
        <f>[1]hwy_speed!F387</f>
        <v>0</v>
      </c>
    </row>
    <row r="388" spans="3:8" x14ac:dyDescent="0.25">
      <c r="C388">
        <f>[1]hwy_speed!A388</f>
        <v>9054</v>
      </c>
      <c r="D388">
        <f>[1]hwy_speed!B388</f>
        <v>0</v>
      </c>
      <c r="E388">
        <f>[1]hwy_speed!C388</f>
        <v>0</v>
      </c>
      <c r="F388">
        <f>[1]hwy_speed!D388</f>
        <v>0</v>
      </c>
      <c r="G388">
        <f>[1]hwy_speed!E388</f>
        <v>0</v>
      </c>
      <c r="H388">
        <f>[1]hwy_speed!F388</f>
        <v>0</v>
      </c>
    </row>
    <row r="389" spans="3:8" x14ac:dyDescent="0.25">
      <c r="C389">
        <f>[1]hwy_speed!A389</f>
        <v>9132</v>
      </c>
      <c r="D389">
        <f>[1]hwy_speed!B389</f>
        <v>0</v>
      </c>
      <c r="E389">
        <f>[1]hwy_speed!C389</f>
        <v>0</v>
      </c>
      <c r="F389">
        <f>[1]hwy_speed!D389</f>
        <v>0</v>
      </c>
      <c r="G389">
        <f>[1]hwy_speed!E389</f>
        <v>0</v>
      </c>
      <c r="H389">
        <f>[1]hwy_speed!F389</f>
        <v>0</v>
      </c>
    </row>
    <row r="390" spans="3:8" x14ac:dyDescent="0.25">
      <c r="C390">
        <f>[1]hwy_speed!A390</f>
        <v>9134</v>
      </c>
      <c r="D390">
        <f>[1]hwy_speed!B390</f>
        <v>0</v>
      </c>
      <c r="E390">
        <f>[1]hwy_speed!C390</f>
        <v>0</v>
      </c>
      <c r="F390">
        <f>[1]hwy_speed!D390</f>
        <v>0</v>
      </c>
      <c r="G390">
        <f>[1]hwy_speed!E390</f>
        <v>0</v>
      </c>
      <c r="H390">
        <f>[1]hwy_speed!F390</f>
        <v>0</v>
      </c>
    </row>
    <row r="391" spans="3:8" x14ac:dyDescent="0.25">
      <c r="C391">
        <f>[1]hwy_speed!A391</f>
        <v>9136</v>
      </c>
      <c r="D391">
        <f>[1]hwy_speed!B391</f>
        <v>0</v>
      </c>
      <c r="E391">
        <f>[1]hwy_speed!C391</f>
        <v>0</v>
      </c>
      <c r="F391">
        <f>[1]hwy_speed!D391</f>
        <v>0</v>
      </c>
      <c r="G391">
        <f>[1]hwy_speed!E391</f>
        <v>0</v>
      </c>
      <c r="H391">
        <f>[1]hwy_speed!F391</f>
        <v>0</v>
      </c>
    </row>
    <row r="392" spans="3:8" x14ac:dyDescent="0.25">
      <c r="C392">
        <f>[1]hwy_speed!A392</f>
        <v>9142</v>
      </c>
      <c r="D392">
        <f>[1]hwy_speed!B392</f>
        <v>0</v>
      </c>
      <c r="E392">
        <f>[1]hwy_speed!C392</f>
        <v>0</v>
      </c>
      <c r="F392">
        <f>[1]hwy_speed!D392</f>
        <v>0</v>
      </c>
      <c r="G392">
        <f>[1]hwy_speed!E392</f>
        <v>0</v>
      </c>
      <c r="H392">
        <f>[1]hwy_speed!F392</f>
        <v>0</v>
      </c>
    </row>
    <row r="393" spans="3:8" x14ac:dyDescent="0.25">
      <c r="C393">
        <f>[1]hwy_speed!A393</f>
        <v>9143</v>
      </c>
      <c r="D393">
        <f>[1]hwy_speed!B393</f>
        <v>0</v>
      </c>
      <c r="E393">
        <f>[1]hwy_speed!C393</f>
        <v>0</v>
      </c>
      <c r="F393">
        <f>[1]hwy_speed!D393</f>
        <v>0</v>
      </c>
      <c r="G393">
        <f>[1]hwy_speed!E393</f>
        <v>0</v>
      </c>
      <c r="H393">
        <f>[1]hwy_speed!F393</f>
        <v>0</v>
      </c>
    </row>
    <row r="394" spans="3:8" x14ac:dyDescent="0.25">
      <c r="C394">
        <f>[1]hwy_speed!A394</f>
        <v>9144</v>
      </c>
      <c r="D394">
        <f>[1]hwy_speed!B394</f>
        <v>0</v>
      </c>
      <c r="E394">
        <f>[1]hwy_speed!C394</f>
        <v>0</v>
      </c>
      <c r="F394">
        <f>[1]hwy_speed!D394</f>
        <v>0</v>
      </c>
      <c r="G394">
        <f>[1]hwy_speed!E394</f>
        <v>0</v>
      </c>
      <c r="H394">
        <f>[1]hwy_speed!F394</f>
        <v>0</v>
      </c>
    </row>
    <row r="395" spans="3:8" x14ac:dyDescent="0.25">
      <c r="C395">
        <f>[1]hwy_speed!A395</f>
        <v>9146</v>
      </c>
      <c r="D395">
        <f>[1]hwy_speed!B395</f>
        <v>0</v>
      </c>
      <c r="E395">
        <f>[1]hwy_speed!C395</f>
        <v>0</v>
      </c>
      <c r="F395">
        <f>[1]hwy_speed!D395</f>
        <v>0</v>
      </c>
      <c r="G395">
        <f>[1]hwy_speed!E395</f>
        <v>0</v>
      </c>
      <c r="H395">
        <f>[1]hwy_speed!F395</f>
        <v>0</v>
      </c>
    </row>
    <row r="396" spans="3:8" x14ac:dyDescent="0.25">
      <c r="C396">
        <f>[1]hwy_speed!A396</f>
        <v>9224</v>
      </c>
      <c r="D396">
        <f>[1]hwy_speed!B396</f>
        <v>0</v>
      </c>
      <c r="E396">
        <f>[1]hwy_speed!C396</f>
        <v>0</v>
      </c>
      <c r="F396">
        <f>[1]hwy_speed!D396</f>
        <v>0</v>
      </c>
      <c r="G396">
        <f>[1]hwy_speed!E396</f>
        <v>0</v>
      </c>
      <c r="H396">
        <f>[1]hwy_speed!F396</f>
        <v>0</v>
      </c>
    </row>
    <row r="397" spans="3:8" x14ac:dyDescent="0.25">
      <c r="C397">
        <f>[1]hwy_speed!A397</f>
        <v>9241</v>
      </c>
      <c r="D397">
        <f>[1]hwy_speed!B397</f>
        <v>0</v>
      </c>
      <c r="E397">
        <f>[1]hwy_speed!C397</f>
        <v>0</v>
      </c>
      <c r="F397">
        <f>[1]hwy_speed!D397</f>
        <v>0</v>
      </c>
      <c r="G397">
        <f>[1]hwy_speed!E397</f>
        <v>0</v>
      </c>
      <c r="H397">
        <f>[1]hwy_speed!F397</f>
        <v>0</v>
      </c>
    </row>
    <row r="398" spans="3:8" x14ac:dyDescent="0.25">
      <c r="C398">
        <f>[1]hwy_speed!A398</f>
        <v>9249</v>
      </c>
      <c r="D398">
        <f>[1]hwy_speed!B398</f>
        <v>0</v>
      </c>
      <c r="E398">
        <f>[1]hwy_speed!C398</f>
        <v>0</v>
      </c>
      <c r="F398">
        <f>[1]hwy_speed!D398</f>
        <v>0</v>
      </c>
      <c r="G398">
        <f>[1]hwy_speed!E398</f>
        <v>0</v>
      </c>
      <c r="H398">
        <f>[1]hwy_speed!F398</f>
        <v>0</v>
      </c>
    </row>
    <row r="399" spans="3:8" x14ac:dyDescent="0.25">
      <c r="C399">
        <f>[1]hwy_speed!A399</f>
        <v>9250</v>
      </c>
      <c r="D399">
        <f>[1]hwy_speed!B399</f>
        <v>0</v>
      </c>
      <c r="E399">
        <f>[1]hwy_speed!C399</f>
        <v>0</v>
      </c>
      <c r="F399">
        <f>[1]hwy_speed!D399</f>
        <v>0</v>
      </c>
      <c r="G399">
        <f>[1]hwy_speed!E399</f>
        <v>0</v>
      </c>
      <c r="H399">
        <f>[1]hwy_speed!F399</f>
        <v>0</v>
      </c>
    </row>
    <row r="400" spans="3:8" x14ac:dyDescent="0.25">
      <c r="C400">
        <f>[1]hwy_speed!A400</f>
        <v>9251</v>
      </c>
      <c r="D400">
        <f>[1]hwy_speed!B400</f>
        <v>0</v>
      </c>
      <c r="E400">
        <f>[1]hwy_speed!C400</f>
        <v>0</v>
      </c>
      <c r="F400">
        <f>[1]hwy_speed!D400</f>
        <v>0</v>
      </c>
      <c r="G400">
        <f>[1]hwy_speed!E400</f>
        <v>0</v>
      </c>
      <c r="H400">
        <f>[1]hwy_speed!F400</f>
        <v>0</v>
      </c>
    </row>
    <row r="401" spans="3:8" x14ac:dyDescent="0.25">
      <c r="C401">
        <f>[1]hwy_speed!A401</f>
        <v>9252</v>
      </c>
      <c r="D401">
        <f>[1]hwy_speed!B401</f>
        <v>0</v>
      </c>
      <c r="E401">
        <f>[1]hwy_speed!C401</f>
        <v>0</v>
      </c>
      <c r="F401">
        <f>[1]hwy_speed!D401</f>
        <v>0</v>
      </c>
      <c r="G401">
        <f>[1]hwy_speed!E401</f>
        <v>0</v>
      </c>
      <c r="H401">
        <f>[1]hwy_speed!F401</f>
        <v>0</v>
      </c>
    </row>
    <row r="402" spans="3:8" x14ac:dyDescent="0.25">
      <c r="C402">
        <f>[1]hwy_speed!A402</f>
        <v>9300</v>
      </c>
      <c r="D402">
        <f>[1]hwy_speed!B402</f>
        <v>0</v>
      </c>
      <c r="E402">
        <f>[1]hwy_speed!C402</f>
        <v>0</v>
      </c>
      <c r="F402">
        <f>[1]hwy_speed!D402</f>
        <v>0</v>
      </c>
      <c r="G402">
        <f>[1]hwy_speed!E402</f>
        <v>0</v>
      </c>
      <c r="H402">
        <f>[1]hwy_speed!F402</f>
        <v>0</v>
      </c>
    </row>
    <row r="403" spans="3:8" x14ac:dyDescent="0.25">
      <c r="C403">
        <f>[1]hwy_speed!A403</f>
        <v>9328</v>
      </c>
      <c r="D403">
        <f>[1]hwy_speed!B403</f>
        <v>0</v>
      </c>
      <c r="E403">
        <f>[1]hwy_speed!C403</f>
        <v>0</v>
      </c>
      <c r="F403">
        <f>[1]hwy_speed!D403</f>
        <v>0</v>
      </c>
      <c r="G403">
        <f>[1]hwy_speed!E403</f>
        <v>0</v>
      </c>
      <c r="H403">
        <f>[1]hwy_speed!F403</f>
        <v>0</v>
      </c>
    </row>
    <row r="404" spans="3:8" x14ac:dyDescent="0.25">
      <c r="C404">
        <f>[1]hwy_speed!A404</f>
        <v>9330</v>
      </c>
      <c r="D404">
        <f>[1]hwy_speed!B404</f>
        <v>0</v>
      </c>
      <c r="E404">
        <f>[1]hwy_speed!C404</f>
        <v>0</v>
      </c>
      <c r="F404">
        <f>[1]hwy_speed!D404</f>
        <v>0</v>
      </c>
      <c r="G404">
        <f>[1]hwy_speed!E404</f>
        <v>0</v>
      </c>
      <c r="H404">
        <f>[1]hwy_speed!F404</f>
        <v>0</v>
      </c>
    </row>
    <row r="405" spans="3:8" x14ac:dyDescent="0.25">
      <c r="C405">
        <f>[1]hwy_speed!A405</f>
        <v>9333</v>
      </c>
      <c r="D405">
        <f>[1]hwy_speed!B405</f>
        <v>0</v>
      </c>
      <c r="E405">
        <f>[1]hwy_speed!C405</f>
        <v>0</v>
      </c>
      <c r="F405">
        <f>[1]hwy_speed!D405</f>
        <v>0</v>
      </c>
      <c r="G405">
        <f>[1]hwy_speed!E405</f>
        <v>0</v>
      </c>
      <c r="H405">
        <f>[1]hwy_speed!F405</f>
        <v>0</v>
      </c>
    </row>
    <row r="406" spans="3:8" x14ac:dyDescent="0.25">
      <c r="C406">
        <f>[1]hwy_speed!A406</f>
        <v>9335</v>
      </c>
      <c r="D406">
        <f>[1]hwy_speed!B406</f>
        <v>0</v>
      </c>
      <c r="E406">
        <f>[1]hwy_speed!C406</f>
        <v>0</v>
      </c>
      <c r="F406">
        <f>[1]hwy_speed!D406</f>
        <v>0</v>
      </c>
      <c r="G406">
        <f>[1]hwy_speed!E406</f>
        <v>0</v>
      </c>
      <c r="H406">
        <f>[1]hwy_speed!F406</f>
        <v>0</v>
      </c>
    </row>
    <row r="407" spans="3:8" x14ac:dyDescent="0.25">
      <c r="C407">
        <f>[1]hwy_speed!A407</f>
        <v>9336</v>
      </c>
      <c r="D407">
        <f>[1]hwy_speed!B407</f>
        <v>0</v>
      </c>
      <c r="E407">
        <f>[1]hwy_speed!C407</f>
        <v>0</v>
      </c>
      <c r="F407">
        <f>[1]hwy_speed!D407</f>
        <v>0</v>
      </c>
      <c r="G407">
        <f>[1]hwy_speed!E407</f>
        <v>0</v>
      </c>
      <c r="H407">
        <f>[1]hwy_speed!F407</f>
        <v>0</v>
      </c>
    </row>
    <row r="408" spans="3:8" x14ac:dyDescent="0.25">
      <c r="C408">
        <f>[1]hwy_speed!A408</f>
        <v>9337</v>
      </c>
      <c r="D408">
        <f>[1]hwy_speed!B408</f>
        <v>0</v>
      </c>
      <c r="E408">
        <f>[1]hwy_speed!C408</f>
        <v>0</v>
      </c>
      <c r="F408">
        <f>[1]hwy_speed!D408</f>
        <v>0</v>
      </c>
      <c r="G408">
        <f>[1]hwy_speed!E408</f>
        <v>0</v>
      </c>
      <c r="H408">
        <f>[1]hwy_speed!F408</f>
        <v>0</v>
      </c>
    </row>
    <row r="409" spans="3:8" x14ac:dyDescent="0.25">
      <c r="C409">
        <f>[1]hwy_speed!A409</f>
        <v>9338</v>
      </c>
      <c r="D409">
        <f>[1]hwy_speed!B409</f>
        <v>0</v>
      </c>
      <c r="E409">
        <f>[1]hwy_speed!C409</f>
        <v>0</v>
      </c>
      <c r="F409">
        <f>[1]hwy_speed!D409</f>
        <v>0</v>
      </c>
      <c r="G409">
        <f>[1]hwy_speed!E409</f>
        <v>0</v>
      </c>
      <c r="H409">
        <f>[1]hwy_speed!F409</f>
        <v>0</v>
      </c>
    </row>
    <row r="410" spans="3:8" x14ac:dyDescent="0.25">
      <c r="C410">
        <f>[1]hwy_speed!A410</f>
        <v>9339</v>
      </c>
      <c r="D410">
        <f>[1]hwy_speed!B410</f>
        <v>0</v>
      </c>
      <c r="E410">
        <f>[1]hwy_speed!C410</f>
        <v>0</v>
      </c>
      <c r="F410">
        <f>[1]hwy_speed!D410</f>
        <v>0</v>
      </c>
      <c r="G410">
        <f>[1]hwy_speed!E410</f>
        <v>0</v>
      </c>
      <c r="H410">
        <f>[1]hwy_speed!F410</f>
        <v>0</v>
      </c>
    </row>
    <row r="411" spans="3:8" x14ac:dyDescent="0.25">
      <c r="C411">
        <f>[1]hwy_speed!A411</f>
        <v>9342</v>
      </c>
      <c r="D411">
        <f>[1]hwy_speed!B411</f>
        <v>0</v>
      </c>
      <c r="E411">
        <f>[1]hwy_speed!C411</f>
        <v>0</v>
      </c>
      <c r="F411">
        <f>[1]hwy_speed!D411</f>
        <v>0</v>
      </c>
      <c r="G411">
        <f>[1]hwy_speed!E411</f>
        <v>0</v>
      </c>
      <c r="H411">
        <f>[1]hwy_speed!F411</f>
        <v>0</v>
      </c>
    </row>
    <row r="412" spans="3:8" x14ac:dyDescent="0.25">
      <c r="C412">
        <f>[1]hwy_speed!A412</f>
        <v>9343</v>
      </c>
      <c r="D412">
        <f>[1]hwy_speed!B412</f>
        <v>0</v>
      </c>
      <c r="E412">
        <f>[1]hwy_speed!C412</f>
        <v>0</v>
      </c>
      <c r="F412">
        <f>[1]hwy_speed!D412</f>
        <v>0</v>
      </c>
      <c r="G412">
        <f>[1]hwy_speed!E412</f>
        <v>0</v>
      </c>
      <c r="H412">
        <f>[1]hwy_speed!F412</f>
        <v>0</v>
      </c>
    </row>
    <row r="413" spans="3:8" x14ac:dyDescent="0.25">
      <c r="C413">
        <f>[1]hwy_speed!A413</f>
        <v>9468</v>
      </c>
      <c r="D413">
        <f>[1]hwy_speed!B413</f>
        <v>0</v>
      </c>
      <c r="E413">
        <f>[1]hwy_speed!C413</f>
        <v>0</v>
      </c>
      <c r="F413">
        <f>[1]hwy_speed!D413</f>
        <v>0</v>
      </c>
      <c r="G413">
        <f>[1]hwy_speed!E413</f>
        <v>0</v>
      </c>
      <c r="H413">
        <f>[1]hwy_speed!F413</f>
        <v>0</v>
      </c>
    </row>
    <row r="414" spans="3:8" x14ac:dyDescent="0.25">
      <c r="C414">
        <f>[1]hwy_speed!A414</f>
        <v>9472</v>
      </c>
      <c r="D414">
        <f>[1]hwy_speed!B414</f>
        <v>0</v>
      </c>
      <c r="E414">
        <f>[1]hwy_speed!C414</f>
        <v>0</v>
      </c>
      <c r="F414">
        <f>[1]hwy_speed!D414</f>
        <v>0</v>
      </c>
      <c r="G414">
        <f>[1]hwy_speed!E414</f>
        <v>0</v>
      </c>
      <c r="H414">
        <f>[1]hwy_speed!F414</f>
        <v>0</v>
      </c>
    </row>
    <row r="415" spans="3:8" x14ac:dyDescent="0.25">
      <c r="C415">
        <f>[1]hwy_speed!A415</f>
        <v>9473</v>
      </c>
      <c r="D415">
        <f>[1]hwy_speed!B415</f>
        <v>0</v>
      </c>
      <c r="E415">
        <f>[1]hwy_speed!C415</f>
        <v>0</v>
      </c>
      <c r="F415">
        <f>[1]hwy_speed!D415</f>
        <v>0</v>
      </c>
      <c r="G415">
        <f>[1]hwy_speed!E415</f>
        <v>0</v>
      </c>
      <c r="H415">
        <f>[1]hwy_speed!F415</f>
        <v>0</v>
      </c>
    </row>
    <row r="416" spans="3:8" x14ac:dyDescent="0.25">
      <c r="C416">
        <f>[1]hwy_speed!A416</f>
        <v>9474</v>
      </c>
      <c r="D416">
        <f>[1]hwy_speed!B416</f>
        <v>0</v>
      </c>
      <c r="E416">
        <f>[1]hwy_speed!C416</f>
        <v>0</v>
      </c>
      <c r="F416">
        <f>[1]hwy_speed!D416</f>
        <v>0</v>
      </c>
      <c r="G416">
        <f>[1]hwy_speed!E416</f>
        <v>0</v>
      </c>
      <c r="H416">
        <f>[1]hwy_speed!F416</f>
        <v>0</v>
      </c>
    </row>
    <row r="417" spans="3:8" x14ac:dyDescent="0.25">
      <c r="C417">
        <f>[1]hwy_speed!A417</f>
        <v>9477</v>
      </c>
      <c r="D417">
        <f>[1]hwy_speed!B417</f>
        <v>0</v>
      </c>
      <c r="E417">
        <f>[1]hwy_speed!C417</f>
        <v>0</v>
      </c>
      <c r="F417">
        <f>[1]hwy_speed!D417</f>
        <v>0</v>
      </c>
      <c r="G417">
        <f>[1]hwy_speed!E417</f>
        <v>0</v>
      </c>
      <c r="H417">
        <f>[1]hwy_speed!F417</f>
        <v>0</v>
      </c>
    </row>
    <row r="418" spans="3:8" x14ac:dyDescent="0.25">
      <c r="C418">
        <f>[1]hwy_speed!A418</f>
        <v>9483</v>
      </c>
      <c r="D418">
        <f>[1]hwy_speed!B418</f>
        <v>0</v>
      </c>
      <c r="E418">
        <f>[1]hwy_speed!C418</f>
        <v>0</v>
      </c>
      <c r="F418">
        <f>[1]hwy_speed!D418</f>
        <v>0</v>
      </c>
      <c r="G418">
        <f>[1]hwy_speed!E418</f>
        <v>0</v>
      </c>
      <c r="H418">
        <f>[1]hwy_speed!F418</f>
        <v>0</v>
      </c>
    </row>
    <row r="419" spans="3:8" x14ac:dyDescent="0.25">
      <c r="C419">
        <f>[1]hwy_speed!A419</f>
        <v>9484</v>
      </c>
      <c r="D419">
        <f>[1]hwy_speed!B419</f>
        <v>0</v>
      </c>
      <c r="E419">
        <f>[1]hwy_speed!C419</f>
        <v>0</v>
      </c>
      <c r="F419">
        <f>[1]hwy_speed!D419</f>
        <v>0</v>
      </c>
      <c r="G419">
        <f>[1]hwy_speed!E419</f>
        <v>0</v>
      </c>
      <c r="H419">
        <f>[1]hwy_speed!F419</f>
        <v>0</v>
      </c>
    </row>
    <row r="420" spans="3:8" x14ac:dyDescent="0.25">
      <c r="C420">
        <f>[1]hwy_speed!A420</f>
        <v>9485</v>
      </c>
      <c r="D420">
        <f>[1]hwy_speed!B420</f>
        <v>0</v>
      </c>
      <c r="E420">
        <f>[1]hwy_speed!C420</f>
        <v>0</v>
      </c>
      <c r="F420">
        <f>[1]hwy_speed!D420</f>
        <v>0</v>
      </c>
      <c r="G420">
        <f>[1]hwy_speed!E420</f>
        <v>0</v>
      </c>
      <c r="H420">
        <f>[1]hwy_speed!F420</f>
        <v>0</v>
      </c>
    </row>
    <row r="421" spans="3:8" x14ac:dyDescent="0.25">
      <c r="C421">
        <f>[1]hwy_speed!A421</f>
        <v>9488</v>
      </c>
      <c r="D421">
        <f>[1]hwy_speed!B421</f>
        <v>0</v>
      </c>
      <c r="E421">
        <f>[1]hwy_speed!C421</f>
        <v>0</v>
      </c>
      <c r="F421">
        <f>[1]hwy_speed!D421</f>
        <v>0</v>
      </c>
      <c r="G421">
        <f>[1]hwy_speed!E421</f>
        <v>0</v>
      </c>
      <c r="H421">
        <f>[1]hwy_speed!F421</f>
        <v>0</v>
      </c>
    </row>
    <row r="422" spans="3:8" x14ac:dyDescent="0.25">
      <c r="C422">
        <f>[1]hwy_speed!A422</f>
        <v>9489</v>
      </c>
      <c r="D422">
        <f>[1]hwy_speed!B422</f>
        <v>0</v>
      </c>
      <c r="E422">
        <f>[1]hwy_speed!C422</f>
        <v>0</v>
      </c>
      <c r="F422">
        <f>[1]hwy_speed!D422</f>
        <v>0</v>
      </c>
      <c r="G422">
        <f>[1]hwy_speed!E422</f>
        <v>0</v>
      </c>
      <c r="H422">
        <f>[1]hwy_speed!F422</f>
        <v>0</v>
      </c>
    </row>
    <row r="423" spans="3:8" x14ac:dyDescent="0.25">
      <c r="C423">
        <f>[1]hwy_speed!A423</f>
        <v>9490</v>
      </c>
      <c r="D423">
        <f>[1]hwy_speed!B423</f>
        <v>0</v>
      </c>
      <c r="E423">
        <f>[1]hwy_speed!C423</f>
        <v>0</v>
      </c>
      <c r="F423">
        <f>[1]hwy_speed!D423</f>
        <v>0</v>
      </c>
      <c r="G423">
        <f>[1]hwy_speed!E423</f>
        <v>0</v>
      </c>
      <c r="H423">
        <f>[1]hwy_speed!F423</f>
        <v>0</v>
      </c>
    </row>
    <row r="424" spans="3:8" x14ac:dyDescent="0.25">
      <c r="C424">
        <f>[1]hwy_speed!A424</f>
        <v>9509</v>
      </c>
      <c r="D424">
        <f>[1]hwy_speed!B424</f>
        <v>0</v>
      </c>
      <c r="E424">
        <f>[1]hwy_speed!C424</f>
        <v>0</v>
      </c>
      <c r="F424">
        <f>[1]hwy_speed!D424</f>
        <v>0</v>
      </c>
      <c r="G424">
        <f>[1]hwy_speed!E424</f>
        <v>0</v>
      </c>
      <c r="H424">
        <f>[1]hwy_speed!F424</f>
        <v>0</v>
      </c>
    </row>
    <row r="425" spans="3:8" x14ac:dyDescent="0.25">
      <c r="C425">
        <f>[1]hwy_speed!A425</f>
        <v>9510</v>
      </c>
      <c r="D425">
        <f>[1]hwy_speed!B425</f>
        <v>0</v>
      </c>
      <c r="E425">
        <f>[1]hwy_speed!C425</f>
        <v>0</v>
      </c>
      <c r="F425">
        <f>[1]hwy_speed!D425</f>
        <v>0</v>
      </c>
      <c r="G425">
        <f>[1]hwy_speed!E425</f>
        <v>0</v>
      </c>
      <c r="H425">
        <f>[1]hwy_speed!F425</f>
        <v>0</v>
      </c>
    </row>
    <row r="426" spans="3:8" x14ac:dyDescent="0.25">
      <c r="C426">
        <f>[1]hwy_speed!A426</f>
        <v>9512</v>
      </c>
      <c r="D426">
        <f>[1]hwy_speed!B426</f>
        <v>0</v>
      </c>
      <c r="E426">
        <f>[1]hwy_speed!C426</f>
        <v>0</v>
      </c>
      <c r="F426">
        <f>[1]hwy_speed!D426</f>
        <v>0</v>
      </c>
      <c r="G426">
        <f>[1]hwy_speed!E426</f>
        <v>0</v>
      </c>
      <c r="H426">
        <f>[1]hwy_speed!F426</f>
        <v>0</v>
      </c>
    </row>
    <row r="427" spans="3:8" x14ac:dyDescent="0.25">
      <c r="C427">
        <f>[1]hwy_speed!A427</f>
        <v>9513</v>
      </c>
      <c r="D427">
        <f>[1]hwy_speed!B427</f>
        <v>0</v>
      </c>
      <c r="E427">
        <f>[1]hwy_speed!C427</f>
        <v>0</v>
      </c>
      <c r="F427">
        <f>[1]hwy_speed!D427</f>
        <v>0</v>
      </c>
      <c r="G427">
        <f>[1]hwy_speed!E427</f>
        <v>0</v>
      </c>
      <c r="H427">
        <f>[1]hwy_speed!F427</f>
        <v>0</v>
      </c>
    </row>
    <row r="428" spans="3:8" x14ac:dyDescent="0.25">
      <c r="C428">
        <f>[1]hwy_speed!A428</f>
        <v>9516</v>
      </c>
      <c r="D428">
        <f>[1]hwy_speed!B428</f>
        <v>0</v>
      </c>
      <c r="E428">
        <f>[1]hwy_speed!C428</f>
        <v>0</v>
      </c>
      <c r="F428">
        <f>[1]hwy_speed!D428</f>
        <v>0</v>
      </c>
      <c r="G428">
        <f>[1]hwy_speed!E428</f>
        <v>0</v>
      </c>
      <c r="H428">
        <f>[1]hwy_speed!F428</f>
        <v>0</v>
      </c>
    </row>
    <row r="429" spans="3:8" x14ac:dyDescent="0.25">
      <c r="C429">
        <f>[1]hwy_speed!A429</f>
        <v>9517</v>
      </c>
      <c r="D429">
        <f>[1]hwy_speed!B429</f>
        <v>0</v>
      </c>
      <c r="E429">
        <f>[1]hwy_speed!C429</f>
        <v>0</v>
      </c>
      <c r="F429">
        <f>[1]hwy_speed!D429</f>
        <v>0</v>
      </c>
      <c r="G429">
        <f>[1]hwy_speed!E429</f>
        <v>0</v>
      </c>
      <c r="H429">
        <f>[1]hwy_speed!F429</f>
        <v>0</v>
      </c>
    </row>
    <row r="430" spans="3:8" x14ac:dyDescent="0.25">
      <c r="C430">
        <f>[1]hwy_speed!A430</f>
        <v>9518</v>
      </c>
      <c r="D430">
        <f>[1]hwy_speed!B430</f>
        <v>0</v>
      </c>
      <c r="E430">
        <f>[1]hwy_speed!C430</f>
        <v>0</v>
      </c>
      <c r="F430">
        <f>[1]hwy_speed!D430</f>
        <v>0</v>
      </c>
      <c r="G430">
        <f>[1]hwy_speed!E430</f>
        <v>0</v>
      </c>
      <c r="H430">
        <f>[1]hwy_speed!F430</f>
        <v>0</v>
      </c>
    </row>
    <row r="431" spans="3:8" x14ac:dyDescent="0.25">
      <c r="C431">
        <f>[1]hwy_speed!A431</f>
        <v>9519</v>
      </c>
      <c r="D431">
        <f>[1]hwy_speed!B431</f>
        <v>0</v>
      </c>
      <c r="E431">
        <f>[1]hwy_speed!C431</f>
        <v>0</v>
      </c>
      <c r="F431">
        <f>[1]hwy_speed!D431</f>
        <v>0</v>
      </c>
      <c r="G431">
        <f>[1]hwy_speed!E431</f>
        <v>0</v>
      </c>
      <c r="H431">
        <f>[1]hwy_speed!F431</f>
        <v>0</v>
      </c>
    </row>
    <row r="432" spans="3:8" x14ac:dyDescent="0.25">
      <c r="C432">
        <f>[1]hwy_speed!A432</f>
        <v>9540</v>
      </c>
      <c r="D432">
        <f>[1]hwy_speed!B432</f>
        <v>0</v>
      </c>
      <c r="E432">
        <f>[1]hwy_speed!C432</f>
        <v>0</v>
      </c>
      <c r="F432">
        <f>[1]hwy_speed!D432</f>
        <v>0</v>
      </c>
      <c r="G432">
        <f>[1]hwy_speed!E432</f>
        <v>0</v>
      </c>
      <c r="H432">
        <f>[1]hwy_speed!F432</f>
        <v>0</v>
      </c>
    </row>
    <row r="433" spans="3:8" x14ac:dyDescent="0.25">
      <c r="C433">
        <f>[1]hwy_speed!A433</f>
        <v>9808</v>
      </c>
      <c r="D433">
        <f>[1]hwy_speed!B433</f>
        <v>0</v>
      </c>
      <c r="E433">
        <f>[1]hwy_speed!C433</f>
        <v>0</v>
      </c>
      <c r="F433">
        <f>[1]hwy_speed!D433</f>
        <v>0</v>
      </c>
      <c r="G433">
        <f>[1]hwy_speed!E433</f>
        <v>0</v>
      </c>
      <c r="H433">
        <f>[1]hwy_speed!F433</f>
        <v>0</v>
      </c>
    </row>
    <row r="434" spans="3:8" x14ac:dyDescent="0.25">
      <c r="C434">
        <f>[1]hwy_speed!A434</f>
        <v>9872</v>
      </c>
      <c r="D434">
        <f>[1]hwy_speed!B434</f>
        <v>0</v>
      </c>
      <c r="E434">
        <f>[1]hwy_speed!C434</f>
        <v>0</v>
      </c>
      <c r="F434">
        <f>[1]hwy_speed!D434</f>
        <v>0</v>
      </c>
      <c r="G434">
        <f>[1]hwy_speed!E434</f>
        <v>0</v>
      </c>
      <c r="H434">
        <f>[1]hwy_speed!F434</f>
        <v>0</v>
      </c>
    </row>
    <row r="435" spans="3:8" x14ac:dyDescent="0.25">
      <c r="C435">
        <f>[1]hwy_speed!A435</f>
        <v>9873</v>
      </c>
      <c r="D435">
        <f>[1]hwy_speed!B435</f>
        <v>0</v>
      </c>
      <c r="E435">
        <f>[1]hwy_speed!C435</f>
        <v>0</v>
      </c>
      <c r="F435">
        <f>[1]hwy_speed!D435</f>
        <v>0</v>
      </c>
      <c r="G435">
        <f>[1]hwy_speed!E435</f>
        <v>0</v>
      </c>
      <c r="H435">
        <f>[1]hwy_speed!F435</f>
        <v>0</v>
      </c>
    </row>
    <row r="436" spans="3:8" x14ac:dyDescent="0.25">
      <c r="C436">
        <f>[1]hwy_speed!A436</f>
        <v>9903</v>
      </c>
      <c r="D436">
        <f>[1]hwy_speed!B436</f>
        <v>0</v>
      </c>
      <c r="E436">
        <f>[1]hwy_speed!C436</f>
        <v>0</v>
      </c>
      <c r="F436">
        <f>[1]hwy_speed!D436</f>
        <v>0</v>
      </c>
      <c r="G436">
        <f>[1]hwy_speed!E436</f>
        <v>0</v>
      </c>
      <c r="H436">
        <f>[1]hwy_speed!F436</f>
        <v>0</v>
      </c>
    </row>
    <row r="437" spans="3:8" x14ac:dyDescent="0.25">
      <c r="C437">
        <f>[1]hwy_speed!A437</f>
        <v>9904</v>
      </c>
      <c r="D437">
        <f>[1]hwy_speed!B437</f>
        <v>0</v>
      </c>
      <c r="E437">
        <f>[1]hwy_speed!C437</f>
        <v>0</v>
      </c>
      <c r="F437">
        <f>[1]hwy_speed!D437</f>
        <v>0</v>
      </c>
      <c r="G437">
        <f>[1]hwy_speed!E437</f>
        <v>0</v>
      </c>
      <c r="H437">
        <f>[1]hwy_speed!F437</f>
        <v>0</v>
      </c>
    </row>
    <row r="438" spans="3:8" x14ac:dyDescent="0.25">
      <c r="C438">
        <f>[1]hwy_speed!A438</f>
        <v>9910</v>
      </c>
      <c r="D438">
        <f>[1]hwy_speed!B438</f>
        <v>0</v>
      </c>
      <c r="E438">
        <f>[1]hwy_speed!C438</f>
        <v>0</v>
      </c>
      <c r="F438">
        <f>[1]hwy_speed!D438</f>
        <v>0</v>
      </c>
      <c r="G438">
        <f>[1]hwy_speed!E438</f>
        <v>0</v>
      </c>
      <c r="H438">
        <f>[1]hwy_speed!F438</f>
        <v>0</v>
      </c>
    </row>
    <row r="439" spans="3:8" x14ac:dyDescent="0.25">
      <c r="C439">
        <f>[1]hwy_speed!A439</f>
        <v>9914</v>
      </c>
      <c r="D439">
        <f>[1]hwy_speed!B439</f>
        <v>0</v>
      </c>
      <c r="E439">
        <f>[1]hwy_speed!C439</f>
        <v>0</v>
      </c>
      <c r="F439">
        <f>[1]hwy_speed!D439</f>
        <v>0</v>
      </c>
      <c r="G439">
        <f>[1]hwy_speed!E439</f>
        <v>0</v>
      </c>
      <c r="H439">
        <f>[1]hwy_speed!F439</f>
        <v>0</v>
      </c>
    </row>
    <row r="440" spans="3:8" x14ac:dyDescent="0.25">
      <c r="C440">
        <f>[1]hwy_speed!A440</f>
        <v>9915</v>
      </c>
      <c r="D440">
        <f>[1]hwy_speed!B440</f>
        <v>0</v>
      </c>
      <c r="E440">
        <f>[1]hwy_speed!C440</f>
        <v>0</v>
      </c>
      <c r="F440">
        <f>[1]hwy_speed!D440</f>
        <v>0</v>
      </c>
      <c r="G440">
        <f>[1]hwy_speed!E440</f>
        <v>0</v>
      </c>
      <c r="H440">
        <f>[1]hwy_speed!F440</f>
        <v>0</v>
      </c>
    </row>
    <row r="441" spans="3:8" x14ac:dyDescent="0.25">
      <c r="C441">
        <f>[1]hwy_speed!A441</f>
        <v>9919</v>
      </c>
      <c r="D441">
        <f>[1]hwy_speed!B441</f>
        <v>0</v>
      </c>
      <c r="E441">
        <f>[1]hwy_speed!C441</f>
        <v>0</v>
      </c>
      <c r="F441">
        <f>[1]hwy_speed!D441</f>
        <v>0</v>
      </c>
      <c r="G441">
        <f>[1]hwy_speed!E441</f>
        <v>0</v>
      </c>
      <c r="H441">
        <f>[1]hwy_speed!F441</f>
        <v>0</v>
      </c>
    </row>
    <row r="442" spans="3:8" x14ac:dyDescent="0.25">
      <c r="C442">
        <f>[1]hwy_speed!A442</f>
        <v>9930</v>
      </c>
      <c r="D442">
        <f>[1]hwy_speed!B442</f>
        <v>0</v>
      </c>
      <c r="E442">
        <f>[1]hwy_speed!C442</f>
        <v>0</v>
      </c>
      <c r="F442">
        <f>[1]hwy_speed!D442</f>
        <v>0</v>
      </c>
      <c r="G442">
        <f>[1]hwy_speed!E442</f>
        <v>0</v>
      </c>
      <c r="H442">
        <f>[1]hwy_speed!F442</f>
        <v>0</v>
      </c>
    </row>
    <row r="443" spans="3:8" x14ac:dyDescent="0.25">
      <c r="C443">
        <f>[1]hwy_speed!A443</f>
        <v>9931</v>
      </c>
      <c r="D443">
        <f>[1]hwy_speed!B443</f>
        <v>0</v>
      </c>
      <c r="E443">
        <f>[1]hwy_speed!C443</f>
        <v>0</v>
      </c>
      <c r="F443">
        <f>[1]hwy_speed!D443</f>
        <v>0</v>
      </c>
      <c r="G443">
        <f>[1]hwy_speed!E443</f>
        <v>0</v>
      </c>
      <c r="H443">
        <f>[1]hwy_speed!F443</f>
        <v>0</v>
      </c>
    </row>
    <row r="444" spans="3:8" x14ac:dyDescent="0.25">
      <c r="C444">
        <f>[1]hwy_speed!A444</f>
        <v>9953</v>
      </c>
      <c r="D444">
        <f>[1]hwy_speed!B444</f>
        <v>0</v>
      </c>
      <c r="E444">
        <f>[1]hwy_speed!C444</f>
        <v>0</v>
      </c>
      <c r="F444">
        <f>[1]hwy_speed!D444</f>
        <v>0</v>
      </c>
      <c r="G444">
        <f>[1]hwy_speed!E444</f>
        <v>0</v>
      </c>
      <c r="H444">
        <f>[1]hwy_speed!F444</f>
        <v>0</v>
      </c>
    </row>
    <row r="445" spans="3:8" x14ac:dyDescent="0.25">
      <c r="C445">
        <f>[1]hwy_speed!A445</f>
        <v>10002</v>
      </c>
      <c r="D445">
        <f>[1]hwy_speed!B445</f>
        <v>0</v>
      </c>
      <c r="E445">
        <f>[1]hwy_speed!C445</f>
        <v>0</v>
      </c>
      <c r="F445">
        <f>[1]hwy_speed!D445</f>
        <v>0</v>
      </c>
      <c r="G445">
        <f>[1]hwy_speed!E445</f>
        <v>0</v>
      </c>
      <c r="H445">
        <f>[1]hwy_speed!F445</f>
        <v>0</v>
      </c>
    </row>
    <row r="446" spans="3:8" x14ac:dyDescent="0.25">
      <c r="C446">
        <f>[1]hwy_speed!A446</f>
        <v>10003</v>
      </c>
      <c r="D446">
        <f>[1]hwy_speed!B446</f>
        <v>0</v>
      </c>
      <c r="E446">
        <f>[1]hwy_speed!C446</f>
        <v>0</v>
      </c>
      <c r="F446">
        <f>[1]hwy_speed!D446</f>
        <v>0</v>
      </c>
      <c r="G446">
        <f>[1]hwy_speed!E446</f>
        <v>0</v>
      </c>
      <c r="H446">
        <f>[1]hwy_speed!F446</f>
        <v>0</v>
      </c>
    </row>
    <row r="447" spans="3:8" x14ac:dyDescent="0.25">
      <c r="C447">
        <f>[1]hwy_speed!A447</f>
        <v>10013</v>
      </c>
      <c r="D447">
        <f>[1]hwy_speed!B447</f>
        <v>0</v>
      </c>
      <c r="E447">
        <f>[1]hwy_speed!C447</f>
        <v>0</v>
      </c>
      <c r="F447">
        <f>[1]hwy_speed!D447</f>
        <v>0</v>
      </c>
      <c r="G447">
        <f>[1]hwy_speed!E447</f>
        <v>0</v>
      </c>
      <c r="H447">
        <f>[1]hwy_speed!F447</f>
        <v>0</v>
      </c>
    </row>
    <row r="448" spans="3:8" x14ac:dyDescent="0.25">
      <c r="C448">
        <f>[1]hwy_speed!A448</f>
        <v>10015</v>
      </c>
      <c r="D448">
        <f>[1]hwy_speed!B448</f>
        <v>0</v>
      </c>
      <c r="E448">
        <f>[1]hwy_speed!C448</f>
        <v>0</v>
      </c>
      <c r="F448">
        <f>[1]hwy_speed!D448</f>
        <v>0</v>
      </c>
      <c r="G448">
        <f>[1]hwy_speed!E448</f>
        <v>0</v>
      </c>
      <c r="H448">
        <f>[1]hwy_speed!F448</f>
        <v>0</v>
      </c>
    </row>
    <row r="449" spans="3:8" x14ac:dyDescent="0.25">
      <c r="C449">
        <f>[1]hwy_speed!A449</f>
        <v>10016</v>
      </c>
      <c r="D449">
        <f>[1]hwy_speed!B449</f>
        <v>0</v>
      </c>
      <c r="E449">
        <f>[1]hwy_speed!C449</f>
        <v>0</v>
      </c>
      <c r="F449">
        <f>[1]hwy_speed!D449</f>
        <v>0</v>
      </c>
      <c r="G449">
        <f>[1]hwy_speed!E449</f>
        <v>0</v>
      </c>
      <c r="H449">
        <f>[1]hwy_speed!F449</f>
        <v>0</v>
      </c>
    </row>
    <row r="450" spans="3:8" x14ac:dyDescent="0.25">
      <c r="C450">
        <f>[1]hwy_speed!A450</f>
        <v>10044</v>
      </c>
      <c r="D450">
        <f>[1]hwy_speed!B450</f>
        <v>0</v>
      </c>
      <c r="E450">
        <f>[1]hwy_speed!C450</f>
        <v>0</v>
      </c>
      <c r="F450">
        <f>[1]hwy_speed!D450</f>
        <v>0</v>
      </c>
      <c r="G450">
        <f>[1]hwy_speed!E450</f>
        <v>0</v>
      </c>
      <c r="H450">
        <f>[1]hwy_speed!F450</f>
        <v>0</v>
      </c>
    </row>
    <row r="451" spans="3:8" x14ac:dyDescent="0.25">
      <c r="C451">
        <f>[1]hwy_speed!A451</f>
        <v>10056</v>
      </c>
      <c r="D451">
        <f>[1]hwy_speed!B451</f>
        <v>0</v>
      </c>
      <c r="E451">
        <f>[1]hwy_speed!C451</f>
        <v>0</v>
      </c>
      <c r="F451">
        <f>[1]hwy_speed!D451</f>
        <v>0</v>
      </c>
      <c r="G451">
        <f>[1]hwy_speed!E451</f>
        <v>0</v>
      </c>
      <c r="H451">
        <f>[1]hwy_speed!F451</f>
        <v>0</v>
      </c>
    </row>
    <row r="452" spans="3:8" x14ac:dyDescent="0.25">
      <c r="C452">
        <f>[1]hwy_speed!A452</f>
        <v>10057</v>
      </c>
      <c r="D452">
        <f>[1]hwy_speed!B452</f>
        <v>0</v>
      </c>
      <c r="E452">
        <f>[1]hwy_speed!C452</f>
        <v>0</v>
      </c>
      <c r="F452">
        <f>[1]hwy_speed!D452</f>
        <v>0</v>
      </c>
      <c r="G452">
        <f>[1]hwy_speed!E452</f>
        <v>0</v>
      </c>
      <c r="H452">
        <f>[1]hwy_speed!F452</f>
        <v>0</v>
      </c>
    </row>
    <row r="453" spans="3:8" x14ac:dyDescent="0.25">
      <c r="C453">
        <f>[1]hwy_speed!A453</f>
        <v>10067</v>
      </c>
      <c r="D453">
        <f>[1]hwy_speed!B453</f>
        <v>0</v>
      </c>
      <c r="E453">
        <f>[1]hwy_speed!C453</f>
        <v>0</v>
      </c>
      <c r="F453">
        <f>[1]hwy_speed!D453</f>
        <v>0</v>
      </c>
      <c r="G453">
        <f>[1]hwy_speed!E453</f>
        <v>0</v>
      </c>
      <c r="H453">
        <f>[1]hwy_speed!F453</f>
        <v>0</v>
      </c>
    </row>
    <row r="454" spans="3:8" x14ac:dyDescent="0.25">
      <c r="C454">
        <f>[1]hwy_speed!A454</f>
        <v>10158</v>
      </c>
      <c r="D454">
        <f>[1]hwy_speed!B454</f>
        <v>0</v>
      </c>
      <c r="E454">
        <f>[1]hwy_speed!C454</f>
        <v>0</v>
      </c>
      <c r="F454">
        <f>[1]hwy_speed!D454</f>
        <v>0</v>
      </c>
      <c r="G454">
        <f>[1]hwy_speed!E454</f>
        <v>0</v>
      </c>
      <c r="H454">
        <f>[1]hwy_speed!F454</f>
        <v>0</v>
      </c>
    </row>
    <row r="455" spans="3:8" x14ac:dyDescent="0.25">
      <c r="C455">
        <f>[1]hwy_speed!A455</f>
        <v>10159</v>
      </c>
      <c r="D455">
        <f>[1]hwy_speed!B455</f>
        <v>0</v>
      </c>
      <c r="E455">
        <f>[1]hwy_speed!C455</f>
        <v>0</v>
      </c>
      <c r="F455">
        <f>[1]hwy_speed!D455</f>
        <v>0</v>
      </c>
      <c r="G455">
        <f>[1]hwy_speed!E455</f>
        <v>0</v>
      </c>
      <c r="H455">
        <f>[1]hwy_speed!F455</f>
        <v>0</v>
      </c>
    </row>
    <row r="456" spans="3:8" x14ac:dyDescent="0.25">
      <c r="C456">
        <f>[1]hwy_speed!A456</f>
        <v>10177</v>
      </c>
      <c r="D456">
        <f>[1]hwy_speed!B456</f>
        <v>0</v>
      </c>
      <c r="E456">
        <f>[1]hwy_speed!C456</f>
        <v>0</v>
      </c>
      <c r="F456">
        <f>[1]hwy_speed!D456</f>
        <v>0</v>
      </c>
      <c r="G456">
        <f>[1]hwy_speed!E456</f>
        <v>0</v>
      </c>
      <c r="H456">
        <f>[1]hwy_speed!F456</f>
        <v>0</v>
      </c>
    </row>
    <row r="457" spans="3:8" x14ac:dyDescent="0.25">
      <c r="C457">
        <f>[1]hwy_speed!A457</f>
        <v>10238</v>
      </c>
      <c r="D457">
        <f>[1]hwy_speed!B457</f>
        <v>0</v>
      </c>
      <c r="E457">
        <f>[1]hwy_speed!C457</f>
        <v>0</v>
      </c>
      <c r="F457">
        <f>[1]hwy_speed!D457</f>
        <v>0</v>
      </c>
      <c r="G457">
        <f>[1]hwy_speed!E457</f>
        <v>0</v>
      </c>
      <c r="H457">
        <f>[1]hwy_speed!F457</f>
        <v>0</v>
      </c>
    </row>
    <row r="458" spans="3:8" x14ac:dyDescent="0.25">
      <c r="C458">
        <f>[1]hwy_speed!A458</f>
        <v>10241</v>
      </c>
      <c r="D458">
        <f>[1]hwy_speed!B458</f>
        <v>0</v>
      </c>
      <c r="E458">
        <f>[1]hwy_speed!C458</f>
        <v>0</v>
      </c>
      <c r="F458">
        <f>[1]hwy_speed!D458</f>
        <v>0</v>
      </c>
      <c r="G458">
        <f>[1]hwy_speed!E458</f>
        <v>0</v>
      </c>
      <c r="H458">
        <f>[1]hwy_speed!F458</f>
        <v>0</v>
      </c>
    </row>
    <row r="459" spans="3:8" x14ac:dyDescent="0.25">
      <c r="C459">
        <f>[1]hwy_speed!A459</f>
        <v>10243</v>
      </c>
      <c r="D459">
        <f>[1]hwy_speed!B459</f>
        <v>0</v>
      </c>
      <c r="E459">
        <f>[1]hwy_speed!C459</f>
        <v>0</v>
      </c>
      <c r="F459">
        <f>[1]hwy_speed!D459</f>
        <v>0</v>
      </c>
      <c r="G459">
        <f>[1]hwy_speed!E459</f>
        <v>0</v>
      </c>
      <c r="H459">
        <f>[1]hwy_speed!F459</f>
        <v>0</v>
      </c>
    </row>
    <row r="460" spans="3:8" x14ac:dyDescent="0.25">
      <c r="C460">
        <f>[1]hwy_speed!A460</f>
        <v>10248</v>
      </c>
      <c r="D460">
        <f>[1]hwy_speed!B460</f>
        <v>0</v>
      </c>
      <c r="E460">
        <f>[1]hwy_speed!C460</f>
        <v>0</v>
      </c>
      <c r="F460">
        <f>[1]hwy_speed!D460</f>
        <v>0</v>
      </c>
      <c r="G460">
        <f>[1]hwy_speed!E460</f>
        <v>0</v>
      </c>
      <c r="H460">
        <f>[1]hwy_speed!F460</f>
        <v>0</v>
      </c>
    </row>
    <row r="461" spans="3:8" x14ac:dyDescent="0.25">
      <c r="C461">
        <f>[1]hwy_speed!A461</f>
        <v>10252</v>
      </c>
      <c r="D461">
        <f>[1]hwy_speed!B461</f>
        <v>0</v>
      </c>
      <c r="E461">
        <f>[1]hwy_speed!C461</f>
        <v>0</v>
      </c>
      <c r="F461">
        <f>[1]hwy_speed!D461</f>
        <v>0</v>
      </c>
      <c r="G461">
        <f>[1]hwy_speed!E461</f>
        <v>0</v>
      </c>
      <c r="H461">
        <f>[1]hwy_speed!F461</f>
        <v>0</v>
      </c>
    </row>
    <row r="462" spans="3:8" x14ac:dyDescent="0.25">
      <c r="C462">
        <f>[1]hwy_speed!A462</f>
        <v>10255</v>
      </c>
      <c r="D462">
        <f>[1]hwy_speed!B462</f>
        <v>0</v>
      </c>
      <c r="E462">
        <f>[1]hwy_speed!C462</f>
        <v>0</v>
      </c>
      <c r="F462">
        <f>[1]hwy_speed!D462</f>
        <v>0</v>
      </c>
      <c r="G462">
        <f>[1]hwy_speed!E462</f>
        <v>0</v>
      </c>
      <c r="H462">
        <f>[1]hwy_speed!F462</f>
        <v>0</v>
      </c>
    </row>
    <row r="463" spans="3:8" x14ac:dyDescent="0.25">
      <c r="C463">
        <f>[1]hwy_speed!A463</f>
        <v>10257</v>
      </c>
      <c r="D463">
        <f>[1]hwy_speed!B463</f>
        <v>0</v>
      </c>
      <c r="E463">
        <f>[1]hwy_speed!C463</f>
        <v>0</v>
      </c>
      <c r="F463">
        <f>[1]hwy_speed!D463</f>
        <v>0</v>
      </c>
      <c r="G463">
        <f>[1]hwy_speed!E463</f>
        <v>0</v>
      </c>
      <c r="H463">
        <f>[1]hwy_speed!F463</f>
        <v>0</v>
      </c>
    </row>
    <row r="464" spans="3:8" x14ac:dyDescent="0.25">
      <c r="C464">
        <f>[1]hwy_speed!A464</f>
        <v>10389</v>
      </c>
      <c r="D464">
        <f>[1]hwy_speed!B464</f>
        <v>0</v>
      </c>
      <c r="E464">
        <f>[1]hwy_speed!C464</f>
        <v>0</v>
      </c>
      <c r="F464">
        <f>[1]hwy_speed!D464</f>
        <v>0</v>
      </c>
      <c r="G464">
        <f>[1]hwy_speed!E464</f>
        <v>0</v>
      </c>
      <c r="H464">
        <f>[1]hwy_speed!F464</f>
        <v>0</v>
      </c>
    </row>
    <row r="465" spans="3:8" x14ac:dyDescent="0.25">
      <c r="C465">
        <f>[1]hwy_speed!A465</f>
        <v>10390</v>
      </c>
      <c r="D465">
        <f>[1]hwy_speed!B465</f>
        <v>0</v>
      </c>
      <c r="E465">
        <f>[1]hwy_speed!C465</f>
        <v>0</v>
      </c>
      <c r="F465">
        <f>[1]hwy_speed!D465</f>
        <v>0</v>
      </c>
      <c r="G465">
        <f>[1]hwy_speed!E465</f>
        <v>0</v>
      </c>
      <c r="H465">
        <f>[1]hwy_speed!F465</f>
        <v>0</v>
      </c>
    </row>
    <row r="466" spans="3:8" x14ac:dyDescent="0.25">
      <c r="C466">
        <f>[1]hwy_speed!A466</f>
        <v>10486</v>
      </c>
      <c r="D466">
        <f>[1]hwy_speed!B466</f>
        <v>0</v>
      </c>
      <c r="E466">
        <f>[1]hwy_speed!C466</f>
        <v>0</v>
      </c>
      <c r="F466">
        <f>[1]hwy_speed!D466</f>
        <v>0</v>
      </c>
      <c r="G466">
        <f>[1]hwy_speed!E466</f>
        <v>0</v>
      </c>
      <c r="H466">
        <f>[1]hwy_speed!F466</f>
        <v>0</v>
      </c>
    </row>
    <row r="467" spans="3:8" x14ac:dyDescent="0.25">
      <c r="C467">
        <f>[1]hwy_speed!A467</f>
        <v>10572</v>
      </c>
      <c r="D467">
        <f>[1]hwy_speed!B467</f>
        <v>0</v>
      </c>
      <c r="E467">
        <f>[1]hwy_speed!C467</f>
        <v>0</v>
      </c>
      <c r="F467">
        <f>[1]hwy_speed!D467</f>
        <v>0</v>
      </c>
      <c r="G467">
        <f>[1]hwy_speed!E467</f>
        <v>0</v>
      </c>
      <c r="H467">
        <f>[1]hwy_speed!F467</f>
        <v>0</v>
      </c>
    </row>
    <row r="468" spans="3:8" x14ac:dyDescent="0.25">
      <c r="C468">
        <f>[1]hwy_speed!A468</f>
        <v>10575</v>
      </c>
      <c r="D468">
        <f>[1]hwy_speed!B468</f>
        <v>0</v>
      </c>
      <c r="E468">
        <f>[1]hwy_speed!C468</f>
        <v>0</v>
      </c>
      <c r="F468">
        <f>[1]hwy_speed!D468</f>
        <v>0</v>
      </c>
      <c r="G468">
        <f>[1]hwy_speed!E468</f>
        <v>0</v>
      </c>
      <c r="H468">
        <f>[1]hwy_speed!F468</f>
        <v>0</v>
      </c>
    </row>
    <row r="469" spans="3:8" x14ac:dyDescent="0.25">
      <c r="C469">
        <f>[1]hwy_speed!A469</f>
        <v>10633</v>
      </c>
      <c r="D469">
        <f>[1]hwy_speed!B469</f>
        <v>0</v>
      </c>
      <c r="E469">
        <f>[1]hwy_speed!C469</f>
        <v>0</v>
      </c>
      <c r="F469">
        <f>[1]hwy_speed!D469</f>
        <v>0</v>
      </c>
      <c r="G469">
        <f>[1]hwy_speed!E469</f>
        <v>0</v>
      </c>
      <c r="H469">
        <f>[1]hwy_speed!F469</f>
        <v>0</v>
      </c>
    </row>
    <row r="470" spans="3:8" x14ac:dyDescent="0.25">
      <c r="C470">
        <f>[1]hwy_speed!A470</f>
        <v>10658</v>
      </c>
      <c r="D470">
        <f>[1]hwy_speed!B470</f>
        <v>0</v>
      </c>
      <c r="E470">
        <f>[1]hwy_speed!C470</f>
        <v>0</v>
      </c>
      <c r="F470">
        <f>[1]hwy_speed!D470</f>
        <v>0</v>
      </c>
      <c r="G470">
        <f>[1]hwy_speed!E470</f>
        <v>0</v>
      </c>
      <c r="H470">
        <f>[1]hwy_speed!F470</f>
        <v>0</v>
      </c>
    </row>
    <row r="471" spans="3:8" x14ac:dyDescent="0.25">
      <c r="C471">
        <f>[1]hwy_speed!A471</f>
        <v>10790</v>
      </c>
      <c r="D471">
        <f>[1]hwy_speed!B471</f>
        <v>0</v>
      </c>
      <c r="E471">
        <f>[1]hwy_speed!C471</f>
        <v>0</v>
      </c>
      <c r="F471">
        <f>[1]hwy_speed!D471</f>
        <v>0</v>
      </c>
      <c r="G471">
        <f>[1]hwy_speed!E471</f>
        <v>0</v>
      </c>
      <c r="H471">
        <f>[1]hwy_speed!F471</f>
        <v>0</v>
      </c>
    </row>
    <row r="472" spans="3:8" x14ac:dyDescent="0.25">
      <c r="C472">
        <f>[1]hwy_speed!A472</f>
        <v>10791</v>
      </c>
      <c r="D472">
        <f>[1]hwy_speed!B472</f>
        <v>0</v>
      </c>
      <c r="E472">
        <f>[1]hwy_speed!C472</f>
        <v>0</v>
      </c>
      <c r="F472">
        <f>[1]hwy_speed!D472</f>
        <v>0</v>
      </c>
      <c r="G472">
        <f>[1]hwy_speed!E472</f>
        <v>0</v>
      </c>
      <c r="H472">
        <f>[1]hwy_speed!F472</f>
        <v>0</v>
      </c>
    </row>
    <row r="473" spans="3:8" x14ac:dyDescent="0.25">
      <c r="C473">
        <f>[1]hwy_speed!A473</f>
        <v>10792</v>
      </c>
      <c r="D473">
        <f>[1]hwy_speed!B473</f>
        <v>0</v>
      </c>
      <c r="E473">
        <f>[1]hwy_speed!C473</f>
        <v>0</v>
      </c>
      <c r="F473">
        <f>[1]hwy_speed!D473</f>
        <v>0</v>
      </c>
      <c r="G473">
        <f>[1]hwy_speed!E473</f>
        <v>0</v>
      </c>
      <c r="H473">
        <f>[1]hwy_speed!F473</f>
        <v>0</v>
      </c>
    </row>
    <row r="474" spans="3:8" x14ac:dyDescent="0.25">
      <c r="C474">
        <f>[1]hwy_speed!A474</f>
        <v>10793</v>
      </c>
      <c r="D474">
        <f>[1]hwy_speed!B474</f>
        <v>0</v>
      </c>
      <c r="E474">
        <f>[1]hwy_speed!C474</f>
        <v>0</v>
      </c>
      <c r="F474">
        <f>[1]hwy_speed!D474</f>
        <v>0</v>
      </c>
      <c r="G474">
        <f>[1]hwy_speed!E474</f>
        <v>0</v>
      </c>
      <c r="H474">
        <f>[1]hwy_speed!F474</f>
        <v>0</v>
      </c>
    </row>
    <row r="475" spans="3:8" x14ac:dyDescent="0.25">
      <c r="C475">
        <f>[1]hwy_speed!A475</f>
        <v>10859</v>
      </c>
      <c r="D475">
        <f>[1]hwy_speed!B475</f>
        <v>0</v>
      </c>
      <c r="E475">
        <f>[1]hwy_speed!C475</f>
        <v>0</v>
      </c>
      <c r="F475">
        <f>[1]hwy_speed!D475</f>
        <v>0</v>
      </c>
      <c r="G475">
        <f>[1]hwy_speed!E475</f>
        <v>0</v>
      </c>
      <c r="H475">
        <f>[1]hwy_speed!F475</f>
        <v>0</v>
      </c>
    </row>
    <row r="476" spans="3:8" x14ac:dyDescent="0.25">
      <c r="C476">
        <f>[1]hwy_speed!A476</f>
        <v>10913</v>
      </c>
      <c r="D476">
        <f>[1]hwy_speed!B476</f>
        <v>0</v>
      </c>
      <c r="E476">
        <f>[1]hwy_speed!C476</f>
        <v>0</v>
      </c>
      <c r="F476">
        <f>[1]hwy_speed!D476</f>
        <v>0</v>
      </c>
      <c r="G476">
        <f>[1]hwy_speed!E476</f>
        <v>0</v>
      </c>
      <c r="H476">
        <f>[1]hwy_speed!F476</f>
        <v>0</v>
      </c>
    </row>
    <row r="477" spans="3:8" x14ac:dyDescent="0.25">
      <c r="C477">
        <f>[1]hwy_speed!A477</f>
        <v>10963</v>
      </c>
      <c r="D477">
        <f>[1]hwy_speed!B477</f>
        <v>0</v>
      </c>
      <c r="E477">
        <f>[1]hwy_speed!C477</f>
        <v>0</v>
      </c>
      <c r="F477">
        <f>[1]hwy_speed!D477</f>
        <v>0</v>
      </c>
      <c r="G477">
        <f>[1]hwy_speed!E477</f>
        <v>0</v>
      </c>
      <c r="H477">
        <f>[1]hwy_speed!F477</f>
        <v>0</v>
      </c>
    </row>
    <row r="478" spans="3:8" x14ac:dyDescent="0.25">
      <c r="C478">
        <f>[1]hwy_speed!A478</f>
        <v>10965</v>
      </c>
      <c r="D478">
        <f>[1]hwy_speed!B478</f>
        <v>0</v>
      </c>
      <c r="E478">
        <f>[1]hwy_speed!C478</f>
        <v>0</v>
      </c>
      <c r="F478">
        <f>[1]hwy_speed!D478</f>
        <v>0</v>
      </c>
      <c r="G478">
        <f>[1]hwy_speed!E478</f>
        <v>0</v>
      </c>
      <c r="H478">
        <f>[1]hwy_speed!F478</f>
        <v>0</v>
      </c>
    </row>
    <row r="479" spans="3:8" x14ac:dyDescent="0.25">
      <c r="C479">
        <f>[1]hwy_speed!A479</f>
        <v>10966</v>
      </c>
      <c r="D479">
        <f>[1]hwy_speed!B479</f>
        <v>0</v>
      </c>
      <c r="E479">
        <f>[1]hwy_speed!C479</f>
        <v>0</v>
      </c>
      <c r="F479">
        <f>[1]hwy_speed!D479</f>
        <v>0</v>
      </c>
      <c r="G479">
        <f>[1]hwy_speed!E479</f>
        <v>0</v>
      </c>
      <c r="H479">
        <f>[1]hwy_speed!F479</f>
        <v>0</v>
      </c>
    </row>
    <row r="480" spans="3:8" x14ac:dyDescent="0.25">
      <c r="C480">
        <f>[1]hwy_speed!A480</f>
        <v>10967</v>
      </c>
      <c r="D480">
        <f>[1]hwy_speed!B480</f>
        <v>0</v>
      </c>
      <c r="E480">
        <f>[1]hwy_speed!C480</f>
        <v>0</v>
      </c>
      <c r="F480">
        <f>[1]hwy_speed!D480</f>
        <v>0</v>
      </c>
      <c r="G480">
        <f>[1]hwy_speed!E480</f>
        <v>0</v>
      </c>
      <c r="H480">
        <f>[1]hwy_speed!F480</f>
        <v>0</v>
      </c>
    </row>
    <row r="481" spans="3:8" x14ac:dyDescent="0.25">
      <c r="C481">
        <f>[1]hwy_speed!A481</f>
        <v>10968</v>
      </c>
      <c r="D481">
        <f>[1]hwy_speed!B481</f>
        <v>0</v>
      </c>
      <c r="E481">
        <f>[1]hwy_speed!C481</f>
        <v>0</v>
      </c>
      <c r="F481">
        <f>[1]hwy_speed!D481</f>
        <v>0</v>
      </c>
      <c r="G481">
        <f>[1]hwy_speed!E481</f>
        <v>0</v>
      </c>
      <c r="H481">
        <f>[1]hwy_speed!F481</f>
        <v>0</v>
      </c>
    </row>
    <row r="482" spans="3:8" x14ac:dyDescent="0.25">
      <c r="C482">
        <f>[1]hwy_speed!A482</f>
        <v>10969</v>
      </c>
      <c r="D482">
        <f>[1]hwy_speed!B482</f>
        <v>0</v>
      </c>
      <c r="E482">
        <f>[1]hwy_speed!C482</f>
        <v>0</v>
      </c>
      <c r="F482">
        <f>[1]hwy_speed!D482</f>
        <v>0</v>
      </c>
      <c r="G482">
        <f>[1]hwy_speed!E482</f>
        <v>0</v>
      </c>
      <c r="H482">
        <f>[1]hwy_speed!F482</f>
        <v>0</v>
      </c>
    </row>
    <row r="483" spans="3:8" x14ac:dyDescent="0.25">
      <c r="C483">
        <f>[1]hwy_speed!A483</f>
        <v>10970</v>
      </c>
      <c r="D483">
        <f>[1]hwy_speed!B483</f>
        <v>0</v>
      </c>
      <c r="E483">
        <f>[1]hwy_speed!C483</f>
        <v>0</v>
      </c>
      <c r="F483">
        <f>[1]hwy_speed!D483</f>
        <v>0</v>
      </c>
      <c r="G483">
        <f>[1]hwy_speed!E483</f>
        <v>0</v>
      </c>
      <c r="H483">
        <f>[1]hwy_speed!F483</f>
        <v>0</v>
      </c>
    </row>
    <row r="484" spans="3:8" x14ac:dyDescent="0.25">
      <c r="C484">
        <f>[1]hwy_speed!A484</f>
        <v>10979</v>
      </c>
      <c r="D484">
        <f>[1]hwy_speed!B484</f>
        <v>0</v>
      </c>
      <c r="E484">
        <f>[1]hwy_speed!C484</f>
        <v>0</v>
      </c>
      <c r="F484">
        <f>[1]hwy_speed!D484</f>
        <v>0</v>
      </c>
      <c r="G484">
        <f>[1]hwy_speed!E484</f>
        <v>0</v>
      </c>
      <c r="H484">
        <f>[1]hwy_speed!F484</f>
        <v>0</v>
      </c>
    </row>
    <row r="485" spans="3:8" x14ac:dyDescent="0.25">
      <c r="C485">
        <f>[1]hwy_speed!A485</f>
        <v>10981</v>
      </c>
      <c r="D485">
        <f>[1]hwy_speed!B485</f>
        <v>0</v>
      </c>
      <c r="E485">
        <f>[1]hwy_speed!C485</f>
        <v>0</v>
      </c>
      <c r="F485">
        <f>[1]hwy_speed!D485</f>
        <v>0</v>
      </c>
      <c r="G485">
        <f>[1]hwy_speed!E485</f>
        <v>0</v>
      </c>
      <c r="H485">
        <f>[1]hwy_speed!F485</f>
        <v>0</v>
      </c>
    </row>
    <row r="486" spans="3:8" x14ac:dyDescent="0.25">
      <c r="C486">
        <f>[1]hwy_speed!A486</f>
        <v>10982</v>
      </c>
      <c r="D486">
        <f>[1]hwy_speed!B486</f>
        <v>0</v>
      </c>
      <c r="E486">
        <f>[1]hwy_speed!C486</f>
        <v>0</v>
      </c>
      <c r="F486">
        <f>[1]hwy_speed!D486</f>
        <v>0</v>
      </c>
      <c r="G486">
        <f>[1]hwy_speed!E486</f>
        <v>0</v>
      </c>
      <c r="H486">
        <f>[1]hwy_speed!F486</f>
        <v>0</v>
      </c>
    </row>
    <row r="487" spans="3:8" x14ac:dyDescent="0.25">
      <c r="C487">
        <f>[1]hwy_speed!A487</f>
        <v>10991</v>
      </c>
      <c r="D487">
        <f>[1]hwy_speed!B487</f>
        <v>0</v>
      </c>
      <c r="E487">
        <f>[1]hwy_speed!C487</f>
        <v>0</v>
      </c>
      <c r="F487">
        <f>[1]hwy_speed!D487</f>
        <v>0</v>
      </c>
      <c r="G487">
        <f>[1]hwy_speed!E487</f>
        <v>0</v>
      </c>
      <c r="H487">
        <f>[1]hwy_speed!F487</f>
        <v>0</v>
      </c>
    </row>
    <row r="488" spans="3:8" x14ac:dyDescent="0.25">
      <c r="C488">
        <f>[1]hwy_speed!A488</f>
        <v>10994</v>
      </c>
      <c r="D488">
        <f>[1]hwy_speed!B488</f>
        <v>0</v>
      </c>
      <c r="E488">
        <f>[1]hwy_speed!C488</f>
        <v>0</v>
      </c>
      <c r="F488">
        <f>[1]hwy_speed!D488</f>
        <v>0</v>
      </c>
      <c r="G488">
        <f>[1]hwy_speed!E488</f>
        <v>0</v>
      </c>
      <c r="H488">
        <f>[1]hwy_speed!F488</f>
        <v>0</v>
      </c>
    </row>
    <row r="489" spans="3:8" x14ac:dyDescent="0.25">
      <c r="C489">
        <f>[1]hwy_speed!A489</f>
        <v>10996</v>
      </c>
      <c r="D489">
        <f>[1]hwy_speed!B489</f>
        <v>0</v>
      </c>
      <c r="E489">
        <f>[1]hwy_speed!C489</f>
        <v>0</v>
      </c>
      <c r="F489">
        <f>[1]hwy_speed!D489</f>
        <v>0</v>
      </c>
      <c r="G489">
        <f>[1]hwy_speed!E489</f>
        <v>0</v>
      </c>
      <c r="H489">
        <f>[1]hwy_speed!F489</f>
        <v>0</v>
      </c>
    </row>
    <row r="490" spans="3:8" x14ac:dyDescent="0.25">
      <c r="C490">
        <f>[1]hwy_speed!A490</f>
        <v>10998</v>
      </c>
      <c r="D490">
        <f>[1]hwy_speed!B490</f>
        <v>0</v>
      </c>
      <c r="E490">
        <f>[1]hwy_speed!C490</f>
        <v>0</v>
      </c>
      <c r="F490">
        <f>[1]hwy_speed!D490</f>
        <v>0</v>
      </c>
      <c r="G490">
        <f>[1]hwy_speed!E490</f>
        <v>0</v>
      </c>
      <c r="H490">
        <f>[1]hwy_speed!F490</f>
        <v>0</v>
      </c>
    </row>
    <row r="491" spans="3:8" x14ac:dyDescent="0.25">
      <c r="C491">
        <f>[1]hwy_speed!A491</f>
        <v>11035</v>
      </c>
      <c r="D491">
        <f>[1]hwy_speed!B491</f>
        <v>0</v>
      </c>
      <c r="E491">
        <f>[1]hwy_speed!C491</f>
        <v>0</v>
      </c>
      <c r="F491">
        <f>[1]hwy_speed!D491</f>
        <v>0</v>
      </c>
      <c r="G491">
        <f>[1]hwy_speed!E491</f>
        <v>0</v>
      </c>
      <c r="H491">
        <f>[1]hwy_speed!F491</f>
        <v>0</v>
      </c>
    </row>
    <row r="492" spans="3:8" x14ac:dyDescent="0.25">
      <c r="C492">
        <f>[1]hwy_speed!A492</f>
        <v>11050</v>
      </c>
      <c r="D492">
        <f>[1]hwy_speed!B492</f>
        <v>0</v>
      </c>
      <c r="E492">
        <f>[1]hwy_speed!C492</f>
        <v>0</v>
      </c>
      <c r="F492">
        <f>[1]hwy_speed!D492</f>
        <v>0</v>
      </c>
      <c r="G492">
        <f>[1]hwy_speed!E492</f>
        <v>0</v>
      </c>
      <c r="H492">
        <f>[1]hwy_speed!F492</f>
        <v>0</v>
      </c>
    </row>
    <row r="493" spans="3:8" x14ac:dyDescent="0.25">
      <c r="C493">
        <f>[1]hwy_speed!A493</f>
        <v>11054</v>
      </c>
      <c r="D493">
        <f>[1]hwy_speed!B493</f>
        <v>0</v>
      </c>
      <c r="E493">
        <f>[1]hwy_speed!C493</f>
        <v>0</v>
      </c>
      <c r="F493">
        <f>[1]hwy_speed!D493</f>
        <v>0</v>
      </c>
      <c r="G493">
        <f>[1]hwy_speed!E493</f>
        <v>0</v>
      </c>
      <c r="H493">
        <f>[1]hwy_speed!F493</f>
        <v>0</v>
      </c>
    </row>
    <row r="494" spans="3:8" x14ac:dyDescent="0.25">
      <c r="C494">
        <f>[1]hwy_speed!A494</f>
        <v>11055</v>
      </c>
      <c r="D494">
        <f>[1]hwy_speed!B494</f>
        <v>0</v>
      </c>
      <c r="E494">
        <f>[1]hwy_speed!C494</f>
        <v>0</v>
      </c>
      <c r="F494">
        <f>[1]hwy_speed!D494</f>
        <v>0</v>
      </c>
      <c r="G494">
        <f>[1]hwy_speed!E494</f>
        <v>0</v>
      </c>
      <c r="H494">
        <f>[1]hwy_speed!F494</f>
        <v>0</v>
      </c>
    </row>
    <row r="495" spans="3:8" x14ac:dyDescent="0.25">
      <c r="C495">
        <f>[1]hwy_speed!A495</f>
        <v>11056</v>
      </c>
      <c r="D495">
        <f>[1]hwy_speed!B495</f>
        <v>0</v>
      </c>
      <c r="E495">
        <f>[1]hwy_speed!C495</f>
        <v>0</v>
      </c>
      <c r="F495">
        <f>[1]hwy_speed!D495</f>
        <v>0</v>
      </c>
      <c r="G495">
        <f>[1]hwy_speed!E495</f>
        <v>0</v>
      </c>
      <c r="H495">
        <f>[1]hwy_speed!F495</f>
        <v>0</v>
      </c>
    </row>
    <row r="496" spans="3:8" x14ac:dyDescent="0.25">
      <c r="C496">
        <f>[1]hwy_speed!A496</f>
        <v>11057</v>
      </c>
      <c r="D496">
        <f>[1]hwy_speed!B496</f>
        <v>0</v>
      </c>
      <c r="E496">
        <f>[1]hwy_speed!C496</f>
        <v>0</v>
      </c>
      <c r="F496">
        <f>[1]hwy_speed!D496</f>
        <v>0</v>
      </c>
      <c r="G496">
        <f>[1]hwy_speed!E496</f>
        <v>0</v>
      </c>
      <c r="H496">
        <f>[1]hwy_speed!F496</f>
        <v>0</v>
      </c>
    </row>
    <row r="497" spans="3:8" x14ac:dyDescent="0.25">
      <c r="C497">
        <f>[1]hwy_speed!A497</f>
        <v>11058</v>
      </c>
      <c r="D497">
        <f>[1]hwy_speed!B497</f>
        <v>0</v>
      </c>
      <c r="E497">
        <f>[1]hwy_speed!C497</f>
        <v>0</v>
      </c>
      <c r="F497">
        <f>[1]hwy_speed!D497</f>
        <v>0</v>
      </c>
      <c r="G497">
        <f>[1]hwy_speed!E497</f>
        <v>0</v>
      </c>
      <c r="H497">
        <f>[1]hwy_speed!F497</f>
        <v>0</v>
      </c>
    </row>
    <row r="498" spans="3:8" x14ac:dyDescent="0.25">
      <c r="C498">
        <f>[1]hwy_speed!A498</f>
        <v>11095</v>
      </c>
      <c r="D498">
        <f>[1]hwy_speed!B498</f>
        <v>0</v>
      </c>
      <c r="E498">
        <f>[1]hwy_speed!C498</f>
        <v>0</v>
      </c>
      <c r="F498">
        <f>[1]hwy_speed!D498</f>
        <v>0</v>
      </c>
      <c r="G498">
        <f>[1]hwy_speed!E498</f>
        <v>0</v>
      </c>
      <c r="H498">
        <f>[1]hwy_speed!F498</f>
        <v>0</v>
      </c>
    </row>
    <row r="499" spans="3:8" x14ac:dyDescent="0.25">
      <c r="C499">
        <f>[1]hwy_speed!A499</f>
        <v>11097</v>
      </c>
      <c r="D499">
        <f>[1]hwy_speed!B499</f>
        <v>0</v>
      </c>
      <c r="E499">
        <f>[1]hwy_speed!C499</f>
        <v>0</v>
      </c>
      <c r="F499">
        <f>[1]hwy_speed!D499</f>
        <v>0</v>
      </c>
      <c r="G499">
        <f>[1]hwy_speed!E499</f>
        <v>0</v>
      </c>
      <c r="H499">
        <f>[1]hwy_speed!F499</f>
        <v>0</v>
      </c>
    </row>
    <row r="500" spans="3:8" x14ac:dyDescent="0.25">
      <c r="C500">
        <f>[1]hwy_speed!A500</f>
        <v>11100</v>
      </c>
      <c r="D500">
        <f>[1]hwy_speed!B500</f>
        <v>0</v>
      </c>
      <c r="E500">
        <f>[1]hwy_speed!C500</f>
        <v>0</v>
      </c>
      <c r="F500">
        <f>[1]hwy_speed!D500</f>
        <v>0</v>
      </c>
      <c r="G500">
        <f>[1]hwy_speed!E500</f>
        <v>0</v>
      </c>
      <c r="H500">
        <f>[1]hwy_speed!F500</f>
        <v>0</v>
      </c>
    </row>
    <row r="501" spans="3:8" x14ac:dyDescent="0.25">
      <c r="C501">
        <f>[1]hwy_speed!A501</f>
        <v>11101</v>
      </c>
      <c r="D501">
        <f>[1]hwy_speed!B501</f>
        <v>0</v>
      </c>
      <c r="E501">
        <f>[1]hwy_speed!C501</f>
        <v>0</v>
      </c>
      <c r="F501">
        <f>[1]hwy_speed!D501</f>
        <v>0</v>
      </c>
      <c r="G501">
        <f>[1]hwy_speed!E501</f>
        <v>0</v>
      </c>
      <c r="H501">
        <f>[1]hwy_speed!F501</f>
        <v>0</v>
      </c>
    </row>
    <row r="502" spans="3:8" x14ac:dyDescent="0.25">
      <c r="C502">
        <f>[1]hwy_speed!A502</f>
        <v>11102</v>
      </c>
      <c r="D502">
        <f>[1]hwy_speed!B502</f>
        <v>0</v>
      </c>
      <c r="E502">
        <f>[1]hwy_speed!C502</f>
        <v>0</v>
      </c>
      <c r="F502">
        <f>[1]hwy_speed!D502</f>
        <v>0</v>
      </c>
      <c r="G502">
        <f>[1]hwy_speed!E502</f>
        <v>0</v>
      </c>
      <c r="H502">
        <f>[1]hwy_speed!F502</f>
        <v>0</v>
      </c>
    </row>
    <row r="503" spans="3:8" x14ac:dyDescent="0.25">
      <c r="C503">
        <f>[1]hwy_speed!A503</f>
        <v>11103</v>
      </c>
      <c r="D503">
        <f>[1]hwy_speed!B503</f>
        <v>0</v>
      </c>
      <c r="E503">
        <f>[1]hwy_speed!C503</f>
        <v>0</v>
      </c>
      <c r="F503">
        <f>[1]hwy_speed!D503</f>
        <v>0</v>
      </c>
      <c r="G503">
        <f>[1]hwy_speed!E503</f>
        <v>0</v>
      </c>
      <c r="H503">
        <f>[1]hwy_speed!F503</f>
        <v>0</v>
      </c>
    </row>
    <row r="504" spans="3:8" x14ac:dyDescent="0.25">
      <c r="C504">
        <f>[1]hwy_speed!A504</f>
        <v>11106</v>
      </c>
      <c r="D504">
        <f>[1]hwy_speed!B504</f>
        <v>0</v>
      </c>
      <c r="E504">
        <f>[1]hwy_speed!C504</f>
        <v>0</v>
      </c>
      <c r="F504">
        <f>[1]hwy_speed!D504</f>
        <v>0</v>
      </c>
      <c r="G504">
        <f>[1]hwy_speed!E504</f>
        <v>0</v>
      </c>
      <c r="H504">
        <f>[1]hwy_speed!F504</f>
        <v>0</v>
      </c>
    </row>
    <row r="505" spans="3:8" x14ac:dyDescent="0.25">
      <c r="C505">
        <f>[1]hwy_speed!A505</f>
        <v>11107</v>
      </c>
      <c r="D505">
        <f>[1]hwy_speed!B505</f>
        <v>0</v>
      </c>
      <c r="E505">
        <f>[1]hwy_speed!C505</f>
        <v>0</v>
      </c>
      <c r="F505">
        <f>[1]hwy_speed!D505</f>
        <v>0</v>
      </c>
      <c r="G505">
        <f>[1]hwy_speed!E505</f>
        <v>0</v>
      </c>
      <c r="H505">
        <f>[1]hwy_speed!F505</f>
        <v>0</v>
      </c>
    </row>
    <row r="506" spans="3:8" x14ac:dyDescent="0.25">
      <c r="C506">
        <f>[1]hwy_speed!A506</f>
        <v>11109</v>
      </c>
      <c r="D506">
        <f>[1]hwy_speed!B506</f>
        <v>0</v>
      </c>
      <c r="E506">
        <f>[1]hwy_speed!C506</f>
        <v>0</v>
      </c>
      <c r="F506">
        <f>[1]hwy_speed!D506</f>
        <v>0</v>
      </c>
      <c r="G506">
        <f>[1]hwy_speed!E506</f>
        <v>0</v>
      </c>
      <c r="H506">
        <f>[1]hwy_speed!F506</f>
        <v>0</v>
      </c>
    </row>
    <row r="507" spans="3:8" x14ac:dyDescent="0.25">
      <c r="C507">
        <f>[1]hwy_speed!A507</f>
        <v>11110</v>
      </c>
      <c r="D507">
        <f>[1]hwy_speed!B507</f>
        <v>0</v>
      </c>
      <c r="E507">
        <f>[1]hwy_speed!C507</f>
        <v>0</v>
      </c>
      <c r="F507">
        <f>[1]hwy_speed!D507</f>
        <v>0</v>
      </c>
      <c r="G507">
        <f>[1]hwy_speed!E507</f>
        <v>0</v>
      </c>
      <c r="H507">
        <f>[1]hwy_speed!F507</f>
        <v>0</v>
      </c>
    </row>
    <row r="508" spans="3:8" x14ac:dyDescent="0.25">
      <c r="C508">
        <f>[1]hwy_speed!A508</f>
        <v>11112</v>
      </c>
      <c r="D508">
        <f>[1]hwy_speed!B508</f>
        <v>0</v>
      </c>
      <c r="E508">
        <f>[1]hwy_speed!C508</f>
        <v>0</v>
      </c>
      <c r="F508">
        <f>[1]hwy_speed!D508</f>
        <v>0</v>
      </c>
      <c r="G508">
        <f>[1]hwy_speed!E508</f>
        <v>0</v>
      </c>
      <c r="H508">
        <f>[1]hwy_speed!F508</f>
        <v>0</v>
      </c>
    </row>
    <row r="509" spans="3:8" x14ac:dyDescent="0.25">
      <c r="C509">
        <f>[1]hwy_speed!A509</f>
        <v>11113</v>
      </c>
      <c r="D509">
        <f>[1]hwy_speed!B509</f>
        <v>0</v>
      </c>
      <c r="E509">
        <f>[1]hwy_speed!C509</f>
        <v>0</v>
      </c>
      <c r="F509">
        <f>[1]hwy_speed!D509</f>
        <v>0</v>
      </c>
      <c r="G509">
        <f>[1]hwy_speed!E509</f>
        <v>0</v>
      </c>
      <c r="H509">
        <f>[1]hwy_speed!F509</f>
        <v>0</v>
      </c>
    </row>
    <row r="510" spans="3:8" x14ac:dyDescent="0.25">
      <c r="C510">
        <f>[1]hwy_speed!A510</f>
        <v>11120</v>
      </c>
      <c r="D510">
        <f>[1]hwy_speed!B510</f>
        <v>0</v>
      </c>
      <c r="E510">
        <f>[1]hwy_speed!C510</f>
        <v>0</v>
      </c>
      <c r="F510">
        <f>[1]hwy_speed!D510</f>
        <v>0</v>
      </c>
      <c r="G510">
        <f>[1]hwy_speed!E510</f>
        <v>0</v>
      </c>
      <c r="H510">
        <f>[1]hwy_speed!F510</f>
        <v>0</v>
      </c>
    </row>
    <row r="511" spans="3:8" x14ac:dyDescent="0.25">
      <c r="C511">
        <f>[1]hwy_speed!A511</f>
        <v>11123</v>
      </c>
      <c r="D511">
        <f>[1]hwy_speed!B511</f>
        <v>0</v>
      </c>
      <c r="E511">
        <f>[1]hwy_speed!C511</f>
        <v>0</v>
      </c>
      <c r="F511">
        <f>[1]hwy_speed!D511</f>
        <v>0</v>
      </c>
      <c r="G511">
        <f>[1]hwy_speed!E511</f>
        <v>0</v>
      </c>
      <c r="H511">
        <f>[1]hwy_speed!F511</f>
        <v>0</v>
      </c>
    </row>
    <row r="512" spans="3:8" x14ac:dyDescent="0.25">
      <c r="C512">
        <f>[1]hwy_speed!A512</f>
        <v>11124</v>
      </c>
      <c r="D512">
        <f>[1]hwy_speed!B512</f>
        <v>0</v>
      </c>
      <c r="E512">
        <f>[1]hwy_speed!C512</f>
        <v>0</v>
      </c>
      <c r="F512">
        <f>[1]hwy_speed!D512</f>
        <v>0</v>
      </c>
      <c r="G512">
        <f>[1]hwy_speed!E512</f>
        <v>0</v>
      </c>
      <c r="H512">
        <f>[1]hwy_speed!F512</f>
        <v>0</v>
      </c>
    </row>
    <row r="513" spans="3:8" x14ac:dyDescent="0.25">
      <c r="C513">
        <f>[1]hwy_speed!A513</f>
        <v>11125</v>
      </c>
      <c r="D513">
        <f>[1]hwy_speed!B513</f>
        <v>0</v>
      </c>
      <c r="E513">
        <f>[1]hwy_speed!C513</f>
        <v>0</v>
      </c>
      <c r="F513">
        <f>[1]hwy_speed!D513</f>
        <v>0</v>
      </c>
      <c r="G513">
        <f>[1]hwy_speed!E513</f>
        <v>0</v>
      </c>
      <c r="H513">
        <f>[1]hwy_speed!F513</f>
        <v>0</v>
      </c>
    </row>
    <row r="514" spans="3:8" x14ac:dyDescent="0.25">
      <c r="C514">
        <f>[1]hwy_speed!A514</f>
        <v>11245</v>
      </c>
      <c r="D514">
        <f>[1]hwy_speed!B514</f>
        <v>0</v>
      </c>
      <c r="E514">
        <f>[1]hwy_speed!C514</f>
        <v>0</v>
      </c>
      <c r="F514">
        <f>[1]hwy_speed!D514</f>
        <v>0</v>
      </c>
      <c r="G514">
        <f>[1]hwy_speed!E514</f>
        <v>0</v>
      </c>
      <c r="H514">
        <f>[1]hwy_speed!F514</f>
        <v>0</v>
      </c>
    </row>
    <row r="515" spans="3:8" x14ac:dyDescent="0.25">
      <c r="C515">
        <f>[1]hwy_speed!A515</f>
        <v>11263</v>
      </c>
      <c r="D515">
        <f>[1]hwy_speed!B515</f>
        <v>0</v>
      </c>
      <c r="E515">
        <f>[1]hwy_speed!C515</f>
        <v>0</v>
      </c>
      <c r="F515">
        <f>[1]hwy_speed!D515</f>
        <v>0</v>
      </c>
      <c r="G515">
        <f>[1]hwy_speed!E515</f>
        <v>0</v>
      </c>
      <c r="H515">
        <f>[1]hwy_speed!F515</f>
        <v>0</v>
      </c>
    </row>
    <row r="516" spans="3:8" x14ac:dyDescent="0.25">
      <c r="C516">
        <f>[1]hwy_speed!A516</f>
        <v>11266</v>
      </c>
      <c r="D516">
        <f>[1]hwy_speed!B516</f>
        <v>0</v>
      </c>
      <c r="E516">
        <f>[1]hwy_speed!C516</f>
        <v>0</v>
      </c>
      <c r="F516">
        <f>[1]hwy_speed!D516</f>
        <v>0</v>
      </c>
      <c r="G516">
        <f>[1]hwy_speed!E516</f>
        <v>0</v>
      </c>
      <c r="H516">
        <f>[1]hwy_speed!F516</f>
        <v>0</v>
      </c>
    </row>
    <row r="517" spans="3:8" x14ac:dyDescent="0.25">
      <c r="C517">
        <f>[1]hwy_speed!A517</f>
        <v>11268</v>
      </c>
      <c r="D517">
        <f>[1]hwy_speed!B517</f>
        <v>0</v>
      </c>
      <c r="E517">
        <f>[1]hwy_speed!C517</f>
        <v>0</v>
      </c>
      <c r="F517">
        <f>[1]hwy_speed!D517</f>
        <v>0</v>
      </c>
      <c r="G517">
        <f>[1]hwy_speed!E517</f>
        <v>0</v>
      </c>
      <c r="H517">
        <f>[1]hwy_speed!F517</f>
        <v>0</v>
      </c>
    </row>
    <row r="518" spans="3:8" x14ac:dyDescent="0.25">
      <c r="C518">
        <f>[1]hwy_speed!A518</f>
        <v>11271</v>
      </c>
      <c r="D518">
        <f>[1]hwy_speed!B518</f>
        <v>0</v>
      </c>
      <c r="E518">
        <f>[1]hwy_speed!C518</f>
        <v>0</v>
      </c>
      <c r="F518">
        <f>[1]hwy_speed!D518</f>
        <v>0</v>
      </c>
      <c r="G518">
        <f>[1]hwy_speed!E518</f>
        <v>0</v>
      </c>
      <c r="H518">
        <f>[1]hwy_speed!F518</f>
        <v>0</v>
      </c>
    </row>
    <row r="519" spans="3:8" x14ac:dyDescent="0.25">
      <c r="C519">
        <f>[1]hwy_speed!A519</f>
        <v>11275</v>
      </c>
      <c r="D519">
        <f>[1]hwy_speed!B519</f>
        <v>0</v>
      </c>
      <c r="E519">
        <f>[1]hwy_speed!C519</f>
        <v>0</v>
      </c>
      <c r="F519">
        <f>[1]hwy_speed!D519</f>
        <v>0</v>
      </c>
      <c r="G519">
        <f>[1]hwy_speed!E519</f>
        <v>0</v>
      </c>
      <c r="H519">
        <f>[1]hwy_speed!F519</f>
        <v>0</v>
      </c>
    </row>
    <row r="520" spans="3:8" x14ac:dyDescent="0.25">
      <c r="C520">
        <f>[1]hwy_speed!A520</f>
        <v>11278</v>
      </c>
      <c r="D520">
        <f>[1]hwy_speed!B520</f>
        <v>0</v>
      </c>
      <c r="E520">
        <f>[1]hwy_speed!C520</f>
        <v>0</v>
      </c>
      <c r="F520">
        <f>[1]hwy_speed!D520</f>
        <v>0</v>
      </c>
      <c r="G520">
        <f>[1]hwy_speed!E520</f>
        <v>0</v>
      </c>
      <c r="H520">
        <f>[1]hwy_speed!F520</f>
        <v>0</v>
      </c>
    </row>
    <row r="521" spans="3:8" x14ac:dyDescent="0.25">
      <c r="C521">
        <f>[1]hwy_speed!A521</f>
        <v>11280</v>
      </c>
      <c r="D521">
        <f>[1]hwy_speed!B521</f>
        <v>0</v>
      </c>
      <c r="E521">
        <f>[1]hwy_speed!C521</f>
        <v>0</v>
      </c>
      <c r="F521">
        <f>[1]hwy_speed!D521</f>
        <v>0</v>
      </c>
      <c r="G521">
        <f>[1]hwy_speed!E521</f>
        <v>0</v>
      </c>
      <c r="H521">
        <f>[1]hwy_speed!F521</f>
        <v>0</v>
      </c>
    </row>
    <row r="522" spans="3:8" x14ac:dyDescent="0.25">
      <c r="C522">
        <f>[1]hwy_speed!A522</f>
        <v>11282</v>
      </c>
      <c r="D522">
        <f>[1]hwy_speed!B522</f>
        <v>0</v>
      </c>
      <c r="E522">
        <f>[1]hwy_speed!C522</f>
        <v>0</v>
      </c>
      <c r="F522">
        <f>[1]hwy_speed!D522</f>
        <v>0</v>
      </c>
      <c r="G522">
        <f>[1]hwy_speed!E522</f>
        <v>0</v>
      </c>
      <c r="H522">
        <f>[1]hwy_speed!F522</f>
        <v>0</v>
      </c>
    </row>
    <row r="523" spans="3:8" x14ac:dyDescent="0.25">
      <c r="C523">
        <f>[1]hwy_speed!A523</f>
        <v>11284</v>
      </c>
      <c r="D523">
        <f>[1]hwy_speed!B523</f>
        <v>0</v>
      </c>
      <c r="E523">
        <f>[1]hwy_speed!C523</f>
        <v>0</v>
      </c>
      <c r="F523">
        <f>[1]hwy_speed!D523</f>
        <v>0</v>
      </c>
      <c r="G523">
        <f>[1]hwy_speed!E523</f>
        <v>0</v>
      </c>
      <c r="H523">
        <f>[1]hwy_speed!F523</f>
        <v>0</v>
      </c>
    </row>
    <row r="524" spans="3:8" x14ac:dyDescent="0.25">
      <c r="C524">
        <f>[1]hwy_speed!A524</f>
        <v>11285</v>
      </c>
      <c r="D524">
        <f>[1]hwy_speed!B524</f>
        <v>0</v>
      </c>
      <c r="E524">
        <f>[1]hwy_speed!C524</f>
        <v>0</v>
      </c>
      <c r="F524">
        <f>[1]hwy_speed!D524</f>
        <v>0</v>
      </c>
      <c r="G524">
        <f>[1]hwy_speed!E524</f>
        <v>0</v>
      </c>
      <c r="H524">
        <f>[1]hwy_speed!F524</f>
        <v>0</v>
      </c>
    </row>
    <row r="525" spans="3:8" x14ac:dyDescent="0.25">
      <c r="C525">
        <f>[1]hwy_speed!A525</f>
        <v>11287</v>
      </c>
      <c r="D525">
        <f>[1]hwy_speed!B525</f>
        <v>0</v>
      </c>
      <c r="E525">
        <f>[1]hwy_speed!C525</f>
        <v>0</v>
      </c>
      <c r="F525">
        <f>[1]hwy_speed!D525</f>
        <v>0</v>
      </c>
      <c r="G525">
        <f>[1]hwy_speed!E525</f>
        <v>0</v>
      </c>
      <c r="H525">
        <f>[1]hwy_speed!F525</f>
        <v>0</v>
      </c>
    </row>
    <row r="526" spans="3:8" x14ac:dyDescent="0.25">
      <c r="C526">
        <f>[1]hwy_speed!A526</f>
        <v>11288</v>
      </c>
      <c r="D526">
        <f>[1]hwy_speed!B526</f>
        <v>0</v>
      </c>
      <c r="E526">
        <f>[1]hwy_speed!C526</f>
        <v>0</v>
      </c>
      <c r="F526">
        <f>[1]hwy_speed!D526</f>
        <v>0</v>
      </c>
      <c r="G526">
        <f>[1]hwy_speed!E526</f>
        <v>0</v>
      </c>
      <c r="H526">
        <f>[1]hwy_speed!F526</f>
        <v>0</v>
      </c>
    </row>
    <row r="527" spans="3:8" x14ac:dyDescent="0.25">
      <c r="C527">
        <f>[1]hwy_speed!A527</f>
        <v>11289</v>
      </c>
      <c r="D527">
        <f>[1]hwy_speed!B527</f>
        <v>0</v>
      </c>
      <c r="E527">
        <f>[1]hwy_speed!C527</f>
        <v>0</v>
      </c>
      <c r="F527">
        <f>[1]hwy_speed!D527</f>
        <v>0</v>
      </c>
      <c r="G527">
        <f>[1]hwy_speed!E527</f>
        <v>0</v>
      </c>
      <c r="H527">
        <f>[1]hwy_speed!F527</f>
        <v>0</v>
      </c>
    </row>
    <row r="528" spans="3:8" x14ac:dyDescent="0.25">
      <c r="C528">
        <f>[1]hwy_speed!A528</f>
        <v>11290</v>
      </c>
      <c r="D528">
        <f>[1]hwy_speed!B528</f>
        <v>0</v>
      </c>
      <c r="E528">
        <f>[1]hwy_speed!C528</f>
        <v>0</v>
      </c>
      <c r="F528">
        <f>[1]hwy_speed!D528</f>
        <v>0</v>
      </c>
      <c r="G528">
        <f>[1]hwy_speed!E528</f>
        <v>0</v>
      </c>
      <c r="H528">
        <f>[1]hwy_speed!F528</f>
        <v>0</v>
      </c>
    </row>
    <row r="529" spans="3:8" x14ac:dyDescent="0.25">
      <c r="C529">
        <f>[1]hwy_speed!A529</f>
        <v>11291</v>
      </c>
      <c r="D529">
        <f>[1]hwy_speed!B529</f>
        <v>0</v>
      </c>
      <c r="E529">
        <f>[1]hwy_speed!C529</f>
        <v>0</v>
      </c>
      <c r="F529">
        <f>[1]hwy_speed!D529</f>
        <v>0</v>
      </c>
      <c r="G529">
        <f>[1]hwy_speed!E529</f>
        <v>0</v>
      </c>
      <c r="H529">
        <f>[1]hwy_speed!F529</f>
        <v>0</v>
      </c>
    </row>
    <row r="530" spans="3:8" x14ac:dyDescent="0.25">
      <c r="C530">
        <f>[1]hwy_speed!A530</f>
        <v>11293</v>
      </c>
      <c r="D530">
        <f>[1]hwy_speed!B530</f>
        <v>0</v>
      </c>
      <c r="E530">
        <f>[1]hwy_speed!C530</f>
        <v>0</v>
      </c>
      <c r="F530">
        <f>[1]hwy_speed!D530</f>
        <v>0</v>
      </c>
      <c r="G530">
        <f>[1]hwy_speed!E530</f>
        <v>0</v>
      </c>
      <c r="H530">
        <f>[1]hwy_speed!F530</f>
        <v>0</v>
      </c>
    </row>
    <row r="531" spans="3:8" x14ac:dyDescent="0.25">
      <c r="C531">
        <f>[1]hwy_speed!A531</f>
        <v>11294</v>
      </c>
      <c r="D531">
        <f>[1]hwy_speed!B531</f>
        <v>0</v>
      </c>
      <c r="E531">
        <f>[1]hwy_speed!C531</f>
        <v>0</v>
      </c>
      <c r="F531">
        <f>[1]hwy_speed!D531</f>
        <v>0</v>
      </c>
      <c r="G531">
        <f>[1]hwy_speed!E531</f>
        <v>0</v>
      </c>
      <c r="H531">
        <f>[1]hwy_speed!F531</f>
        <v>0</v>
      </c>
    </row>
    <row r="532" spans="3:8" x14ac:dyDescent="0.25">
      <c r="C532">
        <f>[1]hwy_speed!A532</f>
        <v>11296</v>
      </c>
      <c r="D532">
        <f>[1]hwy_speed!B532</f>
        <v>0</v>
      </c>
      <c r="E532">
        <f>[1]hwy_speed!C532</f>
        <v>0</v>
      </c>
      <c r="F532">
        <f>[1]hwy_speed!D532</f>
        <v>0</v>
      </c>
      <c r="G532">
        <f>[1]hwy_speed!E532</f>
        <v>0</v>
      </c>
      <c r="H532">
        <f>[1]hwy_speed!F532</f>
        <v>0</v>
      </c>
    </row>
    <row r="533" spans="3:8" x14ac:dyDescent="0.25">
      <c r="C533">
        <f>[1]hwy_speed!A533</f>
        <v>11297</v>
      </c>
      <c r="D533">
        <f>[1]hwy_speed!B533</f>
        <v>0</v>
      </c>
      <c r="E533">
        <f>[1]hwy_speed!C533</f>
        <v>0</v>
      </c>
      <c r="F533">
        <f>[1]hwy_speed!D533</f>
        <v>0</v>
      </c>
      <c r="G533">
        <f>[1]hwy_speed!E533</f>
        <v>0</v>
      </c>
      <c r="H533">
        <f>[1]hwy_speed!F533</f>
        <v>0</v>
      </c>
    </row>
    <row r="534" spans="3:8" x14ac:dyDescent="0.25">
      <c r="C534">
        <f>[1]hwy_speed!A534</f>
        <v>11311</v>
      </c>
      <c r="D534">
        <f>[1]hwy_speed!B534</f>
        <v>0</v>
      </c>
      <c r="E534">
        <f>[1]hwy_speed!C534</f>
        <v>0</v>
      </c>
      <c r="F534">
        <f>[1]hwy_speed!D534</f>
        <v>0</v>
      </c>
      <c r="G534">
        <f>[1]hwy_speed!E534</f>
        <v>0</v>
      </c>
      <c r="H534">
        <f>[1]hwy_speed!F534</f>
        <v>0</v>
      </c>
    </row>
    <row r="535" spans="3:8" x14ac:dyDescent="0.25">
      <c r="C535">
        <f>[1]hwy_speed!A535</f>
        <v>11312</v>
      </c>
      <c r="D535">
        <f>[1]hwy_speed!B535</f>
        <v>0</v>
      </c>
      <c r="E535">
        <f>[1]hwy_speed!C535</f>
        <v>0</v>
      </c>
      <c r="F535">
        <f>[1]hwy_speed!D535</f>
        <v>0</v>
      </c>
      <c r="G535">
        <f>[1]hwy_speed!E535</f>
        <v>0</v>
      </c>
      <c r="H535">
        <f>[1]hwy_speed!F535</f>
        <v>0</v>
      </c>
    </row>
    <row r="536" spans="3:8" x14ac:dyDescent="0.25">
      <c r="C536">
        <f>[1]hwy_speed!A536</f>
        <v>11326</v>
      </c>
      <c r="D536">
        <f>[1]hwy_speed!B536</f>
        <v>0</v>
      </c>
      <c r="E536">
        <f>[1]hwy_speed!C536</f>
        <v>0</v>
      </c>
      <c r="F536">
        <f>[1]hwy_speed!D536</f>
        <v>0</v>
      </c>
      <c r="G536">
        <f>[1]hwy_speed!E536</f>
        <v>0</v>
      </c>
      <c r="H536">
        <f>[1]hwy_speed!F536</f>
        <v>0</v>
      </c>
    </row>
    <row r="537" spans="3:8" x14ac:dyDescent="0.25">
      <c r="C537">
        <f>[1]hwy_speed!A537</f>
        <v>11327</v>
      </c>
      <c r="D537">
        <f>[1]hwy_speed!B537</f>
        <v>0</v>
      </c>
      <c r="E537">
        <f>[1]hwy_speed!C537</f>
        <v>0</v>
      </c>
      <c r="F537">
        <f>[1]hwy_speed!D537</f>
        <v>0</v>
      </c>
      <c r="G537">
        <f>[1]hwy_speed!E537</f>
        <v>0</v>
      </c>
      <c r="H537">
        <f>[1]hwy_speed!F537</f>
        <v>0</v>
      </c>
    </row>
    <row r="538" spans="3:8" x14ac:dyDescent="0.25">
      <c r="C538">
        <f>[1]hwy_speed!A538</f>
        <v>11329</v>
      </c>
      <c r="D538">
        <f>[1]hwy_speed!B538</f>
        <v>0</v>
      </c>
      <c r="E538">
        <f>[1]hwy_speed!C538</f>
        <v>0</v>
      </c>
      <c r="F538">
        <f>[1]hwy_speed!D538</f>
        <v>0</v>
      </c>
      <c r="G538">
        <f>[1]hwy_speed!E538</f>
        <v>0</v>
      </c>
      <c r="H538">
        <f>[1]hwy_speed!F538</f>
        <v>0</v>
      </c>
    </row>
    <row r="539" spans="3:8" x14ac:dyDescent="0.25">
      <c r="C539">
        <f>[1]hwy_speed!A539</f>
        <v>11370</v>
      </c>
      <c r="D539">
        <f>[1]hwy_speed!B539</f>
        <v>0</v>
      </c>
      <c r="E539">
        <f>[1]hwy_speed!C539</f>
        <v>0</v>
      </c>
      <c r="F539">
        <f>[1]hwy_speed!D539</f>
        <v>0</v>
      </c>
      <c r="G539">
        <f>[1]hwy_speed!E539</f>
        <v>0</v>
      </c>
      <c r="H539">
        <f>[1]hwy_speed!F539</f>
        <v>0</v>
      </c>
    </row>
    <row r="540" spans="3:8" x14ac:dyDescent="0.25">
      <c r="C540">
        <f>[1]hwy_speed!A540</f>
        <v>11371</v>
      </c>
      <c r="D540">
        <f>[1]hwy_speed!B540</f>
        <v>0</v>
      </c>
      <c r="E540">
        <f>[1]hwy_speed!C540</f>
        <v>0</v>
      </c>
      <c r="F540">
        <f>[1]hwy_speed!D540</f>
        <v>0</v>
      </c>
      <c r="G540">
        <f>[1]hwy_speed!E540</f>
        <v>0</v>
      </c>
      <c r="H540">
        <f>[1]hwy_speed!F540</f>
        <v>0</v>
      </c>
    </row>
    <row r="541" spans="3:8" x14ac:dyDescent="0.25">
      <c r="C541">
        <f>[1]hwy_speed!A541</f>
        <v>11379</v>
      </c>
      <c r="D541">
        <f>[1]hwy_speed!B541</f>
        <v>0</v>
      </c>
      <c r="E541">
        <f>[1]hwy_speed!C541</f>
        <v>0</v>
      </c>
      <c r="F541">
        <f>[1]hwy_speed!D541</f>
        <v>0</v>
      </c>
      <c r="G541">
        <f>[1]hwy_speed!E541</f>
        <v>0</v>
      </c>
      <c r="H541">
        <f>[1]hwy_speed!F541</f>
        <v>0</v>
      </c>
    </row>
    <row r="542" spans="3:8" x14ac:dyDescent="0.25">
      <c r="C542">
        <f>[1]hwy_speed!A542</f>
        <v>11382</v>
      </c>
      <c r="D542">
        <f>[1]hwy_speed!B542</f>
        <v>0</v>
      </c>
      <c r="E542">
        <f>[1]hwy_speed!C542</f>
        <v>0</v>
      </c>
      <c r="F542">
        <f>[1]hwy_speed!D542</f>
        <v>0</v>
      </c>
      <c r="G542">
        <f>[1]hwy_speed!E542</f>
        <v>0</v>
      </c>
      <c r="H542">
        <f>[1]hwy_speed!F542</f>
        <v>0</v>
      </c>
    </row>
    <row r="543" spans="3:8" x14ac:dyDescent="0.25">
      <c r="C543">
        <f>[1]hwy_speed!A543</f>
        <v>11481</v>
      </c>
      <c r="D543">
        <f>[1]hwy_speed!B543</f>
        <v>0</v>
      </c>
      <c r="E543">
        <f>[1]hwy_speed!C543</f>
        <v>0</v>
      </c>
      <c r="F543">
        <f>[1]hwy_speed!D543</f>
        <v>0</v>
      </c>
      <c r="G543">
        <f>[1]hwy_speed!E543</f>
        <v>0</v>
      </c>
      <c r="H543">
        <f>[1]hwy_speed!F543</f>
        <v>0</v>
      </c>
    </row>
    <row r="544" spans="3:8" x14ac:dyDescent="0.25">
      <c r="C544">
        <f>[1]hwy_speed!A544</f>
        <v>11483</v>
      </c>
      <c r="D544">
        <f>[1]hwy_speed!B544</f>
        <v>0</v>
      </c>
      <c r="E544">
        <f>[1]hwy_speed!C544</f>
        <v>0</v>
      </c>
      <c r="F544">
        <f>[1]hwy_speed!D544</f>
        <v>0</v>
      </c>
      <c r="G544">
        <f>[1]hwy_speed!E544</f>
        <v>0</v>
      </c>
      <c r="H544">
        <f>[1]hwy_speed!F544</f>
        <v>0</v>
      </c>
    </row>
    <row r="545" spans="3:8" x14ac:dyDescent="0.25">
      <c r="C545">
        <f>[1]hwy_speed!A545</f>
        <v>12007</v>
      </c>
      <c r="D545">
        <f>[1]hwy_speed!B545</f>
        <v>0</v>
      </c>
      <c r="E545">
        <f>[1]hwy_speed!C545</f>
        <v>0</v>
      </c>
      <c r="F545">
        <f>[1]hwy_speed!D545</f>
        <v>0</v>
      </c>
      <c r="G545">
        <f>[1]hwy_speed!E545</f>
        <v>0</v>
      </c>
      <c r="H545">
        <f>[1]hwy_speed!F545</f>
        <v>0</v>
      </c>
    </row>
    <row r="546" spans="3:8" x14ac:dyDescent="0.25">
      <c r="C546">
        <f>[1]hwy_speed!A546</f>
        <v>12009</v>
      </c>
      <c r="D546">
        <f>[1]hwy_speed!B546</f>
        <v>0</v>
      </c>
      <c r="E546">
        <f>[1]hwy_speed!C546</f>
        <v>0</v>
      </c>
      <c r="F546">
        <f>[1]hwy_speed!D546</f>
        <v>0</v>
      </c>
      <c r="G546">
        <f>[1]hwy_speed!E546</f>
        <v>0</v>
      </c>
      <c r="H546">
        <f>[1]hwy_speed!F546</f>
        <v>0</v>
      </c>
    </row>
    <row r="547" spans="3:8" x14ac:dyDescent="0.25">
      <c r="C547">
        <f>[1]hwy_speed!A547</f>
        <v>12010</v>
      </c>
      <c r="D547">
        <f>[1]hwy_speed!B547</f>
        <v>0</v>
      </c>
      <c r="E547">
        <f>[1]hwy_speed!C547</f>
        <v>0</v>
      </c>
      <c r="F547">
        <f>[1]hwy_speed!D547</f>
        <v>0</v>
      </c>
      <c r="G547">
        <f>[1]hwy_speed!E547</f>
        <v>0</v>
      </c>
      <c r="H547">
        <f>[1]hwy_speed!F547</f>
        <v>0</v>
      </c>
    </row>
    <row r="548" spans="3:8" x14ac:dyDescent="0.25">
      <c r="C548">
        <f>[1]hwy_speed!A548</f>
        <v>12065</v>
      </c>
      <c r="D548">
        <f>[1]hwy_speed!B548</f>
        <v>0</v>
      </c>
      <c r="E548">
        <f>[1]hwy_speed!C548</f>
        <v>0</v>
      </c>
      <c r="F548">
        <f>[1]hwy_speed!D548</f>
        <v>0</v>
      </c>
      <c r="G548">
        <f>[1]hwy_speed!E548</f>
        <v>0</v>
      </c>
      <c r="H548">
        <f>[1]hwy_speed!F548</f>
        <v>0</v>
      </c>
    </row>
    <row r="549" spans="3:8" x14ac:dyDescent="0.25">
      <c r="C549">
        <f>[1]hwy_speed!A549</f>
        <v>12193</v>
      </c>
      <c r="D549">
        <f>[1]hwy_speed!B549</f>
        <v>0</v>
      </c>
      <c r="E549">
        <f>[1]hwy_speed!C549</f>
        <v>0</v>
      </c>
      <c r="F549">
        <f>[1]hwy_speed!D549</f>
        <v>0</v>
      </c>
      <c r="G549">
        <f>[1]hwy_speed!E549</f>
        <v>0</v>
      </c>
      <c r="H549">
        <f>[1]hwy_speed!F549</f>
        <v>0</v>
      </c>
    </row>
    <row r="550" spans="3:8" x14ac:dyDescent="0.25">
      <c r="C550">
        <f>[1]hwy_speed!A550</f>
        <v>12238</v>
      </c>
      <c r="D550">
        <f>[1]hwy_speed!B550</f>
        <v>0</v>
      </c>
      <c r="E550">
        <f>[1]hwy_speed!C550</f>
        <v>0</v>
      </c>
      <c r="F550">
        <f>[1]hwy_speed!D550</f>
        <v>0</v>
      </c>
      <c r="G550">
        <f>[1]hwy_speed!E550</f>
        <v>0</v>
      </c>
      <c r="H550">
        <f>[1]hwy_speed!F550</f>
        <v>0</v>
      </c>
    </row>
    <row r="551" spans="3:8" x14ac:dyDescent="0.25">
      <c r="C551">
        <f>[1]hwy_speed!A551</f>
        <v>12239</v>
      </c>
      <c r="D551">
        <f>[1]hwy_speed!B551</f>
        <v>0</v>
      </c>
      <c r="E551">
        <f>[1]hwy_speed!C551</f>
        <v>0</v>
      </c>
      <c r="F551">
        <f>[1]hwy_speed!D551</f>
        <v>0</v>
      </c>
      <c r="G551">
        <f>[1]hwy_speed!E551</f>
        <v>0</v>
      </c>
      <c r="H551">
        <f>[1]hwy_speed!F551</f>
        <v>0</v>
      </c>
    </row>
    <row r="552" spans="3:8" x14ac:dyDescent="0.25">
      <c r="C552">
        <f>[1]hwy_speed!A552</f>
        <v>12241</v>
      </c>
      <c r="D552">
        <f>[1]hwy_speed!B552</f>
        <v>0</v>
      </c>
      <c r="E552">
        <f>[1]hwy_speed!C552</f>
        <v>0</v>
      </c>
      <c r="F552">
        <f>[1]hwy_speed!D552</f>
        <v>0</v>
      </c>
      <c r="G552">
        <f>[1]hwy_speed!E552</f>
        <v>0</v>
      </c>
      <c r="H552">
        <f>[1]hwy_speed!F552</f>
        <v>0</v>
      </c>
    </row>
    <row r="553" spans="3:8" x14ac:dyDescent="0.25">
      <c r="C553">
        <f>[1]hwy_speed!A553</f>
        <v>12242</v>
      </c>
      <c r="D553">
        <f>[1]hwy_speed!B553</f>
        <v>0</v>
      </c>
      <c r="E553">
        <f>[1]hwy_speed!C553</f>
        <v>0</v>
      </c>
      <c r="F553">
        <f>[1]hwy_speed!D553</f>
        <v>0</v>
      </c>
      <c r="G553">
        <f>[1]hwy_speed!E553</f>
        <v>0</v>
      </c>
      <c r="H553">
        <f>[1]hwy_speed!F553</f>
        <v>0</v>
      </c>
    </row>
    <row r="554" spans="3:8" x14ac:dyDescent="0.25">
      <c r="C554">
        <f>[1]hwy_speed!A554</f>
        <v>12245</v>
      </c>
      <c r="D554">
        <f>[1]hwy_speed!B554</f>
        <v>0</v>
      </c>
      <c r="E554">
        <f>[1]hwy_speed!C554</f>
        <v>0</v>
      </c>
      <c r="F554">
        <f>[1]hwy_speed!D554</f>
        <v>0</v>
      </c>
      <c r="G554">
        <f>[1]hwy_speed!E554</f>
        <v>0</v>
      </c>
      <c r="H554">
        <f>[1]hwy_speed!F554</f>
        <v>0</v>
      </c>
    </row>
    <row r="555" spans="3:8" x14ac:dyDescent="0.25">
      <c r="C555">
        <f>[1]hwy_speed!A555</f>
        <v>12247</v>
      </c>
      <c r="D555">
        <f>[1]hwy_speed!B555</f>
        <v>0</v>
      </c>
      <c r="E555">
        <f>[1]hwy_speed!C555</f>
        <v>0</v>
      </c>
      <c r="F555">
        <f>[1]hwy_speed!D555</f>
        <v>0</v>
      </c>
      <c r="G555">
        <f>[1]hwy_speed!E555</f>
        <v>0</v>
      </c>
      <c r="H555">
        <f>[1]hwy_speed!F555</f>
        <v>0</v>
      </c>
    </row>
    <row r="556" spans="3:8" x14ac:dyDescent="0.25">
      <c r="C556">
        <f>[1]hwy_speed!A556</f>
        <v>12253</v>
      </c>
      <c r="D556">
        <f>[1]hwy_speed!B556</f>
        <v>0</v>
      </c>
      <c r="E556">
        <f>[1]hwy_speed!C556</f>
        <v>0</v>
      </c>
      <c r="F556">
        <f>[1]hwy_speed!D556</f>
        <v>0</v>
      </c>
      <c r="G556">
        <f>[1]hwy_speed!E556</f>
        <v>0</v>
      </c>
      <c r="H556">
        <f>[1]hwy_speed!F556</f>
        <v>0</v>
      </c>
    </row>
    <row r="557" spans="3:8" x14ac:dyDescent="0.25">
      <c r="C557">
        <f>[1]hwy_speed!A557</f>
        <v>12267</v>
      </c>
      <c r="D557">
        <f>[1]hwy_speed!B557</f>
        <v>0</v>
      </c>
      <c r="E557">
        <f>[1]hwy_speed!C557</f>
        <v>0</v>
      </c>
      <c r="F557">
        <f>[1]hwy_speed!D557</f>
        <v>0</v>
      </c>
      <c r="G557">
        <f>[1]hwy_speed!E557</f>
        <v>0</v>
      </c>
      <c r="H557">
        <f>[1]hwy_speed!F557</f>
        <v>0</v>
      </c>
    </row>
    <row r="558" spans="3:8" x14ac:dyDescent="0.25">
      <c r="C558">
        <f>[1]hwy_speed!A558</f>
        <v>12268</v>
      </c>
      <c r="D558">
        <f>[1]hwy_speed!B558</f>
        <v>0</v>
      </c>
      <c r="E558">
        <f>[1]hwy_speed!C558</f>
        <v>0</v>
      </c>
      <c r="F558">
        <f>[1]hwy_speed!D558</f>
        <v>0</v>
      </c>
      <c r="G558">
        <f>[1]hwy_speed!E558</f>
        <v>0</v>
      </c>
      <c r="H558">
        <f>[1]hwy_speed!F558</f>
        <v>0</v>
      </c>
    </row>
    <row r="559" spans="3:8" x14ac:dyDescent="0.25">
      <c r="C559">
        <f>[1]hwy_speed!A559</f>
        <v>12270</v>
      </c>
      <c r="D559">
        <f>[1]hwy_speed!B559</f>
        <v>0</v>
      </c>
      <c r="E559">
        <f>[1]hwy_speed!C559</f>
        <v>0</v>
      </c>
      <c r="F559">
        <f>[1]hwy_speed!D559</f>
        <v>0</v>
      </c>
      <c r="G559">
        <f>[1]hwy_speed!E559</f>
        <v>0</v>
      </c>
      <c r="H559">
        <f>[1]hwy_speed!F559</f>
        <v>0</v>
      </c>
    </row>
    <row r="560" spans="3:8" x14ac:dyDescent="0.25">
      <c r="C560">
        <f>[1]hwy_speed!A560</f>
        <v>12547</v>
      </c>
      <c r="D560">
        <f>[1]hwy_speed!B560</f>
        <v>0</v>
      </c>
      <c r="E560">
        <f>[1]hwy_speed!C560</f>
        <v>0</v>
      </c>
      <c r="F560">
        <f>[1]hwy_speed!D560</f>
        <v>0</v>
      </c>
      <c r="G560">
        <f>[1]hwy_speed!E560</f>
        <v>0</v>
      </c>
      <c r="H560">
        <f>[1]hwy_speed!F560</f>
        <v>0</v>
      </c>
    </row>
    <row r="561" spans="3:8" x14ac:dyDescent="0.25">
      <c r="C561">
        <f>[1]hwy_speed!A561</f>
        <v>12571</v>
      </c>
      <c r="D561">
        <f>[1]hwy_speed!B561</f>
        <v>0</v>
      </c>
      <c r="E561">
        <f>[1]hwy_speed!C561</f>
        <v>0</v>
      </c>
      <c r="F561">
        <f>[1]hwy_speed!D561</f>
        <v>0</v>
      </c>
      <c r="G561">
        <f>[1]hwy_speed!E561</f>
        <v>0</v>
      </c>
      <c r="H561">
        <f>[1]hwy_speed!F561</f>
        <v>0</v>
      </c>
    </row>
    <row r="562" spans="3:8" x14ac:dyDescent="0.25">
      <c r="C562">
        <f>[1]hwy_speed!A562</f>
        <v>12572</v>
      </c>
      <c r="D562">
        <f>[1]hwy_speed!B562</f>
        <v>0</v>
      </c>
      <c r="E562">
        <f>[1]hwy_speed!C562</f>
        <v>0</v>
      </c>
      <c r="F562">
        <f>[1]hwy_speed!D562</f>
        <v>0</v>
      </c>
      <c r="G562">
        <f>[1]hwy_speed!E562</f>
        <v>0</v>
      </c>
      <c r="H562">
        <f>[1]hwy_speed!F562</f>
        <v>0</v>
      </c>
    </row>
    <row r="563" spans="3:8" x14ac:dyDescent="0.25">
      <c r="C563">
        <f>[1]hwy_speed!A563</f>
        <v>12573</v>
      </c>
      <c r="D563">
        <f>[1]hwy_speed!B563</f>
        <v>0</v>
      </c>
      <c r="E563">
        <f>[1]hwy_speed!C563</f>
        <v>0</v>
      </c>
      <c r="F563">
        <f>[1]hwy_speed!D563</f>
        <v>0</v>
      </c>
      <c r="G563">
        <f>[1]hwy_speed!E563</f>
        <v>0</v>
      </c>
      <c r="H563">
        <f>[1]hwy_speed!F563</f>
        <v>0</v>
      </c>
    </row>
    <row r="564" spans="3:8" x14ac:dyDescent="0.25">
      <c r="C564">
        <f>[1]hwy_speed!A564</f>
        <v>12574</v>
      </c>
      <c r="D564">
        <f>[1]hwy_speed!B564</f>
        <v>0</v>
      </c>
      <c r="E564">
        <f>[1]hwy_speed!C564</f>
        <v>0</v>
      </c>
      <c r="F564">
        <f>[1]hwy_speed!D564</f>
        <v>0</v>
      </c>
      <c r="G564">
        <f>[1]hwy_speed!E564</f>
        <v>0</v>
      </c>
      <c r="H564">
        <f>[1]hwy_speed!F564</f>
        <v>0</v>
      </c>
    </row>
    <row r="565" spans="3:8" x14ac:dyDescent="0.25">
      <c r="C565">
        <f>[1]hwy_speed!A565</f>
        <v>12578</v>
      </c>
      <c r="D565">
        <f>[1]hwy_speed!B565</f>
        <v>0</v>
      </c>
      <c r="E565">
        <f>[1]hwy_speed!C565</f>
        <v>0</v>
      </c>
      <c r="F565">
        <f>[1]hwy_speed!D565</f>
        <v>0</v>
      </c>
      <c r="G565">
        <f>[1]hwy_speed!E565</f>
        <v>0</v>
      </c>
      <c r="H565">
        <f>[1]hwy_speed!F565</f>
        <v>0</v>
      </c>
    </row>
    <row r="566" spans="3:8" x14ac:dyDescent="0.25">
      <c r="C566">
        <f>[1]hwy_speed!A566</f>
        <v>12579</v>
      </c>
      <c r="D566">
        <f>[1]hwy_speed!B566</f>
        <v>0</v>
      </c>
      <c r="E566">
        <f>[1]hwy_speed!C566</f>
        <v>0</v>
      </c>
      <c r="F566">
        <f>[1]hwy_speed!D566</f>
        <v>0</v>
      </c>
      <c r="G566">
        <f>[1]hwy_speed!E566</f>
        <v>0</v>
      </c>
      <c r="H566">
        <f>[1]hwy_speed!F566</f>
        <v>0</v>
      </c>
    </row>
    <row r="567" spans="3:8" x14ac:dyDescent="0.25">
      <c r="C567">
        <f>[1]hwy_speed!A567</f>
        <v>12582</v>
      </c>
      <c r="D567">
        <f>[1]hwy_speed!B567</f>
        <v>0</v>
      </c>
      <c r="E567">
        <f>[1]hwy_speed!C567</f>
        <v>0</v>
      </c>
      <c r="F567">
        <f>[1]hwy_speed!D567</f>
        <v>0</v>
      </c>
      <c r="G567">
        <f>[1]hwy_speed!E567</f>
        <v>0</v>
      </c>
      <c r="H567">
        <f>[1]hwy_speed!F567</f>
        <v>0</v>
      </c>
    </row>
    <row r="568" spans="3:8" x14ac:dyDescent="0.25">
      <c r="C568">
        <f>[1]hwy_speed!A568</f>
        <v>12583</v>
      </c>
      <c r="D568">
        <f>[1]hwy_speed!B568</f>
        <v>0</v>
      </c>
      <c r="E568">
        <f>[1]hwy_speed!C568</f>
        <v>0</v>
      </c>
      <c r="F568">
        <f>[1]hwy_speed!D568</f>
        <v>0</v>
      </c>
      <c r="G568">
        <f>[1]hwy_speed!E568</f>
        <v>0</v>
      </c>
      <c r="H568">
        <f>[1]hwy_speed!F568</f>
        <v>0</v>
      </c>
    </row>
    <row r="569" spans="3:8" x14ac:dyDescent="0.25">
      <c r="C569">
        <f>[1]hwy_speed!A569</f>
        <v>12584</v>
      </c>
      <c r="D569">
        <f>[1]hwy_speed!B569</f>
        <v>0</v>
      </c>
      <c r="E569">
        <f>[1]hwy_speed!C569</f>
        <v>0</v>
      </c>
      <c r="F569">
        <f>[1]hwy_speed!D569</f>
        <v>0</v>
      </c>
      <c r="G569">
        <f>[1]hwy_speed!E569</f>
        <v>0</v>
      </c>
      <c r="H569">
        <f>[1]hwy_speed!F569</f>
        <v>0</v>
      </c>
    </row>
    <row r="570" spans="3:8" x14ac:dyDescent="0.25">
      <c r="C570">
        <f>[1]hwy_speed!A570</f>
        <v>12585</v>
      </c>
      <c r="D570">
        <f>[1]hwy_speed!B570</f>
        <v>0</v>
      </c>
      <c r="E570">
        <f>[1]hwy_speed!C570</f>
        <v>0</v>
      </c>
      <c r="F570">
        <f>[1]hwy_speed!D570</f>
        <v>0</v>
      </c>
      <c r="G570">
        <f>[1]hwy_speed!E570</f>
        <v>0</v>
      </c>
      <c r="H570">
        <f>[1]hwy_speed!F570</f>
        <v>0</v>
      </c>
    </row>
    <row r="571" spans="3:8" x14ac:dyDescent="0.25">
      <c r="C571">
        <f>[1]hwy_speed!A571</f>
        <v>12586</v>
      </c>
      <c r="D571">
        <f>[1]hwy_speed!B571</f>
        <v>0</v>
      </c>
      <c r="E571">
        <f>[1]hwy_speed!C571</f>
        <v>0</v>
      </c>
      <c r="F571">
        <f>[1]hwy_speed!D571</f>
        <v>0</v>
      </c>
      <c r="G571">
        <f>[1]hwy_speed!E571</f>
        <v>0</v>
      </c>
      <c r="H571">
        <f>[1]hwy_speed!F571</f>
        <v>0</v>
      </c>
    </row>
    <row r="572" spans="3:8" x14ac:dyDescent="0.25">
      <c r="C572">
        <f>[1]hwy_speed!A572</f>
        <v>12589</v>
      </c>
      <c r="D572">
        <f>[1]hwy_speed!B572</f>
        <v>0</v>
      </c>
      <c r="E572">
        <f>[1]hwy_speed!C572</f>
        <v>0</v>
      </c>
      <c r="F572">
        <f>[1]hwy_speed!D572</f>
        <v>0</v>
      </c>
      <c r="G572">
        <f>[1]hwy_speed!E572</f>
        <v>0</v>
      </c>
      <c r="H572">
        <f>[1]hwy_speed!F572</f>
        <v>0</v>
      </c>
    </row>
    <row r="573" spans="3:8" x14ac:dyDescent="0.25">
      <c r="C573">
        <f>[1]hwy_speed!A573</f>
        <v>12591</v>
      </c>
      <c r="D573">
        <f>[1]hwy_speed!B573</f>
        <v>0</v>
      </c>
      <c r="E573">
        <f>[1]hwy_speed!C573</f>
        <v>0</v>
      </c>
      <c r="F573">
        <f>[1]hwy_speed!D573</f>
        <v>0</v>
      </c>
      <c r="G573">
        <f>[1]hwy_speed!E573</f>
        <v>0</v>
      </c>
      <c r="H573">
        <f>[1]hwy_speed!F573</f>
        <v>0</v>
      </c>
    </row>
    <row r="574" spans="3:8" x14ac:dyDescent="0.25">
      <c r="C574">
        <f>[1]hwy_speed!A574</f>
        <v>12592</v>
      </c>
      <c r="D574">
        <f>[1]hwy_speed!B574</f>
        <v>0</v>
      </c>
      <c r="E574">
        <f>[1]hwy_speed!C574</f>
        <v>0</v>
      </c>
      <c r="F574">
        <f>[1]hwy_speed!D574</f>
        <v>0</v>
      </c>
      <c r="G574">
        <f>[1]hwy_speed!E574</f>
        <v>0</v>
      </c>
      <c r="H574">
        <f>[1]hwy_speed!F574</f>
        <v>0</v>
      </c>
    </row>
    <row r="575" spans="3:8" x14ac:dyDescent="0.25">
      <c r="C575">
        <f>[1]hwy_speed!A575</f>
        <v>12593</v>
      </c>
      <c r="D575">
        <f>[1]hwy_speed!B575</f>
        <v>0</v>
      </c>
      <c r="E575">
        <f>[1]hwy_speed!C575</f>
        <v>0</v>
      </c>
      <c r="F575">
        <f>[1]hwy_speed!D575</f>
        <v>0</v>
      </c>
      <c r="G575">
        <f>[1]hwy_speed!E575</f>
        <v>0</v>
      </c>
      <c r="H575">
        <f>[1]hwy_speed!F575</f>
        <v>0</v>
      </c>
    </row>
    <row r="576" spans="3:8" x14ac:dyDescent="0.25">
      <c r="C576">
        <f>[1]hwy_speed!A576</f>
        <v>12749</v>
      </c>
      <c r="D576">
        <f>[1]hwy_speed!B576</f>
        <v>0</v>
      </c>
      <c r="E576">
        <f>[1]hwy_speed!C576</f>
        <v>0</v>
      </c>
      <c r="F576">
        <f>[1]hwy_speed!D576</f>
        <v>0</v>
      </c>
      <c r="G576">
        <f>[1]hwy_speed!E576</f>
        <v>0</v>
      </c>
      <c r="H576">
        <f>[1]hwy_speed!F576</f>
        <v>0</v>
      </c>
    </row>
    <row r="577" spans="3:8" x14ac:dyDescent="0.25">
      <c r="C577">
        <f>[1]hwy_speed!A577</f>
        <v>12750</v>
      </c>
      <c r="D577">
        <f>[1]hwy_speed!B577</f>
        <v>0</v>
      </c>
      <c r="E577">
        <f>[1]hwy_speed!C577</f>
        <v>0</v>
      </c>
      <c r="F577">
        <f>[1]hwy_speed!D577</f>
        <v>0</v>
      </c>
      <c r="G577">
        <f>[1]hwy_speed!E577</f>
        <v>0</v>
      </c>
      <c r="H577">
        <f>[1]hwy_speed!F577</f>
        <v>0</v>
      </c>
    </row>
    <row r="578" spans="3:8" x14ac:dyDescent="0.25">
      <c r="C578">
        <f>[1]hwy_speed!A578</f>
        <v>12753</v>
      </c>
      <c r="D578">
        <f>[1]hwy_speed!B578</f>
        <v>0</v>
      </c>
      <c r="E578">
        <f>[1]hwy_speed!C578</f>
        <v>0</v>
      </c>
      <c r="F578">
        <f>[1]hwy_speed!D578</f>
        <v>0</v>
      </c>
      <c r="G578">
        <f>[1]hwy_speed!E578</f>
        <v>0</v>
      </c>
      <c r="H578">
        <f>[1]hwy_speed!F578</f>
        <v>0</v>
      </c>
    </row>
    <row r="579" spans="3:8" x14ac:dyDescent="0.25">
      <c r="C579">
        <f>[1]hwy_speed!A579</f>
        <v>12758</v>
      </c>
      <c r="D579">
        <f>[1]hwy_speed!B579</f>
        <v>0</v>
      </c>
      <c r="E579">
        <f>[1]hwy_speed!C579</f>
        <v>0</v>
      </c>
      <c r="F579">
        <f>[1]hwy_speed!D579</f>
        <v>0</v>
      </c>
      <c r="G579">
        <f>[1]hwy_speed!E579</f>
        <v>0</v>
      </c>
      <c r="H579">
        <f>[1]hwy_speed!F579</f>
        <v>0</v>
      </c>
    </row>
    <row r="580" spans="3:8" x14ac:dyDescent="0.25">
      <c r="C580">
        <f>[1]hwy_speed!A580</f>
        <v>12759</v>
      </c>
      <c r="D580">
        <f>[1]hwy_speed!B580</f>
        <v>0</v>
      </c>
      <c r="E580">
        <f>[1]hwy_speed!C580</f>
        <v>0</v>
      </c>
      <c r="F580">
        <f>[1]hwy_speed!D580</f>
        <v>0</v>
      </c>
      <c r="G580">
        <f>[1]hwy_speed!E580</f>
        <v>0</v>
      </c>
      <c r="H580">
        <f>[1]hwy_speed!F580</f>
        <v>0</v>
      </c>
    </row>
    <row r="581" spans="3:8" x14ac:dyDescent="0.25">
      <c r="C581">
        <f>[1]hwy_speed!A581</f>
        <v>12761</v>
      </c>
      <c r="D581">
        <f>[1]hwy_speed!B581</f>
        <v>0</v>
      </c>
      <c r="E581">
        <f>[1]hwy_speed!C581</f>
        <v>0</v>
      </c>
      <c r="F581">
        <f>[1]hwy_speed!D581</f>
        <v>0</v>
      </c>
      <c r="G581">
        <f>[1]hwy_speed!E581</f>
        <v>0</v>
      </c>
      <c r="H581">
        <f>[1]hwy_speed!F581</f>
        <v>0</v>
      </c>
    </row>
    <row r="582" spans="3:8" x14ac:dyDescent="0.25">
      <c r="C582">
        <f>[1]hwy_speed!A582</f>
        <v>12767</v>
      </c>
      <c r="D582">
        <f>[1]hwy_speed!B582</f>
        <v>0</v>
      </c>
      <c r="E582">
        <f>[1]hwy_speed!C582</f>
        <v>0</v>
      </c>
      <c r="F582">
        <f>[1]hwy_speed!D582</f>
        <v>0</v>
      </c>
      <c r="G582">
        <f>[1]hwy_speed!E582</f>
        <v>0</v>
      </c>
      <c r="H582">
        <f>[1]hwy_speed!F582</f>
        <v>0</v>
      </c>
    </row>
    <row r="583" spans="3:8" x14ac:dyDescent="0.25">
      <c r="C583">
        <f>[1]hwy_speed!A583</f>
        <v>12768</v>
      </c>
      <c r="D583">
        <f>[1]hwy_speed!B583</f>
        <v>0</v>
      </c>
      <c r="E583">
        <f>[1]hwy_speed!C583</f>
        <v>0</v>
      </c>
      <c r="F583">
        <f>[1]hwy_speed!D583</f>
        <v>0</v>
      </c>
      <c r="G583">
        <f>[1]hwy_speed!E583</f>
        <v>0</v>
      </c>
      <c r="H583">
        <f>[1]hwy_speed!F583</f>
        <v>0</v>
      </c>
    </row>
    <row r="584" spans="3:8" x14ac:dyDescent="0.25">
      <c r="C584">
        <f>[1]hwy_speed!A584</f>
        <v>12823</v>
      </c>
      <c r="D584">
        <f>[1]hwy_speed!B584</f>
        <v>0</v>
      </c>
      <c r="E584">
        <f>[1]hwy_speed!C584</f>
        <v>0</v>
      </c>
      <c r="F584">
        <f>[1]hwy_speed!D584</f>
        <v>0</v>
      </c>
      <c r="G584">
        <f>[1]hwy_speed!E584</f>
        <v>0</v>
      </c>
      <c r="H584">
        <f>[1]hwy_speed!F584</f>
        <v>0</v>
      </c>
    </row>
    <row r="585" spans="3:8" x14ac:dyDescent="0.25">
      <c r="C585">
        <f>[1]hwy_speed!A585</f>
        <v>12830</v>
      </c>
      <c r="D585">
        <f>[1]hwy_speed!B585</f>
        <v>0</v>
      </c>
      <c r="E585">
        <f>[1]hwy_speed!C585</f>
        <v>0</v>
      </c>
      <c r="F585">
        <f>[1]hwy_speed!D585</f>
        <v>0</v>
      </c>
      <c r="G585">
        <f>[1]hwy_speed!E585</f>
        <v>0</v>
      </c>
      <c r="H585">
        <f>[1]hwy_speed!F585</f>
        <v>0</v>
      </c>
    </row>
    <row r="586" spans="3:8" x14ac:dyDescent="0.25">
      <c r="C586">
        <f>[1]hwy_speed!A586</f>
        <v>12833</v>
      </c>
      <c r="D586">
        <f>[1]hwy_speed!B586</f>
        <v>0</v>
      </c>
      <c r="E586">
        <f>[1]hwy_speed!C586</f>
        <v>0</v>
      </c>
      <c r="F586">
        <f>[1]hwy_speed!D586</f>
        <v>0</v>
      </c>
      <c r="G586">
        <f>[1]hwy_speed!E586</f>
        <v>0</v>
      </c>
      <c r="H586">
        <f>[1]hwy_speed!F586</f>
        <v>0</v>
      </c>
    </row>
    <row r="587" spans="3:8" x14ac:dyDescent="0.25">
      <c r="C587">
        <f>[1]hwy_speed!A587</f>
        <v>12834</v>
      </c>
      <c r="D587">
        <f>[1]hwy_speed!B587</f>
        <v>0</v>
      </c>
      <c r="E587">
        <f>[1]hwy_speed!C587</f>
        <v>0</v>
      </c>
      <c r="F587">
        <f>[1]hwy_speed!D587</f>
        <v>0</v>
      </c>
      <c r="G587">
        <f>[1]hwy_speed!E587</f>
        <v>0</v>
      </c>
      <c r="H587">
        <f>[1]hwy_speed!F587</f>
        <v>0</v>
      </c>
    </row>
    <row r="588" spans="3:8" x14ac:dyDescent="0.25">
      <c r="C588">
        <f>[1]hwy_speed!A588</f>
        <v>12836</v>
      </c>
      <c r="D588">
        <f>[1]hwy_speed!B588</f>
        <v>0</v>
      </c>
      <c r="E588">
        <f>[1]hwy_speed!C588</f>
        <v>0</v>
      </c>
      <c r="F588">
        <f>[1]hwy_speed!D588</f>
        <v>0</v>
      </c>
      <c r="G588">
        <f>[1]hwy_speed!E588</f>
        <v>0</v>
      </c>
      <c r="H588">
        <f>[1]hwy_speed!F588</f>
        <v>0</v>
      </c>
    </row>
    <row r="589" spans="3:8" x14ac:dyDescent="0.25">
      <c r="C589">
        <f>[1]hwy_speed!A589</f>
        <v>12837</v>
      </c>
      <c r="D589">
        <f>[1]hwy_speed!B589</f>
        <v>0</v>
      </c>
      <c r="E589">
        <f>[1]hwy_speed!C589</f>
        <v>0</v>
      </c>
      <c r="F589">
        <f>[1]hwy_speed!D589</f>
        <v>0</v>
      </c>
      <c r="G589">
        <f>[1]hwy_speed!E589</f>
        <v>0</v>
      </c>
      <c r="H589">
        <f>[1]hwy_speed!F589</f>
        <v>0</v>
      </c>
    </row>
    <row r="590" spans="3:8" x14ac:dyDescent="0.25">
      <c r="C590">
        <f>[1]hwy_speed!A590</f>
        <v>12838</v>
      </c>
      <c r="D590">
        <f>[1]hwy_speed!B590</f>
        <v>0</v>
      </c>
      <c r="E590">
        <f>[1]hwy_speed!C590</f>
        <v>0</v>
      </c>
      <c r="F590">
        <f>[1]hwy_speed!D590</f>
        <v>0</v>
      </c>
      <c r="G590">
        <f>[1]hwy_speed!E590</f>
        <v>0</v>
      </c>
      <c r="H590">
        <f>[1]hwy_speed!F590</f>
        <v>0</v>
      </c>
    </row>
    <row r="591" spans="3:8" x14ac:dyDescent="0.25">
      <c r="C591">
        <f>[1]hwy_speed!A591</f>
        <v>12841</v>
      </c>
      <c r="D591">
        <f>[1]hwy_speed!B591</f>
        <v>0</v>
      </c>
      <c r="E591">
        <f>[1]hwy_speed!C591</f>
        <v>0</v>
      </c>
      <c r="F591">
        <f>[1]hwy_speed!D591</f>
        <v>0</v>
      </c>
      <c r="G591">
        <f>[1]hwy_speed!E591</f>
        <v>0</v>
      </c>
      <c r="H591">
        <f>[1]hwy_speed!F591</f>
        <v>0</v>
      </c>
    </row>
    <row r="592" spans="3:8" x14ac:dyDescent="0.25">
      <c r="C592">
        <f>[1]hwy_speed!A592</f>
        <v>12929</v>
      </c>
      <c r="D592">
        <f>[1]hwy_speed!B592</f>
        <v>0</v>
      </c>
      <c r="E592">
        <f>[1]hwy_speed!C592</f>
        <v>0</v>
      </c>
      <c r="F592">
        <f>[1]hwy_speed!D592</f>
        <v>0</v>
      </c>
      <c r="G592">
        <f>[1]hwy_speed!E592</f>
        <v>0</v>
      </c>
      <c r="H592">
        <f>[1]hwy_speed!F592</f>
        <v>0</v>
      </c>
    </row>
    <row r="593" spans="3:8" x14ac:dyDescent="0.25">
      <c r="C593">
        <f>[1]hwy_speed!A593</f>
        <v>12932</v>
      </c>
      <c r="D593">
        <f>[1]hwy_speed!B593</f>
        <v>0</v>
      </c>
      <c r="E593">
        <f>[1]hwy_speed!C593</f>
        <v>0</v>
      </c>
      <c r="F593">
        <f>[1]hwy_speed!D593</f>
        <v>0</v>
      </c>
      <c r="G593">
        <f>[1]hwy_speed!E593</f>
        <v>0</v>
      </c>
      <c r="H593">
        <f>[1]hwy_speed!F593</f>
        <v>0</v>
      </c>
    </row>
    <row r="594" spans="3:8" x14ac:dyDescent="0.25">
      <c r="C594">
        <f>[1]hwy_speed!A594</f>
        <v>12935</v>
      </c>
      <c r="D594">
        <f>[1]hwy_speed!B594</f>
        <v>0</v>
      </c>
      <c r="E594">
        <f>[1]hwy_speed!C594</f>
        <v>0</v>
      </c>
      <c r="F594">
        <f>[1]hwy_speed!D594</f>
        <v>0</v>
      </c>
      <c r="G594">
        <f>[1]hwy_speed!E594</f>
        <v>0</v>
      </c>
      <c r="H594">
        <f>[1]hwy_speed!F594</f>
        <v>0</v>
      </c>
    </row>
    <row r="595" spans="3:8" x14ac:dyDescent="0.25">
      <c r="C595">
        <f>[1]hwy_speed!A595</f>
        <v>12943</v>
      </c>
      <c r="D595">
        <f>[1]hwy_speed!B595</f>
        <v>0</v>
      </c>
      <c r="E595">
        <f>[1]hwy_speed!C595</f>
        <v>0</v>
      </c>
      <c r="F595">
        <f>[1]hwy_speed!D595</f>
        <v>0</v>
      </c>
      <c r="G595">
        <f>[1]hwy_speed!E595</f>
        <v>0</v>
      </c>
      <c r="H595">
        <f>[1]hwy_speed!F595</f>
        <v>0</v>
      </c>
    </row>
    <row r="596" spans="3:8" x14ac:dyDescent="0.25">
      <c r="C596">
        <f>[1]hwy_speed!A596</f>
        <v>12944</v>
      </c>
      <c r="D596">
        <f>[1]hwy_speed!B596</f>
        <v>0</v>
      </c>
      <c r="E596">
        <f>[1]hwy_speed!C596</f>
        <v>0</v>
      </c>
      <c r="F596">
        <f>[1]hwy_speed!D596</f>
        <v>0</v>
      </c>
      <c r="G596">
        <f>[1]hwy_speed!E596</f>
        <v>0</v>
      </c>
      <c r="H596">
        <f>[1]hwy_speed!F596</f>
        <v>0</v>
      </c>
    </row>
    <row r="597" spans="3:8" x14ac:dyDescent="0.25">
      <c r="C597">
        <f>[1]hwy_speed!A597</f>
        <v>12945</v>
      </c>
      <c r="D597">
        <f>[1]hwy_speed!B597</f>
        <v>0</v>
      </c>
      <c r="E597">
        <f>[1]hwy_speed!C597</f>
        <v>0</v>
      </c>
      <c r="F597">
        <f>[1]hwy_speed!D597</f>
        <v>0</v>
      </c>
      <c r="G597">
        <f>[1]hwy_speed!E597</f>
        <v>0</v>
      </c>
      <c r="H597">
        <f>[1]hwy_speed!F597</f>
        <v>0</v>
      </c>
    </row>
    <row r="598" spans="3:8" x14ac:dyDescent="0.25">
      <c r="C598">
        <f>[1]hwy_speed!A598</f>
        <v>12946</v>
      </c>
      <c r="D598">
        <f>[1]hwy_speed!B598</f>
        <v>0</v>
      </c>
      <c r="E598">
        <f>[1]hwy_speed!C598</f>
        <v>0</v>
      </c>
      <c r="F598">
        <f>[1]hwy_speed!D598</f>
        <v>0</v>
      </c>
      <c r="G598">
        <f>[1]hwy_speed!E598</f>
        <v>0</v>
      </c>
      <c r="H598">
        <f>[1]hwy_speed!F598</f>
        <v>0</v>
      </c>
    </row>
    <row r="599" spans="3:8" x14ac:dyDescent="0.25">
      <c r="C599">
        <f>[1]hwy_speed!A599</f>
        <v>12949</v>
      </c>
      <c r="D599">
        <f>[1]hwy_speed!B599</f>
        <v>0</v>
      </c>
      <c r="E599">
        <f>[1]hwy_speed!C599</f>
        <v>0</v>
      </c>
      <c r="F599">
        <f>[1]hwy_speed!D599</f>
        <v>0</v>
      </c>
      <c r="G599">
        <f>[1]hwy_speed!E599</f>
        <v>0</v>
      </c>
      <c r="H599">
        <f>[1]hwy_speed!F599</f>
        <v>0</v>
      </c>
    </row>
    <row r="600" spans="3:8" x14ac:dyDescent="0.25">
      <c r="C600">
        <f>[1]hwy_speed!A600</f>
        <v>12950</v>
      </c>
      <c r="D600">
        <f>[1]hwy_speed!B600</f>
        <v>0</v>
      </c>
      <c r="E600">
        <f>[1]hwy_speed!C600</f>
        <v>0</v>
      </c>
      <c r="F600">
        <f>[1]hwy_speed!D600</f>
        <v>0</v>
      </c>
      <c r="G600">
        <f>[1]hwy_speed!E600</f>
        <v>0</v>
      </c>
      <c r="H600">
        <f>[1]hwy_speed!F600</f>
        <v>0</v>
      </c>
    </row>
    <row r="601" spans="3:8" x14ac:dyDescent="0.25">
      <c r="C601">
        <f>[1]hwy_speed!A601</f>
        <v>12952</v>
      </c>
      <c r="D601">
        <f>[1]hwy_speed!B601</f>
        <v>0</v>
      </c>
      <c r="E601">
        <f>[1]hwy_speed!C601</f>
        <v>0</v>
      </c>
      <c r="F601">
        <f>[1]hwy_speed!D601</f>
        <v>0</v>
      </c>
      <c r="G601">
        <f>[1]hwy_speed!E601</f>
        <v>0</v>
      </c>
      <c r="H601">
        <f>[1]hwy_speed!F601</f>
        <v>0</v>
      </c>
    </row>
    <row r="602" spans="3:8" x14ac:dyDescent="0.25">
      <c r="C602">
        <f>[1]hwy_speed!A602</f>
        <v>12955</v>
      </c>
      <c r="D602">
        <f>[1]hwy_speed!B602</f>
        <v>0</v>
      </c>
      <c r="E602">
        <f>[1]hwy_speed!C602</f>
        <v>0</v>
      </c>
      <c r="F602">
        <f>[1]hwy_speed!D602</f>
        <v>0</v>
      </c>
      <c r="G602">
        <f>[1]hwy_speed!E602</f>
        <v>0</v>
      </c>
      <c r="H602">
        <f>[1]hwy_speed!F602</f>
        <v>0</v>
      </c>
    </row>
    <row r="603" spans="3:8" x14ac:dyDescent="0.25">
      <c r="C603">
        <f>[1]hwy_speed!A603</f>
        <v>12957</v>
      </c>
      <c r="D603">
        <f>[1]hwy_speed!B603</f>
        <v>0</v>
      </c>
      <c r="E603">
        <f>[1]hwy_speed!C603</f>
        <v>0</v>
      </c>
      <c r="F603">
        <f>[1]hwy_speed!D603</f>
        <v>0</v>
      </c>
      <c r="G603">
        <f>[1]hwy_speed!E603</f>
        <v>0</v>
      </c>
      <c r="H603">
        <f>[1]hwy_speed!F603</f>
        <v>0</v>
      </c>
    </row>
    <row r="604" spans="3:8" x14ac:dyDescent="0.25">
      <c r="C604">
        <f>[1]hwy_speed!A604</f>
        <v>13034</v>
      </c>
      <c r="D604">
        <f>[1]hwy_speed!B604</f>
        <v>0</v>
      </c>
      <c r="E604">
        <f>[1]hwy_speed!C604</f>
        <v>0</v>
      </c>
      <c r="F604">
        <f>[1]hwy_speed!D604</f>
        <v>0</v>
      </c>
      <c r="G604">
        <f>[1]hwy_speed!E604</f>
        <v>0</v>
      </c>
      <c r="H604">
        <f>[1]hwy_speed!F604</f>
        <v>0</v>
      </c>
    </row>
    <row r="605" spans="3:8" x14ac:dyDescent="0.25">
      <c r="C605">
        <f>[1]hwy_speed!A605</f>
        <v>13035</v>
      </c>
      <c r="D605">
        <f>[1]hwy_speed!B605</f>
        <v>0</v>
      </c>
      <c r="E605">
        <f>[1]hwy_speed!C605</f>
        <v>0</v>
      </c>
      <c r="F605">
        <f>[1]hwy_speed!D605</f>
        <v>0</v>
      </c>
      <c r="G605">
        <f>[1]hwy_speed!E605</f>
        <v>0</v>
      </c>
      <c r="H605">
        <f>[1]hwy_speed!F605</f>
        <v>0</v>
      </c>
    </row>
    <row r="606" spans="3:8" x14ac:dyDescent="0.25">
      <c r="C606">
        <f>[1]hwy_speed!A606</f>
        <v>13036</v>
      </c>
      <c r="D606">
        <f>[1]hwy_speed!B606</f>
        <v>0</v>
      </c>
      <c r="E606">
        <f>[1]hwy_speed!C606</f>
        <v>0</v>
      </c>
      <c r="F606">
        <f>[1]hwy_speed!D606</f>
        <v>0</v>
      </c>
      <c r="G606">
        <f>[1]hwy_speed!E606</f>
        <v>0</v>
      </c>
      <c r="H606">
        <f>[1]hwy_speed!F606</f>
        <v>0</v>
      </c>
    </row>
    <row r="607" spans="3:8" x14ac:dyDescent="0.25">
      <c r="C607">
        <f>[1]hwy_speed!A607</f>
        <v>13037</v>
      </c>
      <c r="D607">
        <f>[1]hwy_speed!B607</f>
        <v>0</v>
      </c>
      <c r="E607">
        <f>[1]hwy_speed!C607</f>
        <v>0</v>
      </c>
      <c r="F607">
        <f>[1]hwy_speed!D607</f>
        <v>0</v>
      </c>
      <c r="G607">
        <f>[1]hwy_speed!E607</f>
        <v>0</v>
      </c>
      <c r="H607">
        <f>[1]hwy_speed!F607</f>
        <v>0</v>
      </c>
    </row>
    <row r="608" spans="3:8" x14ac:dyDescent="0.25">
      <c r="C608">
        <f>[1]hwy_speed!A608</f>
        <v>13046</v>
      </c>
      <c r="D608">
        <f>[1]hwy_speed!B608</f>
        <v>0</v>
      </c>
      <c r="E608">
        <f>[1]hwy_speed!C608</f>
        <v>0</v>
      </c>
      <c r="F608">
        <f>[1]hwy_speed!D608</f>
        <v>0</v>
      </c>
      <c r="G608">
        <f>[1]hwy_speed!E608</f>
        <v>0</v>
      </c>
      <c r="H608">
        <f>[1]hwy_speed!F608</f>
        <v>0</v>
      </c>
    </row>
    <row r="609" spans="3:8" x14ac:dyDescent="0.25">
      <c r="C609">
        <f>[1]hwy_speed!A609</f>
        <v>13051</v>
      </c>
      <c r="D609">
        <f>[1]hwy_speed!B609</f>
        <v>0</v>
      </c>
      <c r="E609">
        <f>[1]hwy_speed!C609</f>
        <v>0</v>
      </c>
      <c r="F609">
        <f>[1]hwy_speed!D609</f>
        <v>0</v>
      </c>
      <c r="G609">
        <f>[1]hwy_speed!E609</f>
        <v>0</v>
      </c>
      <c r="H609">
        <f>[1]hwy_speed!F609</f>
        <v>0</v>
      </c>
    </row>
    <row r="610" spans="3:8" x14ac:dyDescent="0.25">
      <c r="C610">
        <f>[1]hwy_speed!A610</f>
        <v>13052</v>
      </c>
      <c r="D610">
        <f>[1]hwy_speed!B610</f>
        <v>0</v>
      </c>
      <c r="E610">
        <f>[1]hwy_speed!C610</f>
        <v>0</v>
      </c>
      <c r="F610">
        <f>[1]hwy_speed!D610</f>
        <v>0</v>
      </c>
      <c r="G610">
        <f>[1]hwy_speed!E610</f>
        <v>0</v>
      </c>
      <c r="H610">
        <f>[1]hwy_speed!F610</f>
        <v>0</v>
      </c>
    </row>
    <row r="611" spans="3:8" x14ac:dyDescent="0.25">
      <c r="C611">
        <f>[1]hwy_speed!A611</f>
        <v>13053</v>
      </c>
      <c r="D611">
        <f>[1]hwy_speed!B611</f>
        <v>0</v>
      </c>
      <c r="E611">
        <f>[1]hwy_speed!C611</f>
        <v>0</v>
      </c>
      <c r="F611">
        <f>[1]hwy_speed!D611</f>
        <v>0</v>
      </c>
      <c r="G611">
        <f>[1]hwy_speed!E611</f>
        <v>0</v>
      </c>
      <c r="H611">
        <f>[1]hwy_speed!F611</f>
        <v>0</v>
      </c>
    </row>
    <row r="612" spans="3:8" x14ac:dyDescent="0.25">
      <c r="C612">
        <f>[1]hwy_speed!A612</f>
        <v>13056</v>
      </c>
      <c r="D612">
        <f>[1]hwy_speed!B612</f>
        <v>0</v>
      </c>
      <c r="E612">
        <f>[1]hwy_speed!C612</f>
        <v>0</v>
      </c>
      <c r="F612">
        <f>[1]hwy_speed!D612</f>
        <v>0</v>
      </c>
      <c r="G612">
        <f>[1]hwy_speed!E612</f>
        <v>0</v>
      </c>
      <c r="H612">
        <f>[1]hwy_speed!F612</f>
        <v>0</v>
      </c>
    </row>
    <row r="613" spans="3:8" x14ac:dyDescent="0.25">
      <c r="C613">
        <f>[1]hwy_speed!A613</f>
        <v>13099</v>
      </c>
      <c r="D613">
        <f>[1]hwy_speed!B613</f>
        <v>0</v>
      </c>
      <c r="E613">
        <f>[1]hwy_speed!C613</f>
        <v>0</v>
      </c>
      <c r="F613">
        <f>[1]hwy_speed!D613</f>
        <v>0</v>
      </c>
      <c r="G613">
        <f>[1]hwy_speed!E613</f>
        <v>0</v>
      </c>
      <c r="H613">
        <f>[1]hwy_speed!F613</f>
        <v>0</v>
      </c>
    </row>
    <row r="614" spans="3:8" x14ac:dyDescent="0.25">
      <c r="C614">
        <f>[1]hwy_speed!A614</f>
        <v>13100</v>
      </c>
      <c r="D614">
        <f>[1]hwy_speed!B614</f>
        <v>0</v>
      </c>
      <c r="E614">
        <f>[1]hwy_speed!C614</f>
        <v>0</v>
      </c>
      <c r="F614">
        <f>[1]hwy_speed!D614</f>
        <v>0</v>
      </c>
      <c r="G614">
        <f>[1]hwy_speed!E614</f>
        <v>0</v>
      </c>
      <c r="H614">
        <f>[1]hwy_speed!F614</f>
        <v>0</v>
      </c>
    </row>
    <row r="615" spans="3:8" x14ac:dyDescent="0.25">
      <c r="C615">
        <f>[1]hwy_speed!A615</f>
        <v>13115</v>
      </c>
      <c r="D615">
        <f>[1]hwy_speed!B615</f>
        <v>0</v>
      </c>
      <c r="E615">
        <f>[1]hwy_speed!C615</f>
        <v>0</v>
      </c>
      <c r="F615">
        <f>[1]hwy_speed!D615</f>
        <v>0</v>
      </c>
      <c r="G615">
        <f>[1]hwy_speed!E615</f>
        <v>0</v>
      </c>
      <c r="H615">
        <f>[1]hwy_speed!F615</f>
        <v>0</v>
      </c>
    </row>
    <row r="616" spans="3:8" x14ac:dyDescent="0.25">
      <c r="C616">
        <f>[1]hwy_speed!A616</f>
        <v>13116</v>
      </c>
      <c r="D616">
        <f>[1]hwy_speed!B616</f>
        <v>0</v>
      </c>
      <c r="E616">
        <f>[1]hwy_speed!C616</f>
        <v>0</v>
      </c>
      <c r="F616">
        <f>[1]hwy_speed!D616</f>
        <v>0</v>
      </c>
      <c r="G616">
        <f>[1]hwy_speed!E616</f>
        <v>0</v>
      </c>
      <c r="H616">
        <f>[1]hwy_speed!F616</f>
        <v>0</v>
      </c>
    </row>
    <row r="617" spans="3:8" x14ac:dyDescent="0.25">
      <c r="C617">
        <f>[1]hwy_speed!A617</f>
        <v>13117</v>
      </c>
      <c r="D617">
        <f>[1]hwy_speed!B617</f>
        <v>0</v>
      </c>
      <c r="E617">
        <f>[1]hwy_speed!C617</f>
        <v>0</v>
      </c>
      <c r="F617">
        <f>[1]hwy_speed!D617</f>
        <v>0</v>
      </c>
      <c r="G617">
        <f>[1]hwy_speed!E617</f>
        <v>0</v>
      </c>
      <c r="H617">
        <f>[1]hwy_speed!F617</f>
        <v>0</v>
      </c>
    </row>
    <row r="618" spans="3:8" x14ac:dyDescent="0.25">
      <c r="C618">
        <f>[1]hwy_speed!A618</f>
        <v>13118</v>
      </c>
      <c r="D618">
        <f>[1]hwy_speed!B618</f>
        <v>0</v>
      </c>
      <c r="E618">
        <f>[1]hwy_speed!C618</f>
        <v>0</v>
      </c>
      <c r="F618">
        <f>[1]hwy_speed!D618</f>
        <v>0</v>
      </c>
      <c r="G618">
        <f>[1]hwy_speed!E618</f>
        <v>0</v>
      </c>
      <c r="H618">
        <f>[1]hwy_speed!F618</f>
        <v>0</v>
      </c>
    </row>
    <row r="619" spans="3:8" x14ac:dyDescent="0.25">
      <c r="C619">
        <f>[1]hwy_speed!A619</f>
        <v>13123</v>
      </c>
      <c r="D619">
        <f>[1]hwy_speed!B619</f>
        <v>0</v>
      </c>
      <c r="E619">
        <f>[1]hwy_speed!C619</f>
        <v>0</v>
      </c>
      <c r="F619">
        <f>[1]hwy_speed!D619</f>
        <v>0</v>
      </c>
      <c r="G619">
        <f>[1]hwy_speed!E619</f>
        <v>0</v>
      </c>
      <c r="H619">
        <f>[1]hwy_speed!F619</f>
        <v>0</v>
      </c>
    </row>
    <row r="620" spans="3:8" x14ac:dyDescent="0.25">
      <c r="C620">
        <f>[1]hwy_speed!A620</f>
        <v>13124</v>
      </c>
      <c r="D620">
        <f>[1]hwy_speed!B620</f>
        <v>0</v>
      </c>
      <c r="E620">
        <f>[1]hwy_speed!C620</f>
        <v>0</v>
      </c>
      <c r="F620">
        <f>[1]hwy_speed!D620</f>
        <v>0</v>
      </c>
      <c r="G620">
        <f>[1]hwy_speed!E620</f>
        <v>0</v>
      </c>
      <c r="H620">
        <f>[1]hwy_speed!F620</f>
        <v>0</v>
      </c>
    </row>
    <row r="621" spans="3:8" x14ac:dyDescent="0.25">
      <c r="C621">
        <f>[1]hwy_speed!A621</f>
        <v>13128</v>
      </c>
      <c r="D621">
        <f>[1]hwy_speed!B621</f>
        <v>0</v>
      </c>
      <c r="E621">
        <f>[1]hwy_speed!C621</f>
        <v>0</v>
      </c>
      <c r="F621">
        <f>[1]hwy_speed!D621</f>
        <v>0</v>
      </c>
      <c r="G621">
        <f>[1]hwy_speed!E621</f>
        <v>0</v>
      </c>
      <c r="H621">
        <f>[1]hwy_speed!F621</f>
        <v>0</v>
      </c>
    </row>
    <row r="622" spans="3:8" x14ac:dyDescent="0.25">
      <c r="C622">
        <f>[1]hwy_speed!A622</f>
        <v>13135</v>
      </c>
      <c r="D622">
        <f>[1]hwy_speed!B622</f>
        <v>0</v>
      </c>
      <c r="E622">
        <f>[1]hwy_speed!C622</f>
        <v>0</v>
      </c>
      <c r="F622">
        <f>[1]hwy_speed!D622</f>
        <v>0</v>
      </c>
      <c r="G622">
        <f>[1]hwy_speed!E622</f>
        <v>0</v>
      </c>
      <c r="H622">
        <f>[1]hwy_speed!F622</f>
        <v>0</v>
      </c>
    </row>
    <row r="623" spans="3:8" x14ac:dyDescent="0.25">
      <c r="C623">
        <f>[1]hwy_speed!A623</f>
        <v>13141</v>
      </c>
      <c r="D623">
        <f>[1]hwy_speed!B623</f>
        <v>0</v>
      </c>
      <c r="E623">
        <f>[1]hwy_speed!C623</f>
        <v>0</v>
      </c>
      <c r="F623">
        <f>[1]hwy_speed!D623</f>
        <v>0</v>
      </c>
      <c r="G623">
        <f>[1]hwy_speed!E623</f>
        <v>0</v>
      </c>
      <c r="H623">
        <f>[1]hwy_speed!F623</f>
        <v>0</v>
      </c>
    </row>
    <row r="624" spans="3:8" x14ac:dyDescent="0.25">
      <c r="C624">
        <f>[1]hwy_speed!A624</f>
        <v>13149</v>
      </c>
      <c r="D624">
        <f>[1]hwy_speed!B624</f>
        <v>0</v>
      </c>
      <c r="E624">
        <f>[1]hwy_speed!C624</f>
        <v>0</v>
      </c>
      <c r="F624">
        <f>[1]hwy_speed!D624</f>
        <v>0</v>
      </c>
      <c r="G624">
        <f>[1]hwy_speed!E624</f>
        <v>0</v>
      </c>
      <c r="H624">
        <f>[1]hwy_speed!F624</f>
        <v>0</v>
      </c>
    </row>
    <row r="625" spans="3:8" x14ac:dyDescent="0.25">
      <c r="C625">
        <f>[1]hwy_speed!A625</f>
        <v>13153</v>
      </c>
      <c r="D625">
        <f>[1]hwy_speed!B625</f>
        <v>0</v>
      </c>
      <c r="E625">
        <f>[1]hwy_speed!C625</f>
        <v>0</v>
      </c>
      <c r="F625">
        <f>[1]hwy_speed!D625</f>
        <v>0</v>
      </c>
      <c r="G625">
        <f>[1]hwy_speed!E625</f>
        <v>0</v>
      </c>
      <c r="H625">
        <f>[1]hwy_speed!F625</f>
        <v>0</v>
      </c>
    </row>
    <row r="626" spans="3:8" x14ac:dyDescent="0.25">
      <c r="C626">
        <f>[1]hwy_speed!A626</f>
        <v>13263</v>
      </c>
      <c r="D626">
        <f>[1]hwy_speed!B626</f>
        <v>0</v>
      </c>
      <c r="E626">
        <f>[1]hwy_speed!C626</f>
        <v>0</v>
      </c>
      <c r="F626">
        <f>[1]hwy_speed!D626</f>
        <v>0</v>
      </c>
      <c r="G626">
        <f>[1]hwy_speed!E626</f>
        <v>0</v>
      </c>
      <c r="H626">
        <f>[1]hwy_speed!F626</f>
        <v>0</v>
      </c>
    </row>
    <row r="627" spans="3:8" x14ac:dyDescent="0.25">
      <c r="C627">
        <f>[1]hwy_speed!A627</f>
        <v>13273</v>
      </c>
      <c r="D627">
        <f>[1]hwy_speed!B627</f>
        <v>0</v>
      </c>
      <c r="E627">
        <f>[1]hwy_speed!C627</f>
        <v>0</v>
      </c>
      <c r="F627">
        <f>[1]hwy_speed!D627</f>
        <v>0</v>
      </c>
      <c r="G627">
        <f>[1]hwy_speed!E627</f>
        <v>0</v>
      </c>
      <c r="H627">
        <f>[1]hwy_speed!F627</f>
        <v>0</v>
      </c>
    </row>
    <row r="628" spans="3:8" x14ac:dyDescent="0.25">
      <c r="C628">
        <f>[1]hwy_speed!A628</f>
        <v>13274</v>
      </c>
      <c r="D628">
        <f>[1]hwy_speed!B628</f>
        <v>0</v>
      </c>
      <c r="E628">
        <f>[1]hwy_speed!C628</f>
        <v>0</v>
      </c>
      <c r="F628">
        <f>[1]hwy_speed!D628</f>
        <v>0</v>
      </c>
      <c r="G628">
        <f>[1]hwy_speed!E628</f>
        <v>0</v>
      </c>
      <c r="H628">
        <f>[1]hwy_speed!F628</f>
        <v>0</v>
      </c>
    </row>
    <row r="629" spans="3:8" x14ac:dyDescent="0.25">
      <c r="C629">
        <f>[1]hwy_speed!A629</f>
        <v>13275</v>
      </c>
      <c r="D629">
        <f>[1]hwy_speed!B629</f>
        <v>0</v>
      </c>
      <c r="E629">
        <f>[1]hwy_speed!C629</f>
        <v>0</v>
      </c>
      <c r="F629">
        <f>[1]hwy_speed!D629</f>
        <v>0</v>
      </c>
      <c r="G629">
        <f>[1]hwy_speed!E629</f>
        <v>0</v>
      </c>
      <c r="H629">
        <f>[1]hwy_speed!F629</f>
        <v>0</v>
      </c>
    </row>
    <row r="630" spans="3:8" x14ac:dyDescent="0.25">
      <c r="C630">
        <f>[1]hwy_speed!A630</f>
        <v>13277</v>
      </c>
      <c r="D630">
        <f>[1]hwy_speed!B630</f>
        <v>0</v>
      </c>
      <c r="E630">
        <f>[1]hwy_speed!C630</f>
        <v>0</v>
      </c>
      <c r="F630">
        <f>[1]hwy_speed!D630</f>
        <v>0</v>
      </c>
      <c r="G630">
        <f>[1]hwy_speed!E630</f>
        <v>0</v>
      </c>
      <c r="H630">
        <f>[1]hwy_speed!F630</f>
        <v>0</v>
      </c>
    </row>
    <row r="631" spans="3:8" x14ac:dyDescent="0.25">
      <c r="C631">
        <f>[1]hwy_speed!A631</f>
        <v>13279</v>
      </c>
      <c r="D631">
        <f>[1]hwy_speed!B631</f>
        <v>0</v>
      </c>
      <c r="E631">
        <f>[1]hwy_speed!C631</f>
        <v>0</v>
      </c>
      <c r="F631">
        <f>[1]hwy_speed!D631</f>
        <v>0</v>
      </c>
      <c r="G631">
        <f>[1]hwy_speed!E631</f>
        <v>0</v>
      </c>
      <c r="H631">
        <f>[1]hwy_speed!F631</f>
        <v>0</v>
      </c>
    </row>
    <row r="632" spans="3:8" x14ac:dyDescent="0.25">
      <c r="C632">
        <f>[1]hwy_speed!A632</f>
        <v>13281</v>
      </c>
      <c r="D632">
        <f>[1]hwy_speed!B632</f>
        <v>0</v>
      </c>
      <c r="E632">
        <f>[1]hwy_speed!C632</f>
        <v>0</v>
      </c>
      <c r="F632">
        <f>[1]hwy_speed!D632</f>
        <v>0</v>
      </c>
      <c r="G632">
        <f>[1]hwy_speed!E632</f>
        <v>0</v>
      </c>
      <c r="H632">
        <f>[1]hwy_speed!F632</f>
        <v>0</v>
      </c>
    </row>
    <row r="633" spans="3:8" x14ac:dyDescent="0.25">
      <c r="C633">
        <f>[1]hwy_speed!A633</f>
        <v>13282</v>
      </c>
      <c r="D633">
        <f>[1]hwy_speed!B633</f>
        <v>0</v>
      </c>
      <c r="E633">
        <f>[1]hwy_speed!C633</f>
        <v>0</v>
      </c>
      <c r="F633">
        <f>[1]hwy_speed!D633</f>
        <v>0</v>
      </c>
      <c r="G633">
        <f>[1]hwy_speed!E633</f>
        <v>0</v>
      </c>
      <c r="H633">
        <f>[1]hwy_speed!F633</f>
        <v>0</v>
      </c>
    </row>
    <row r="634" spans="3:8" x14ac:dyDescent="0.25">
      <c r="C634">
        <f>[1]hwy_speed!A634</f>
        <v>13438</v>
      </c>
      <c r="D634">
        <f>[1]hwy_speed!B634</f>
        <v>0</v>
      </c>
      <c r="E634">
        <f>[1]hwy_speed!C634</f>
        <v>0</v>
      </c>
      <c r="F634">
        <f>[1]hwy_speed!D634</f>
        <v>0</v>
      </c>
      <c r="G634">
        <f>[1]hwy_speed!E634</f>
        <v>0</v>
      </c>
      <c r="H634">
        <f>[1]hwy_speed!F634</f>
        <v>0</v>
      </c>
    </row>
    <row r="635" spans="3:8" x14ac:dyDescent="0.25">
      <c r="C635">
        <f>[1]hwy_speed!A635</f>
        <v>13527</v>
      </c>
      <c r="D635">
        <f>[1]hwy_speed!B635</f>
        <v>0</v>
      </c>
      <c r="E635">
        <f>[1]hwy_speed!C635</f>
        <v>0</v>
      </c>
      <c r="F635">
        <f>[1]hwy_speed!D635</f>
        <v>0</v>
      </c>
      <c r="G635">
        <f>[1]hwy_speed!E635</f>
        <v>0</v>
      </c>
      <c r="H635">
        <f>[1]hwy_speed!F635</f>
        <v>0</v>
      </c>
    </row>
    <row r="636" spans="3:8" x14ac:dyDescent="0.25">
      <c r="C636">
        <f>[1]hwy_speed!A636</f>
        <v>13579</v>
      </c>
      <c r="D636">
        <f>[1]hwy_speed!B636</f>
        <v>0</v>
      </c>
      <c r="E636">
        <f>[1]hwy_speed!C636</f>
        <v>0</v>
      </c>
      <c r="F636">
        <f>[1]hwy_speed!D636</f>
        <v>0</v>
      </c>
      <c r="G636">
        <f>[1]hwy_speed!E636</f>
        <v>0</v>
      </c>
      <c r="H636">
        <f>[1]hwy_speed!F636</f>
        <v>0</v>
      </c>
    </row>
    <row r="637" spans="3:8" x14ac:dyDescent="0.25">
      <c r="C637">
        <f>[1]hwy_speed!A637</f>
        <v>13580</v>
      </c>
      <c r="D637">
        <f>[1]hwy_speed!B637</f>
        <v>0</v>
      </c>
      <c r="E637">
        <f>[1]hwy_speed!C637</f>
        <v>0</v>
      </c>
      <c r="F637">
        <f>[1]hwy_speed!D637</f>
        <v>0</v>
      </c>
      <c r="G637">
        <f>[1]hwy_speed!E637</f>
        <v>0</v>
      </c>
      <c r="H637">
        <f>[1]hwy_speed!F637</f>
        <v>0</v>
      </c>
    </row>
    <row r="638" spans="3:8" x14ac:dyDescent="0.25">
      <c r="C638">
        <f>[1]hwy_speed!A638</f>
        <v>13581</v>
      </c>
      <c r="D638">
        <f>[1]hwy_speed!B638</f>
        <v>0</v>
      </c>
      <c r="E638">
        <f>[1]hwy_speed!C638</f>
        <v>0</v>
      </c>
      <c r="F638">
        <f>[1]hwy_speed!D638</f>
        <v>0</v>
      </c>
      <c r="G638">
        <f>[1]hwy_speed!E638</f>
        <v>0</v>
      </c>
      <c r="H638">
        <f>[1]hwy_speed!F638</f>
        <v>0</v>
      </c>
    </row>
    <row r="639" spans="3:8" x14ac:dyDescent="0.25">
      <c r="C639">
        <f>[1]hwy_speed!A639</f>
        <v>13582</v>
      </c>
      <c r="D639">
        <f>[1]hwy_speed!B639</f>
        <v>0</v>
      </c>
      <c r="E639">
        <f>[1]hwy_speed!C639</f>
        <v>0</v>
      </c>
      <c r="F639">
        <f>[1]hwy_speed!D639</f>
        <v>0</v>
      </c>
      <c r="G639">
        <f>[1]hwy_speed!E639</f>
        <v>0</v>
      </c>
      <c r="H639">
        <f>[1]hwy_speed!F639</f>
        <v>0</v>
      </c>
    </row>
    <row r="640" spans="3:8" x14ac:dyDescent="0.25">
      <c r="C640">
        <f>[1]hwy_speed!A640</f>
        <v>13585</v>
      </c>
      <c r="D640">
        <f>[1]hwy_speed!B640</f>
        <v>0</v>
      </c>
      <c r="E640">
        <f>[1]hwy_speed!C640</f>
        <v>0</v>
      </c>
      <c r="F640">
        <f>[1]hwy_speed!D640</f>
        <v>0</v>
      </c>
      <c r="G640">
        <f>[1]hwy_speed!E640</f>
        <v>0</v>
      </c>
      <c r="H640">
        <f>[1]hwy_speed!F640</f>
        <v>0</v>
      </c>
    </row>
    <row r="641" spans="3:8" x14ac:dyDescent="0.25">
      <c r="C641">
        <f>[1]hwy_speed!A641</f>
        <v>13586</v>
      </c>
      <c r="D641">
        <f>[1]hwy_speed!B641</f>
        <v>0</v>
      </c>
      <c r="E641">
        <f>[1]hwy_speed!C641</f>
        <v>0</v>
      </c>
      <c r="F641">
        <f>[1]hwy_speed!D641</f>
        <v>0</v>
      </c>
      <c r="G641">
        <f>[1]hwy_speed!E641</f>
        <v>0</v>
      </c>
      <c r="H641">
        <f>[1]hwy_speed!F641</f>
        <v>0</v>
      </c>
    </row>
    <row r="642" spans="3:8" x14ac:dyDescent="0.25">
      <c r="C642">
        <f>[1]hwy_speed!A642</f>
        <v>13588</v>
      </c>
      <c r="D642">
        <f>[1]hwy_speed!B642</f>
        <v>0</v>
      </c>
      <c r="E642">
        <f>[1]hwy_speed!C642</f>
        <v>0</v>
      </c>
      <c r="F642">
        <f>[1]hwy_speed!D642</f>
        <v>0</v>
      </c>
      <c r="G642">
        <f>[1]hwy_speed!E642</f>
        <v>0</v>
      </c>
      <c r="H642">
        <f>[1]hwy_speed!F642</f>
        <v>0</v>
      </c>
    </row>
    <row r="643" spans="3:8" x14ac:dyDescent="0.25">
      <c r="C643">
        <f>[1]hwy_speed!A643</f>
        <v>13589</v>
      </c>
      <c r="D643">
        <f>[1]hwy_speed!B643</f>
        <v>0</v>
      </c>
      <c r="E643">
        <f>[1]hwy_speed!C643</f>
        <v>0</v>
      </c>
      <c r="F643">
        <f>[1]hwy_speed!D643</f>
        <v>0</v>
      </c>
      <c r="G643">
        <f>[1]hwy_speed!E643</f>
        <v>0</v>
      </c>
      <c r="H643">
        <f>[1]hwy_speed!F643</f>
        <v>0</v>
      </c>
    </row>
    <row r="644" spans="3:8" x14ac:dyDescent="0.25">
      <c r="C644">
        <f>[1]hwy_speed!A644</f>
        <v>13590</v>
      </c>
      <c r="D644">
        <f>[1]hwy_speed!B644</f>
        <v>0</v>
      </c>
      <c r="E644">
        <f>[1]hwy_speed!C644</f>
        <v>0</v>
      </c>
      <c r="F644">
        <f>[1]hwy_speed!D644</f>
        <v>0</v>
      </c>
      <c r="G644">
        <f>[1]hwy_speed!E644</f>
        <v>0</v>
      </c>
      <c r="H644">
        <f>[1]hwy_speed!F644</f>
        <v>0</v>
      </c>
    </row>
    <row r="645" spans="3:8" x14ac:dyDescent="0.25">
      <c r="C645">
        <f>[1]hwy_speed!A645</f>
        <v>13593</v>
      </c>
      <c r="D645">
        <f>[1]hwy_speed!B645</f>
        <v>0</v>
      </c>
      <c r="E645">
        <f>[1]hwy_speed!C645</f>
        <v>0</v>
      </c>
      <c r="F645">
        <f>[1]hwy_speed!D645</f>
        <v>0</v>
      </c>
      <c r="G645">
        <f>[1]hwy_speed!E645</f>
        <v>0</v>
      </c>
      <c r="H645">
        <f>[1]hwy_speed!F645</f>
        <v>0</v>
      </c>
    </row>
    <row r="646" spans="3:8" x14ac:dyDescent="0.25">
      <c r="C646">
        <f>[1]hwy_speed!A646</f>
        <v>13594</v>
      </c>
      <c r="D646">
        <f>[1]hwy_speed!B646</f>
        <v>0</v>
      </c>
      <c r="E646">
        <f>[1]hwy_speed!C646</f>
        <v>0</v>
      </c>
      <c r="F646">
        <f>[1]hwy_speed!D646</f>
        <v>0</v>
      </c>
      <c r="G646">
        <f>[1]hwy_speed!E646</f>
        <v>0</v>
      </c>
      <c r="H646">
        <f>[1]hwy_speed!F646</f>
        <v>0</v>
      </c>
    </row>
    <row r="647" spans="3:8" x14ac:dyDescent="0.25">
      <c r="C647">
        <f>[1]hwy_speed!A647</f>
        <v>13595</v>
      </c>
      <c r="D647">
        <f>[1]hwy_speed!B647</f>
        <v>0</v>
      </c>
      <c r="E647">
        <f>[1]hwy_speed!C647</f>
        <v>0</v>
      </c>
      <c r="F647">
        <f>[1]hwy_speed!D647</f>
        <v>0</v>
      </c>
      <c r="G647">
        <f>[1]hwy_speed!E647</f>
        <v>0</v>
      </c>
      <c r="H647">
        <f>[1]hwy_speed!F647</f>
        <v>0</v>
      </c>
    </row>
    <row r="648" spans="3:8" x14ac:dyDescent="0.25">
      <c r="C648">
        <f>[1]hwy_speed!A648</f>
        <v>13597</v>
      </c>
      <c r="D648">
        <f>[1]hwy_speed!B648</f>
        <v>0</v>
      </c>
      <c r="E648">
        <f>[1]hwy_speed!C648</f>
        <v>0</v>
      </c>
      <c r="F648">
        <f>[1]hwy_speed!D648</f>
        <v>0</v>
      </c>
      <c r="G648">
        <f>[1]hwy_speed!E648</f>
        <v>0</v>
      </c>
      <c r="H648">
        <f>[1]hwy_speed!F648</f>
        <v>0</v>
      </c>
    </row>
    <row r="649" spans="3:8" x14ac:dyDescent="0.25">
      <c r="C649">
        <f>[1]hwy_speed!A649</f>
        <v>13598</v>
      </c>
      <c r="D649">
        <f>[1]hwy_speed!B649</f>
        <v>0</v>
      </c>
      <c r="E649">
        <f>[1]hwy_speed!C649</f>
        <v>0</v>
      </c>
      <c r="F649">
        <f>[1]hwy_speed!D649</f>
        <v>0</v>
      </c>
      <c r="G649">
        <f>[1]hwy_speed!E649</f>
        <v>0</v>
      </c>
      <c r="H649">
        <f>[1]hwy_speed!F649</f>
        <v>0</v>
      </c>
    </row>
    <row r="650" spans="3:8" x14ac:dyDescent="0.25">
      <c r="C650">
        <f>[1]hwy_speed!A650</f>
        <v>13599</v>
      </c>
      <c r="D650">
        <f>[1]hwy_speed!B650</f>
        <v>0</v>
      </c>
      <c r="E650">
        <f>[1]hwy_speed!C650</f>
        <v>0</v>
      </c>
      <c r="F650">
        <f>[1]hwy_speed!D650</f>
        <v>0</v>
      </c>
      <c r="G650">
        <f>[1]hwy_speed!E650</f>
        <v>0</v>
      </c>
      <c r="H650">
        <f>[1]hwy_speed!F650</f>
        <v>0</v>
      </c>
    </row>
    <row r="651" spans="3:8" x14ac:dyDescent="0.25">
      <c r="C651">
        <f>[1]hwy_speed!A651</f>
        <v>13600</v>
      </c>
      <c r="D651">
        <f>[1]hwy_speed!B651</f>
        <v>0</v>
      </c>
      <c r="E651">
        <f>[1]hwy_speed!C651</f>
        <v>0</v>
      </c>
      <c r="F651">
        <f>[1]hwy_speed!D651</f>
        <v>0</v>
      </c>
      <c r="G651">
        <f>[1]hwy_speed!E651</f>
        <v>0</v>
      </c>
      <c r="H651">
        <f>[1]hwy_speed!F651</f>
        <v>0</v>
      </c>
    </row>
    <row r="652" spans="3:8" x14ac:dyDescent="0.25">
      <c r="C652">
        <f>[1]hwy_speed!A652</f>
        <v>13637</v>
      </c>
      <c r="D652">
        <f>[1]hwy_speed!B652</f>
        <v>0</v>
      </c>
      <c r="E652">
        <f>[1]hwy_speed!C652</f>
        <v>0</v>
      </c>
      <c r="F652">
        <f>[1]hwy_speed!D652</f>
        <v>0</v>
      </c>
      <c r="G652">
        <f>[1]hwy_speed!E652</f>
        <v>0</v>
      </c>
      <c r="H652">
        <f>[1]hwy_speed!F652</f>
        <v>0</v>
      </c>
    </row>
    <row r="653" spans="3:8" x14ac:dyDescent="0.25">
      <c r="C653">
        <f>[1]hwy_speed!A653</f>
        <v>13639</v>
      </c>
      <c r="D653">
        <f>[1]hwy_speed!B653</f>
        <v>0</v>
      </c>
      <c r="E653">
        <f>[1]hwy_speed!C653</f>
        <v>0</v>
      </c>
      <c r="F653">
        <f>[1]hwy_speed!D653</f>
        <v>0</v>
      </c>
      <c r="G653">
        <f>[1]hwy_speed!E653</f>
        <v>0</v>
      </c>
      <c r="H653">
        <f>[1]hwy_speed!F653</f>
        <v>0</v>
      </c>
    </row>
    <row r="654" spans="3:8" x14ac:dyDescent="0.25">
      <c r="C654">
        <f>[1]hwy_speed!A654</f>
        <v>13640</v>
      </c>
      <c r="D654">
        <f>[1]hwy_speed!B654</f>
        <v>0</v>
      </c>
      <c r="E654">
        <f>[1]hwy_speed!C654</f>
        <v>0</v>
      </c>
      <c r="F654">
        <f>[1]hwy_speed!D654</f>
        <v>0</v>
      </c>
      <c r="G654">
        <f>[1]hwy_speed!E654</f>
        <v>0</v>
      </c>
      <c r="H654">
        <f>[1]hwy_speed!F654</f>
        <v>0</v>
      </c>
    </row>
    <row r="655" spans="3:8" x14ac:dyDescent="0.25">
      <c r="C655">
        <f>[1]hwy_speed!A655</f>
        <v>13642</v>
      </c>
      <c r="D655">
        <f>[1]hwy_speed!B655</f>
        <v>0</v>
      </c>
      <c r="E655">
        <f>[1]hwy_speed!C655</f>
        <v>0</v>
      </c>
      <c r="F655">
        <f>[1]hwy_speed!D655</f>
        <v>0</v>
      </c>
      <c r="G655">
        <f>[1]hwy_speed!E655</f>
        <v>0</v>
      </c>
      <c r="H655">
        <f>[1]hwy_speed!F655</f>
        <v>0</v>
      </c>
    </row>
    <row r="656" spans="3:8" x14ac:dyDescent="0.25">
      <c r="C656">
        <f>[1]hwy_speed!A656</f>
        <v>13646</v>
      </c>
      <c r="D656">
        <f>[1]hwy_speed!B656</f>
        <v>0</v>
      </c>
      <c r="E656">
        <f>[1]hwy_speed!C656</f>
        <v>0</v>
      </c>
      <c r="F656">
        <f>[1]hwy_speed!D656</f>
        <v>0</v>
      </c>
      <c r="G656">
        <f>[1]hwy_speed!E656</f>
        <v>0</v>
      </c>
      <c r="H656">
        <f>[1]hwy_speed!F656</f>
        <v>0</v>
      </c>
    </row>
    <row r="657" spans="3:8" x14ac:dyDescent="0.25">
      <c r="C657">
        <f>[1]hwy_speed!A657</f>
        <v>13648</v>
      </c>
      <c r="D657">
        <f>[1]hwy_speed!B657</f>
        <v>0</v>
      </c>
      <c r="E657">
        <f>[1]hwy_speed!C657</f>
        <v>0</v>
      </c>
      <c r="F657">
        <f>[1]hwy_speed!D657</f>
        <v>0</v>
      </c>
      <c r="G657">
        <f>[1]hwy_speed!E657</f>
        <v>0</v>
      </c>
      <c r="H657">
        <f>[1]hwy_speed!F657</f>
        <v>0</v>
      </c>
    </row>
    <row r="658" spans="3:8" x14ac:dyDescent="0.25">
      <c r="C658">
        <f>[1]hwy_speed!A658</f>
        <v>13649</v>
      </c>
      <c r="D658">
        <f>[1]hwy_speed!B658</f>
        <v>0</v>
      </c>
      <c r="E658">
        <f>[1]hwy_speed!C658</f>
        <v>0</v>
      </c>
      <c r="F658">
        <f>[1]hwy_speed!D658</f>
        <v>0</v>
      </c>
      <c r="G658">
        <f>[1]hwy_speed!E658</f>
        <v>0</v>
      </c>
      <c r="H658">
        <f>[1]hwy_speed!F658</f>
        <v>0</v>
      </c>
    </row>
    <row r="659" spans="3:8" x14ac:dyDescent="0.25">
      <c r="C659">
        <f>[1]hwy_speed!A659</f>
        <v>13652</v>
      </c>
      <c r="D659">
        <f>[1]hwy_speed!B659</f>
        <v>0</v>
      </c>
      <c r="E659">
        <f>[1]hwy_speed!C659</f>
        <v>0</v>
      </c>
      <c r="F659">
        <f>[1]hwy_speed!D659</f>
        <v>0</v>
      </c>
      <c r="G659">
        <f>[1]hwy_speed!E659</f>
        <v>0</v>
      </c>
      <c r="H659">
        <f>[1]hwy_speed!F659</f>
        <v>0</v>
      </c>
    </row>
    <row r="660" spans="3:8" x14ac:dyDescent="0.25">
      <c r="C660">
        <f>[1]hwy_speed!A660</f>
        <v>13653</v>
      </c>
      <c r="D660">
        <f>[1]hwy_speed!B660</f>
        <v>0</v>
      </c>
      <c r="E660">
        <f>[1]hwy_speed!C660</f>
        <v>0</v>
      </c>
      <c r="F660">
        <f>[1]hwy_speed!D660</f>
        <v>0</v>
      </c>
      <c r="G660">
        <f>[1]hwy_speed!E660</f>
        <v>0</v>
      </c>
      <c r="H660">
        <f>[1]hwy_speed!F660</f>
        <v>0</v>
      </c>
    </row>
    <row r="661" spans="3:8" x14ac:dyDescent="0.25">
      <c r="C661">
        <f>[1]hwy_speed!A661</f>
        <v>13658</v>
      </c>
      <c r="D661">
        <f>[1]hwy_speed!B661</f>
        <v>0</v>
      </c>
      <c r="E661">
        <f>[1]hwy_speed!C661</f>
        <v>0</v>
      </c>
      <c r="F661">
        <f>[1]hwy_speed!D661</f>
        <v>0</v>
      </c>
      <c r="G661">
        <f>[1]hwy_speed!E661</f>
        <v>0</v>
      </c>
      <c r="H661">
        <f>[1]hwy_speed!F661</f>
        <v>0</v>
      </c>
    </row>
    <row r="662" spans="3:8" x14ac:dyDescent="0.25">
      <c r="C662">
        <f>[1]hwy_speed!A662</f>
        <v>13661</v>
      </c>
      <c r="D662">
        <f>[1]hwy_speed!B662</f>
        <v>0</v>
      </c>
      <c r="E662">
        <f>[1]hwy_speed!C662</f>
        <v>0</v>
      </c>
      <c r="F662">
        <f>[1]hwy_speed!D662</f>
        <v>0</v>
      </c>
      <c r="G662">
        <f>[1]hwy_speed!E662</f>
        <v>0</v>
      </c>
      <c r="H662">
        <f>[1]hwy_speed!F662</f>
        <v>0</v>
      </c>
    </row>
    <row r="663" spans="3:8" x14ac:dyDescent="0.25">
      <c r="C663">
        <f>[1]hwy_speed!A663</f>
        <v>13662</v>
      </c>
      <c r="D663">
        <f>[1]hwy_speed!B663</f>
        <v>0</v>
      </c>
      <c r="E663">
        <f>[1]hwy_speed!C663</f>
        <v>0</v>
      </c>
      <c r="F663">
        <f>[1]hwy_speed!D663</f>
        <v>0</v>
      </c>
      <c r="G663">
        <f>[1]hwy_speed!E663</f>
        <v>0</v>
      </c>
      <c r="H663">
        <f>[1]hwy_speed!F663</f>
        <v>0</v>
      </c>
    </row>
    <row r="664" spans="3:8" x14ac:dyDescent="0.25">
      <c r="C664">
        <f>[1]hwy_speed!A664</f>
        <v>13664</v>
      </c>
      <c r="D664">
        <f>[1]hwy_speed!B664</f>
        <v>0</v>
      </c>
      <c r="E664">
        <f>[1]hwy_speed!C664</f>
        <v>0</v>
      </c>
      <c r="F664">
        <f>[1]hwy_speed!D664</f>
        <v>0</v>
      </c>
      <c r="G664">
        <f>[1]hwy_speed!E664</f>
        <v>0</v>
      </c>
      <c r="H664">
        <f>[1]hwy_speed!F664</f>
        <v>0</v>
      </c>
    </row>
    <row r="665" spans="3:8" x14ac:dyDescent="0.25">
      <c r="C665">
        <f>[1]hwy_speed!A665</f>
        <v>13672</v>
      </c>
      <c r="D665">
        <f>[1]hwy_speed!B665</f>
        <v>0</v>
      </c>
      <c r="E665">
        <f>[1]hwy_speed!C665</f>
        <v>0</v>
      </c>
      <c r="F665">
        <f>[1]hwy_speed!D665</f>
        <v>0</v>
      </c>
      <c r="G665">
        <f>[1]hwy_speed!E665</f>
        <v>0</v>
      </c>
      <c r="H665">
        <f>[1]hwy_speed!F665</f>
        <v>0</v>
      </c>
    </row>
    <row r="666" spans="3:8" x14ac:dyDescent="0.25">
      <c r="C666">
        <f>[1]hwy_speed!A666</f>
        <v>13673</v>
      </c>
      <c r="D666">
        <f>[1]hwy_speed!B666</f>
        <v>0</v>
      </c>
      <c r="E666">
        <f>[1]hwy_speed!C666</f>
        <v>0</v>
      </c>
      <c r="F666">
        <f>[1]hwy_speed!D666</f>
        <v>0</v>
      </c>
      <c r="G666">
        <f>[1]hwy_speed!E666</f>
        <v>0</v>
      </c>
      <c r="H666">
        <f>[1]hwy_speed!F666</f>
        <v>0</v>
      </c>
    </row>
    <row r="667" spans="3:8" x14ac:dyDescent="0.25">
      <c r="C667">
        <f>[1]hwy_speed!A667</f>
        <v>13861</v>
      </c>
      <c r="D667">
        <f>[1]hwy_speed!B667</f>
        <v>0</v>
      </c>
      <c r="E667">
        <f>[1]hwy_speed!C667</f>
        <v>0</v>
      </c>
      <c r="F667">
        <f>[1]hwy_speed!D667</f>
        <v>0</v>
      </c>
      <c r="G667">
        <f>[1]hwy_speed!E667</f>
        <v>0</v>
      </c>
      <c r="H667">
        <f>[1]hwy_speed!F667</f>
        <v>0</v>
      </c>
    </row>
    <row r="668" spans="3:8" x14ac:dyDescent="0.25">
      <c r="C668">
        <f>[1]hwy_speed!A668</f>
        <v>13869</v>
      </c>
      <c r="D668">
        <f>[1]hwy_speed!B668</f>
        <v>0</v>
      </c>
      <c r="E668">
        <f>[1]hwy_speed!C668</f>
        <v>0</v>
      </c>
      <c r="F668">
        <f>[1]hwy_speed!D668</f>
        <v>0</v>
      </c>
      <c r="G668">
        <f>[1]hwy_speed!E668</f>
        <v>0</v>
      </c>
      <c r="H668">
        <f>[1]hwy_speed!F668</f>
        <v>0</v>
      </c>
    </row>
    <row r="669" spans="3:8" x14ac:dyDescent="0.25">
      <c r="C669">
        <f>[1]hwy_speed!A669</f>
        <v>13870</v>
      </c>
      <c r="D669">
        <f>[1]hwy_speed!B669</f>
        <v>0</v>
      </c>
      <c r="E669">
        <f>[1]hwy_speed!C669</f>
        <v>0</v>
      </c>
      <c r="F669">
        <f>[1]hwy_speed!D669</f>
        <v>0</v>
      </c>
      <c r="G669">
        <f>[1]hwy_speed!E669</f>
        <v>0</v>
      </c>
      <c r="H669">
        <f>[1]hwy_speed!F669</f>
        <v>0</v>
      </c>
    </row>
    <row r="670" spans="3:8" x14ac:dyDescent="0.25">
      <c r="C670">
        <f>[1]hwy_speed!A670</f>
        <v>13974</v>
      </c>
      <c r="D670">
        <f>[1]hwy_speed!B670</f>
        <v>0</v>
      </c>
      <c r="E670">
        <f>[1]hwy_speed!C670</f>
        <v>0</v>
      </c>
      <c r="F670">
        <f>[1]hwy_speed!D670</f>
        <v>0</v>
      </c>
      <c r="G670">
        <f>[1]hwy_speed!E670</f>
        <v>0</v>
      </c>
      <c r="H670">
        <f>[1]hwy_speed!F670</f>
        <v>0</v>
      </c>
    </row>
    <row r="671" spans="3:8" x14ac:dyDescent="0.25">
      <c r="C671">
        <f>[1]hwy_speed!A671</f>
        <v>13975</v>
      </c>
      <c r="D671">
        <f>[1]hwy_speed!B671</f>
        <v>0</v>
      </c>
      <c r="E671">
        <f>[1]hwy_speed!C671</f>
        <v>0</v>
      </c>
      <c r="F671">
        <f>[1]hwy_speed!D671</f>
        <v>0</v>
      </c>
      <c r="G671">
        <f>[1]hwy_speed!E671</f>
        <v>0</v>
      </c>
      <c r="H671">
        <f>[1]hwy_speed!F671</f>
        <v>0</v>
      </c>
    </row>
    <row r="672" spans="3:8" x14ac:dyDescent="0.25">
      <c r="C672">
        <f>[1]hwy_speed!A672</f>
        <v>13991</v>
      </c>
      <c r="D672">
        <f>[1]hwy_speed!B672</f>
        <v>0</v>
      </c>
      <c r="E672">
        <f>[1]hwy_speed!C672</f>
        <v>0</v>
      </c>
      <c r="F672">
        <f>[1]hwy_speed!D672</f>
        <v>0</v>
      </c>
      <c r="G672">
        <f>[1]hwy_speed!E672</f>
        <v>0</v>
      </c>
      <c r="H672">
        <f>[1]hwy_speed!F672</f>
        <v>0</v>
      </c>
    </row>
    <row r="673" spans="3:8" x14ac:dyDescent="0.25">
      <c r="C673">
        <f>[1]hwy_speed!A673</f>
        <v>13992</v>
      </c>
      <c r="D673">
        <f>[1]hwy_speed!B673</f>
        <v>0</v>
      </c>
      <c r="E673">
        <f>[1]hwy_speed!C673</f>
        <v>0</v>
      </c>
      <c r="F673">
        <f>[1]hwy_speed!D673</f>
        <v>0</v>
      </c>
      <c r="G673">
        <f>[1]hwy_speed!E673</f>
        <v>0</v>
      </c>
      <c r="H673">
        <f>[1]hwy_speed!F673</f>
        <v>0</v>
      </c>
    </row>
    <row r="674" spans="3:8" x14ac:dyDescent="0.25">
      <c r="C674">
        <f>[1]hwy_speed!A674</f>
        <v>13993</v>
      </c>
      <c r="D674">
        <f>[1]hwy_speed!B674</f>
        <v>0</v>
      </c>
      <c r="E674">
        <f>[1]hwy_speed!C674</f>
        <v>0</v>
      </c>
      <c r="F674">
        <f>[1]hwy_speed!D674</f>
        <v>0</v>
      </c>
      <c r="G674">
        <f>[1]hwy_speed!E674</f>
        <v>0</v>
      </c>
      <c r="H674">
        <f>[1]hwy_speed!F674</f>
        <v>0</v>
      </c>
    </row>
    <row r="675" spans="3:8" x14ac:dyDescent="0.25">
      <c r="C675">
        <f>[1]hwy_speed!A675</f>
        <v>13994</v>
      </c>
      <c r="D675">
        <f>[1]hwy_speed!B675</f>
        <v>0</v>
      </c>
      <c r="E675">
        <f>[1]hwy_speed!C675</f>
        <v>0</v>
      </c>
      <c r="F675">
        <f>[1]hwy_speed!D675</f>
        <v>0</v>
      </c>
      <c r="G675">
        <f>[1]hwy_speed!E675</f>
        <v>0</v>
      </c>
      <c r="H675">
        <f>[1]hwy_speed!F675</f>
        <v>0</v>
      </c>
    </row>
    <row r="676" spans="3:8" x14ac:dyDescent="0.25">
      <c r="C676">
        <f>[1]hwy_speed!A676</f>
        <v>14022</v>
      </c>
      <c r="D676">
        <f>[1]hwy_speed!B676</f>
        <v>0</v>
      </c>
      <c r="E676">
        <f>[1]hwy_speed!C676</f>
        <v>0</v>
      </c>
      <c r="F676">
        <f>[1]hwy_speed!D676</f>
        <v>0</v>
      </c>
      <c r="G676">
        <f>[1]hwy_speed!E676</f>
        <v>0</v>
      </c>
      <c r="H676">
        <f>[1]hwy_speed!F676</f>
        <v>0</v>
      </c>
    </row>
    <row r="677" spans="3:8" x14ac:dyDescent="0.25">
      <c r="C677">
        <f>[1]hwy_speed!A677</f>
        <v>14024</v>
      </c>
      <c r="D677">
        <f>[1]hwy_speed!B677</f>
        <v>0</v>
      </c>
      <c r="E677">
        <f>[1]hwy_speed!C677</f>
        <v>0</v>
      </c>
      <c r="F677">
        <f>[1]hwy_speed!D677</f>
        <v>0</v>
      </c>
      <c r="G677">
        <f>[1]hwy_speed!E677</f>
        <v>0</v>
      </c>
      <c r="H677">
        <f>[1]hwy_speed!F677</f>
        <v>0</v>
      </c>
    </row>
    <row r="678" spans="3:8" x14ac:dyDescent="0.25">
      <c r="C678">
        <f>[1]hwy_speed!A678</f>
        <v>14025</v>
      </c>
      <c r="D678">
        <f>[1]hwy_speed!B678</f>
        <v>0</v>
      </c>
      <c r="E678">
        <f>[1]hwy_speed!C678</f>
        <v>0</v>
      </c>
      <c r="F678">
        <f>[1]hwy_speed!D678</f>
        <v>0</v>
      </c>
      <c r="G678">
        <f>[1]hwy_speed!E678</f>
        <v>0</v>
      </c>
      <c r="H678">
        <f>[1]hwy_speed!F678</f>
        <v>0</v>
      </c>
    </row>
    <row r="679" spans="3:8" x14ac:dyDescent="0.25">
      <c r="C679">
        <f>[1]hwy_speed!A679</f>
        <v>14026</v>
      </c>
      <c r="D679">
        <f>[1]hwy_speed!B679</f>
        <v>0</v>
      </c>
      <c r="E679">
        <f>[1]hwy_speed!C679</f>
        <v>0</v>
      </c>
      <c r="F679">
        <f>[1]hwy_speed!D679</f>
        <v>0</v>
      </c>
      <c r="G679">
        <f>[1]hwy_speed!E679</f>
        <v>0</v>
      </c>
      <c r="H679">
        <f>[1]hwy_speed!F679</f>
        <v>0</v>
      </c>
    </row>
    <row r="680" spans="3:8" x14ac:dyDescent="0.25">
      <c r="C680">
        <f>[1]hwy_speed!A680</f>
        <v>14142</v>
      </c>
      <c r="D680">
        <f>[1]hwy_speed!B680</f>
        <v>0</v>
      </c>
      <c r="E680">
        <f>[1]hwy_speed!C680</f>
        <v>0</v>
      </c>
      <c r="F680">
        <f>[1]hwy_speed!D680</f>
        <v>0</v>
      </c>
      <c r="G680">
        <f>[1]hwy_speed!E680</f>
        <v>0</v>
      </c>
      <c r="H680">
        <f>[1]hwy_speed!F680</f>
        <v>0</v>
      </c>
    </row>
    <row r="681" spans="3:8" x14ac:dyDescent="0.25">
      <c r="C681">
        <f>[1]hwy_speed!A681</f>
        <v>14143</v>
      </c>
      <c r="D681">
        <f>[1]hwy_speed!B681</f>
        <v>0</v>
      </c>
      <c r="E681">
        <f>[1]hwy_speed!C681</f>
        <v>0</v>
      </c>
      <c r="F681">
        <f>[1]hwy_speed!D681</f>
        <v>0</v>
      </c>
      <c r="G681">
        <f>[1]hwy_speed!E681</f>
        <v>0</v>
      </c>
      <c r="H681">
        <f>[1]hwy_speed!F681</f>
        <v>0</v>
      </c>
    </row>
    <row r="682" spans="3:8" x14ac:dyDescent="0.25">
      <c r="C682">
        <f>[1]hwy_speed!A682</f>
        <v>14144</v>
      </c>
      <c r="D682">
        <f>[1]hwy_speed!B682</f>
        <v>0</v>
      </c>
      <c r="E682">
        <f>[1]hwy_speed!C682</f>
        <v>0</v>
      </c>
      <c r="F682">
        <f>[1]hwy_speed!D682</f>
        <v>0</v>
      </c>
      <c r="G682">
        <f>[1]hwy_speed!E682</f>
        <v>0</v>
      </c>
      <c r="H682">
        <f>[1]hwy_speed!F682</f>
        <v>0</v>
      </c>
    </row>
    <row r="683" spans="3:8" x14ac:dyDescent="0.25">
      <c r="C683">
        <f>[1]hwy_speed!A683</f>
        <v>14151</v>
      </c>
      <c r="D683">
        <f>[1]hwy_speed!B683</f>
        <v>0</v>
      </c>
      <c r="E683">
        <f>[1]hwy_speed!C683</f>
        <v>0</v>
      </c>
      <c r="F683">
        <f>[1]hwy_speed!D683</f>
        <v>0</v>
      </c>
      <c r="G683">
        <f>[1]hwy_speed!E683</f>
        <v>0</v>
      </c>
      <c r="H683">
        <f>[1]hwy_speed!F683</f>
        <v>0</v>
      </c>
    </row>
    <row r="684" spans="3:8" x14ac:dyDescent="0.25">
      <c r="C684">
        <f>[1]hwy_speed!A684</f>
        <v>14153</v>
      </c>
      <c r="D684">
        <f>[1]hwy_speed!B684</f>
        <v>0</v>
      </c>
      <c r="E684">
        <f>[1]hwy_speed!C684</f>
        <v>0</v>
      </c>
      <c r="F684">
        <f>[1]hwy_speed!D684</f>
        <v>0</v>
      </c>
      <c r="G684">
        <f>[1]hwy_speed!E684</f>
        <v>0</v>
      </c>
      <c r="H684">
        <f>[1]hwy_speed!F684</f>
        <v>0</v>
      </c>
    </row>
    <row r="685" spans="3:8" x14ac:dyDescent="0.25">
      <c r="C685">
        <f>[1]hwy_speed!A685</f>
        <v>14154</v>
      </c>
      <c r="D685">
        <f>[1]hwy_speed!B685</f>
        <v>0</v>
      </c>
      <c r="E685">
        <f>[1]hwy_speed!C685</f>
        <v>0</v>
      </c>
      <c r="F685">
        <f>[1]hwy_speed!D685</f>
        <v>0</v>
      </c>
      <c r="G685">
        <f>[1]hwy_speed!E685</f>
        <v>0</v>
      </c>
      <c r="H685">
        <f>[1]hwy_speed!F685</f>
        <v>0</v>
      </c>
    </row>
    <row r="686" spans="3:8" x14ac:dyDescent="0.25">
      <c r="C686">
        <f>[1]hwy_speed!A686</f>
        <v>14155</v>
      </c>
      <c r="D686">
        <f>[1]hwy_speed!B686</f>
        <v>0</v>
      </c>
      <c r="E686">
        <f>[1]hwy_speed!C686</f>
        <v>0</v>
      </c>
      <c r="F686">
        <f>[1]hwy_speed!D686</f>
        <v>0</v>
      </c>
      <c r="G686">
        <f>[1]hwy_speed!E686</f>
        <v>0</v>
      </c>
      <c r="H686">
        <f>[1]hwy_speed!F686</f>
        <v>0</v>
      </c>
    </row>
    <row r="687" spans="3:8" x14ac:dyDescent="0.25">
      <c r="C687">
        <f>[1]hwy_speed!A687</f>
        <v>14176</v>
      </c>
      <c r="D687">
        <f>[1]hwy_speed!B687</f>
        <v>0</v>
      </c>
      <c r="E687">
        <f>[1]hwy_speed!C687</f>
        <v>0</v>
      </c>
      <c r="F687">
        <f>[1]hwy_speed!D687</f>
        <v>0</v>
      </c>
      <c r="G687">
        <f>[1]hwy_speed!E687</f>
        <v>0</v>
      </c>
      <c r="H687">
        <f>[1]hwy_speed!F687</f>
        <v>0</v>
      </c>
    </row>
    <row r="688" spans="3:8" x14ac:dyDescent="0.25">
      <c r="C688">
        <f>[1]hwy_speed!A688</f>
        <v>14192</v>
      </c>
      <c r="D688">
        <f>[1]hwy_speed!B688</f>
        <v>0</v>
      </c>
      <c r="E688">
        <f>[1]hwy_speed!C688</f>
        <v>0</v>
      </c>
      <c r="F688">
        <f>[1]hwy_speed!D688</f>
        <v>0</v>
      </c>
      <c r="G688">
        <f>[1]hwy_speed!E688</f>
        <v>0</v>
      </c>
      <c r="H688">
        <f>[1]hwy_speed!F688</f>
        <v>0</v>
      </c>
    </row>
    <row r="689" spans="3:8" x14ac:dyDescent="0.25">
      <c r="C689">
        <f>[1]hwy_speed!A689</f>
        <v>14193</v>
      </c>
      <c r="D689">
        <f>[1]hwy_speed!B689</f>
        <v>0</v>
      </c>
      <c r="E689">
        <f>[1]hwy_speed!C689</f>
        <v>0</v>
      </c>
      <c r="F689">
        <f>[1]hwy_speed!D689</f>
        <v>0</v>
      </c>
      <c r="G689">
        <f>[1]hwy_speed!E689</f>
        <v>0</v>
      </c>
      <c r="H689">
        <f>[1]hwy_speed!F689</f>
        <v>0</v>
      </c>
    </row>
    <row r="690" spans="3:8" x14ac:dyDescent="0.25">
      <c r="C690">
        <f>[1]hwy_speed!A690</f>
        <v>14194</v>
      </c>
      <c r="D690">
        <f>[1]hwy_speed!B690</f>
        <v>0</v>
      </c>
      <c r="E690">
        <f>[1]hwy_speed!C690</f>
        <v>0</v>
      </c>
      <c r="F690">
        <f>[1]hwy_speed!D690</f>
        <v>0</v>
      </c>
      <c r="G690">
        <f>[1]hwy_speed!E690</f>
        <v>0</v>
      </c>
      <c r="H690">
        <f>[1]hwy_speed!F690</f>
        <v>0</v>
      </c>
    </row>
    <row r="691" spans="3:8" x14ac:dyDescent="0.25">
      <c r="C691">
        <f>[1]hwy_speed!A691</f>
        <v>14199</v>
      </c>
      <c r="D691">
        <f>[1]hwy_speed!B691</f>
        <v>0</v>
      </c>
      <c r="E691">
        <f>[1]hwy_speed!C691</f>
        <v>0</v>
      </c>
      <c r="F691">
        <f>[1]hwy_speed!D691</f>
        <v>0</v>
      </c>
      <c r="G691">
        <f>[1]hwy_speed!E691</f>
        <v>0</v>
      </c>
      <c r="H691">
        <f>[1]hwy_speed!F691</f>
        <v>0</v>
      </c>
    </row>
    <row r="692" spans="3:8" x14ac:dyDescent="0.25">
      <c r="C692">
        <f>[1]hwy_speed!A692</f>
        <v>14202</v>
      </c>
      <c r="D692">
        <f>[1]hwy_speed!B692</f>
        <v>0</v>
      </c>
      <c r="E692">
        <f>[1]hwy_speed!C692</f>
        <v>0</v>
      </c>
      <c r="F692">
        <f>[1]hwy_speed!D692</f>
        <v>0</v>
      </c>
      <c r="G692">
        <f>[1]hwy_speed!E692</f>
        <v>0</v>
      </c>
      <c r="H692">
        <f>[1]hwy_speed!F692</f>
        <v>0</v>
      </c>
    </row>
    <row r="693" spans="3:8" x14ac:dyDescent="0.25">
      <c r="C693">
        <f>[1]hwy_speed!A693</f>
        <v>14203</v>
      </c>
      <c r="D693">
        <f>[1]hwy_speed!B693</f>
        <v>0</v>
      </c>
      <c r="E693">
        <f>[1]hwy_speed!C693</f>
        <v>0</v>
      </c>
      <c r="F693">
        <f>[1]hwy_speed!D693</f>
        <v>0</v>
      </c>
      <c r="G693">
        <f>[1]hwy_speed!E693</f>
        <v>0</v>
      </c>
      <c r="H693">
        <f>[1]hwy_speed!F693</f>
        <v>0</v>
      </c>
    </row>
    <row r="694" spans="3:8" x14ac:dyDescent="0.25">
      <c r="C694">
        <f>[1]hwy_speed!A694</f>
        <v>14205</v>
      </c>
      <c r="D694">
        <f>[1]hwy_speed!B694</f>
        <v>0</v>
      </c>
      <c r="E694">
        <f>[1]hwy_speed!C694</f>
        <v>0</v>
      </c>
      <c r="F694">
        <f>[1]hwy_speed!D694</f>
        <v>0</v>
      </c>
      <c r="G694">
        <f>[1]hwy_speed!E694</f>
        <v>0</v>
      </c>
      <c r="H694">
        <f>[1]hwy_speed!F694</f>
        <v>0</v>
      </c>
    </row>
    <row r="695" spans="3:8" x14ac:dyDescent="0.25">
      <c r="C695">
        <f>[1]hwy_speed!A695</f>
        <v>14211</v>
      </c>
      <c r="D695">
        <f>[1]hwy_speed!B695</f>
        <v>0</v>
      </c>
      <c r="E695">
        <f>[1]hwy_speed!C695</f>
        <v>0</v>
      </c>
      <c r="F695">
        <f>[1]hwy_speed!D695</f>
        <v>0</v>
      </c>
      <c r="G695">
        <f>[1]hwy_speed!E695</f>
        <v>0</v>
      </c>
      <c r="H695">
        <f>[1]hwy_speed!F695</f>
        <v>0</v>
      </c>
    </row>
    <row r="696" spans="3:8" x14ac:dyDescent="0.25">
      <c r="C696">
        <f>[1]hwy_speed!A696</f>
        <v>14213</v>
      </c>
      <c r="D696">
        <f>[1]hwy_speed!B696</f>
        <v>0</v>
      </c>
      <c r="E696">
        <f>[1]hwy_speed!C696</f>
        <v>0</v>
      </c>
      <c r="F696">
        <f>[1]hwy_speed!D696</f>
        <v>0</v>
      </c>
      <c r="G696">
        <f>[1]hwy_speed!E696</f>
        <v>0</v>
      </c>
      <c r="H696">
        <f>[1]hwy_speed!F696</f>
        <v>0</v>
      </c>
    </row>
    <row r="697" spans="3:8" x14ac:dyDescent="0.25">
      <c r="C697">
        <f>[1]hwy_speed!A697</f>
        <v>14232</v>
      </c>
      <c r="D697">
        <f>[1]hwy_speed!B697</f>
        <v>0</v>
      </c>
      <c r="E697">
        <f>[1]hwy_speed!C697</f>
        <v>0</v>
      </c>
      <c r="F697">
        <f>[1]hwy_speed!D697</f>
        <v>0</v>
      </c>
      <c r="G697">
        <f>[1]hwy_speed!E697</f>
        <v>0</v>
      </c>
      <c r="H697">
        <f>[1]hwy_speed!F697</f>
        <v>0</v>
      </c>
    </row>
    <row r="698" spans="3:8" x14ac:dyDescent="0.25">
      <c r="C698">
        <f>[1]hwy_speed!A698</f>
        <v>14246</v>
      </c>
      <c r="D698">
        <f>[1]hwy_speed!B698</f>
        <v>0</v>
      </c>
      <c r="E698">
        <f>[1]hwy_speed!C698</f>
        <v>0</v>
      </c>
      <c r="F698">
        <f>[1]hwy_speed!D698</f>
        <v>0</v>
      </c>
      <c r="G698">
        <f>[1]hwy_speed!E698</f>
        <v>0</v>
      </c>
      <c r="H698">
        <f>[1]hwy_speed!F698</f>
        <v>0</v>
      </c>
    </row>
    <row r="699" spans="3:8" x14ac:dyDescent="0.25">
      <c r="C699">
        <f>[1]hwy_speed!A699</f>
        <v>14247</v>
      </c>
      <c r="D699">
        <f>[1]hwy_speed!B699</f>
        <v>0</v>
      </c>
      <c r="E699">
        <f>[1]hwy_speed!C699</f>
        <v>0</v>
      </c>
      <c r="F699">
        <f>[1]hwy_speed!D699</f>
        <v>0</v>
      </c>
      <c r="G699">
        <f>[1]hwy_speed!E699</f>
        <v>0</v>
      </c>
      <c r="H699">
        <f>[1]hwy_speed!F699</f>
        <v>0</v>
      </c>
    </row>
    <row r="700" spans="3:8" x14ac:dyDescent="0.25">
      <c r="C700">
        <f>[1]hwy_speed!A700</f>
        <v>14248</v>
      </c>
      <c r="D700">
        <f>[1]hwy_speed!B700</f>
        <v>0</v>
      </c>
      <c r="E700">
        <f>[1]hwy_speed!C700</f>
        <v>0</v>
      </c>
      <c r="F700">
        <f>[1]hwy_speed!D700</f>
        <v>0</v>
      </c>
      <c r="G700">
        <f>[1]hwy_speed!E700</f>
        <v>0</v>
      </c>
      <c r="H700">
        <f>[1]hwy_speed!F700</f>
        <v>0</v>
      </c>
    </row>
    <row r="701" spans="3:8" x14ac:dyDescent="0.25">
      <c r="C701">
        <f>[1]hwy_speed!A701</f>
        <v>14252</v>
      </c>
      <c r="D701">
        <f>[1]hwy_speed!B701</f>
        <v>0</v>
      </c>
      <c r="E701">
        <f>[1]hwy_speed!C701</f>
        <v>0</v>
      </c>
      <c r="F701">
        <f>[1]hwy_speed!D701</f>
        <v>0</v>
      </c>
      <c r="G701">
        <f>[1]hwy_speed!E701</f>
        <v>0</v>
      </c>
      <c r="H701">
        <f>[1]hwy_speed!F701</f>
        <v>0</v>
      </c>
    </row>
    <row r="702" spans="3:8" x14ac:dyDescent="0.25">
      <c r="C702">
        <f>[1]hwy_speed!A702</f>
        <v>14255</v>
      </c>
      <c r="D702">
        <f>[1]hwy_speed!B702</f>
        <v>0</v>
      </c>
      <c r="E702">
        <f>[1]hwy_speed!C702</f>
        <v>0</v>
      </c>
      <c r="F702">
        <f>[1]hwy_speed!D702</f>
        <v>0</v>
      </c>
      <c r="G702">
        <f>[1]hwy_speed!E702</f>
        <v>0</v>
      </c>
      <c r="H702">
        <f>[1]hwy_speed!F702</f>
        <v>0</v>
      </c>
    </row>
    <row r="703" spans="3:8" x14ac:dyDescent="0.25">
      <c r="C703">
        <f>[1]hwy_speed!A703</f>
        <v>14256</v>
      </c>
      <c r="D703">
        <f>[1]hwy_speed!B703</f>
        <v>0</v>
      </c>
      <c r="E703">
        <f>[1]hwy_speed!C703</f>
        <v>0</v>
      </c>
      <c r="F703">
        <f>[1]hwy_speed!D703</f>
        <v>0</v>
      </c>
      <c r="G703">
        <f>[1]hwy_speed!E703</f>
        <v>0</v>
      </c>
      <c r="H703">
        <f>[1]hwy_speed!F703</f>
        <v>0</v>
      </c>
    </row>
    <row r="704" spans="3:8" x14ac:dyDescent="0.25">
      <c r="C704">
        <f>[1]hwy_speed!A704</f>
        <v>14262</v>
      </c>
      <c r="D704">
        <f>[1]hwy_speed!B704</f>
        <v>0</v>
      </c>
      <c r="E704">
        <f>[1]hwy_speed!C704</f>
        <v>0</v>
      </c>
      <c r="F704">
        <f>[1]hwy_speed!D704</f>
        <v>0</v>
      </c>
      <c r="G704">
        <f>[1]hwy_speed!E704</f>
        <v>0</v>
      </c>
      <c r="H704">
        <f>[1]hwy_speed!F704</f>
        <v>0</v>
      </c>
    </row>
    <row r="705" spans="3:8" x14ac:dyDescent="0.25">
      <c r="C705">
        <f>[1]hwy_speed!A705</f>
        <v>14263</v>
      </c>
      <c r="D705">
        <f>[1]hwy_speed!B705</f>
        <v>0</v>
      </c>
      <c r="E705">
        <f>[1]hwy_speed!C705</f>
        <v>0</v>
      </c>
      <c r="F705">
        <f>[1]hwy_speed!D705</f>
        <v>0</v>
      </c>
      <c r="G705">
        <f>[1]hwy_speed!E705</f>
        <v>0</v>
      </c>
      <c r="H705">
        <f>[1]hwy_speed!F705</f>
        <v>0</v>
      </c>
    </row>
    <row r="706" spans="3:8" x14ac:dyDescent="0.25">
      <c r="C706">
        <f>[1]hwy_speed!A706</f>
        <v>14265</v>
      </c>
      <c r="D706">
        <f>[1]hwy_speed!B706</f>
        <v>0</v>
      </c>
      <c r="E706">
        <f>[1]hwy_speed!C706</f>
        <v>0</v>
      </c>
      <c r="F706">
        <f>[1]hwy_speed!D706</f>
        <v>0</v>
      </c>
      <c r="G706">
        <f>[1]hwy_speed!E706</f>
        <v>0</v>
      </c>
      <c r="H706">
        <f>[1]hwy_speed!F706</f>
        <v>0</v>
      </c>
    </row>
    <row r="707" spans="3:8" x14ac:dyDescent="0.25">
      <c r="C707">
        <f>[1]hwy_speed!A707</f>
        <v>14269</v>
      </c>
      <c r="D707">
        <f>[1]hwy_speed!B707</f>
        <v>0</v>
      </c>
      <c r="E707">
        <f>[1]hwy_speed!C707</f>
        <v>0</v>
      </c>
      <c r="F707">
        <f>[1]hwy_speed!D707</f>
        <v>0</v>
      </c>
      <c r="G707">
        <f>[1]hwy_speed!E707</f>
        <v>0</v>
      </c>
      <c r="H707">
        <f>[1]hwy_speed!F707</f>
        <v>0</v>
      </c>
    </row>
    <row r="708" spans="3:8" x14ac:dyDescent="0.25">
      <c r="C708">
        <f>[1]hwy_speed!A708</f>
        <v>14271</v>
      </c>
      <c r="D708">
        <f>[1]hwy_speed!B708</f>
        <v>0</v>
      </c>
      <c r="E708">
        <f>[1]hwy_speed!C708</f>
        <v>0</v>
      </c>
      <c r="F708">
        <f>[1]hwy_speed!D708</f>
        <v>0</v>
      </c>
      <c r="G708">
        <f>[1]hwy_speed!E708</f>
        <v>0</v>
      </c>
      <c r="H708">
        <f>[1]hwy_speed!F708</f>
        <v>0</v>
      </c>
    </row>
    <row r="709" spans="3:8" x14ac:dyDescent="0.25">
      <c r="C709">
        <f>[1]hwy_speed!A709</f>
        <v>14286</v>
      </c>
      <c r="D709">
        <f>[1]hwy_speed!B709</f>
        <v>0</v>
      </c>
      <c r="E709">
        <f>[1]hwy_speed!C709</f>
        <v>0</v>
      </c>
      <c r="F709">
        <f>[1]hwy_speed!D709</f>
        <v>0</v>
      </c>
      <c r="G709">
        <f>[1]hwy_speed!E709</f>
        <v>0</v>
      </c>
      <c r="H709">
        <f>[1]hwy_speed!F709</f>
        <v>0</v>
      </c>
    </row>
    <row r="710" spans="3:8" x14ac:dyDescent="0.25">
      <c r="C710">
        <f>[1]hwy_speed!A710</f>
        <v>14288</v>
      </c>
      <c r="D710">
        <f>[1]hwy_speed!B710</f>
        <v>0</v>
      </c>
      <c r="E710">
        <f>[1]hwy_speed!C710</f>
        <v>0</v>
      </c>
      <c r="F710">
        <f>[1]hwy_speed!D710</f>
        <v>0</v>
      </c>
      <c r="G710">
        <f>[1]hwy_speed!E710</f>
        <v>0</v>
      </c>
      <c r="H710">
        <f>[1]hwy_speed!F710</f>
        <v>0</v>
      </c>
    </row>
    <row r="711" spans="3:8" x14ac:dyDescent="0.25">
      <c r="C711">
        <f>[1]hwy_speed!A711</f>
        <v>14289</v>
      </c>
      <c r="D711">
        <f>[1]hwy_speed!B711</f>
        <v>0</v>
      </c>
      <c r="E711">
        <f>[1]hwy_speed!C711</f>
        <v>0</v>
      </c>
      <c r="F711">
        <f>[1]hwy_speed!D711</f>
        <v>0</v>
      </c>
      <c r="G711">
        <f>[1]hwy_speed!E711</f>
        <v>0</v>
      </c>
      <c r="H711">
        <f>[1]hwy_speed!F711</f>
        <v>0</v>
      </c>
    </row>
    <row r="712" spans="3:8" x14ac:dyDescent="0.25">
      <c r="C712">
        <f>[1]hwy_speed!A712</f>
        <v>14290</v>
      </c>
      <c r="D712">
        <f>[1]hwy_speed!B712</f>
        <v>0</v>
      </c>
      <c r="E712">
        <f>[1]hwy_speed!C712</f>
        <v>0</v>
      </c>
      <c r="F712">
        <f>[1]hwy_speed!D712</f>
        <v>0</v>
      </c>
      <c r="G712">
        <f>[1]hwy_speed!E712</f>
        <v>0</v>
      </c>
      <c r="H712">
        <f>[1]hwy_speed!F712</f>
        <v>0</v>
      </c>
    </row>
    <row r="713" spans="3:8" x14ac:dyDescent="0.25">
      <c r="C713">
        <f>[1]hwy_speed!A713</f>
        <v>14291</v>
      </c>
      <c r="D713">
        <f>[1]hwy_speed!B713</f>
        <v>0</v>
      </c>
      <c r="E713">
        <f>[1]hwy_speed!C713</f>
        <v>0</v>
      </c>
      <c r="F713">
        <f>[1]hwy_speed!D713</f>
        <v>0</v>
      </c>
      <c r="G713">
        <f>[1]hwy_speed!E713</f>
        <v>0</v>
      </c>
      <c r="H713">
        <f>[1]hwy_speed!F713</f>
        <v>0</v>
      </c>
    </row>
    <row r="714" spans="3:8" x14ac:dyDescent="0.25">
      <c r="C714">
        <f>[1]hwy_speed!A714</f>
        <v>14383</v>
      </c>
      <c r="D714">
        <f>[1]hwy_speed!B714</f>
        <v>0</v>
      </c>
      <c r="E714">
        <f>[1]hwy_speed!C714</f>
        <v>0</v>
      </c>
      <c r="F714">
        <f>[1]hwy_speed!D714</f>
        <v>0</v>
      </c>
      <c r="G714">
        <f>[1]hwy_speed!E714</f>
        <v>0</v>
      </c>
      <c r="H714">
        <f>[1]hwy_speed!F714</f>
        <v>0</v>
      </c>
    </row>
    <row r="715" spans="3:8" x14ac:dyDescent="0.25">
      <c r="C715">
        <f>[1]hwy_speed!A715</f>
        <v>14384</v>
      </c>
      <c r="D715">
        <f>[1]hwy_speed!B715</f>
        <v>0</v>
      </c>
      <c r="E715">
        <f>[1]hwy_speed!C715</f>
        <v>0</v>
      </c>
      <c r="F715">
        <f>[1]hwy_speed!D715</f>
        <v>0</v>
      </c>
      <c r="G715">
        <f>[1]hwy_speed!E715</f>
        <v>0</v>
      </c>
      <c r="H715">
        <f>[1]hwy_speed!F715</f>
        <v>0</v>
      </c>
    </row>
    <row r="716" spans="3:8" x14ac:dyDescent="0.25">
      <c r="C716">
        <f>[1]hwy_speed!A716</f>
        <v>14386</v>
      </c>
      <c r="D716">
        <f>[1]hwy_speed!B716</f>
        <v>0</v>
      </c>
      <c r="E716">
        <f>[1]hwy_speed!C716</f>
        <v>0</v>
      </c>
      <c r="F716">
        <f>[1]hwy_speed!D716</f>
        <v>0</v>
      </c>
      <c r="G716">
        <f>[1]hwy_speed!E716</f>
        <v>0</v>
      </c>
      <c r="H716">
        <f>[1]hwy_speed!F716</f>
        <v>0</v>
      </c>
    </row>
    <row r="717" spans="3:8" x14ac:dyDescent="0.25">
      <c r="C717">
        <f>[1]hwy_speed!A717</f>
        <v>14391</v>
      </c>
      <c r="D717">
        <f>[1]hwy_speed!B717</f>
        <v>0</v>
      </c>
      <c r="E717">
        <f>[1]hwy_speed!C717</f>
        <v>0</v>
      </c>
      <c r="F717">
        <f>[1]hwy_speed!D717</f>
        <v>0</v>
      </c>
      <c r="G717">
        <f>[1]hwy_speed!E717</f>
        <v>0</v>
      </c>
      <c r="H717">
        <f>[1]hwy_speed!F717</f>
        <v>0</v>
      </c>
    </row>
    <row r="718" spans="3:8" x14ac:dyDescent="0.25">
      <c r="C718">
        <f>[1]hwy_speed!A718</f>
        <v>14392</v>
      </c>
      <c r="D718">
        <f>[1]hwy_speed!B718</f>
        <v>0</v>
      </c>
      <c r="E718">
        <f>[1]hwy_speed!C718</f>
        <v>0</v>
      </c>
      <c r="F718">
        <f>[1]hwy_speed!D718</f>
        <v>0</v>
      </c>
      <c r="G718">
        <f>[1]hwy_speed!E718</f>
        <v>0</v>
      </c>
      <c r="H718">
        <f>[1]hwy_speed!F718</f>
        <v>0</v>
      </c>
    </row>
    <row r="719" spans="3:8" x14ac:dyDescent="0.25">
      <c r="C719">
        <f>[1]hwy_speed!A719</f>
        <v>14397</v>
      </c>
      <c r="D719">
        <f>[1]hwy_speed!B719</f>
        <v>0</v>
      </c>
      <c r="E719">
        <f>[1]hwy_speed!C719</f>
        <v>0</v>
      </c>
      <c r="F719">
        <f>[1]hwy_speed!D719</f>
        <v>0</v>
      </c>
      <c r="G719">
        <f>[1]hwy_speed!E719</f>
        <v>0</v>
      </c>
      <c r="H719">
        <f>[1]hwy_speed!F719</f>
        <v>0</v>
      </c>
    </row>
    <row r="720" spans="3:8" x14ac:dyDescent="0.25">
      <c r="C720">
        <f>[1]hwy_speed!A720</f>
        <v>14399</v>
      </c>
      <c r="D720">
        <f>[1]hwy_speed!B720</f>
        <v>0</v>
      </c>
      <c r="E720">
        <f>[1]hwy_speed!C720</f>
        <v>0</v>
      </c>
      <c r="F720">
        <f>[1]hwy_speed!D720</f>
        <v>0</v>
      </c>
      <c r="G720">
        <f>[1]hwy_speed!E720</f>
        <v>0</v>
      </c>
      <c r="H720">
        <f>[1]hwy_speed!F720</f>
        <v>0</v>
      </c>
    </row>
    <row r="721" spans="3:8" x14ac:dyDescent="0.25">
      <c r="C721">
        <f>[1]hwy_speed!A721</f>
        <v>14400</v>
      </c>
      <c r="D721">
        <f>[1]hwy_speed!B721</f>
        <v>0</v>
      </c>
      <c r="E721">
        <f>[1]hwy_speed!C721</f>
        <v>0</v>
      </c>
      <c r="F721">
        <f>[1]hwy_speed!D721</f>
        <v>0</v>
      </c>
      <c r="G721">
        <f>[1]hwy_speed!E721</f>
        <v>0</v>
      </c>
      <c r="H721">
        <f>[1]hwy_speed!F721</f>
        <v>0</v>
      </c>
    </row>
    <row r="722" spans="3:8" x14ac:dyDescent="0.25">
      <c r="C722">
        <f>[1]hwy_speed!A722</f>
        <v>14402</v>
      </c>
      <c r="D722">
        <f>[1]hwy_speed!B722</f>
        <v>0</v>
      </c>
      <c r="E722">
        <f>[1]hwy_speed!C722</f>
        <v>0</v>
      </c>
      <c r="F722">
        <f>[1]hwy_speed!D722</f>
        <v>0</v>
      </c>
      <c r="G722">
        <f>[1]hwy_speed!E722</f>
        <v>0</v>
      </c>
      <c r="H722">
        <f>[1]hwy_speed!F722</f>
        <v>0</v>
      </c>
    </row>
    <row r="723" spans="3:8" x14ac:dyDescent="0.25">
      <c r="C723">
        <f>[1]hwy_speed!A723</f>
        <v>14403</v>
      </c>
      <c r="D723">
        <f>[1]hwy_speed!B723</f>
        <v>0</v>
      </c>
      <c r="E723">
        <f>[1]hwy_speed!C723</f>
        <v>0</v>
      </c>
      <c r="F723">
        <f>[1]hwy_speed!D723</f>
        <v>0</v>
      </c>
      <c r="G723">
        <f>[1]hwy_speed!E723</f>
        <v>0</v>
      </c>
      <c r="H723">
        <f>[1]hwy_speed!F723</f>
        <v>0</v>
      </c>
    </row>
    <row r="724" spans="3:8" x14ac:dyDescent="0.25">
      <c r="C724">
        <f>[1]hwy_speed!A724</f>
        <v>14407</v>
      </c>
      <c r="D724">
        <f>[1]hwy_speed!B724</f>
        <v>0</v>
      </c>
      <c r="E724">
        <f>[1]hwy_speed!C724</f>
        <v>0</v>
      </c>
      <c r="F724">
        <f>[1]hwy_speed!D724</f>
        <v>0</v>
      </c>
      <c r="G724">
        <f>[1]hwy_speed!E724</f>
        <v>0</v>
      </c>
      <c r="H724">
        <f>[1]hwy_speed!F724</f>
        <v>0</v>
      </c>
    </row>
    <row r="725" spans="3:8" x14ac:dyDescent="0.25">
      <c r="C725">
        <f>[1]hwy_speed!A725</f>
        <v>14409</v>
      </c>
      <c r="D725">
        <f>[1]hwy_speed!B725</f>
        <v>0</v>
      </c>
      <c r="E725">
        <f>[1]hwy_speed!C725</f>
        <v>0</v>
      </c>
      <c r="F725">
        <f>[1]hwy_speed!D725</f>
        <v>0</v>
      </c>
      <c r="G725">
        <f>[1]hwy_speed!E725</f>
        <v>0</v>
      </c>
      <c r="H725">
        <f>[1]hwy_speed!F725</f>
        <v>0</v>
      </c>
    </row>
    <row r="726" spans="3:8" x14ac:dyDescent="0.25">
      <c r="C726">
        <f>[1]hwy_speed!A726</f>
        <v>14410</v>
      </c>
      <c r="D726">
        <f>[1]hwy_speed!B726</f>
        <v>0</v>
      </c>
      <c r="E726">
        <f>[1]hwy_speed!C726</f>
        <v>0</v>
      </c>
      <c r="F726">
        <f>[1]hwy_speed!D726</f>
        <v>0</v>
      </c>
      <c r="G726">
        <f>[1]hwy_speed!E726</f>
        <v>0</v>
      </c>
      <c r="H726">
        <f>[1]hwy_speed!F726</f>
        <v>0</v>
      </c>
    </row>
    <row r="727" spans="3:8" x14ac:dyDescent="0.25">
      <c r="C727">
        <f>[1]hwy_speed!A727</f>
        <v>14411</v>
      </c>
      <c r="D727">
        <f>[1]hwy_speed!B727</f>
        <v>0</v>
      </c>
      <c r="E727">
        <f>[1]hwy_speed!C727</f>
        <v>0</v>
      </c>
      <c r="F727">
        <f>[1]hwy_speed!D727</f>
        <v>0</v>
      </c>
      <c r="G727">
        <f>[1]hwy_speed!E727</f>
        <v>0</v>
      </c>
      <c r="H727">
        <f>[1]hwy_speed!F727</f>
        <v>0</v>
      </c>
    </row>
    <row r="728" spans="3:8" x14ac:dyDescent="0.25">
      <c r="C728">
        <f>[1]hwy_speed!A728</f>
        <v>14412</v>
      </c>
      <c r="D728">
        <f>[1]hwy_speed!B728</f>
        <v>0</v>
      </c>
      <c r="E728">
        <f>[1]hwy_speed!C728</f>
        <v>0</v>
      </c>
      <c r="F728">
        <f>[1]hwy_speed!D728</f>
        <v>0</v>
      </c>
      <c r="G728">
        <f>[1]hwy_speed!E728</f>
        <v>0</v>
      </c>
      <c r="H728">
        <f>[1]hwy_speed!F728</f>
        <v>0</v>
      </c>
    </row>
    <row r="729" spans="3:8" x14ac:dyDescent="0.25">
      <c r="C729">
        <f>[1]hwy_speed!A729</f>
        <v>14413</v>
      </c>
      <c r="D729">
        <f>[1]hwy_speed!B729</f>
        <v>0</v>
      </c>
      <c r="E729">
        <f>[1]hwy_speed!C729</f>
        <v>0</v>
      </c>
      <c r="F729">
        <f>[1]hwy_speed!D729</f>
        <v>0</v>
      </c>
      <c r="G729">
        <f>[1]hwy_speed!E729</f>
        <v>0</v>
      </c>
      <c r="H729">
        <f>[1]hwy_speed!F729</f>
        <v>0</v>
      </c>
    </row>
    <row r="730" spans="3:8" x14ac:dyDescent="0.25">
      <c r="C730">
        <f>[1]hwy_speed!A730</f>
        <v>14418</v>
      </c>
      <c r="D730">
        <f>[1]hwy_speed!B730</f>
        <v>0</v>
      </c>
      <c r="E730">
        <f>[1]hwy_speed!C730</f>
        <v>0</v>
      </c>
      <c r="F730">
        <f>[1]hwy_speed!D730</f>
        <v>0</v>
      </c>
      <c r="G730">
        <f>[1]hwy_speed!E730</f>
        <v>0</v>
      </c>
      <c r="H730">
        <f>[1]hwy_speed!F730</f>
        <v>0</v>
      </c>
    </row>
    <row r="731" spans="3:8" x14ac:dyDescent="0.25">
      <c r="C731">
        <f>[1]hwy_speed!A731</f>
        <v>14419</v>
      </c>
      <c r="D731">
        <f>[1]hwy_speed!B731</f>
        <v>0</v>
      </c>
      <c r="E731">
        <f>[1]hwy_speed!C731</f>
        <v>0</v>
      </c>
      <c r="F731">
        <f>[1]hwy_speed!D731</f>
        <v>0</v>
      </c>
      <c r="G731">
        <f>[1]hwy_speed!E731</f>
        <v>0</v>
      </c>
      <c r="H731">
        <f>[1]hwy_speed!F731</f>
        <v>0</v>
      </c>
    </row>
    <row r="732" spans="3:8" x14ac:dyDescent="0.25">
      <c r="C732">
        <f>[1]hwy_speed!A732</f>
        <v>14429</v>
      </c>
      <c r="D732">
        <f>[1]hwy_speed!B732</f>
        <v>0</v>
      </c>
      <c r="E732">
        <f>[1]hwy_speed!C732</f>
        <v>0</v>
      </c>
      <c r="F732">
        <f>[1]hwy_speed!D732</f>
        <v>0</v>
      </c>
      <c r="G732">
        <f>[1]hwy_speed!E732</f>
        <v>0</v>
      </c>
      <c r="H732">
        <f>[1]hwy_speed!F732</f>
        <v>0</v>
      </c>
    </row>
    <row r="733" spans="3:8" x14ac:dyDescent="0.25">
      <c r="C733">
        <f>[1]hwy_speed!A733</f>
        <v>14515</v>
      </c>
      <c r="D733">
        <f>[1]hwy_speed!B733</f>
        <v>0</v>
      </c>
      <c r="E733">
        <f>[1]hwy_speed!C733</f>
        <v>0</v>
      </c>
      <c r="F733">
        <f>[1]hwy_speed!D733</f>
        <v>0</v>
      </c>
      <c r="G733">
        <f>[1]hwy_speed!E733</f>
        <v>0</v>
      </c>
      <c r="H733">
        <f>[1]hwy_speed!F733</f>
        <v>0</v>
      </c>
    </row>
    <row r="734" spans="3:8" x14ac:dyDescent="0.25">
      <c r="C734">
        <f>[1]hwy_speed!A734</f>
        <v>14635</v>
      </c>
      <c r="D734">
        <f>[1]hwy_speed!B734</f>
        <v>0</v>
      </c>
      <c r="E734">
        <f>[1]hwy_speed!C734</f>
        <v>0</v>
      </c>
      <c r="F734">
        <f>[1]hwy_speed!D734</f>
        <v>0</v>
      </c>
      <c r="G734">
        <f>[1]hwy_speed!E734</f>
        <v>0</v>
      </c>
      <c r="H734">
        <f>[1]hwy_speed!F734</f>
        <v>0</v>
      </c>
    </row>
    <row r="735" spans="3:8" x14ac:dyDescent="0.25">
      <c r="C735">
        <f>[1]hwy_speed!A735</f>
        <v>14637</v>
      </c>
      <c r="D735">
        <f>[1]hwy_speed!B735</f>
        <v>0</v>
      </c>
      <c r="E735">
        <f>[1]hwy_speed!C735</f>
        <v>0</v>
      </c>
      <c r="F735">
        <f>[1]hwy_speed!D735</f>
        <v>0</v>
      </c>
      <c r="G735">
        <f>[1]hwy_speed!E735</f>
        <v>0</v>
      </c>
      <c r="H735">
        <f>[1]hwy_speed!F735</f>
        <v>0</v>
      </c>
    </row>
    <row r="736" spans="3:8" x14ac:dyDescent="0.25">
      <c r="C736">
        <f>[1]hwy_speed!A736</f>
        <v>14639</v>
      </c>
      <c r="D736">
        <f>[1]hwy_speed!B736</f>
        <v>0</v>
      </c>
      <c r="E736">
        <f>[1]hwy_speed!C736</f>
        <v>0</v>
      </c>
      <c r="F736">
        <f>[1]hwy_speed!D736</f>
        <v>0</v>
      </c>
      <c r="G736">
        <f>[1]hwy_speed!E736</f>
        <v>0</v>
      </c>
      <c r="H736">
        <f>[1]hwy_speed!F736</f>
        <v>0</v>
      </c>
    </row>
    <row r="737" spans="3:8" x14ac:dyDescent="0.25">
      <c r="C737">
        <f>[1]hwy_speed!A737</f>
        <v>14644</v>
      </c>
      <c r="D737">
        <f>[1]hwy_speed!B737</f>
        <v>0</v>
      </c>
      <c r="E737">
        <f>[1]hwy_speed!C737</f>
        <v>0</v>
      </c>
      <c r="F737">
        <f>[1]hwy_speed!D737</f>
        <v>0</v>
      </c>
      <c r="G737">
        <f>[1]hwy_speed!E737</f>
        <v>0</v>
      </c>
      <c r="H737">
        <f>[1]hwy_speed!F737</f>
        <v>0</v>
      </c>
    </row>
    <row r="738" spans="3:8" x14ac:dyDescent="0.25">
      <c r="C738">
        <f>[1]hwy_speed!A738</f>
        <v>14645</v>
      </c>
      <c r="D738">
        <f>[1]hwy_speed!B738</f>
        <v>0</v>
      </c>
      <c r="E738">
        <f>[1]hwy_speed!C738</f>
        <v>0</v>
      </c>
      <c r="F738">
        <f>[1]hwy_speed!D738</f>
        <v>0</v>
      </c>
      <c r="G738">
        <f>[1]hwy_speed!E738</f>
        <v>0</v>
      </c>
      <c r="H738">
        <f>[1]hwy_speed!F738</f>
        <v>0</v>
      </c>
    </row>
    <row r="739" spans="3:8" x14ac:dyDescent="0.25">
      <c r="C739">
        <f>[1]hwy_speed!A739</f>
        <v>14647</v>
      </c>
      <c r="D739">
        <f>[1]hwy_speed!B739</f>
        <v>0</v>
      </c>
      <c r="E739">
        <f>[1]hwy_speed!C739</f>
        <v>0</v>
      </c>
      <c r="F739">
        <f>[1]hwy_speed!D739</f>
        <v>0</v>
      </c>
      <c r="G739">
        <f>[1]hwy_speed!E739</f>
        <v>0</v>
      </c>
      <c r="H739">
        <f>[1]hwy_speed!F739</f>
        <v>0</v>
      </c>
    </row>
    <row r="740" spans="3:8" x14ac:dyDescent="0.25">
      <c r="C740">
        <f>[1]hwy_speed!A740</f>
        <v>14650</v>
      </c>
      <c r="D740">
        <f>[1]hwy_speed!B740</f>
        <v>0</v>
      </c>
      <c r="E740">
        <f>[1]hwy_speed!C740</f>
        <v>0</v>
      </c>
      <c r="F740">
        <f>[1]hwy_speed!D740</f>
        <v>0</v>
      </c>
      <c r="G740">
        <f>[1]hwy_speed!E740</f>
        <v>0</v>
      </c>
      <c r="H740">
        <f>[1]hwy_speed!F740</f>
        <v>0</v>
      </c>
    </row>
    <row r="741" spans="3:8" x14ac:dyDescent="0.25">
      <c r="C741">
        <f>[1]hwy_speed!A741</f>
        <v>14652</v>
      </c>
      <c r="D741">
        <f>[1]hwy_speed!B741</f>
        <v>0</v>
      </c>
      <c r="E741">
        <f>[1]hwy_speed!C741</f>
        <v>0</v>
      </c>
      <c r="F741">
        <f>[1]hwy_speed!D741</f>
        <v>0</v>
      </c>
      <c r="G741">
        <f>[1]hwy_speed!E741</f>
        <v>0</v>
      </c>
      <c r="H741">
        <f>[1]hwy_speed!F741</f>
        <v>0</v>
      </c>
    </row>
    <row r="742" spans="3:8" x14ac:dyDescent="0.25">
      <c r="C742">
        <f>[1]hwy_speed!A742</f>
        <v>14658</v>
      </c>
      <c r="D742">
        <f>[1]hwy_speed!B742</f>
        <v>0</v>
      </c>
      <c r="E742">
        <f>[1]hwy_speed!C742</f>
        <v>0</v>
      </c>
      <c r="F742">
        <f>[1]hwy_speed!D742</f>
        <v>0</v>
      </c>
      <c r="G742">
        <f>[1]hwy_speed!E742</f>
        <v>0</v>
      </c>
      <c r="H742">
        <f>[1]hwy_speed!F742</f>
        <v>0</v>
      </c>
    </row>
    <row r="743" spans="3:8" x14ac:dyDescent="0.25">
      <c r="C743">
        <f>[1]hwy_speed!A743</f>
        <v>14660</v>
      </c>
      <c r="D743">
        <f>[1]hwy_speed!B743</f>
        <v>0</v>
      </c>
      <c r="E743">
        <f>[1]hwy_speed!C743</f>
        <v>0</v>
      </c>
      <c r="F743">
        <f>[1]hwy_speed!D743</f>
        <v>0</v>
      </c>
      <c r="G743">
        <f>[1]hwy_speed!E743</f>
        <v>0</v>
      </c>
      <c r="H743">
        <f>[1]hwy_speed!F743</f>
        <v>0</v>
      </c>
    </row>
    <row r="744" spans="3:8" x14ac:dyDescent="0.25">
      <c r="C744">
        <f>[1]hwy_speed!A744</f>
        <v>14666</v>
      </c>
      <c r="D744">
        <f>[1]hwy_speed!B744</f>
        <v>0</v>
      </c>
      <c r="E744">
        <f>[1]hwy_speed!C744</f>
        <v>0</v>
      </c>
      <c r="F744">
        <f>[1]hwy_speed!D744</f>
        <v>0</v>
      </c>
      <c r="G744">
        <f>[1]hwy_speed!E744</f>
        <v>0</v>
      </c>
      <c r="H744">
        <f>[1]hwy_speed!F744</f>
        <v>0</v>
      </c>
    </row>
    <row r="745" spans="3:8" x14ac:dyDescent="0.25">
      <c r="C745">
        <f>[1]hwy_speed!A745</f>
        <v>14682</v>
      </c>
      <c r="D745">
        <f>[1]hwy_speed!B745</f>
        <v>0</v>
      </c>
      <c r="E745">
        <f>[1]hwy_speed!C745</f>
        <v>0</v>
      </c>
      <c r="F745">
        <f>[1]hwy_speed!D745</f>
        <v>0</v>
      </c>
      <c r="G745">
        <f>[1]hwy_speed!E745</f>
        <v>0</v>
      </c>
      <c r="H745">
        <f>[1]hwy_speed!F745</f>
        <v>0</v>
      </c>
    </row>
    <row r="746" spans="3:8" x14ac:dyDescent="0.25">
      <c r="C746">
        <f>[1]hwy_speed!A746</f>
        <v>14715</v>
      </c>
      <c r="D746">
        <f>[1]hwy_speed!B746</f>
        <v>0</v>
      </c>
      <c r="E746">
        <f>[1]hwy_speed!C746</f>
        <v>0</v>
      </c>
      <c r="F746">
        <f>[1]hwy_speed!D746</f>
        <v>0</v>
      </c>
      <c r="G746">
        <f>[1]hwy_speed!E746</f>
        <v>0</v>
      </c>
      <c r="H746">
        <f>[1]hwy_speed!F746</f>
        <v>0</v>
      </c>
    </row>
    <row r="747" spans="3:8" x14ac:dyDescent="0.25">
      <c r="C747">
        <f>[1]hwy_speed!A747</f>
        <v>14782</v>
      </c>
      <c r="D747">
        <f>[1]hwy_speed!B747</f>
        <v>0</v>
      </c>
      <c r="E747">
        <f>[1]hwy_speed!C747</f>
        <v>0</v>
      </c>
      <c r="F747">
        <f>[1]hwy_speed!D747</f>
        <v>0</v>
      </c>
      <c r="G747">
        <f>[1]hwy_speed!E747</f>
        <v>0</v>
      </c>
      <c r="H747">
        <f>[1]hwy_speed!F747</f>
        <v>0</v>
      </c>
    </row>
    <row r="748" spans="3:8" x14ac:dyDescent="0.25">
      <c r="C748">
        <f>[1]hwy_speed!A748</f>
        <v>14949</v>
      </c>
      <c r="D748">
        <f>[1]hwy_speed!B748</f>
        <v>0</v>
      </c>
      <c r="E748">
        <f>[1]hwy_speed!C748</f>
        <v>0</v>
      </c>
      <c r="F748">
        <f>[1]hwy_speed!D748</f>
        <v>0</v>
      </c>
      <c r="G748">
        <f>[1]hwy_speed!E748</f>
        <v>0</v>
      </c>
      <c r="H748">
        <f>[1]hwy_speed!F748</f>
        <v>0</v>
      </c>
    </row>
    <row r="749" spans="3:8" x14ac:dyDescent="0.25">
      <c r="C749">
        <f>[1]hwy_speed!A749</f>
        <v>14953</v>
      </c>
      <c r="D749">
        <f>[1]hwy_speed!B749</f>
        <v>0</v>
      </c>
      <c r="E749">
        <f>[1]hwy_speed!C749</f>
        <v>0</v>
      </c>
      <c r="F749">
        <f>[1]hwy_speed!D749</f>
        <v>0</v>
      </c>
      <c r="G749">
        <f>[1]hwy_speed!E749</f>
        <v>0</v>
      </c>
      <c r="H749">
        <f>[1]hwy_speed!F749</f>
        <v>0</v>
      </c>
    </row>
    <row r="750" spans="3:8" x14ac:dyDescent="0.25">
      <c r="C750">
        <f>[1]hwy_speed!A750</f>
        <v>15010</v>
      </c>
      <c r="D750">
        <f>[1]hwy_speed!B750</f>
        <v>0</v>
      </c>
      <c r="E750">
        <f>[1]hwy_speed!C750</f>
        <v>0</v>
      </c>
      <c r="F750">
        <f>[1]hwy_speed!D750</f>
        <v>0</v>
      </c>
      <c r="G750">
        <f>[1]hwy_speed!E750</f>
        <v>0</v>
      </c>
      <c r="H750">
        <f>[1]hwy_speed!F750</f>
        <v>0</v>
      </c>
    </row>
    <row r="751" spans="3:8" x14ac:dyDescent="0.25">
      <c r="C751">
        <f>[1]hwy_speed!A751</f>
        <v>15020</v>
      </c>
      <c r="D751">
        <f>[1]hwy_speed!B751</f>
        <v>0</v>
      </c>
      <c r="E751">
        <f>[1]hwy_speed!C751</f>
        <v>0</v>
      </c>
      <c r="F751">
        <f>[1]hwy_speed!D751</f>
        <v>0</v>
      </c>
      <c r="G751">
        <f>[1]hwy_speed!E751</f>
        <v>0</v>
      </c>
      <c r="H751">
        <f>[1]hwy_speed!F751</f>
        <v>0</v>
      </c>
    </row>
    <row r="752" spans="3:8" x14ac:dyDescent="0.25">
      <c r="C752">
        <f>[1]hwy_speed!A752</f>
        <v>15035</v>
      </c>
      <c r="D752">
        <f>[1]hwy_speed!B752</f>
        <v>0</v>
      </c>
      <c r="E752">
        <f>[1]hwy_speed!C752</f>
        <v>0</v>
      </c>
      <c r="F752">
        <f>[1]hwy_speed!D752</f>
        <v>0</v>
      </c>
      <c r="G752">
        <f>[1]hwy_speed!E752</f>
        <v>0</v>
      </c>
      <c r="H752">
        <f>[1]hwy_speed!F752</f>
        <v>0</v>
      </c>
    </row>
    <row r="753" spans="3:8" x14ac:dyDescent="0.25">
      <c r="C753">
        <f>[1]hwy_speed!A753</f>
        <v>15036</v>
      </c>
      <c r="D753">
        <f>[1]hwy_speed!B753</f>
        <v>0</v>
      </c>
      <c r="E753">
        <f>[1]hwy_speed!C753</f>
        <v>0</v>
      </c>
      <c r="F753">
        <f>[1]hwy_speed!D753</f>
        <v>0</v>
      </c>
      <c r="G753">
        <f>[1]hwy_speed!E753</f>
        <v>0</v>
      </c>
      <c r="H753">
        <f>[1]hwy_speed!F753</f>
        <v>0</v>
      </c>
    </row>
    <row r="754" spans="3:8" x14ac:dyDescent="0.25">
      <c r="C754">
        <f>[1]hwy_speed!A754</f>
        <v>15037</v>
      </c>
      <c r="D754">
        <f>[1]hwy_speed!B754</f>
        <v>0</v>
      </c>
      <c r="E754">
        <f>[1]hwy_speed!C754</f>
        <v>0</v>
      </c>
      <c r="F754">
        <f>[1]hwy_speed!D754</f>
        <v>0</v>
      </c>
      <c r="G754">
        <f>[1]hwy_speed!E754</f>
        <v>0</v>
      </c>
      <c r="H754">
        <f>[1]hwy_speed!F754</f>
        <v>0</v>
      </c>
    </row>
    <row r="755" spans="3:8" x14ac:dyDescent="0.25">
      <c r="C755">
        <f>[1]hwy_speed!A755</f>
        <v>15038</v>
      </c>
      <c r="D755">
        <f>[1]hwy_speed!B755</f>
        <v>0</v>
      </c>
      <c r="E755">
        <f>[1]hwy_speed!C755</f>
        <v>0</v>
      </c>
      <c r="F755">
        <f>[1]hwy_speed!D755</f>
        <v>0</v>
      </c>
      <c r="G755">
        <f>[1]hwy_speed!E755</f>
        <v>0</v>
      </c>
      <c r="H755">
        <f>[1]hwy_speed!F755</f>
        <v>0</v>
      </c>
    </row>
    <row r="756" spans="3:8" x14ac:dyDescent="0.25">
      <c r="C756">
        <f>[1]hwy_speed!A756</f>
        <v>15039</v>
      </c>
      <c r="D756">
        <f>[1]hwy_speed!B756</f>
        <v>0</v>
      </c>
      <c r="E756">
        <f>[1]hwy_speed!C756</f>
        <v>0</v>
      </c>
      <c r="F756">
        <f>[1]hwy_speed!D756</f>
        <v>0</v>
      </c>
      <c r="G756">
        <f>[1]hwy_speed!E756</f>
        <v>0</v>
      </c>
      <c r="H756">
        <f>[1]hwy_speed!F756</f>
        <v>0</v>
      </c>
    </row>
    <row r="757" spans="3:8" x14ac:dyDescent="0.25">
      <c r="C757">
        <f>[1]hwy_speed!A757</f>
        <v>15041</v>
      </c>
      <c r="D757">
        <f>[1]hwy_speed!B757</f>
        <v>0</v>
      </c>
      <c r="E757">
        <f>[1]hwy_speed!C757</f>
        <v>0</v>
      </c>
      <c r="F757">
        <f>[1]hwy_speed!D757</f>
        <v>0</v>
      </c>
      <c r="G757">
        <f>[1]hwy_speed!E757</f>
        <v>0</v>
      </c>
      <c r="H757">
        <f>[1]hwy_speed!F757</f>
        <v>0</v>
      </c>
    </row>
    <row r="758" spans="3:8" x14ac:dyDescent="0.25">
      <c r="C758">
        <f>[1]hwy_speed!A758</f>
        <v>15064</v>
      </c>
      <c r="D758">
        <f>[1]hwy_speed!B758</f>
        <v>0</v>
      </c>
      <c r="E758">
        <f>[1]hwy_speed!C758</f>
        <v>0</v>
      </c>
      <c r="F758">
        <f>[1]hwy_speed!D758</f>
        <v>0</v>
      </c>
      <c r="G758">
        <f>[1]hwy_speed!E758</f>
        <v>0</v>
      </c>
      <c r="H758">
        <f>[1]hwy_speed!F758</f>
        <v>0</v>
      </c>
    </row>
    <row r="759" spans="3:8" x14ac:dyDescent="0.25">
      <c r="C759">
        <f>[1]hwy_speed!A759</f>
        <v>15065</v>
      </c>
      <c r="D759">
        <f>[1]hwy_speed!B759</f>
        <v>0</v>
      </c>
      <c r="E759">
        <f>[1]hwy_speed!C759</f>
        <v>0</v>
      </c>
      <c r="F759">
        <f>[1]hwy_speed!D759</f>
        <v>0</v>
      </c>
      <c r="G759">
        <f>[1]hwy_speed!E759</f>
        <v>0</v>
      </c>
      <c r="H759">
        <f>[1]hwy_speed!F759</f>
        <v>0</v>
      </c>
    </row>
    <row r="760" spans="3:8" x14ac:dyDescent="0.25">
      <c r="C760">
        <f>[1]hwy_speed!A760</f>
        <v>15081</v>
      </c>
      <c r="D760">
        <f>[1]hwy_speed!B760</f>
        <v>0</v>
      </c>
      <c r="E760">
        <f>[1]hwy_speed!C760</f>
        <v>0</v>
      </c>
      <c r="F760">
        <f>[1]hwy_speed!D760</f>
        <v>0</v>
      </c>
      <c r="G760">
        <f>[1]hwy_speed!E760</f>
        <v>0</v>
      </c>
      <c r="H760">
        <f>[1]hwy_speed!F760</f>
        <v>0</v>
      </c>
    </row>
    <row r="761" spans="3:8" x14ac:dyDescent="0.25">
      <c r="C761">
        <f>[1]hwy_speed!A761</f>
        <v>15082</v>
      </c>
      <c r="D761">
        <f>[1]hwy_speed!B761</f>
        <v>0</v>
      </c>
      <c r="E761">
        <f>[1]hwy_speed!C761</f>
        <v>0</v>
      </c>
      <c r="F761">
        <f>[1]hwy_speed!D761</f>
        <v>0</v>
      </c>
      <c r="G761">
        <f>[1]hwy_speed!E761</f>
        <v>0</v>
      </c>
      <c r="H761">
        <f>[1]hwy_speed!F761</f>
        <v>0</v>
      </c>
    </row>
    <row r="762" spans="3:8" x14ac:dyDescent="0.25">
      <c r="C762">
        <f>[1]hwy_speed!A762</f>
        <v>15083</v>
      </c>
      <c r="D762">
        <f>[1]hwy_speed!B762</f>
        <v>0</v>
      </c>
      <c r="E762">
        <f>[1]hwy_speed!C762</f>
        <v>0</v>
      </c>
      <c r="F762">
        <f>[1]hwy_speed!D762</f>
        <v>0</v>
      </c>
      <c r="G762">
        <f>[1]hwy_speed!E762</f>
        <v>0</v>
      </c>
      <c r="H762">
        <f>[1]hwy_speed!F762</f>
        <v>0</v>
      </c>
    </row>
    <row r="763" spans="3:8" x14ac:dyDescent="0.25">
      <c r="C763">
        <f>[1]hwy_speed!A763</f>
        <v>15157</v>
      </c>
      <c r="D763">
        <f>[1]hwy_speed!B763</f>
        <v>0</v>
      </c>
      <c r="E763">
        <f>[1]hwy_speed!C763</f>
        <v>0</v>
      </c>
      <c r="F763">
        <f>[1]hwy_speed!D763</f>
        <v>0</v>
      </c>
      <c r="G763">
        <f>[1]hwy_speed!E763</f>
        <v>0</v>
      </c>
      <c r="H763">
        <f>[1]hwy_speed!F763</f>
        <v>0</v>
      </c>
    </row>
    <row r="764" spans="3:8" x14ac:dyDescent="0.25">
      <c r="C764">
        <f>[1]hwy_speed!A764</f>
        <v>15187</v>
      </c>
      <c r="D764">
        <f>[1]hwy_speed!B764</f>
        <v>0</v>
      </c>
      <c r="E764">
        <f>[1]hwy_speed!C764</f>
        <v>0</v>
      </c>
      <c r="F764">
        <f>[1]hwy_speed!D764</f>
        <v>0</v>
      </c>
      <c r="G764">
        <f>[1]hwy_speed!E764</f>
        <v>0</v>
      </c>
      <c r="H764">
        <f>[1]hwy_speed!F764</f>
        <v>0</v>
      </c>
    </row>
    <row r="765" spans="3:8" x14ac:dyDescent="0.25">
      <c r="C765">
        <f>[1]hwy_speed!A765</f>
        <v>15188</v>
      </c>
      <c r="D765">
        <f>[1]hwy_speed!B765</f>
        <v>0</v>
      </c>
      <c r="E765">
        <f>[1]hwy_speed!C765</f>
        <v>0</v>
      </c>
      <c r="F765">
        <f>[1]hwy_speed!D765</f>
        <v>0</v>
      </c>
      <c r="G765">
        <f>[1]hwy_speed!E765</f>
        <v>0</v>
      </c>
      <c r="H765">
        <f>[1]hwy_speed!F765</f>
        <v>0</v>
      </c>
    </row>
    <row r="766" spans="3:8" x14ac:dyDescent="0.25">
      <c r="C766">
        <f>[1]hwy_speed!A766</f>
        <v>15191</v>
      </c>
      <c r="D766">
        <f>[1]hwy_speed!B766</f>
        <v>0</v>
      </c>
      <c r="E766">
        <f>[1]hwy_speed!C766</f>
        <v>0</v>
      </c>
      <c r="F766">
        <f>[1]hwy_speed!D766</f>
        <v>0</v>
      </c>
      <c r="G766">
        <f>[1]hwy_speed!E766</f>
        <v>0</v>
      </c>
      <c r="H766">
        <f>[1]hwy_speed!F766</f>
        <v>0</v>
      </c>
    </row>
    <row r="767" spans="3:8" x14ac:dyDescent="0.25">
      <c r="C767">
        <f>[1]hwy_speed!A767</f>
        <v>15196</v>
      </c>
      <c r="D767">
        <f>[1]hwy_speed!B767</f>
        <v>0</v>
      </c>
      <c r="E767">
        <f>[1]hwy_speed!C767</f>
        <v>0</v>
      </c>
      <c r="F767">
        <f>[1]hwy_speed!D767</f>
        <v>0</v>
      </c>
      <c r="G767">
        <f>[1]hwy_speed!E767</f>
        <v>0</v>
      </c>
      <c r="H767">
        <f>[1]hwy_speed!F767</f>
        <v>0</v>
      </c>
    </row>
    <row r="768" spans="3:8" x14ac:dyDescent="0.25">
      <c r="C768">
        <f>[1]hwy_speed!A768</f>
        <v>15206</v>
      </c>
      <c r="D768">
        <f>[1]hwy_speed!B768</f>
        <v>0</v>
      </c>
      <c r="E768">
        <f>[1]hwy_speed!C768</f>
        <v>0</v>
      </c>
      <c r="F768">
        <f>[1]hwy_speed!D768</f>
        <v>0</v>
      </c>
      <c r="G768">
        <f>[1]hwy_speed!E768</f>
        <v>0</v>
      </c>
      <c r="H768">
        <f>[1]hwy_speed!F768</f>
        <v>0</v>
      </c>
    </row>
    <row r="769" spans="3:8" x14ac:dyDescent="0.25">
      <c r="C769">
        <f>[1]hwy_speed!A769</f>
        <v>15207</v>
      </c>
      <c r="D769">
        <f>[1]hwy_speed!B769</f>
        <v>0</v>
      </c>
      <c r="E769">
        <f>[1]hwy_speed!C769</f>
        <v>0</v>
      </c>
      <c r="F769">
        <f>[1]hwy_speed!D769</f>
        <v>0</v>
      </c>
      <c r="G769">
        <f>[1]hwy_speed!E769</f>
        <v>0</v>
      </c>
      <c r="H769">
        <f>[1]hwy_speed!F769</f>
        <v>0</v>
      </c>
    </row>
    <row r="770" spans="3:8" x14ac:dyDescent="0.25">
      <c r="C770">
        <f>[1]hwy_speed!A770</f>
        <v>15208</v>
      </c>
      <c r="D770">
        <f>[1]hwy_speed!B770</f>
        <v>0</v>
      </c>
      <c r="E770">
        <f>[1]hwy_speed!C770</f>
        <v>0</v>
      </c>
      <c r="F770">
        <f>[1]hwy_speed!D770</f>
        <v>0</v>
      </c>
      <c r="G770">
        <f>[1]hwy_speed!E770</f>
        <v>0</v>
      </c>
      <c r="H770">
        <f>[1]hwy_speed!F770</f>
        <v>0</v>
      </c>
    </row>
    <row r="771" spans="3:8" x14ac:dyDescent="0.25">
      <c r="C771">
        <f>[1]hwy_speed!A771</f>
        <v>15209</v>
      </c>
      <c r="D771">
        <f>[1]hwy_speed!B771</f>
        <v>0</v>
      </c>
      <c r="E771">
        <f>[1]hwy_speed!C771</f>
        <v>0</v>
      </c>
      <c r="F771">
        <f>[1]hwy_speed!D771</f>
        <v>0</v>
      </c>
      <c r="G771">
        <f>[1]hwy_speed!E771</f>
        <v>0</v>
      </c>
      <c r="H771">
        <f>[1]hwy_speed!F771</f>
        <v>0</v>
      </c>
    </row>
    <row r="772" spans="3:8" x14ac:dyDescent="0.25">
      <c r="C772">
        <f>[1]hwy_speed!A772</f>
        <v>15211</v>
      </c>
      <c r="D772">
        <f>[1]hwy_speed!B772</f>
        <v>0</v>
      </c>
      <c r="E772">
        <f>[1]hwy_speed!C772</f>
        <v>0</v>
      </c>
      <c r="F772">
        <f>[1]hwy_speed!D772</f>
        <v>0</v>
      </c>
      <c r="G772">
        <f>[1]hwy_speed!E772</f>
        <v>0</v>
      </c>
      <c r="H772">
        <f>[1]hwy_speed!F772</f>
        <v>0</v>
      </c>
    </row>
    <row r="773" spans="3:8" x14ac:dyDescent="0.25">
      <c r="C773">
        <f>[1]hwy_speed!A773</f>
        <v>15230</v>
      </c>
      <c r="D773">
        <f>[1]hwy_speed!B773</f>
        <v>0</v>
      </c>
      <c r="E773">
        <f>[1]hwy_speed!C773</f>
        <v>0</v>
      </c>
      <c r="F773">
        <f>[1]hwy_speed!D773</f>
        <v>0</v>
      </c>
      <c r="G773">
        <f>[1]hwy_speed!E773</f>
        <v>0</v>
      </c>
      <c r="H773">
        <f>[1]hwy_speed!F773</f>
        <v>0</v>
      </c>
    </row>
    <row r="774" spans="3:8" x14ac:dyDescent="0.25">
      <c r="C774">
        <f>[1]hwy_speed!A774</f>
        <v>15236</v>
      </c>
      <c r="D774">
        <f>[1]hwy_speed!B774</f>
        <v>0</v>
      </c>
      <c r="E774">
        <f>[1]hwy_speed!C774</f>
        <v>0</v>
      </c>
      <c r="F774">
        <f>[1]hwy_speed!D774</f>
        <v>0</v>
      </c>
      <c r="G774">
        <f>[1]hwy_speed!E774</f>
        <v>0</v>
      </c>
      <c r="H774">
        <f>[1]hwy_speed!F774</f>
        <v>0</v>
      </c>
    </row>
    <row r="775" spans="3:8" x14ac:dyDescent="0.25">
      <c r="C775">
        <f>[1]hwy_speed!A775</f>
        <v>15238</v>
      </c>
      <c r="D775">
        <f>[1]hwy_speed!B775</f>
        <v>0</v>
      </c>
      <c r="E775">
        <f>[1]hwy_speed!C775</f>
        <v>0</v>
      </c>
      <c r="F775">
        <f>[1]hwy_speed!D775</f>
        <v>0</v>
      </c>
      <c r="G775">
        <f>[1]hwy_speed!E775</f>
        <v>0</v>
      </c>
      <c r="H775">
        <f>[1]hwy_speed!F775</f>
        <v>0</v>
      </c>
    </row>
    <row r="776" spans="3:8" x14ac:dyDescent="0.25">
      <c r="C776">
        <f>[1]hwy_speed!A776</f>
        <v>15239</v>
      </c>
      <c r="D776">
        <f>[1]hwy_speed!B776</f>
        <v>0</v>
      </c>
      <c r="E776">
        <f>[1]hwy_speed!C776</f>
        <v>0</v>
      </c>
      <c r="F776">
        <f>[1]hwy_speed!D776</f>
        <v>0</v>
      </c>
      <c r="G776">
        <f>[1]hwy_speed!E776</f>
        <v>0</v>
      </c>
      <c r="H776">
        <f>[1]hwy_speed!F776</f>
        <v>0</v>
      </c>
    </row>
    <row r="777" spans="3:8" x14ac:dyDescent="0.25">
      <c r="C777">
        <f>[1]hwy_speed!A777</f>
        <v>15277</v>
      </c>
      <c r="D777">
        <f>[1]hwy_speed!B777</f>
        <v>0</v>
      </c>
      <c r="E777">
        <f>[1]hwy_speed!C777</f>
        <v>0</v>
      </c>
      <c r="F777">
        <f>[1]hwy_speed!D777</f>
        <v>0</v>
      </c>
      <c r="G777">
        <f>[1]hwy_speed!E777</f>
        <v>0</v>
      </c>
      <c r="H777">
        <f>[1]hwy_speed!F777</f>
        <v>0</v>
      </c>
    </row>
    <row r="778" spans="3:8" x14ac:dyDescent="0.25">
      <c r="C778">
        <f>[1]hwy_speed!A778</f>
        <v>15279</v>
      </c>
      <c r="D778">
        <f>[1]hwy_speed!B778</f>
        <v>0</v>
      </c>
      <c r="E778">
        <f>[1]hwy_speed!C778</f>
        <v>0</v>
      </c>
      <c r="F778">
        <f>[1]hwy_speed!D778</f>
        <v>0</v>
      </c>
      <c r="G778">
        <f>[1]hwy_speed!E778</f>
        <v>0</v>
      </c>
      <c r="H778">
        <f>[1]hwy_speed!F778</f>
        <v>0</v>
      </c>
    </row>
    <row r="779" spans="3:8" x14ac:dyDescent="0.25">
      <c r="C779">
        <f>[1]hwy_speed!A779</f>
        <v>15280</v>
      </c>
      <c r="D779">
        <f>[1]hwy_speed!B779</f>
        <v>0</v>
      </c>
      <c r="E779">
        <f>[1]hwy_speed!C779</f>
        <v>0</v>
      </c>
      <c r="F779">
        <f>[1]hwy_speed!D779</f>
        <v>0</v>
      </c>
      <c r="G779">
        <f>[1]hwy_speed!E779</f>
        <v>0</v>
      </c>
      <c r="H779">
        <f>[1]hwy_speed!F779</f>
        <v>0</v>
      </c>
    </row>
    <row r="780" spans="3:8" x14ac:dyDescent="0.25">
      <c r="C780">
        <f>[1]hwy_speed!A780</f>
        <v>15304</v>
      </c>
      <c r="D780">
        <f>[1]hwy_speed!B780</f>
        <v>0</v>
      </c>
      <c r="E780">
        <f>[1]hwy_speed!C780</f>
        <v>0</v>
      </c>
      <c r="F780">
        <f>[1]hwy_speed!D780</f>
        <v>0</v>
      </c>
      <c r="G780">
        <f>[1]hwy_speed!E780</f>
        <v>0</v>
      </c>
      <c r="H780">
        <f>[1]hwy_speed!F780</f>
        <v>0</v>
      </c>
    </row>
    <row r="781" spans="3:8" x14ac:dyDescent="0.25">
      <c r="C781">
        <f>[1]hwy_speed!A781</f>
        <v>15305</v>
      </c>
      <c r="D781">
        <f>[1]hwy_speed!B781</f>
        <v>0</v>
      </c>
      <c r="E781">
        <f>[1]hwy_speed!C781</f>
        <v>0</v>
      </c>
      <c r="F781">
        <f>[1]hwy_speed!D781</f>
        <v>0</v>
      </c>
      <c r="G781">
        <f>[1]hwy_speed!E781</f>
        <v>0</v>
      </c>
      <c r="H781">
        <f>[1]hwy_speed!F781</f>
        <v>0</v>
      </c>
    </row>
    <row r="782" spans="3:8" x14ac:dyDescent="0.25">
      <c r="C782">
        <f>[1]hwy_speed!A782</f>
        <v>15311</v>
      </c>
      <c r="D782">
        <f>[1]hwy_speed!B782</f>
        <v>0</v>
      </c>
      <c r="E782">
        <f>[1]hwy_speed!C782</f>
        <v>0</v>
      </c>
      <c r="F782">
        <f>[1]hwy_speed!D782</f>
        <v>0</v>
      </c>
      <c r="G782">
        <f>[1]hwy_speed!E782</f>
        <v>0</v>
      </c>
      <c r="H782">
        <f>[1]hwy_speed!F782</f>
        <v>0</v>
      </c>
    </row>
    <row r="783" spans="3:8" x14ac:dyDescent="0.25">
      <c r="C783">
        <f>[1]hwy_speed!A783</f>
        <v>15315</v>
      </c>
      <c r="D783">
        <f>[1]hwy_speed!B783</f>
        <v>0</v>
      </c>
      <c r="E783">
        <f>[1]hwy_speed!C783</f>
        <v>0</v>
      </c>
      <c r="F783">
        <f>[1]hwy_speed!D783</f>
        <v>0</v>
      </c>
      <c r="G783">
        <f>[1]hwy_speed!E783</f>
        <v>0</v>
      </c>
      <c r="H783">
        <f>[1]hwy_speed!F783</f>
        <v>0</v>
      </c>
    </row>
    <row r="784" spans="3:8" x14ac:dyDescent="0.25">
      <c r="C784">
        <f>[1]hwy_speed!A784</f>
        <v>15317</v>
      </c>
      <c r="D784">
        <f>[1]hwy_speed!B784</f>
        <v>0</v>
      </c>
      <c r="E784">
        <f>[1]hwy_speed!C784</f>
        <v>0</v>
      </c>
      <c r="F784">
        <f>[1]hwy_speed!D784</f>
        <v>0</v>
      </c>
      <c r="G784">
        <f>[1]hwy_speed!E784</f>
        <v>0</v>
      </c>
      <c r="H784">
        <f>[1]hwy_speed!F784</f>
        <v>0</v>
      </c>
    </row>
    <row r="785" spans="3:8" x14ac:dyDescent="0.25">
      <c r="C785">
        <f>[1]hwy_speed!A785</f>
        <v>15318</v>
      </c>
      <c r="D785">
        <f>[1]hwy_speed!B785</f>
        <v>0</v>
      </c>
      <c r="E785">
        <f>[1]hwy_speed!C785</f>
        <v>0</v>
      </c>
      <c r="F785">
        <f>[1]hwy_speed!D785</f>
        <v>0</v>
      </c>
      <c r="G785">
        <f>[1]hwy_speed!E785</f>
        <v>0</v>
      </c>
      <c r="H785">
        <f>[1]hwy_speed!F785</f>
        <v>0</v>
      </c>
    </row>
    <row r="786" spans="3:8" x14ac:dyDescent="0.25">
      <c r="C786">
        <f>[1]hwy_speed!A786</f>
        <v>15406</v>
      </c>
      <c r="D786">
        <f>[1]hwy_speed!B786</f>
        <v>0</v>
      </c>
      <c r="E786">
        <f>[1]hwy_speed!C786</f>
        <v>0</v>
      </c>
      <c r="F786">
        <f>[1]hwy_speed!D786</f>
        <v>0</v>
      </c>
      <c r="G786">
        <f>[1]hwy_speed!E786</f>
        <v>0</v>
      </c>
      <c r="H786">
        <f>[1]hwy_speed!F786</f>
        <v>0</v>
      </c>
    </row>
    <row r="787" spans="3:8" x14ac:dyDescent="0.25">
      <c r="C787">
        <f>[1]hwy_speed!A787</f>
        <v>15412</v>
      </c>
      <c r="D787">
        <f>[1]hwy_speed!B787</f>
        <v>0</v>
      </c>
      <c r="E787">
        <f>[1]hwy_speed!C787</f>
        <v>0</v>
      </c>
      <c r="F787">
        <f>[1]hwy_speed!D787</f>
        <v>0</v>
      </c>
      <c r="G787">
        <f>[1]hwy_speed!E787</f>
        <v>0</v>
      </c>
      <c r="H787">
        <f>[1]hwy_speed!F787</f>
        <v>0</v>
      </c>
    </row>
    <row r="788" spans="3:8" x14ac:dyDescent="0.25">
      <c r="C788">
        <f>[1]hwy_speed!A788</f>
        <v>15425</v>
      </c>
      <c r="D788">
        <f>[1]hwy_speed!B788</f>
        <v>0</v>
      </c>
      <c r="E788">
        <f>[1]hwy_speed!C788</f>
        <v>0</v>
      </c>
      <c r="F788">
        <f>[1]hwy_speed!D788</f>
        <v>0</v>
      </c>
      <c r="G788">
        <f>[1]hwy_speed!E788</f>
        <v>0</v>
      </c>
      <c r="H788">
        <f>[1]hwy_speed!F788</f>
        <v>0</v>
      </c>
    </row>
    <row r="789" spans="3:8" x14ac:dyDescent="0.25">
      <c r="C789">
        <f>[1]hwy_speed!A789</f>
        <v>15429</v>
      </c>
      <c r="D789">
        <f>[1]hwy_speed!B789</f>
        <v>0</v>
      </c>
      <c r="E789">
        <f>[1]hwy_speed!C789</f>
        <v>0</v>
      </c>
      <c r="F789">
        <f>[1]hwy_speed!D789</f>
        <v>0</v>
      </c>
      <c r="G789">
        <f>[1]hwy_speed!E789</f>
        <v>0</v>
      </c>
      <c r="H789">
        <f>[1]hwy_speed!F789</f>
        <v>0</v>
      </c>
    </row>
    <row r="790" spans="3:8" x14ac:dyDescent="0.25">
      <c r="C790">
        <f>[1]hwy_speed!A790</f>
        <v>15430</v>
      </c>
      <c r="D790">
        <f>[1]hwy_speed!B790</f>
        <v>0</v>
      </c>
      <c r="E790">
        <f>[1]hwy_speed!C790</f>
        <v>0</v>
      </c>
      <c r="F790">
        <f>[1]hwy_speed!D790</f>
        <v>0</v>
      </c>
      <c r="G790">
        <f>[1]hwy_speed!E790</f>
        <v>0</v>
      </c>
      <c r="H790">
        <f>[1]hwy_speed!F790</f>
        <v>0</v>
      </c>
    </row>
    <row r="791" spans="3:8" x14ac:dyDescent="0.25">
      <c r="C791">
        <f>[1]hwy_speed!A791</f>
        <v>15432</v>
      </c>
      <c r="D791">
        <f>[1]hwy_speed!B791</f>
        <v>0</v>
      </c>
      <c r="E791">
        <f>[1]hwy_speed!C791</f>
        <v>0</v>
      </c>
      <c r="F791">
        <f>[1]hwy_speed!D791</f>
        <v>0</v>
      </c>
      <c r="G791">
        <f>[1]hwy_speed!E791</f>
        <v>0</v>
      </c>
      <c r="H791">
        <f>[1]hwy_speed!F791</f>
        <v>0</v>
      </c>
    </row>
    <row r="792" spans="3:8" x14ac:dyDescent="0.25">
      <c r="C792">
        <f>[1]hwy_speed!A792</f>
        <v>15435</v>
      </c>
      <c r="D792">
        <f>[1]hwy_speed!B792</f>
        <v>0</v>
      </c>
      <c r="E792">
        <f>[1]hwy_speed!C792</f>
        <v>0</v>
      </c>
      <c r="F792">
        <f>[1]hwy_speed!D792</f>
        <v>0</v>
      </c>
      <c r="G792">
        <f>[1]hwy_speed!E792</f>
        <v>0</v>
      </c>
      <c r="H792">
        <f>[1]hwy_speed!F792</f>
        <v>0</v>
      </c>
    </row>
    <row r="793" spans="3:8" x14ac:dyDescent="0.25">
      <c r="C793">
        <f>[1]hwy_speed!A793</f>
        <v>15439</v>
      </c>
      <c r="D793">
        <f>[1]hwy_speed!B793</f>
        <v>0</v>
      </c>
      <c r="E793">
        <f>[1]hwy_speed!C793</f>
        <v>0</v>
      </c>
      <c r="F793">
        <f>[1]hwy_speed!D793</f>
        <v>0</v>
      </c>
      <c r="G793">
        <f>[1]hwy_speed!E793</f>
        <v>0</v>
      </c>
      <c r="H793">
        <f>[1]hwy_speed!F793</f>
        <v>0</v>
      </c>
    </row>
    <row r="794" spans="3:8" x14ac:dyDescent="0.25">
      <c r="C794">
        <f>[1]hwy_speed!A794</f>
        <v>15442</v>
      </c>
      <c r="D794">
        <f>[1]hwy_speed!B794</f>
        <v>0</v>
      </c>
      <c r="E794">
        <f>[1]hwy_speed!C794</f>
        <v>0</v>
      </c>
      <c r="F794">
        <f>[1]hwy_speed!D794</f>
        <v>0</v>
      </c>
      <c r="G794">
        <f>[1]hwy_speed!E794</f>
        <v>0</v>
      </c>
      <c r="H794">
        <f>[1]hwy_speed!F794</f>
        <v>0</v>
      </c>
    </row>
    <row r="795" spans="3:8" x14ac:dyDescent="0.25">
      <c r="C795">
        <f>[1]hwy_speed!A795</f>
        <v>15443</v>
      </c>
      <c r="D795">
        <f>[1]hwy_speed!B795</f>
        <v>0</v>
      </c>
      <c r="E795">
        <f>[1]hwy_speed!C795</f>
        <v>0</v>
      </c>
      <c r="F795">
        <f>[1]hwy_speed!D795</f>
        <v>0</v>
      </c>
      <c r="G795">
        <f>[1]hwy_speed!E795</f>
        <v>0</v>
      </c>
      <c r="H795">
        <f>[1]hwy_speed!F795</f>
        <v>0</v>
      </c>
    </row>
    <row r="796" spans="3:8" x14ac:dyDescent="0.25">
      <c r="C796">
        <f>[1]hwy_speed!A796</f>
        <v>15456</v>
      </c>
      <c r="D796">
        <f>[1]hwy_speed!B796</f>
        <v>0</v>
      </c>
      <c r="E796">
        <f>[1]hwy_speed!C796</f>
        <v>0</v>
      </c>
      <c r="F796">
        <f>[1]hwy_speed!D796</f>
        <v>0</v>
      </c>
      <c r="G796">
        <f>[1]hwy_speed!E796</f>
        <v>0</v>
      </c>
      <c r="H796">
        <f>[1]hwy_speed!F796</f>
        <v>0</v>
      </c>
    </row>
    <row r="797" spans="3:8" x14ac:dyDescent="0.25">
      <c r="C797">
        <f>[1]hwy_speed!A797</f>
        <v>15457</v>
      </c>
      <c r="D797">
        <f>[1]hwy_speed!B797</f>
        <v>0</v>
      </c>
      <c r="E797">
        <f>[1]hwy_speed!C797</f>
        <v>0</v>
      </c>
      <c r="F797">
        <f>[1]hwy_speed!D797</f>
        <v>0</v>
      </c>
      <c r="G797">
        <f>[1]hwy_speed!E797</f>
        <v>0</v>
      </c>
      <c r="H797">
        <f>[1]hwy_speed!F797</f>
        <v>0</v>
      </c>
    </row>
    <row r="798" spans="3:8" x14ac:dyDescent="0.25">
      <c r="C798">
        <f>[1]hwy_speed!A798</f>
        <v>15458</v>
      </c>
      <c r="D798">
        <f>[1]hwy_speed!B798</f>
        <v>0</v>
      </c>
      <c r="E798">
        <f>[1]hwy_speed!C798</f>
        <v>0</v>
      </c>
      <c r="F798">
        <f>[1]hwy_speed!D798</f>
        <v>0</v>
      </c>
      <c r="G798">
        <f>[1]hwy_speed!E798</f>
        <v>0</v>
      </c>
      <c r="H798">
        <f>[1]hwy_speed!F798</f>
        <v>0</v>
      </c>
    </row>
    <row r="799" spans="3:8" x14ac:dyDescent="0.25">
      <c r="C799">
        <f>[1]hwy_speed!A799</f>
        <v>15459</v>
      </c>
      <c r="D799">
        <f>[1]hwy_speed!B799</f>
        <v>0</v>
      </c>
      <c r="E799">
        <f>[1]hwy_speed!C799</f>
        <v>0</v>
      </c>
      <c r="F799">
        <f>[1]hwy_speed!D799</f>
        <v>0</v>
      </c>
      <c r="G799">
        <f>[1]hwy_speed!E799</f>
        <v>0</v>
      </c>
      <c r="H799">
        <f>[1]hwy_speed!F799</f>
        <v>0</v>
      </c>
    </row>
    <row r="800" spans="3:8" x14ac:dyDescent="0.25">
      <c r="C800">
        <f>[1]hwy_speed!A800</f>
        <v>15676</v>
      </c>
      <c r="D800">
        <f>[1]hwy_speed!B800</f>
        <v>0</v>
      </c>
      <c r="E800">
        <f>[1]hwy_speed!C800</f>
        <v>0</v>
      </c>
      <c r="F800">
        <f>[1]hwy_speed!D800</f>
        <v>0</v>
      </c>
      <c r="G800">
        <f>[1]hwy_speed!E800</f>
        <v>0</v>
      </c>
      <c r="H800">
        <f>[1]hwy_speed!F800</f>
        <v>0</v>
      </c>
    </row>
    <row r="801" spans="3:8" x14ac:dyDescent="0.25">
      <c r="C801">
        <f>[1]hwy_speed!A801</f>
        <v>15680</v>
      </c>
      <c r="D801">
        <f>[1]hwy_speed!B801</f>
        <v>0</v>
      </c>
      <c r="E801">
        <f>[1]hwy_speed!C801</f>
        <v>0</v>
      </c>
      <c r="F801">
        <f>[1]hwy_speed!D801</f>
        <v>0</v>
      </c>
      <c r="G801">
        <f>[1]hwy_speed!E801</f>
        <v>0</v>
      </c>
      <c r="H801">
        <f>[1]hwy_speed!F801</f>
        <v>0</v>
      </c>
    </row>
    <row r="802" spans="3:8" x14ac:dyDescent="0.25">
      <c r="C802">
        <f>[1]hwy_speed!A802</f>
        <v>15681</v>
      </c>
      <c r="D802">
        <f>[1]hwy_speed!B802</f>
        <v>0</v>
      </c>
      <c r="E802">
        <f>[1]hwy_speed!C802</f>
        <v>0</v>
      </c>
      <c r="F802">
        <f>[1]hwy_speed!D802</f>
        <v>0</v>
      </c>
      <c r="G802">
        <f>[1]hwy_speed!E802</f>
        <v>0</v>
      </c>
      <c r="H802">
        <f>[1]hwy_speed!F802</f>
        <v>0</v>
      </c>
    </row>
    <row r="803" spans="3:8" x14ac:dyDescent="0.25">
      <c r="C803">
        <f>[1]hwy_speed!A803</f>
        <v>15682</v>
      </c>
      <c r="D803">
        <f>[1]hwy_speed!B803</f>
        <v>0</v>
      </c>
      <c r="E803">
        <f>[1]hwy_speed!C803</f>
        <v>0</v>
      </c>
      <c r="F803">
        <f>[1]hwy_speed!D803</f>
        <v>0</v>
      </c>
      <c r="G803">
        <f>[1]hwy_speed!E803</f>
        <v>0</v>
      </c>
      <c r="H803">
        <f>[1]hwy_speed!F803</f>
        <v>0</v>
      </c>
    </row>
    <row r="804" spans="3:8" x14ac:dyDescent="0.25">
      <c r="C804">
        <f>[1]hwy_speed!A804</f>
        <v>15683</v>
      </c>
      <c r="D804">
        <f>[1]hwy_speed!B804</f>
        <v>0</v>
      </c>
      <c r="E804">
        <f>[1]hwy_speed!C804</f>
        <v>0</v>
      </c>
      <c r="F804">
        <f>[1]hwy_speed!D804</f>
        <v>0</v>
      </c>
      <c r="G804">
        <f>[1]hwy_speed!E804</f>
        <v>0</v>
      </c>
      <c r="H804">
        <f>[1]hwy_speed!F804</f>
        <v>0</v>
      </c>
    </row>
    <row r="805" spans="3:8" x14ac:dyDescent="0.25">
      <c r="C805">
        <f>[1]hwy_speed!A805</f>
        <v>15684</v>
      </c>
      <c r="D805">
        <f>[1]hwy_speed!B805</f>
        <v>0</v>
      </c>
      <c r="E805">
        <f>[1]hwy_speed!C805</f>
        <v>0</v>
      </c>
      <c r="F805">
        <f>[1]hwy_speed!D805</f>
        <v>0</v>
      </c>
      <c r="G805">
        <f>[1]hwy_speed!E805</f>
        <v>0</v>
      </c>
      <c r="H805">
        <f>[1]hwy_speed!F805</f>
        <v>0</v>
      </c>
    </row>
    <row r="806" spans="3:8" x14ac:dyDescent="0.25">
      <c r="C806">
        <f>[1]hwy_speed!A806</f>
        <v>15688</v>
      </c>
      <c r="D806">
        <f>[1]hwy_speed!B806</f>
        <v>0</v>
      </c>
      <c r="E806">
        <f>[1]hwy_speed!C806</f>
        <v>0</v>
      </c>
      <c r="F806">
        <f>[1]hwy_speed!D806</f>
        <v>0</v>
      </c>
      <c r="G806">
        <f>[1]hwy_speed!E806</f>
        <v>0</v>
      </c>
      <c r="H806">
        <f>[1]hwy_speed!F806</f>
        <v>0</v>
      </c>
    </row>
    <row r="807" spans="3:8" x14ac:dyDescent="0.25">
      <c r="C807">
        <f>[1]hwy_speed!A807</f>
        <v>15689</v>
      </c>
      <c r="D807">
        <f>[1]hwy_speed!B807</f>
        <v>0</v>
      </c>
      <c r="E807">
        <f>[1]hwy_speed!C807</f>
        <v>0</v>
      </c>
      <c r="F807">
        <f>[1]hwy_speed!D807</f>
        <v>0</v>
      </c>
      <c r="G807">
        <f>[1]hwy_speed!E807</f>
        <v>0</v>
      </c>
      <c r="H807">
        <f>[1]hwy_speed!F807</f>
        <v>0</v>
      </c>
    </row>
    <row r="808" spans="3:8" x14ac:dyDescent="0.25">
      <c r="C808">
        <f>[1]hwy_speed!A808</f>
        <v>15690</v>
      </c>
      <c r="D808">
        <f>[1]hwy_speed!B808</f>
        <v>0</v>
      </c>
      <c r="E808">
        <f>[1]hwy_speed!C808</f>
        <v>0</v>
      </c>
      <c r="F808">
        <f>[1]hwy_speed!D808</f>
        <v>0</v>
      </c>
      <c r="G808">
        <f>[1]hwy_speed!E808</f>
        <v>0</v>
      </c>
      <c r="H808">
        <f>[1]hwy_speed!F808</f>
        <v>0</v>
      </c>
    </row>
    <row r="809" spans="3:8" x14ac:dyDescent="0.25">
      <c r="C809">
        <f>[1]hwy_speed!A809</f>
        <v>15696</v>
      </c>
      <c r="D809">
        <f>[1]hwy_speed!B809</f>
        <v>0</v>
      </c>
      <c r="E809">
        <f>[1]hwy_speed!C809</f>
        <v>0</v>
      </c>
      <c r="F809">
        <f>[1]hwy_speed!D809</f>
        <v>0</v>
      </c>
      <c r="G809">
        <f>[1]hwy_speed!E809</f>
        <v>0</v>
      </c>
      <c r="H809">
        <f>[1]hwy_speed!F809</f>
        <v>0</v>
      </c>
    </row>
    <row r="810" spans="3:8" x14ac:dyDescent="0.25">
      <c r="C810">
        <f>[1]hwy_speed!A810</f>
        <v>15699</v>
      </c>
      <c r="D810">
        <f>[1]hwy_speed!B810</f>
        <v>0</v>
      </c>
      <c r="E810">
        <f>[1]hwy_speed!C810</f>
        <v>0</v>
      </c>
      <c r="F810">
        <f>[1]hwy_speed!D810</f>
        <v>0</v>
      </c>
      <c r="G810">
        <f>[1]hwy_speed!E810</f>
        <v>0</v>
      </c>
      <c r="H810">
        <f>[1]hwy_speed!F810</f>
        <v>0</v>
      </c>
    </row>
    <row r="811" spans="3:8" x14ac:dyDescent="0.25">
      <c r="C811">
        <f>[1]hwy_speed!A811</f>
        <v>15700</v>
      </c>
      <c r="D811">
        <f>[1]hwy_speed!B811</f>
        <v>0</v>
      </c>
      <c r="E811">
        <f>[1]hwy_speed!C811</f>
        <v>0</v>
      </c>
      <c r="F811">
        <f>[1]hwy_speed!D811</f>
        <v>0</v>
      </c>
      <c r="G811">
        <f>[1]hwy_speed!E811</f>
        <v>0</v>
      </c>
      <c r="H811">
        <f>[1]hwy_speed!F811</f>
        <v>0</v>
      </c>
    </row>
    <row r="812" spans="3:8" x14ac:dyDescent="0.25">
      <c r="C812">
        <f>[1]hwy_speed!A812</f>
        <v>15703</v>
      </c>
      <c r="D812">
        <f>[1]hwy_speed!B812</f>
        <v>0</v>
      </c>
      <c r="E812">
        <f>[1]hwy_speed!C812</f>
        <v>0</v>
      </c>
      <c r="F812">
        <f>[1]hwy_speed!D812</f>
        <v>0</v>
      </c>
      <c r="G812">
        <f>[1]hwy_speed!E812</f>
        <v>0</v>
      </c>
      <c r="H812">
        <f>[1]hwy_speed!F812</f>
        <v>0</v>
      </c>
    </row>
    <row r="813" spans="3:8" x14ac:dyDescent="0.25">
      <c r="C813">
        <f>[1]hwy_speed!A813</f>
        <v>15705</v>
      </c>
      <c r="D813">
        <f>[1]hwy_speed!B813</f>
        <v>0</v>
      </c>
      <c r="E813">
        <f>[1]hwy_speed!C813</f>
        <v>0</v>
      </c>
      <c r="F813">
        <f>[1]hwy_speed!D813</f>
        <v>0</v>
      </c>
      <c r="G813">
        <f>[1]hwy_speed!E813</f>
        <v>0</v>
      </c>
      <c r="H813">
        <f>[1]hwy_speed!F813</f>
        <v>0</v>
      </c>
    </row>
    <row r="814" spans="3:8" x14ac:dyDescent="0.25">
      <c r="C814">
        <f>[1]hwy_speed!A814</f>
        <v>15709</v>
      </c>
      <c r="D814">
        <f>[1]hwy_speed!B814</f>
        <v>0</v>
      </c>
      <c r="E814">
        <f>[1]hwy_speed!C814</f>
        <v>0</v>
      </c>
      <c r="F814">
        <f>[1]hwy_speed!D814</f>
        <v>0</v>
      </c>
      <c r="G814">
        <f>[1]hwy_speed!E814</f>
        <v>0</v>
      </c>
      <c r="H814">
        <f>[1]hwy_speed!F814</f>
        <v>0</v>
      </c>
    </row>
    <row r="815" spans="3:8" x14ac:dyDescent="0.25">
      <c r="C815">
        <f>[1]hwy_speed!A815</f>
        <v>15710</v>
      </c>
      <c r="D815">
        <f>[1]hwy_speed!B815</f>
        <v>0</v>
      </c>
      <c r="E815">
        <f>[1]hwy_speed!C815</f>
        <v>0</v>
      </c>
      <c r="F815">
        <f>[1]hwy_speed!D815</f>
        <v>0</v>
      </c>
      <c r="G815">
        <f>[1]hwy_speed!E815</f>
        <v>0</v>
      </c>
      <c r="H815">
        <f>[1]hwy_speed!F815</f>
        <v>0</v>
      </c>
    </row>
    <row r="816" spans="3:8" x14ac:dyDescent="0.25">
      <c r="C816">
        <f>[1]hwy_speed!A816</f>
        <v>15714</v>
      </c>
      <c r="D816">
        <f>[1]hwy_speed!B816</f>
        <v>0</v>
      </c>
      <c r="E816">
        <f>[1]hwy_speed!C816</f>
        <v>0</v>
      </c>
      <c r="F816">
        <f>[1]hwy_speed!D816</f>
        <v>0</v>
      </c>
      <c r="G816">
        <f>[1]hwy_speed!E816</f>
        <v>0</v>
      </c>
      <c r="H816">
        <f>[1]hwy_speed!F816</f>
        <v>0</v>
      </c>
    </row>
    <row r="817" spans="3:8" x14ac:dyDescent="0.25">
      <c r="C817">
        <f>[1]hwy_speed!A817</f>
        <v>15715</v>
      </c>
      <c r="D817">
        <f>[1]hwy_speed!B817</f>
        <v>0</v>
      </c>
      <c r="E817">
        <f>[1]hwy_speed!C817</f>
        <v>0</v>
      </c>
      <c r="F817">
        <f>[1]hwy_speed!D817</f>
        <v>0</v>
      </c>
      <c r="G817">
        <f>[1]hwy_speed!E817</f>
        <v>0</v>
      </c>
      <c r="H817">
        <f>[1]hwy_speed!F817</f>
        <v>0</v>
      </c>
    </row>
    <row r="818" spans="3:8" x14ac:dyDescent="0.25">
      <c r="C818">
        <f>[1]hwy_speed!A818</f>
        <v>15720</v>
      </c>
      <c r="D818">
        <f>[1]hwy_speed!B818</f>
        <v>0</v>
      </c>
      <c r="E818">
        <f>[1]hwy_speed!C818</f>
        <v>0</v>
      </c>
      <c r="F818">
        <f>[1]hwy_speed!D818</f>
        <v>0</v>
      </c>
      <c r="G818">
        <f>[1]hwy_speed!E818</f>
        <v>0</v>
      </c>
      <c r="H818">
        <f>[1]hwy_speed!F818</f>
        <v>0</v>
      </c>
    </row>
    <row r="819" spans="3:8" x14ac:dyDescent="0.25">
      <c r="C819">
        <f>[1]hwy_speed!A819</f>
        <v>15722</v>
      </c>
      <c r="D819">
        <f>[1]hwy_speed!B819</f>
        <v>0</v>
      </c>
      <c r="E819">
        <f>[1]hwy_speed!C819</f>
        <v>0</v>
      </c>
      <c r="F819">
        <f>[1]hwy_speed!D819</f>
        <v>0</v>
      </c>
      <c r="G819">
        <f>[1]hwy_speed!E819</f>
        <v>0</v>
      </c>
      <c r="H819">
        <f>[1]hwy_speed!F819</f>
        <v>0</v>
      </c>
    </row>
    <row r="820" spans="3:8" x14ac:dyDescent="0.25">
      <c r="C820">
        <f>[1]hwy_speed!A820</f>
        <v>15767</v>
      </c>
      <c r="D820">
        <f>[1]hwy_speed!B820</f>
        <v>0</v>
      </c>
      <c r="E820">
        <f>[1]hwy_speed!C820</f>
        <v>0</v>
      </c>
      <c r="F820">
        <f>[1]hwy_speed!D820</f>
        <v>0</v>
      </c>
      <c r="G820">
        <f>[1]hwy_speed!E820</f>
        <v>0</v>
      </c>
      <c r="H820">
        <f>[1]hwy_speed!F820</f>
        <v>0</v>
      </c>
    </row>
    <row r="821" spans="3:8" x14ac:dyDescent="0.25">
      <c r="C821">
        <f>[1]hwy_speed!A821</f>
        <v>15768</v>
      </c>
      <c r="D821">
        <f>[1]hwy_speed!B821</f>
        <v>0</v>
      </c>
      <c r="E821">
        <f>[1]hwy_speed!C821</f>
        <v>0</v>
      </c>
      <c r="F821">
        <f>[1]hwy_speed!D821</f>
        <v>0</v>
      </c>
      <c r="G821">
        <f>[1]hwy_speed!E821</f>
        <v>0</v>
      </c>
      <c r="H821">
        <f>[1]hwy_speed!F821</f>
        <v>0</v>
      </c>
    </row>
    <row r="822" spans="3:8" x14ac:dyDescent="0.25">
      <c r="C822">
        <f>[1]hwy_speed!A822</f>
        <v>15775</v>
      </c>
      <c r="D822">
        <f>[1]hwy_speed!B822</f>
        <v>0</v>
      </c>
      <c r="E822">
        <f>[1]hwy_speed!C822</f>
        <v>0</v>
      </c>
      <c r="F822">
        <f>[1]hwy_speed!D822</f>
        <v>0</v>
      </c>
      <c r="G822">
        <f>[1]hwy_speed!E822</f>
        <v>0</v>
      </c>
      <c r="H822">
        <f>[1]hwy_speed!F822</f>
        <v>0</v>
      </c>
    </row>
    <row r="823" spans="3:8" x14ac:dyDescent="0.25">
      <c r="C823">
        <f>[1]hwy_speed!A823</f>
        <v>15776</v>
      </c>
      <c r="D823">
        <f>[1]hwy_speed!B823</f>
        <v>0</v>
      </c>
      <c r="E823">
        <f>[1]hwy_speed!C823</f>
        <v>0</v>
      </c>
      <c r="F823">
        <f>[1]hwy_speed!D823</f>
        <v>0</v>
      </c>
      <c r="G823">
        <f>[1]hwy_speed!E823</f>
        <v>0</v>
      </c>
      <c r="H823">
        <f>[1]hwy_speed!F823</f>
        <v>0</v>
      </c>
    </row>
    <row r="824" spans="3:8" x14ac:dyDescent="0.25">
      <c r="C824">
        <f>[1]hwy_speed!A824</f>
        <v>15849</v>
      </c>
      <c r="D824">
        <f>[1]hwy_speed!B824</f>
        <v>0</v>
      </c>
      <c r="E824">
        <f>[1]hwy_speed!C824</f>
        <v>0</v>
      </c>
      <c r="F824">
        <f>[1]hwy_speed!D824</f>
        <v>0</v>
      </c>
      <c r="G824">
        <f>[1]hwy_speed!E824</f>
        <v>0</v>
      </c>
      <c r="H824">
        <f>[1]hwy_speed!F824</f>
        <v>0</v>
      </c>
    </row>
    <row r="825" spans="3:8" x14ac:dyDescent="0.25">
      <c r="C825">
        <f>[1]hwy_speed!A825</f>
        <v>15850</v>
      </c>
      <c r="D825">
        <f>[1]hwy_speed!B825</f>
        <v>0</v>
      </c>
      <c r="E825">
        <f>[1]hwy_speed!C825</f>
        <v>0</v>
      </c>
      <c r="F825">
        <f>[1]hwy_speed!D825</f>
        <v>0</v>
      </c>
      <c r="G825">
        <f>[1]hwy_speed!E825</f>
        <v>0</v>
      </c>
      <c r="H825">
        <f>[1]hwy_speed!F825</f>
        <v>0</v>
      </c>
    </row>
    <row r="826" spans="3:8" x14ac:dyDescent="0.25">
      <c r="C826">
        <f>[1]hwy_speed!A826</f>
        <v>15851</v>
      </c>
      <c r="D826">
        <f>[1]hwy_speed!B826</f>
        <v>0</v>
      </c>
      <c r="E826">
        <f>[1]hwy_speed!C826</f>
        <v>0</v>
      </c>
      <c r="F826">
        <f>[1]hwy_speed!D826</f>
        <v>0</v>
      </c>
      <c r="G826">
        <f>[1]hwy_speed!E826</f>
        <v>0</v>
      </c>
      <c r="H826">
        <f>[1]hwy_speed!F826</f>
        <v>0</v>
      </c>
    </row>
    <row r="827" spans="3:8" x14ac:dyDescent="0.25">
      <c r="C827">
        <f>[1]hwy_speed!A827</f>
        <v>15852</v>
      </c>
      <c r="D827">
        <f>[1]hwy_speed!B827</f>
        <v>0</v>
      </c>
      <c r="E827">
        <f>[1]hwy_speed!C827</f>
        <v>0</v>
      </c>
      <c r="F827">
        <f>[1]hwy_speed!D827</f>
        <v>0</v>
      </c>
      <c r="G827">
        <f>[1]hwy_speed!E827</f>
        <v>0</v>
      </c>
      <c r="H827">
        <f>[1]hwy_speed!F827</f>
        <v>0</v>
      </c>
    </row>
    <row r="828" spans="3:8" x14ac:dyDescent="0.25">
      <c r="C828">
        <f>[1]hwy_speed!A828</f>
        <v>15853</v>
      </c>
      <c r="D828">
        <f>[1]hwy_speed!B828</f>
        <v>0</v>
      </c>
      <c r="E828">
        <f>[1]hwy_speed!C828</f>
        <v>0</v>
      </c>
      <c r="F828">
        <f>[1]hwy_speed!D828</f>
        <v>0</v>
      </c>
      <c r="G828">
        <f>[1]hwy_speed!E828</f>
        <v>0</v>
      </c>
      <c r="H828">
        <f>[1]hwy_speed!F828</f>
        <v>0</v>
      </c>
    </row>
    <row r="829" spans="3:8" x14ac:dyDescent="0.25">
      <c r="C829">
        <f>[1]hwy_speed!A829</f>
        <v>15854</v>
      </c>
      <c r="D829">
        <f>[1]hwy_speed!B829</f>
        <v>0</v>
      </c>
      <c r="E829">
        <f>[1]hwy_speed!C829</f>
        <v>0</v>
      </c>
      <c r="F829">
        <f>[1]hwy_speed!D829</f>
        <v>0</v>
      </c>
      <c r="G829">
        <f>[1]hwy_speed!E829</f>
        <v>0</v>
      </c>
      <c r="H829">
        <f>[1]hwy_speed!F829</f>
        <v>0</v>
      </c>
    </row>
    <row r="830" spans="3:8" x14ac:dyDescent="0.25">
      <c r="C830">
        <f>[1]hwy_speed!A830</f>
        <v>15855</v>
      </c>
      <c r="D830">
        <f>[1]hwy_speed!B830</f>
        <v>0</v>
      </c>
      <c r="E830">
        <f>[1]hwy_speed!C830</f>
        <v>0</v>
      </c>
      <c r="F830">
        <f>[1]hwy_speed!D830</f>
        <v>0</v>
      </c>
      <c r="G830">
        <f>[1]hwy_speed!E830</f>
        <v>0</v>
      </c>
      <c r="H830">
        <f>[1]hwy_speed!F830</f>
        <v>0</v>
      </c>
    </row>
    <row r="831" spans="3:8" x14ac:dyDescent="0.25">
      <c r="C831">
        <f>[1]hwy_speed!A831</f>
        <v>15856</v>
      </c>
      <c r="D831">
        <f>[1]hwy_speed!B831</f>
        <v>0</v>
      </c>
      <c r="E831">
        <f>[1]hwy_speed!C831</f>
        <v>0</v>
      </c>
      <c r="F831">
        <f>[1]hwy_speed!D831</f>
        <v>0</v>
      </c>
      <c r="G831">
        <f>[1]hwy_speed!E831</f>
        <v>0</v>
      </c>
      <c r="H831">
        <f>[1]hwy_speed!F831</f>
        <v>0</v>
      </c>
    </row>
    <row r="832" spans="3:8" x14ac:dyDescent="0.25">
      <c r="C832">
        <f>[1]hwy_speed!A832</f>
        <v>15857</v>
      </c>
      <c r="D832">
        <f>[1]hwy_speed!B832</f>
        <v>0</v>
      </c>
      <c r="E832">
        <f>[1]hwy_speed!C832</f>
        <v>0</v>
      </c>
      <c r="F832">
        <f>[1]hwy_speed!D832</f>
        <v>0</v>
      </c>
      <c r="G832">
        <f>[1]hwy_speed!E832</f>
        <v>0</v>
      </c>
      <c r="H832">
        <f>[1]hwy_speed!F832</f>
        <v>0</v>
      </c>
    </row>
    <row r="833" spans="3:8" x14ac:dyDescent="0.25">
      <c r="C833">
        <f>[1]hwy_speed!A833</f>
        <v>15858</v>
      </c>
      <c r="D833">
        <f>[1]hwy_speed!B833</f>
        <v>0</v>
      </c>
      <c r="E833">
        <f>[1]hwy_speed!C833</f>
        <v>0</v>
      </c>
      <c r="F833">
        <f>[1]hwy_speed!D833</f>
        <v>0</v>
      </c>
      <c r="G833">
        <f>[1]hwy_speed!E833</f>
        <v>0</v>
      </c>
      <c r="H833">
        <f>[1]hwy_speed!F833</f>
        <v>0</v>
      </c>
    </row>
    <row r="834" spans="3:8" x14ac:dyDescent="0.25">
      <c r="C834">
        <f>[1]hwy_speed!A834</f>
        <v>15859</v>
      </c>
      <c r="D834">
        <f>[1]hwy_speed!B834</f>
        <v>0</v>
      </c>
      <c r="E834">
        <f>[1]hwy_speed!C834</f>
        <v>0</v>
      </c>
      <c r="F834">
        <f>[1]hwy_speed!D834</f>
        <v>0</v>
      </c>
      <c r="G834">
        <f>[1]hwy_speed!E834</f>
        <v>0</v>
      </c>
      <c r="H834">
        <f>[1]hwy_speed!F834</f>
        <v>0</v>
      </c>
    </row>
    <row r="835" spans="3:8" x14ac:dyDescent="0.25">
      <c r="C835">
        <f>[1]hwy_speed!A835</f>
        <v>15862</v>
      </c>
      <c r="D835">
        <f>[1]hwy_speed!B835</f>
        <v>0</v>
      </c>
      <c r="E835">
        <f>[1]hwy_speed!C835</f>
        <v>0</v>
      </c>
      <c r="F835">
        <f>[1]hwy_speed!D835</f>
        <v>0</v>
      </c>
      <c r="G835">
        <f>[1]hwy_speed!E835</f>
        <v>0</v>
      </c>
      <c r="H835">
        <f>[1]hwy_speed!F835</f>
        <v>0</v>
      </c>
    </row>
    <row r="836" spans="3:8" x14ac:dyDescent="0.25">
      <c r="C836">
        <f>[1]hwy_speed!A836</f>
        <v>15863</v>
      </c>
      <c r="D836">
        <f>[1]hwy_speed!B836</f>
        <v>0</v>
      </c>
      <c r="E836">
        <f>[1]hwy_speed!C836</f>
        <v>0</v>
      </c>
      <c r="F836">
        <f>[1]hwy_speed!D836</f>
        <v>0</v>
      </c>
      <c r="G836">
        <f>[1]hwy_speed!E836</f>
        <v>0</v>
      </c>
      <c r="H836">
        <f>[1]hwy_speed!F836</f>
        <v>0</v>
      </c>
    </row>
    <row r="837" spans="3:8" x14ac:dyDescent="0.25">
      <c r="C837">
        <f>[1]hwy_speed!A837</f>
        <v>15869</v>
      </c>
      <c r="D837">
        <f>[1]hwy_speed!B837</f>
        <v>0</v>
      </c>
      <c r="E837">
        <f>[1]hwy_speed!C837</f>
        <v>0</v>
      </c>
      <c r="F837">
        <f>[1]hwy_speed!D837</f>
        <v>0</v>
      </c>
      <c r="G837">
        <f>[1]hwy_speed!E837</f>
        <v>0</v>
      </c>
      <c r="H837">
        <f>[1]hwy_speed!F837</f>
        <v>0</v>
      </c>
    </row>
    <row r="838" spans="3:8" x14ac:dyDescent="0.25">
      <c r="C838">
        <f>[1]hwy_speed!A838</f>
        <v>15870</v>
      </c>
      <c r="D838">
        <f>[1]hwy_speed!B838</f>
        <v>0</v>
      </c>
      <c r="E838">
        <f>[1]hwy_speed!C838</f>
        <v>0</v>
      </c>
      <c r="F838">
        <f>[1]hwy_speed!D838</f>
        <v>0</v>
      </c>
      <c r="G838">
        <f>[1]hwy_speed!E838</f>
        <v>0</v>
      </c>
      <c r="H838">
        <f>[1]hwy_speed!F838</f>
        <v>0</v>
      </c>
    </row>
    <row r="839" spans="3:8" x14ac:dyDescent="0.25">
      <c r="C839">
        <f>[1]hwy_speed!A839</f>
        <v>15874</v>
      </c>
      <c r="D839">
        <f>[1]hwy_speed!B839</f>
        <v>0</v>
      </c>
      <c r="E839">
        <f>[1]hwy_speed!C839</f>
        <v>0</v>
      </c>
      <c r="F839">
        <f>[1]hwy_speed!D839</f>
        <v>0</v>
      </c>
      <c r="G839">
        <f>[1]hwy_speed!E839</f>
        <v>0</v>
      </c>
      <c r="H839">
        <f>[1]hwy_speed!F839</f>
        <v>0</v>
      </c>
    </row>
    <row r="840" spans="3:8" x14ac:dyDescent="0.25">
      <c r="C840">
        <f>[1]hwy_speed!A840</f>
        <v>15877</v>
      </c>
      <c r="D840">
        <f>[1]hwy_speed!B840</f>
        <v>0</v>
      </c>
      <c r="E840">
        <f>[1]hwy_speed!C840</f>
        <v>0</v>
      </c>
      <c r="F840">
        <f>[1]hwy_speed!D840</f>
        <v>0</v>
      </c>
      <c r="G840">
        <f>[1]hwy_speed!E840</f>
        <v>0</v>
      </c>
      <c r="H840">
        <f>[1]hwy_speed!F840</f>
        <v>0</v>
      </c>
    </row>
    <row r="841" spans="3:8" x14ac:dyDescent="0.25">
      <c r="C841">
        <f>[1]hwy_speed!A841</f>
        <v>15914</v>
      </c>
      <c r="D841">
        <f>[1]hwy_speed!B841</f>
        <v>0</v>
      </c>
      <c r="E841">
        <f>[1]hwy_speed!C841</f>
        <v>0</v>
      </c>
      <c r="F841">
        <f>[1]hwy_speed!D841</f>
        <v>0</v>
      </c>
      <c r="G841">
        <f>[1]hwy_speed!E841</f>
        <v>0</v>
      </c>
      <c r="H841">
        <f>[1]hwy_speed!F841</f>
        <v>0</v>
      </c>
    </row>
    <row r="842" spans="3:8" x14ac:dyDescent="0.25">
      <c r="C842">
        <f>[1]hwy_speed!A842</f>
        <v>15916</v>
      </c>
      <c r="D842">
        <f>[1]hwy_speed!B842</f>
        <v>0</v>
      </c>
      <c r="E842">
        <f>[1]hwy_speed!C842</f>
        <v>0</v>
      </c>
      <c r="F842">
        <f>[1]hwy_speed!D842</f>
        <v>0</v>
      </c>
      <c r="G842">
        <f>[1]hwy_speed!E842</f>
        <v>0</v>
      </c>
      <c r="H842">
        <f>[1]hwy_speed!F842</f>
        <v>0</v>
      </c>
    </row>
    <row r="843" spans="3:8" x14ac:dyDescent="0.25">
      <c r="C843">
        <f>[1]hwy_speed!A843</f>
        <v>15917</v>
      </c>
      <c r="D843">
        <f>[1]hwy_speed!B843</f>
        <v>0</v>
      </c>
      <c r="E843">
        <f>[1]hwy_speed!C843</f>
        <v>0</v>
      </c>
      <c r="F843">
        <f>[1]hwy_speed!D843</f>
        <v>0</v>
      </c>
      <c r="G843">
        <f>[1]hwy_speed!E843</f>
        <v>0</v>
      </c>
      <c r="H843">
        <f>[1]hwy_speed!F843</f>
        <v>0</v>
      </c>
    </row>
    <row r="844" spans="3:8" x14ac:dyDescent="0.25">
      <c r="C844">
        <f>[1]hwy_speed!A844</f>
        <v>16032</v>
      </c>
      <c r="D844">
        <f>[1]hwy_speed!B844</f>
        <v>0</v>
      </c>
      <c r="E844">
        <f>[1]hwy_speed!C844</f>
        <v>0</v>
      </c>
      <c r="F844">
        <f>[1]hwy_speed!D844</f>
        <v>0</v>
      </c>
      <c r="G844">
        <f>[1]hwy_speed!E844</f>
        <v>0</v>
      </c>
      <c r="H844">
        <f>[1]hwy_speed!F844</f>
        <v>0</v>
      </c>
    </row>
    <row r="845" spans="3:8" x14ac:dyDescent="0.25">
      <c r="C845">
        <f>[1]hwy_speed!A845</f>
        <v>16037</v>
      </c>
      <c r="D845">
        <f>[1]hwy_speed!B845</f>
        <v>0</v>
      </c>
      <c r="E845">
        <f>[1]hwy_speed!C845</f>
        <v>0</v>
      </c>
      <c r="F845">
        <f>[1]hwy_speed!D845</f>
        <v>0</v>
      </c>
      <c r="G845">
        <f>[1]hwy_speed!E845</f>
        <v>0</v>
      </c>
      <c r="H845">
        <f>[1]hwy_speed!F845</f>
        <v>0</v>
      </c>
    </row>
    <row r="846" spans="3:8" x14ac:dyDescent="0.25">
      <c r="C846">
        <f>[1]hwy_speed!A846</f>
        <v>16038</v>
      </c>
      <c r="D846">
        <f>[1]hwy_speed!B846</f>
        <v>0</v>
      </c>
      <c r="E846">
        <f>[1]hwy_speed!C846</f>
        <v>0</v>
      </c>
      <c r="F846">
        <f>[1]hwy_speed!D846</f>
        <v>0</v>
      </c>
      <c r="G846">
        <f>[1]hwy_speed!E846</f>
        <v>0</v>
      </c>
      <c r="H846">
        <f>[1]hwy_speed!F846</f>
        <v>0</v>
      </c>
    </row>
    <row r="847" spans="3:8" x14ac:dyDescent="0.25">
      <c r="C847">
        <f>[1]hwy_speed!A847</f>
        <v>16040</v>
      </c>
      <c r="D847">
        <f>[1]hwy_speed!B847</f>
        <v>0</v>
      </c>
      <c r="E847">
        <f>[1]hwy_speed!C847</f>
        <v>0</v>
      </c>
      <c r="F847">
        <f>[1]hwy_speed!D847</f>
        <v>0</v>
      </c>
      <c r="G847">
        <f>[1]hwy_speed!E847</f>
        <v>0</v>
      </c>
      <c r="H847">
        <f>[1]hwy_speed!F847</f>
        <v>0</v>
      </c>
    </row>
    <row r="848" spans="3:8" x14ac:dyDescent="0.25">
      <c r="C848">
        <f>[1]hwy_speed!A848</f>
        <v>16041</v>
      </c>
      <c r="D848">
        <f>[1]hwy_speed!B848</f>
        <v>0</v>
      </c>
      <c r="E848">
        <f>[1]hwy_speed!C848</f>
        <v>0</v>
      </c>
      <c r="F848">
        <f>[1]hwy_speed!D848</f>
        <v>0</v>
      </c>
      <c r="G848">
        <f>[1]hwy_speed!E848</f>
        <v>0</v>
      </c>
      <c r="H848">
        <f>[1]hwy_speed!F848</f>
        <v>0</v>
      </c>
    </row>
    <row r="849" spans="3:8" x14ac:dyDescent="0.25">
      <c r="C849">
        <f>[1]hwy_speed!A849</f>
        <v>16045</v>
      </c>
      <c r="D849">
        <f>[1]hwy_speed!B849</f>
        <v>0</v>
      </c>
      <c r="E849">
        <f>[1]hwy_speed!C849</f>
        <v>0</v>
      </c>
      <c r="F849">
        <f>[1]hwy_speed!D849</f>
        <v>0</v>
      </c>
      <c r="G849">
        <f>[1]hwy_speed!E849</f>
        <v>0</v>
      </c>
      <c r="H849">
        <f>[1]hwy_speed!F849</f>
        <v>0</v>
      </c>
    </row>
    <row r="850" spans="3:8" x14ac:dyDescent="0.25">
      <c r="C850">
        <f>[1]hwy_speed!A850</f>
        <v>16046</v>
      </c>
      <c r="D850">
        <f>[1]hwy_speed!B850</f>
        <v>0</v>
      </c>
      <c r="E850">
        <f>[1]hwy_speed!C850</f>
        <v>0</v>
      </c>
      <c r="F850">
        <f>[1]hwy_speed!D850</f>
        <v>0</v>
      </c>
      <c r="G850">
        <f>[1]hwy_speed!E850</f>
        <v>0</v>
      </c>
      <c r="H850">
        <f>[1]hwy_speed!F850</f>
        <v>0</v>
      </c>
    </row>
    <row r="851" spans="3:8" x14ac:dyDescent="0.25">
      <c r="C851">
        <f>[1]hwy_speed!A851</f>
        <v>16054</v>
      </c>
      <c r="D851">
        <f>[1]hwy_speed!B851</f>
        <v>0</v>
      </c>
      <c r="E851">
        <f>[1]hwy_speed!C851</f>
        <v>0</v>
      </c>
      <c r="F851">
        <f>[1]hwy_speed!D851</f>
        <v>0</v>
      </c>
      <c r="G851">
        <f>[1]hwy_speed!E851</f>
        <v>0</v>
      </c>
      <c r="H851">
        <f>[1]hwy_speed!F851</f>
        <v>0</v>
      </c>
    </row>
    <row r="852" spans="3:8" x14ac:dyDescent="0.25">
      <c r="C852">
        <f>[1]hwy_speed!A852</f>
        <v>16057</v>
      </c>
      <c r="D852">
        <f>[1]hwy_speed!B852</f>
        <v>0</v>
      </c>
      <c r="E852">
        <f>[1]hwy_speed!C852</f>
        <v>0</v>
      </c>
      <c r="F852">
        <f>[1]hwy_speed!D852</f>
        <v>0</v>
      </c>
      <c r="G852">
        <f>[1]hwy_speed!E852</f>
        <v>0</v>
      </c>
      <c r="H852">
        <f>[1]hwy_speed!F852</f>
        <v>0</v>
      </c>
    </row>
    <row r="853" spans="3:8" x14ac:dyDescent="0.25">
      <c r="C853">
        <f>[1]hwy_speed!A853</f>
        <v>16059</v>
      </c>
      <c r="D853">
        <f>[1]hwy_speed!B853</f>
        <v>0</v>
      </c>
      <c r="E853">
        <f>[1]hwy_speed!C853</f>
        <v>0</v>
      </c>
      <c r="F853">
        <f>[1]hwy_speed!D853</f>
        <v>0</v>
      </c>
      <c r="G853">
        <f>[1]hwy_speed!E853</f>
        <v>0</v>
      </c>
      <c r="H853">
        <f>[1]hwy_speed!F853</f>
        <v>0</v>
      </c>
    </row>
    <row r="854" spans="3:8" x14ac:dyDescent="0.25">
      <c r="C854">
        <f>[1]hwy_speed!A854</f>
        <v>16084</v>
      </c>
      <c r="D854">
        <f>[1]hwy_speed!B854</f>
        <v>0</v>
      </c>
      <c r="E854">
        <f>[1]hwy_speed!C854</f>
        <v>0</v>
      </c>
      <c r="F854">
        <f>[1]hwy_speed!D854</f>
        <v>0</v>
      </c>
      <c r="G854">
        <f>[1]hwy_speed!E854</f>
        <v>0</v>
      </c>
      <c r="H854">
        <f>[1]hwy_speed!F854</f>
        <v>0</v>
      </c>
    </row>
    <row r="855" spans="3:8" x14ac:dyDescent="0.25">
      <c r="C855">
        <f>[1]hwy_speed!A855</f>
        <v>16085</v>
      </c>
      <c r="D855">
        <f>[1]hwy_speed!B855</f>
        <v>0</v>
      </c>
      <c r="E855">
        <f>[1]hwy_speed!C855</f>
        <v>0</v>
      </c>
      <c r="F855">
        <f>[1]hwy_speed!D855</f>
        <v>0</v>
      </c>
      <c r="G855">
        <f>[1]hwy_speed!E855</f>
        <v>0</v>
      </c>
      <c r="H855">
        <f>[1]hwy_speed!F855</f>
        <v>0</v>
      </c>
    </row>
    <row r="856" spans="3:8" x14ac:dyDescent="0.25">
      <c r="C856">
        <f>[1]hwy_speed!A856</f>
        <v>16096</v>
      </c>
      <c r="D856">
        <f>[1]hwy_speed!B856</f>
        <v>0</v>
      </c>
      <c r="E856">
        <f>[1]hwy_speed!C856</f>
        <v>0</v>
      </c>
      <c r="F856">
        <f>[1]hwy_speed!D856</f>
        <v>0</v>
      </c>
      <c r="G856">
        <f>[1]hwy_speed!E856</f>
        <v>0</v>
      </c>
      <c r="H856">
        <f>[1]hwy_speed!F856</f>
        <v>0</v>
      </c>
    </row>
    <row r="857" spans="3:8" x14ac:dyDescent="0.25">
      <c r="C857">
        <f>[1]hwy_speed!A857</f>
        <v>16122</v>
      </c>
      <c r="D857">
        <f>[1]hwy_speed!B857</f>
        <v>0</v>
      </c>
      <c r="E857">
        <f>[1]hwy_speed!C857</f>
        <v>0</v>
      </c>
      <c r="F857">
        <f>[1]hwy_speed!D857</f>
        <v>0</v>
      </c>
      <c r="G857">
        <f>[1]hwy_speed!E857</f>
        <v>0</v>
      </c>
      <c r="H857">
        <f>[1]hwy_speed!F857</f>
        <v>0</v>
      </c>
    </row>
    <row r="858" spans="3:8" x14ac:dyDescent="0.25">
      <c r="C858">
        <f>[1]hwy_speed!A858</f>
        <v>16125</v>
      </c>
      <c r="D858">
        <f>[1]hwy_speed!B858</f>
        <v>0</v>
      </c>
      <c r="E858">
        <f>[1]hwy_speed!C858</f>
        <v>0</v>
      </c>
      <c r="F858">
        <f>[1]hwy_speed!D858</f>
        <v>0</v>
      </c>
      <c r="G858">
        <f>[1]hwy_speed!E858</f>
        <v>0</v>
      </c>
      <c r="H858">
        <f>[1]hwy_speed!F858</f>
        <v>0</v>
      </c>
    </row>
    <row r="859" spans="3:8" x14ac:dyDescent="0.25">
      <c r="C859">
        <f>[1]hwy_speed!A859</f>
        <v>16126</v>
      </c>
      <c r="D859">
        <f>[1]hwy_speed!B859</f>
        <v>0</v>
      </c>
      <c r="E859">
        <f>[1]hwy_speed!C859</f>
        <v>0</v>
      </c>
      <c r="F859">
        <f>[1]hwy_speed!D859</f>
        <v>0</v>
      </c>
      <c r="G859">
        <f>[1]hwy_speed!E859</f>
        <v>0</v>
      </c>
      <c r="H859">
        <f>[1]hwy_speed!F859</f>
        <v>0</v>
      </c>
    </row>
    <row r="860" spans="3:8" x14ac:dyDescent="0.25">
      <c r="C860">
        <f>[1]hwy_speed!A860</f>
        <v>16127</v>
      </c>
      <c r="D860">
        <f>[1]hwy_speed!B860</f>
        <v>0</v>
      </c>
      <c r="E860">
        <f>[1]hwy_speed!C860</f>
        <v>0</v>
      </c>
      <c r="F860">
        <f>[1]hwy_speed!D860</f>
        <v>0</v>
      </c>
      <c r="G860">
        <f>[1]hwy_speed!E860</f>
        <v>0</v>
      </c>
      <c r="H860">
        <f>[1]hwy_speed!F860</f>
        <v>0</v>
      </c>
    </row>
    <row r="861" spans="3:8" x14ac:dyDescent="0.25">
      <c r="C861">
        <f>[1]hwy_speed!A861</f>
        <v>16128</v>
      </c>
      <c r="D861">
        <f>[1]hwy_speed!B861</f>
        <v>0</v>
      </c>
      <c r="E861">
        <f>[1]hwy_speed!C861</f>
        <v>0</v>
      </c>
      <c r="F861">
        <f>[1]hwy_speed!D861</f>
        <v>0</v>
      </c>
      <c r="G861">
        <f>[1]hwy_speed!E861</f>
        <v>0</v>
      </c>
      <c r="H861">
        <f>[1]hwy_speed!F861</f>
        <v>0</v>
      </c>
    </row>
    <row r="862" spans="3:8" x14ac:dyDescent="0.25">
      <c r="C862">
        <f>[1]hwy_speed!A862</f>
        <v>16131</v>
      </c>
      <c r="D862">
        <f>[1]hwy_speed!B862</f>
        <v>0</v>
      </c>
      <c r="E862">
        <f>[1]hwy_speed!C862</f>
        <v>0</v>
      </c>
      <c r="F862">
        <f>[1]hwy_speed!D862</f>
        <v>0</v>
      </c>
      <c r="G862">
        <f>[1]hwy_speed!E862</f>
        <v>0</v>
      </c>
      <c r="H862">
        <f>[1]hwy_speed!F862</f>
        <v>0</v>
      </c>
    </row>
    <row r="863" spans="3:8" x14ac:dyDescent="0.25">
      <c r="C863">
        <f>[1]hwy_speed!A863</f>
        <v>16136</v>
      </c>
      <c r="D863">
        <f>[1]hwy_speed!B863</f>
        <v>0</v>
      </c>
      <c r="E863">
        <f>[1]hwy_speed!C863</f>
        <v>0</v>
      </c>
      <c r="F863">
        <f>[1]hwy_speed!D863</f>
        <v>0</v>
      </c>
      <c r="G863">
        <f>[1]hwy_speed!E863</f>
        <v>0</v>
      </c>
      <c r="H863">
        <f>[1]hwy_speed!F863</f>
        <v>0</v>
      </c>
    </row>
    <row r="864" spans="3:8" x14ac:dyDescent="0.25">
      <c r="C864">
        <f>[1]hwy_speed!A864</f>
        <v>16138</v>
      </c>
      <c r="D864">
        <f>[1]hwy_speed!B864</f>
        <v>0</v>
      </c>
      <c r="E864">
        <f>[1]hwy_speed!C864</f>
        <v>0</v>
      </c>
      <c r="F864">
        <f>[1]hwy_speed!D864</f>
        <v>0</v>
      </c>
      <c r="G864">
        <f>[1]hwy_speed!E864</f>
        <v>0</v>
      </c>
      <c r="H864">
        <f>[1]hwy_speed!F864</f>
        <v>0</v>
      </c>
    </row>
    <row r="865" spans="3:8" x14ac:dyDescent="0.25">
      <c r="C865">
        <f>[1]hwy_speed!A865</f>
        <v>16144</v>
      </c>
      <c r="D865">
        <f>[1]hwy_speed!B865</f>
        <v>0</v>
      </c>
      <c r="E865">
        <f>[1]hwy_speed!C865</f>
        <v>0</v>
      </c>
      <c r="F865">
        <f>[1]hwy_speed!D865</f>
        <v>0</v>
      </c>
      <c r="G865">
        <f>[1]hwy_speed!E865</f>
        <v>0</v>
      </c>
      <c r="H865">
        <f>[1]hwy_speed!F865</f>
        <v>0</v>
      </c>
    </row>
    <row r="866" spans="3:8" x14ac:dyDescent="0.25">
      <c r="C866">
        <f>[1]hwy_speed!A866</f>
        <v>16162</v>
      </c>
      <c r="D866">
        <f>[1]hwy_speed!B866</f>
        <v>0</v>
      </c>
      <c r="E866">
        <f>[1]hwy_speed!C866</f>
        <v>0</v>
      </c>
      <c r="F866">
        <f>[1]hwy_speed!D866</f>
        <v>0</v>
      </c>
      <c r="G866">
        <f>[1]hwy_speed!E866</f>
        <v>0</v>
      </c>
      <c r="H866">
        <f>[1]hwy_speed!F866</f>
        <v>0</v>
      </c>
    </row>
    <row r="867" spans="3:8" x14ac:dyDescent="0.25">
      <c r="C867">
        <f>[1]hwy_speed!A867</f>
        <v>16163</v>
      </c>
      <c r="D867">
        <f>[1]hwy_speed!B867</f>
        <v>0</v>
      </c>
      <c r="E867">
        <f>[1]hwy_speed!C867</f>
        <v>0</v>
      </c>
      <c r="F867">
        <f>[1]hwy_speed!D867</f>
        <v>0</v>
      </c>
      <c r="G867">
        <f>[1]hwy_speed!E867</f>
        <v>0</v>
      </c>
      <c r="H867">
        <f>[1]hwy_speed!F867</f>
        <v>0</v>
      </c>
    </row>
    <row r="868" spans="3:8" x14ac:dyDescent="0.25">
      <c r="C868">
        <f>[1]hwy_speed!A868</f>
        <v>16164</v>
      </c>
      <c r="D868">
        <f>[1]hwy_speed!B868</f>
        <v>0</v>
      </c>
      <c r="E868">
        <f>[1]hwy_speed!C868</f>
        <v>0</v>
      </c>
      <c r="F868">
        <f>[1]hwy_speed!D868</f>
        <v>0</v>
      </c>
      <c r="G868">
        <f>[1]hwy_speed!E868</f>
        <v>0</v>
      </c>
      <c r="H868">
        <f>[1]hwy_speed!F868</f>
        <v>0</v>
      </c>
    </row>
    <row r="869" spans="3:8" x14ac:dyDescent="0.25">
      <c r="C869">
        <f>[1]hwy_speed!A869</f>
        <v>16167</v>
      </c>
      <c r="D869">
        <f>[1]hwy_speed!B869</f>
        <v>0</v>
      </c>
      <c r="E869">
        <f>[1]hwy_speed!C869</f>
        <v>0</v>
      </c>
      <c r="F869">
        <f>[1]hwy_speed!D869</f>
        <v>0</v>
      </c>
      <c r="G869">
        <f>[1]hwy_speed!E869</f>
        <v>0</v>
      </c>
      <c r="H869">
        <f>[1]hwy_speed!F869</f>
        <v>0</v>
      </c>
    </row>
    <row r="870" spans="3:8" x14ac:dyDescent="0.25">
      <c r="C870">
        <f>[1]hwy_speed!A870</f>
        <v>16170</v>
      </c>
      <c r="D870">
        <f>[1]hwy_speed!B870</f>
        <v>0</v>
      </c>
      <c r="E870">
        <f>[1]hwy_speed!C870</f>
        <v>0</v>
      </c>
      <c r="F870">
        <f>[1]hwy_speed!D870</f>
        <v>0</v>
      </c>
      <c r="G870">
        <f>[1]hwy_speed!E870</f>
        <v>0</v>
      </c>
      <c r="H870">
        <f>[1]hwy_speed!F870</f>
        <v>0</v>
      </c>
    </row>
    <row r="871" spans="3:8" x14ac:dyDescent="0.25">
      <c r="C871">
        <f>[1]hwy_speed!A871</f>
        <v>16183</v>
      </c>
      <c r="D871">
        <f>[1]hwy_speed!B871</f>
        <v>0</v>
      </c>
      <c r="E871">
        <f>[1]hwy_speed!C871</f>
        <v>0</v>
      </c>
      <c r="F871">
        <f>[1]hwy_speed!D871</f>
        <v>0</v>
      </c>
      <c r="G871">
        <f>[1]hwy_speed!E871</f>
        <v>0</v>
      </c>
      <c r="H871">
        <f>[1]hwy_speed!F871</f>
        <v>0</v>
      </c>
    </row>
    <row r="872" spans="3:8" x14ac:dyDescent="0.25">
      <c r="C872">
        <f>[1]hwy_speed!A872</f>
        <v>16271</v>
      </c>
      <c r="D872">
        <f>[1]hwy_speed!B872</f>
        <v>0</v>
      </c>
      <c r="E872">
        <f>[1]hwy_speed!C872</f>
        <v>0</v>
      </c>
      <c r="F872">
        <f>[1]hwy_speed!D872</f>
        <v>0</v>
      </c>
      <c r="G872">
        <f>[1]hwy_speed!E872</f>
        <v>0</v>
      </c>
      <c r="H872">
        <f>[1]hwy_speed!F872</f>
        <v>0</v>
      </c>
    </row>
    <row r="873" spans="3:8" x14ac:dyDescent="0.25">
      <c r="C873">
        <f>[1]hwy_speed!A873</f>
        <v>16272</v>
      </c>
      <c r="D873">
        <f>[1]hwy_speed!B873</f>
        <v>0</v>
      </c>
      <c r="E873">
        <f>[1]hwy_speed!C873</f>
        <v>0</v>
      </c>
      <c r="F873">
        <f>[1]hwy_speed!D873</f>
        <v>0</v>
      </c>
      <c r="G873">
        <f>[1]hwy_speed!E873</f>
        <v>0</v>
      </c>
      <c r="H873">
        <f>[1]hwy_speed!F873</f>
        <v>0</v>
      </c>
    </row>
    <row r="874" spans="3:8" x14ac:dyDescent="0.25">
      <c r="C874">
        <f>[1]hwy_speed!A874</f>
        <v>16274</v>
      </c>
      <c r="D874">
        <f>[1]hwy_speed!B874</f>
        <v>0</v>
      </c>
      <c r="E874">
        <f>[1]hwy_speed!C874</f>
        <v>0</v>
      </c>
      <c r="F874">
        <f>[1]hwy_speed!D874</f>
        <v>0</v>
      </c>
      <c r="G874">
        <f>[1]hwy_speed!E874</f>
        <v>0</v>
      </c>
      <c r="H874">
        <f>[1]hwy_speed!F874</f>
        <v>0</v>
      </c>
    </row>
    <row r="875" spans="3:8" x14ac:dyDescent="0.25">
      <c r="C875">
        <f>[1]hwy_speed!A875</f>
        <v>16275</v>
      </c>
      <c r="D875">
        <f>[1]hwy_speed!B875</f>
        <v>0</v>
      </c>
      <c r="E875">
        <f>[1]hwy_speed!C875</f>
        <v>0</v>
      </c>
      <c r="F875">
        <f>[1]hwy_speed!D875</f>
        <v>0</v>
      </c>
      <c r="G875">
        <f>[1]hwy_speed!E875</f>
        <v>0</v>
      </c>
      <c r="H875">
        <f>[1]hwy_speed!F875</f>
        <v>0</v>
      </c>
    </row>
    <row r="876" spans="3:8" x14ac:dyDescent="0.25">
      <c r="C876">
        <f>[1]hwy_speed!A876</f>
        <v>16290</v>
      </c>
      <c r="D876">
        <f>[1]hwy_speed!B876</f>
        <v>0</v>
      </c>
      <c r="E876">
        <f>[1]hwy_speed!C876</f>
        <v>0</v>
      </c>
      <c r="F876">
        <f>[1]hwy_speed!D876</f>
        <v>0</v>
      </c>
      <c r="G876">
        <f>[1]hwy_speed!E876</f>
        <v>0</v>
      </c>
      <c r="H876">
        <f>[1]hwy_speed!F876</f>
        <v>0</v>
      </c>
    </row>
    <row r="877" spans="3:8" x14ac:dyDescent="0.25">
      <c r="C877">
        <f>[1]hwy_speed!A877</f>
        <v>16291</v>
      </c>
      <c r="D877">
        <f>[1]hwy_speed!B877</f>
        <v>0</v>
      </c>
      <c r="E877">
        <f>[1]hwy_speed!C877</f>
        <v>0</v>
      </c>
      <c r="F877">
        <f>[1]hwy_speed!D877</f>
        <v>0</v>
      </c>
      <c r="G877">
        <f>[1]hwy_speed!E877</f>
        <v>0</v>
      </c>
      <c r="H877">
        <f>[1]hwy_speed!F877</f>
        <v>0</v>
      </c>
    </row>
    <row r="878" spans="3:8" x14ac:dyDescent="0.25">
      <c r="C878">
        <f>[1]hwy_speed!A878</f>
        <v>16350</v>
      </c>
      <c r="D878">
        <f>[1]hwy_speed!B878</f>
        <v>0</v>
      </c>
      <c r="E878">
        <f>[1]hwy_speed!C878</f>
        <v>0</v>
      </c>
      <c r="F878">
        <f>[1]hwy_speed!D878</f>
        <v>0</v>
      </c>
      <c r="G878">
        <f>[1]hwy_speed!E878</f>
        <v>0</v>
      </c>
      <c r="H878">
        <f>[1]hwy_speed!F878</f>
        <v>0</v>
      </c>
    </row>
    <row r="879" spans="3:8" x14ac:dyDescent="0.25">
      <c r="C879">
        <f>[1]hwy_speed!A879</f>
        <v>16351</v>
      </c>
      <c r="D879">
        <f>[1]hwy_speed!B879</f>
        <v>0</v>
      </c>
      <c r="E879">
        <f>[1]hwy_speed!C879</f>
        <v>0</v>
      </c>
      <c r="F879">
        <f>[1]hwy_speed!D879</f>
        <v>0</v>
      </c>
      <c r="G879">
        <f>[1]hwy_speed!E879</f>
        <v>0</v>
      </c>
      <c r="H879">
        <f>[1]hwy_speed!F879</f>
        <v>0</v>
      </c>
    </row>
    <row r="880" spans="3:8" x14ac:dyDescent="0.25">
      <c r="C880">
        <f>[1]hwy_speed!A880</f>
        <v>16352</v>
      </c>
      <c r="D880">
        <f>[1]hwy_speed!B880</f>
        <v>0</v>
      </c>
      <c r="E880">
        <f>[1]hwy_speed!C880</f>
        <v>0</v>
      </c>
      <c r="F880">
        <f>[1]hwy_speed!D880</f>
        <v>0</v>
      </c>
      <c r="G880">
        <f>[1]hwy_speed!E880</f>
        <v>0</v>
      </c>
      <c r="H880">
        <f>[1]hwy_speed!F880</f>
        <v>0</v>
      </c>
    </row>
    <row r="881" spans="3:8" x14ac:dyDescent="0.25">
      <c r="C881">
        <f>[1]hwy_speed!A881</f>
        <v>16353</v>
      </c>
      <c r="D881">
        <f>[1]hwy_speed!B881</f>
        <v>0</v>
      </c>
      <c r="E881">
        <f>[1]hwy_speed!C881</f>
        <v>0</v>
      </c>
      <c r="F881">
        <f>[1]hwy_speed!D881</f>
        <v>0</v>
      </c>
      <c r="G881">
        <f>[1]hwy_speed!E881</f>
        <v>0</v>
      </c>
      <c r="H881">
        <f>[1]hwy_speed!F881</f>
        <v>0</v>
      </c>
    </row>
    <row r="882" spans="3:8" x14ac:dyDescent="0.25">
      <c r="C882">
        <f>[1]hwy_speed!A882</f>
        <v>16354</v>
      </c>
      <c r="D882">
        <f>[1]hwy_speed!B882</f>
        <v>0</v>
      </c>
      <c r="E882">
        <f>[1]hwy_speed!C882</f>
        <v>0</v>
      </c>
      <c r="F882">
        <f>[1]hwy_speed!D882</f>
        <v>0</v>
      </c>
      <c r="G882">
        <f>[1]hwy_speed!E882</f>
        <v>0</v>
      </c>
      <c r="H882">
        <f>[1]hwy_speed!F882</f>
        <v>0</v>
      </c>
    </row>
    <row r="883" spans="3:8" x14ac:dyDescent="0.25">
      <c r="C883">
        <f>[1]hwy_speed!A883</f>
        <v>16355</v>
      </c>
      <c r="D883">
        <f>[1]hwy_speed!B883</f>
        <v>0</v>
      </c>
      <c r="E883">
        <f>[1]hwy_speed!C883</f>
        <v>0</v>
      </c>
      <c r="F883">
        <f>[1]hwy_speed!D883</f>
        <v>0</v>
      </c>
      <c r="G883">
        <f>[1]hwy_speed!E883</f>
        <v>0</v>
      </c>
      <c r="H883">
        <f>[1]hwy_speed!F883</f>
        <v>0</v>
      </c>
    </row>
    <row r="884" spans="3:8" x14ac:dyDescent="0.25">
      <c r="C884">
        <f>[1]hwy_speed!A884</f>
        <v>16356</v>
      </c>
      <c r="D884">
        <f>[1]hwy_speed!B884</f>
        <v>0</v>
      </c>
      <c r="E884">
        <f>[1]hwy_speed!C884</f>
        <v>0</v>
      </c>
      <c r="F884">
        <f>[1]hwy_speed!D884</f>
        <v>0</v>
      </c>
      <c r="G884">
        <f>[1]hwy_speed!E884</f>
        <v>0</v>
      </c>
      <c r="H884">
        <f>[1]hwy_speed!F884</f>
        <v>0</v>
      </c>
    </row>
    <row r="885" spans="3:8" x14ac:dyDescent="0.25">
      <c r="C885">
        <f>[1]hwy_speed!A885</f>
        <v>16357</v>
      </c>
      <c r="D885">
        <f>[1]hwy_speed!B885</f>
        <v>0</v>
      </c>
      <c r="E885">
        <f>[1]hwy_speed!C885</f>
        <v>0</v>
      </c>
      <c r="F885">
        <f>[1]hwy_speed!D885</f>
        <v>0</v>
      </c>
      <c r="G885">
        <f>[1]hwy_speed!E885</f>
        <v>0</v>
      </c>
      <c r="H885">
        <f>[1]hwy_speed!F885</f>
        <v>0</v>
      </c>
    </row>
    <row r="886" spans="3:8" x14ac:dyDescent="0.25">
      <c r="C886">
        <f>[1]hwy_speed!A886</f>
        <v>16358</v>
      </c>
      <c r="D886">
        <f>[1]hwy_speed!B886</f>
        <v>0</v>
      </c>
      <c r="E886">
        <f>[1]hwy_speed!C886</f>
        <v>0</v>
      </c>
      <c r="F886">
        <f>[1]hwy_speed!D886</f>
        <v>0</v>
      </c>
      <c r="G886">
        <f>[1]hwy_speed!E886</f>
        <v>0</v>
      </c>
      <c r="H886">
        <f>[1]hwy_speed!F886</f>
        <v>0</v>
      </c>
    </row>
    <row r="887" spans="3:8" x14ac:dyDescent="0.25">
      <c r="C887">
        <f>[1]hwy_speed!A887</f>
        <v>16359</v>
      </c>
      <c r="D887">
        <f>[1]hwy_speed!B887</f>
        <v>0</v>
      </c>
      <c r="E887">
        <f>[1]hwy_speed!C887</f>
        <v>0</v>
      </c>
      <c r="F887">
        <f>[1]hwy_speed!D887</f>
        <v>0</v>
      </c>
      <c r="G887">
        <f>[1]hwy_speed!E887</f>
        <v>0</v>
      </c>
      <c r="H887">
        <f>[1]hwy_speed!F887</f>
        <v>0</v>
      </c>
    </row>
    <row r="888" spans="3:8" x14ac:dyDescent="0.25">
      <c r="C888">
        <f>[1]hwy_speed!A888</f>
        <v>16360</v>
      </c>
      <c r="D888">
        <f>[1]hwy_speed!B888</f>
        <v>0</v>
      </c>
      <c r="E888">
        <f>[1]hwy_speed!C888</f>
        <v>0</v>
      </c>
      <c r="F888">
        <f>[1]hwy_speed!D888</f>
        <v>0</v>
      </c>
      <c r="G888">
        <f>[1]hwy_speed!E888</f>
        <v>0</v>
      </c>
      <c r="H888">
        <f>[1]hwy_speed!F888</f>
        <v>0</v>
      </c>
    </row>
    <row r="889" spans="3:8" x14ac:dyDescent="0.25">
      <c r="C889">
        <f>[1]hwy_speed!A889</f>
        <v>16361</v>
      </c>
      <c r="D889">
        <f>[1]hwy_speed!B889</f>
        <v>0</v>
      </c>
      <c r="E889">
        <f>[1]hwy_speed!C889</f>
        <v>0</v>
      </c>
      <c r="F889">
        <f>[1]hwy_speed!D889</f>
        <v>0</v>
      </c>
      <c r="G889">
        <f>[1]hwy_speed!E889</f>
        <v>0</v>
      </c>
      <c r="H889">
        <f>[1]hwy_speed!F889</f>
        <v>0</v>
      </c>
    </row>
    <row r="890" spans="3:8" x14ac:dyDescent="0.25">
      <c r="C890">
        <f>[1]hwy_speed!A890</f>
        <v>16362</v>
      </c>
      <c r="D890">
        <f>[1]hwy_speed!B890</f>
        <v>0</v>
      </c>
      <c r="E890">
        <f>[1]hwy_speed!C890</f>
        <v>0</v>
      </c>
      <c r="F890">
        <f>[1]hwy_speed!D890</f>
        <v>0</v>
      </c>
      <c r="G890">
        <f>[1]hwy_speed!E890</f>
        <v>0</v>
      </c>
      <c r="H890">
        <f>[1]hwy_speed!F890</f>
        <v>0</v>
      </c>
    </row>
    <row r="891" spans="3:8" x14ac:dyDescent="0.25">
      <c r="C891">
        <f>[1]hwy_speed!A891</f>
        <v>16370</v>
      </c>
      <c r="D891">
        <f>[1]hwy_speed!B891</f>
        <v>0</v>
      </c>
      <c r="E891">
        <f>[1]hwy_speed!C891</f>
        <v>0</v>
      </c>
      <c r="F891">
        <f>[1]hwy_speed!D891</f>
        <v>0</v>
      </c>
      <c r="G891">
        <f>[1]hwy_speed!E891</f>
        <v>0</v>
      </c>
      <c r="H891">
        <f>[1]hwy_speed!F891</f>
        <v>0</v>
      </c>
    </row>
    <row r="892" spans="3:8" x14ac:dyDescent="0.25">
      <c r="C892">
        <f>[1]hwy_speed!A892</f>
        <v>16427</v>
      </c>
      <c r="D892">
        <f>[1]hwy_speed!B892</f>
        <v>0</v>
      </c>
      <c r="E892">
        <f>[1]hwy_speed!C892</f>
        <v>0</v>
      </c>
      <c r="F892">
        <f>[1]hwy_speed!D892</f>
        <v>0</v>
      </c>
      <c r="G892">
        <f>[1]hwy_speed!E892</f>
        <v>0</v>
      </c>
      <c r="H892">
        <f>[1]hwy_speed!F892</f>
        <v>0</v>
      </c>
    </row>
    <row r="893" spans="3:8" x14ac:dyDescent="0.25">
      <c r="C893">
        <f>[1]hwy_speed!A893</f>
        <v>16428</v>
      </c>
      <c r="D893">
        <f>[1]hwy_speed!B893</f>
        <v>0</v>
      </c>
      <c r="E893">
        <f>[1]hwy_speed!C893</f>
        <v>0</v>
      </c>
      <c r="F893">
        <f>[1]hwy_speed!D893</f>
        <v>0</v>
      </c>
      <c r="G893">
        <f>[1]hwy_speed!E893</f>
        <v>0</v>
      </c>
      <c r="H893">
        <f>[1]hwy_speed!F893</f>
        <v>0</v>
      </c>
    </row>
    <row r="894" spans="3:8" x14ac:dyDescent="0.25">
      <c r="C894">
        <f>[1]hwy_speed!A894</f>
        <v>16429</v>
      </c>
      <c r="D894">
        <f>[1]hwy_speed!B894</f>
        <v>0</v>
      </c>
      <c r="E894">
        <f>[1]hwy_speed!C894</f>
        <v>0</v>
      </c>
      <c r="F894">
        <f>[1]hwy_speed!D894</f>
        <v>0</v>
      </c>
      <c r="G894">
        <f>[1]hwy_speed!E894</f>
        <v>0</v>
      </c>
      <c r="H894">
        <f>[1]hwy_speed!F894</f>
        <v>0</v>
      </c>
    </row>
    <row r="895" spans="3:8" x14ac:dyDescent="0.25">
      <c r="C895">
        <f>[1]hwy_speed!A895</f>
        <v>16430</v>
      </c>
      <c r="D895">
        <f>[1]hwy_speed!B895</f>
        <v>0</v>
      </c>
      <c r="E895">
        <f>[1]hwy_speed!C895</f>
        <v>0</v>
      </c>
      <c r="F895">
        <f>[1]hwy_speed!D895</f>
        <v>0</v>
      </c>
      <c r="G895">
        <f>[1]hwy_speed!E895</f>
        <v>0</v>
      </c>
      <c r="H895">
        <f>[1]hwy_speed!F895</f>
        <v>0</v>
      </c>
    </row>
    <row r="896" spans="3:8" x14ac:dyDescent="0.25">
      <c r="C896">
        <f>[1]hwy_speed!A896</f>
        <v>16431</v>
      </c>
      <c r="D896">
        <f>[1]hwy_speed!B896</f>
        <v>0</v>
      </c>
      <c r="E896">
        <f>[1]hwy_speed!C896</f>
        <v>0</v>
      </c>
      <c r="F896">
        <f>[1]hwy_speed!D896</f>
        <v>0</v>
      </c>
      <c r="G896">
        <f>[1]hwy_speed!E896</f>
        <v>0</v>
      </c>
      <c r="H896">
        <f>[1]hwy_speed!F896</f>
        <v>0</v>
      </c>
    </row>
    <row r="897" spans="3:8" x14ac:dyDescent="0.25">
      <c r="C897">
        <f>[1]hwy_speed!A897</f>
        <v>16445</v>
      </c>
      <c r="D897">
        <f>[1]hwy_speed!B897</f>
        <v>0</v>
      </c>
      <c r="E897">
        <f>[1]hwy_speed!C897</f>
        <v>0</v>
      </c>
      <c r="F897">
        <f>[1]hwy_speed!D897</f>
        <v>0</v>
      </c>
      <c r="G897">
        <f>[1]hwy_speed!E897</f>
        <v>0</v>
      </c>
      <c r="H897">
        <f>[1]hwy_speed!F897</f>
        <v>0</v>
      </c>
    </row>
    <row r="898" spans="3:8" x14ac:dyDescent="0.25">
      <c r="C898">
        <f>[1]hwy_speed!A898</f>
        <v>16446</v>
      </c>
      <c r="D898">
        <f>[1]hwy_speed!B898</f>
        <v>0</v>
      </c>
      <c r="E898">
        <f>[1]hwy_speed!C898</f>
        <v>0</v>
      </c>
      <c r="F898">
        <f>[1]hwy_speed!D898</f>
        <v>0</v>
      </c>
      <c r="G898">
        <f>[1]hwy_speed!E898</f>
        <v>0</v>
      </c>
      <c r="H898">
        <f>[1]hwy_speed!F898</f>
        <v>0</v>
      </c>
    </row>
    <row r="899" spans="3:8" x14ac:dyDescent="0.25">
      <c r="C899">
        <f>[1]hwy_speed!A899</f>
        <v>16447</v>
      </c>
      <c r="D899">
        <f>[1]hwy_speed!B899</f>
        <v>0</v>
      </c>
      <c r="E899">
        <f>[1]hwy_speed!C899</f>
        <v>0</v>
      </c>
      <c r="F899">
        <f>[1]hwy_speed!D899</f>
        <v>0</v>
      </c>
      <c r="G899">
        <f>[1]hwy_speed!E899</f>
        <v>0</v>
      </c>
      <c r="H899">
        <f>[1]hwy_speed!F899</f>
        <v>0</v>
      </c>
    </row>
    <row r="900" spans="3:8" x14ac:dyDescent="0.25">
      <c r="C900">
        <f>[1]hwy_speed!A900</f>
        <v>16450</v>
      </c>
      <c r="D900">
        <f>[1]hwy_speed!B900</f>
        <v>0</v>
      </c>
      <c r="E900">
        <f>[1]hwy_speed!C900</f>
        <v>0</v>
      </c>
      <c r="F900">
        <f>[1]hwy_speed!D900</f>
        <v>0</v>
      </c>
      <c r="G900">
        <f>[1]hwy_speed!E900</f>
        <v>0</v>
      </c>
      <c r="H900">
        <f>[1]hwy_speed!F900</f>
        <v>0</v>
      </c>
    </row>
    <row r="901" spans="3:8" x14ac:dyDescent="0.25">
      <c r="C901">
        <f>[1]hwy_speed!A901</f>
        <v>16489</v>
      </c>
      <c r="D901">
        <f>[1]hwy_speed!B901</f>
        <v>0</v>
      </c>
      <c r="E901">
        <f>[1]hwy_speed!C901</f>
        <v>0</v>
      </c>
      <c r="F901">
        <f>[1]hwy_speed!D901</f>
        <v>0</v>
      </c>
      <c r="G901">
        <f>[1]hwy_speed!E901</f>
        <v>0</v>
      </c>
      <c r="H901">
        <f>[1]hwy_speed!F901</f>
        <v>0</v>
      </c>
    </row>
    <row r="902" spans="3:8" x14ac:dyDescent="0.25">
      <c r="C902">
        <f>[1]hwy_speed!A902</f>
        <v>16490</v>
      </c>
      <c r="D902">
        <f>[1]hwy_speed!B902</f>
        <v>0</v>
      </c>
      <c r="E902">
        <f>[1]hwy_speed!C902</f>
        <v>0</v>
      </c>
      <c r="F902">
        <f>[1]hwy_speed!D902</f>
        <v>0</v>
      </c>
      <c r="G902">
        <f>[1]hwy_speed!E902</f>
        <v>0</v>
      </c>
      <c r="H902">
        <f>[1]hwy_speed!F902</f>
        <v>0</v>
      </c>
    </row>
    <row r="903" spans="3:8" x14ac:dyDescent="0.25">
      <c r="C903">
        <f>[1]hwy_speed!A903</f>
        <v>16491</v>
      </c>
      <c r="D903">
        <f>[1]hwy_speed!B903</f>
        <v>0</v>
      </c>
      <c r="E903">
        <f>[1]hwy_speed!C903</f>
        <v>0</v>
      </c>
      <c r="F903">
        <f>[1]hwy_speed!D903</f>
        <v>0</v>
      </c>
      <c r="G903">
        <f>[1]hwy_speed!E903</f>
        <v>0</v>
      </c>
      <c r="H903">
        <f>[1]hwy_speed!F903</f>
        <v>0</v>
      </c>
    </row>
    <row r="904" spans="3:8" x14ac:dyDescent="0.25">
      <c r="C904">
        <f>[1]hwy_speed!A904</f>
        <v>16495</v>
      </c>
      <c r="D904">
        <f>[1]hwy_speed!B904</f>
        <v>0</v>
      </c>
      <c r="E904">
        <f>[1]hwy_speed!C904</f>
        <v>0</v>
      </c>
      <c r="F904">
        <f>[1]hwy_speed!D904</f>
        <v>0</v>
      </c>
      <c r="G904">
        <f>[1]hwy_speed!E904</f>
        <v>0</v>
      </c>
      <c r="H904">
        <f>[1]hwy_speed!F904</f>
        <v>0</v>
      </c>
    </row>
    <row r="905" spans="3:8" x14ac:dyDescent="0.25">
      <c r="C905">
        <f>[1]hwy_speed!A905</f>
        <v>16499</v>
      </c>
      <c r="D905">
        <f>[1]hwy_speed!B905</f>
        <v>0</v>
      </c>
      <c r="E905">
        <f>[1]hwy_speed!C905</f>
        <v>0</v>
      </c>
      <c r="F905">
        <f>[1]hwy_speed!D905</f>
        <v>0</v>
      </c>
      <c r="G905">
        <f>[1]hwy_speed!E905</f>
        <v>0</v>
      </c>
      <c r="H905">
        <f>[1]hwy_speed!F905</f>
        <v>0</v>
      </c>
    </row>
    <row r="906" spans="3:8" x14ac:dyDescent="0.25">
      <c r="C906">
        <f>[1]hwy_speed!A906</f>
        <v>16523</v>
      </c>
      <c r="D906">
        <f>[1]hwy_speed!B906</f>
        <v>0</v>
      </c>
      <c r="E906">
        <f>[1]hwy_speed!C906</f>
        <v>0</v>
      </c>
      <c r="F906">
        <f>[1]hwy_speed!D906</f>
        <v>0</v>
      </c>
      <c r="G906">
        <f>[1]hwy_speed!E906</f>
        <v>0</v>
      </c>
      <c r="H906">
        <f>[1]hwy_speed!F906</f>
        <v>0</v>
      </c>
    </row>
    <row r="907" spans="3:8" x14ac:dyDescent="0.25">
      <c r="C907">
        <f>[1]hwy_speed!A907</f>
        <v>16524</v>
      </c>
      <c r="D907">
        <f>[1]hwy_speed!B907</f>
        <v>0</v>
      </c>
      <c r="E907">
        <f>[1]hwy_speed!C907</f>
        <v>0</v>
      </c>
      <c r="F907">
        <f>[1]hwy_speed!D907</f>
        <v>0</v>
      </c>
      <c r="G907">
        <f>[1]hwy_speed!E907</f>
        <v>0</v>
      </c>
      <c r="H907">
        <f>[1]hwy_speed!F907</f>
        <v>0</v>
      </c>
    </row>
    <row r="908" spans="3:8" x14ac:dyDescent="0.25">
      <c r="C908">
        <f>[1]hwy_speed!A908</f>
        <v>16533</v>
      </c>
      <c r="D908">
        <f>[1]hwy_speed!B908</f>
        <v>0</v>
      </c>
      <c r="E908">
        <f>[1]hwy_speed!C908</f>
        <v>0</v>
      </c>
      <c r="F908">
        <f>[1]hwy_speed!D908</f>
        <v>0</v>
      </c>
      <c r="G908">
        <f>[1]hwy_speed!E908</f>
        <v>0</v>
      </c>
      <c r="H908">
        <f>[1]hwy_speed!F908</f>
        <v>0</v>
      </c>
    </row>
    <row r="909" spans="3:8" x14ac:dyDescent="0.25">
      <c r="C909">
        <f>[1]hwy_speed!A909</f>
        <v>16534</v>
      </c>
      <c r="D909">
        <f>[1]hwy_speed!B909</f>
        <v>0</v>
      </c>
      <c r="E909">
        <f>[1]hwy_speed!C909</f>
        <v>0</v>
      </c>
      <c r="F909">
        <f>[1]hwy_speed!D909</f>
        <v>0</v>
      </c>
      <c r="G909">
        <f>[1]hwy_speed!E909</f>
        <v>0</v>
      </c>
      <c r="H909">
        <f>[1]hwy_speed!F909</f>
        <v>0</v>
      </c>
    </row>
    <row r="910" spans="3:8" x14ac:dyDescent="0.25">
      <c r="C910">
        <f>[1]hwy_speed!A910</f>
        <v>16564</v>
      </c>
      <c r="D910">
        <f>[1]hwy_speed!B910</f>
        <v>0</v>
      </c>
      <c r="E910">
        <f>[1]hwy_speed!C910</f>
        <v>0</v>
      </c>
      <c r="F910">
        <f>[1]hwy_speed!D910</f>
        <v>0</v>
      </c>
      <c r="G910">
        <f>[1]hwy_speed!E910</f>
        <v>0</v>
      </c>
      <c r="H910">
        <f>[1]hwy_speed!F910</f>
        <v>0</v>
      </c>
    </row>
    <row r="911" spans="3:8" x14ac:dyDescent="0.25">
      <c r="C911">
        <f>[1]hwy_speed!A911</f>
        <v>16565</v>
      </c>
      <c r="D911">
        <f>[1]hwy_speed!B911</f>
        <v>0</v>
      </c>
      <c r="E911">
        <f>[1]hwy_speed!C911</f>
        <v>0</v>
      </c>
      <c r="F911">
        <f>[1]hwy_speed!D911</f>
        <v>0</v>
      </c>
      <c r="G911">
        <f>[1]hwy_speed!E911</f>
        <v>0</v>
      </c>
      <c r="H911">
        <f>[1]hwy_speed!F911</f>
        <v>0</v>
      </c>
    </row>
    <row r="912" spans="3:8" x14ac:dyDescent="0.25">
      <c r="C912">
        <f>[1]hwy_speed!A912</f>
        <v>16566</v>
      </c>
      <c r="D912">
        <f>[1]hwy_speed!B912</f>
        <v>0</v>
      </c>
      <c r="E912">
        <f>[1]hwy_speed!C912</f>
        <v>0</v>
      </c>
      <c r="F912">
        <f>[1]hwy_speed!D912</f>
        <v>0</v>
      </c>
      <c r="G912">
        <f>[1]hwy_speed!E912</f>
        <v>0</v>
      </c>
      <c r="H912">
        <f>[1]hwy_speed!F912</f>
        <v>0</v>
      </c>
    </row>
    <row r="913" spans="3:8" x14ac:dyDescent="0.25">
      <c r="C913">
        <f>[1]hwy_speed!A913</f>
        <v>16567</v>
      </c>
      <c r="D913">
        <f>[1]hwy_speed!B913</f>
        <v>0</v>
      </c>
      <c r="E913">
        <f>[1]hwy_speed!C913</f>
        <v>0</v>
      </c>
      <c r="F913">
        <f>[1]hwy_speed!D913</f>
        <v>0</v>
      </c>
      <c r="G913">
        <f>[1]hwy_speed!E913</f>
        <v>0</v>
      </c>
      <c r="H913">
        <f>[1]hwy_speed!F913</f>
        <v>0</v>
      </c>
    </row>
    <row r="914" spans="3:8" x14ac:dyDescent="0.25">
      <c r="C914">
        <f>[1]hwy_speed!A914</f>
        <v>16570</v>
      </c>
      <c r="D914">
        <f>[1]hwy_speed!B914</f>
        <v>0</v>
      </c>
      <c r="E914">
        <f>[1]hwy_speed!C914</f>
        <v>0</v>
      </c>
      <c r="F914">
        <f>[1]hwy_speed!D914</f>
        <v>0</v>
      </c>
      <c r="G914">
        <f>[1]hwy_speed!E914</f>
        <v>0</v>
      </c>
      <c r="H914">
        <f>[1]hwy_speed!F914</f>
        <v>0</v>
      </c>
    </row>
    <row r="915" spans="3:8" x14ac:dyDescent="0.25">
      <c r="C915">
        <f>[1]hwy_speed!A915</f>
        <v>16578</v>
      </c>
      <c r="D915">
        <f>[1]hwy_speed!B915</f>
        <v>0</v>
      </c>
      <c r="E915">
        <f>[1]hwy_speed!C915</f>
        <v>0</v>
      </c>
      <c r="F915">
        <f>[1]hwy_speed!D915</f>
        <v>0</v>
      </c>
      <c r="G915">
        <f>[1]hwy_speed!E915</f>
        <v>0</v>
      </c>
      <c r="H915">
        <f>[1]hwy_speed!F915</f>
        <v>0</v>
      </c>
    </row>
    <row r="916" spans="3:8" x14ac:dyDescent="0.25">
      <c r="C916">
        <f>[1]hwy_speed!A916</f>
        <v>16580</v>
      </c>
      <c r="D916">
        <f>[1]hwy_speed!B916</f>
        <v>0</v>
      </c>
      <c r="E916">
        <f>[1]hwy_speed!C916</f>
        <v>0</v>
      </c>
      <c r="F916">
        <f>[1]hwy_speed!D916</f>
        <v>0</v>
      </c>
      <c r="G916">
        <f>[1]hwy_speed!E916</f>
        <v>0</v>
      </c>
      <c r="H916">
        <f>[1]hwy_speed!F916</f>
        <v>0</v>
      </c>
    </row>
    <row r="917" spans="3:8" x14ac:dyDescent="0.25">
      <c r="C917">
        <f>[1]hwy_speed!A917</f>
        <v>16584</v>
      </c>
      <c r="D917">
        <f>[1]hwy_speed!B917</f>
        <v>0</v>
      </c>
      <c r="E917">
        <f>[1]hwy_speed!C917</f>
        <v>0</v>
      </c>
      <c r="F917">
        <f>[1]hwy_speed!D917</f>
        <v>0</v>
      </c>
      <c r="G917">
        <f>[1]hwy_speed!E917</f>
        <v>0</v>
      </c>
      <c r="H917">
        <f>[1]hwy_speed!F917</f>
        <v>0</v>
      </c>
    </row>
    <row r="918" spans="3:8" x14ac:dyDescent="0.25">
      <c r="C918">
        <f>[1]hwy_speed!A918</f>
        <v>16759</v>
      </c>
      <c r="D918">
        <f>[1]hwy_speed!B918</f>
        <v>0</v>
      </c>
      <c r="E918">
        <f>[1]hwy_speed!C918</f>
        <v>0</v>
      </c>
      <c r="F918">
        <f>[1]hwy_speed!D918</f>
        <v>0</v>
      </c>
      <c r="G918">
        <f>[1]hwy_speed!E918</f>
        <v>0</v>
      </c>
      <c r="H918">
        <f>[1]hwy_speed!F918</f>
        <v>0</v>
      </c>
    </row>
    <row r="919" spans="3:8" x14ac:dyDescent="0.25">
      <c r="C919">
        <f>[1]hwy_speed!A919</f>
        <v>16760</v>
      </c>
      <c r="D919">
        <f>[1]hwy_speed!B919</f>
        <v>0</v>
      </c>
      <c r="E919">
        <f>[1]hwy_speed!C919</f>
        <v>0</v>
      </c>
      <c r="F919">
        <f>[1]hwy_speed!D919</f>
        <v>0</v>
      </c>
      <c r="G919">
        <f>[1]hwy_speed!E919</f>
        <v>0</v>
      </c>
      <c r="H919">
        <f>[1]hwy_speed!F919</f>
        <v>0</v>
      </c>
    </row>
    <row r="920" spans="3:8" x14ac:dyDescent="0.25">
      <c r="C920">
        <f>[1]hwy_speed!A920</f>
        <v>16761</v>
      </c>
      <c r="D920">
        <f>[1]hwy_speed!B920</f>
        <v>0</v>
      </c>
      <c r="E920">
        <f>[1]hwy_speed!C920</f>
        <v>0</v>
      </c>
      <c r="F920">
        <f>[1]hwy_speed!D920</f>
        <v>0</v>
      </c>
      <c r="G920">
        <f>[1]hwy_speed!E920</f>
        <v>0</v>
      </c>
      <c r="H920">
        <f>[1]hwy_speed!F920</f>
        <v>0</v>
      </c>
    </row>
    <row r="921" spans="3:8" x14ac:dyDescent="0.25">
      <c r="C921">
        <f>[1]hwy_speed!A921</f>
        <v>17300</v>
      </c>
      <c r="D921">
        <f>[1]hwy_speed!B921</f>
        <v>0</v>
      </c>
      <c r="E921">
        <f>[1]hwy_speed!C921</f>
        <v>0</v>
      </c>
      <c r="F921">
        <f>[1]hwy_speed!D921</f>
        <v>0</v>
      </c>
      <c r="G921">
        <f>[1]hwy_speed!E921</f>
        <v>0</v>
      </c>
      <c r="H921">
        <f>[1]hwy_speed!F921</f>
        <v>0</v>
      </c>
    </row>
    <row r="922" spans="3:8" x14ac:dyDescent="0.25">
      <c r="C922">
        <f>[1]hwy_speed!A922</f>
        <v>18949</v>
      </c>
      <c r="D922">
        <f>[1]hwy_speed!B922</f>
        <v>0</v>
      </c>
      <c r="E922">
        <f>[1]hwy_speed!C922</f>
        <v>0</v>
      </c>
      <c r="F922">
        <f>[1]hwy_speed!D922</f>
        <v>0</v>
      </c>
      <c r="G922">
        <f>[1]hwy_speed!E922</f>
        <v>0</v>
      </c>
      <c r="H922">
        <f>[1]hwy_speed!F922</f>
        <v>0</v>
      </c>
    </row>
    <row r="923" spans="3:8" x14ac:dyDescent="0.25">
      <c r="C923">
        <f>[1]hwy_speed!A923</f>
        <v>19152</v>
      </c>
      <c r="D923">
        <f>[1]hwy_speed!B923</f>
        <v>0</v>
      </c>
      <c r="E923">
        <f>[1]hwy_speed!C923</f>
        <v>0</v>
      </c>
      <c r="F923">
        <f>[1]hwy_speed!D923</f>
        <v>0</v>
      </c>
      <c r="G923">
        <f>[1]hwy_speed!E923</f>
        <v>0</v>
      </c>
      <c r="H923">
        <f>[1]hwy_speed!F923</f>
        <v>0</v>
      </c>
    </row>
    <row r="924" spans="3:8" x14ac:dyDescent="0.25">
      <c r="C924">
        <f>[1]hwy_speed!A924</f>
        <v>19455</v>
      </c>
      <c r="D924">
        <f>[1]hwy_speed!B924</f>
        <v>0</v>
      </c>
      <c r="E924">
        <f>[1]hwy_speed!C924</f>
        <v>0</v>
      </c>
      <c r="F924">
        <f>[1]hwy_speed!D924</f>
        <v>0</v>
      </c>
      <c r="G924">
        <f>[1]hwy_speed!E924</f>
        <v>0</v>
      </c>
      <c r="H924">
        <f>[1]hwy_speed!F924</f>
        <v>0</v>
      </c>
    </row>
    <row r="925" spans="3:8" x14ac:dyDescent="0.25">
      <c r="C925">
        <f>[1]hwy_speed!A925</f>
        <v>19481</v>
      </c>
      <c r="D925">
        <f>[1]hwy_speed!B925</f>
        <v>0</v>
      </c>
      <c r="E925">
        <f>[1]hwy_speed!C925</f>
        <v>0</v>
      </c>
      <c r="F925">
        <f>[1]hwy_speed!D925</f>
        <v>0</v>
      </c>
      <c r="G925">
        <f>[1]hwy_speed!E925</f>
        <v>0</v>
      </c>
      <c r="H925">
        <f>[1]hwy_speed!F925</f>
        <v>0</v>
      </c>
    </row>
    <row r="926" spans="3:8" x14ac:dyDescent="0.25">
      <c r="C926">
        <f>[1]hwy_speed!A926</f>
        <v>19564</v>
      </c>
      <c r="D926">
        <f>[1]hwy_speed!B926</f>
        <v>0</v>
      </c>
      <c r="E926">
        <f>[1]hwy_speed!C926</f>
        <v>0</v>
      </c>
      <c r="F926">
        <f>[1]hwy_speed!D926</f>
        <v>0</v>
      </c>
      <c r="G926">
        <f>[1]hwy_speed!E926</f>
        <v>0</v>
      </c>
      <c r="H926">
        <f>[1]hwy_speed!F926</f>
        <v>0</v>
      </c>
    </row>
    <row r="927" spans="3:8" x14ac:dyDescent="0.25">
      <c r="C927">
        <f>[1]hwy_speed!A927</f>
        <v>19571</v>
      </c>
      <c r="D927">
        <f>[1]hwy_speed!B927</f>
        <v>0</v>
      </c>
      <c r="E927">
        <f>[1]hwy_speed!C927</f>
        <v>0</v>
      </c>
      <c r="F927">
        <f>[1]hwy_speed!D927</f>
        <v>0</v>
      </c>
      <c r="G927">
        <f>[1]hwy_speed!E927</f>
        <v>0</v>
      </c>
      <c r="H927">
        <f>[1]hwy_speed!F927</f>
        <v>0</v>
      </c>
    </row>
    <row r="928" spans="3:8" x14ac:dyDescent="0.25">
      <c r="C928">
        <f>[1]hwy_speed!A928</f>
        <v>19605</v>
      </c>
      <c r="D928">
        <f>[1]hwy_speed!B928</f>
        <v>0</v>
      </c>
      <c r="E928">
        <f>[1]hwy_speed!C928</f>
        <v>0</v>
      </c>
      <c r="F928">
        <f>[1]hwy_speed!D928</f>
        <v>0</v>
      </c>
      <c r="G928">
        <f>[1]hwy_speed!E928</f>
        <v>0</v>
      </c>
      <c r="H928">
        <f>[1]hwy_speed!F928</f>
        <v>0</v>
      </c>
    </row>
    <row r="929" spans="3:8" x14ac:dyDescent="0.25">
      <c r="C929">
        <f>[1]hwy_speed!A929</f>
        <v>19671</v>
      </c>
      <c r="D929">
        <f>[1]hwy_speed!B929</f>
        <v>0</v>
      </c>
      <c r="E929">
        <f>[1]hwy_speed!C929</f>
        <v>0</v>
      </c>
      <c r="F929">
        <f>[1]hwy_speed!D929</f>
        <v>0</v>
      </c>
      <c r="G929">
        <f>[1]hwy_speed!E929</f>
        <v>0</v>
      </c>
      <c r="H929">
        <f>[1]hwy_speed!F929</f>
        <v>0</v>
      </c>
    </row>
    <row r="930" spans="3:8" x14ac:dyDescent="0.25">
      <c r="C930">
        <f>[1]hwy_speed!A930</f>
        <v>20457</v>
      </c>
      <c r="D930">
        <f>[1]hwy_speed!B930</f>
        <v>0</v>
      </c>
      <c r="E930">
        <f>[1]hwy_speed!C930</f>
        <v>0</v>
      </c>
      <c r="F930">
        <f>[1]hwy_speed!D930</f>
        <v>0</v>
      </c>
      <c r="G930">
        <f>[1]hwy_speed!E930</f>
        <v>0</v>
      </c>
      <c r="H930">
        <f>[1]hwy_speed!F930</f>
        <v>0</v>
      </c>
    </row>
    <row r="931" spans="3:8" x14ac:dyDescent="0.25">
      <c r="C931">
        <f>[1]hwy_speed!A931</f>
        <v>20458</v>
      </c>
      <c r="D931">
        <f>[1]hwy_speed!B931</f>
        <v>0</v>
      </c>
      <c r="E931">
        <f>[1]hwy_speed!C931</f>
        <v>0</v>
      </c>
      <c r="F931">
        <f>[1]hwy_speed!D931</f>
        <v>0</v>
      </c>
      <c r="G931">
        <f>[1]hwy_speed!E931</f>
        <v>0</v>
      </c>
      <c r="H931">
        <f>[1]hwy_speed!F931</f>
        <v>0</v>
      </c>
    </row>
    <row r="932" spans="3:8" x14ac:dyDescent="0.25">
      <c r="C932">
        <f>[1]hwy_speed!A932</f>
        <v>20463</v>
      </c>
      <c r="D932">
        <f>[1]hwy_speed!B932</f>
        <v>0</v>
      </c>
      <c r="E932">
        <f>[1]hwy_speed!C932</f>
        <v>0</v>
      </c>
      <c r="F932">
        <f>[1]hwy_speed!D932</f>
        <v>0</v>
      </c>
      <c r="G932">
        <f>[1]hwy_speed!E932</f>
        <v>0</v>
      </c>
      <c r="H932">
        <f>[1]hwy_speed!F932</f>
        <v>0</v>
      </c>
    </row>
    <row r="933" spans="3:8" x14ac:dyDescent="0.25">
      <c r="C933">
        <f>[1]hwy_speed!A933</f>
        <v>20464</v>
      </c>
      <c r="D933">
        <f>[1]hwy_speed!B933</f>
        <v>0</v>
      </c>
      <c r="E933">
        <f>[1]hwy_speed!C933</f>
        <v>0</v>
      </c>
      <c r="F933">
        <f>[1]hwy_speed!D933</f>
        <v>0</v>
      </c>
      <c r="G933">
        <f>[1]hwy_speed!E933</f>
        <v>0</v>
      </c>
      <c r="H933">
        <f>[1]hwy_speed!F933</f>
        <v>0</v>
      </c>
    </row>
    <row r="934" spans="3:8" x14ac:dyDescent="0.25">
      <c r="C934">
        <f>[1]hwy_speed!A934</f>
        <v>20465</v>
      </c>
      <c r="D934">
        <f>[1]hwy_speed!B934</f>
        <v>0</v>
      </c>
      <c r="E934">
        <f>[1]hwy_speed!C934</f>
        <v>0</v>
      </c>
      <c r="F934">
        <f>[1]hwy_speed!D934</f>
        <v>0</v>
      </c>
      <c r="G934">
        <f>[1]hwy_speed!E934</f>
        <v>0</v>
      </c>
      <c r="H934">
        <f>[1]hwy_speed!F934</f>
        <v>0</v>
      </c>
    </row>
    <row r="935" spans="3:8" x14ac:dyDescent="0.25">
      <c r="C935">
        <f>[1]hwy_speed!A935</f>
        <v>20466</v>
      </c>
      <c r="D935">
        <f>[1]hwy_speed!B935</f>
        <v>0</v>
      </c>
      <c r="E935">
        <f>[1]hwy_speed!C935</f>
        <v>0</v>
      </c>
      <c r="F935">
        <f>[1]hwy_speed!D935</f>
        <v>0</v>
      </c>
      <c r="G935">
        <f>[1]hwy_speed!E935</f>
        <v>0</v>
      </c>
      <c r="H935">
        <f>[1]hwy_speed!F935</f>
        <v>0</v>
      </c>
    </row>
    <row r="936" spans="3:8" x14ac:dyDescent="0.25">
      <c r="C936">
        <f>[1]hwy_speed!A936</f>
        <v>20467</v>
      </c>
      <c r="D936">
        <f>[1]hwy_speed!B936</f>
        <v>0</v>
      </c>
      <c r="E936">
        <f>[1]hwy_speed!C936</f>
        <v>0</v>
      </c>
      <c r="F936">
        <f>[1]hwy_speed!D936</f>
        <v>0</v>
      </c>
      <c r="G936">
        <f>[1]hwy_speed!E936</f>
        <v>0</v>
      </c>
      <c r="H936">
        <f>[1]hwy_speed!F936</f>
        <v>0</v>
      </c>
    </row>
    <row r="937" spans="3:8" x14ac:dyDescent="0.25">
      <c r="C937">
        <f>[1]hwy_speed!A937</f>
        <v>20471</v>
      </c>
      <c r="D937">
        <f>[1]hwy_speed!B937</f>
        <v>0</v>
      </c>
      <c r="E937">
        <f>[1]hwy_speed!C937</f>
        <v>0</v>
      </c>
      <c r="F937">
        <f>[1]hwy_speed!D937</f>
        <v>0</v>
      </c>
      <c r="G937">
        <f>[1]hwy_speed!E937</f>
        <v>0</v>
      </c>
      <c r="H937">
        <f>[1]hwy_speed!F937</f>
        <v>0</v>
      </c>
    </row>
    <row r="938" spans="3:8" x14ac:dyDescent="0.25">
      <c r="C938">
        <f>[1]hwy_speed!A938</f>
        <v>20472</v>
      </c>
      <c r="D938">
        <f>[1]hwy_speed!B938</f>
        <v>0</v>
      </c>
      <c r="E938">
        <f>[1]hwy_speed!C938</f>
        <v>0</v>
      </c>
      <c r="F938">
        <f>[1]hwy_speed!D938</f>
        <v>0</v>
      </c>
      <c r="G938">
        <f>[1]hwy_speed!E938</f>
        <v>0</v>
      </c>
      <c r="H938">
        <f>[1]hwy_speed!F938</f>
        <v>0</v>
      </c>
    </row>
    <row r="939" spans="3:8" x14ac:dyDescent="0.25">
      <c r="C939">
        <f>[1]hwy_speed!A939</f>
        <v>20487</v>
      </c>
      <c r="D939">
        <f>[1]hwy_speed!B939</f>
        <v>0</v>
      </c>
      <c r="E939">
        <f>[1]hwy_speed!C939</f>
        <v>0</v>
      </c>
      <c r="F939">
        <f>[1]hwy_speed!D939</f>
        <v>0</v>
      </c>
      <c r="G939">
        <f>[1]hwy_speed!E939</f>
        <v>0</v>
      </c>
      <c r="H939">
        <f>[1]hwy_speed!F939</f>
        <v>0</v>
      </c>
    </row>
    <row r="940" spans="3:8" x14ac:dyDescent="0.25">
      <c r="C940">
        <f>[1]hwy_speed!A940</f>
        <v>20529</v>
      </c>
      <c r="D940">
        <f>[1]hwy_speed!B940</f>
        <v>0</v>
      </c>
      <c r="E940">
        <f>[1]hwy_speed!C940</f>
        <v>0</v>
      </c>
      <c r="F940">
        <f>[1]hwy_speed!D940</f>
        <v>0</v>
      </c>
      <c r="G940">
        <f>[1]hwy_speed!E940</f>
        <v>0</v>
      </c>
      <c r="H940">
        <f>[1]hwy_speed!F940</f>
        <v>0</v>
      </c>
    </row>
    <row r="941" spans="3:8" x14ac:dyDescent="0.25">
      <c r="C941">
        <f>[1]hwy_speed!A941</f>
        <v>20549</v>
      </c>
      <c r="D941">
        <f>[1]hwy_speed!B941</f>
        <v>0</v>
      </c>
      <c r="E941">
        <f>[1]hwy_speed!C941</f>
        <v>0</v>
      </c>
      <c r="F941">
        <f>[1]hwy_speed!D941</f>
        <v>0</v>
      </c>
      <c r="G941">
        <f>[1]hwy_speed!E941</f>
        <v>0</v>
      </c>
      <c r="H941">
        <f>[1]hwy_speed!F941</f>
        <v>0</v>
      </c>
    </row>
    <row r="942" spans="3:8" x14ac:dyDescent="0.25">
      <c r="C942">
        <f>[1]hwy_speed!A942</f>
        <v>20588</v>
      </c>
      <c r="D942">
        <f>[1]hwy_speed!B942</f>
        <v>0</v>
      </c>
      <c r="E942">
        <f>[1]hwy_speed!C942</f>
        <v>0</v>
      </c>
      <c r="F942">
        <f>[1]hwy_speed!D942</f>
        <v>0</v>
      </c>
      <c r="G942">
        <f>[1]hwy_speed!E942</f>
        <v>0</v>
      </c>
      <c r="H942">
        <f>[1]hwy_speed!F942</f>
        <v>0</v>
      </c>
    </row>
    <row r="943" spans="3:8" x14ac:dyDescent="0.25">
      <c r="C943">
        <f>[1]hwy_speed!A943</f>
        <v>20600</v>
      </c>
      <c r="D943">
        <f>[1]hwy_speed!B943</f>
        <v>0</v>
      </c>
      <c r="E943">
        <f>[1]hwy_speed!C943</f>
        <v>0</v>
      </c>
      <c r="F943">
        <f>[1]hwy_speed!D943</f>
        <v>0</v>
      </c>
      <c r="G943">
        <f>[1]hwy_speed!E943</f>
        <v>0</v>
      </c>
      <c r="H943">
        <f>[1]hwy_speed!F943</f>
        <v>0</v>
      </c>
    </row>
    <row r="944" spans="3:8" x14ac:dyDescent="0.25">
      <c r="C944">
        <f>[1]hwy_speed!A944</f>
        <v>20639</v>
      </c>
      <c r="D944">
        <f>[1]hwy_speed!B944</f>
        <v>0</v>
      </c>
      <c r="E944">
        <f>[1]hwy_speed!C944</f>
        <v>0</v>
      </c>
      <c r="F944">
        <f>[1]hwy_speed!D944</f>
        <v>0</v>
      </c>
      <c r="G944">
        <f>[1]hwy_speed!E944</f>
        <v>0</v>
      </c>
      <c r="H944">
        <f>[1]hwy_speed!F944</f>
        <v>0</v>
      </c>
    </row>
    <row r="945" spans="3:8" x14ac:dyDescent="0.25">
      <c r="C945">
        <f>[1]hwy_speed!A945</f>
        <v>20640</v>
      </c>
      <c r="D945">
        <f>[1]hwy_speed!B945</f>
        <v>0</v>
      </c>
      <c r="E945">
        <f>[1]hwy_speed!C945</f>
        <v>0</v>
      </c>
      <c r="F945">
        <f>[1]hwy_speed!D945</f>
        <v>0</v>
      </c>
      <c r="G945">
        <f>[1]hwy_speed!E945</f>
        <v>0</v>
      </c>
      <c r="H945">
        <f>[1]hwy_speed!F945</f>
        <v>0</v>
      </c>
    </row>
    <row r="946" spans="3:8" x14ac:dyDescent="0.25">
      <c r="C946">
        <f>[1]hwy_speed!A946</f>
        <v>20654</v>
      </c>
      <c r="D946">
        <f>[1]hwy_speed!B946</f>
        <v>0</v>
      </c>
      <c r="E946">
        <f>[1]hwy_speed!C946</f>
        <v>0</v>
      </c>
      <c r="F946">
        <f>[1]hwy_speed!D946</f>
        <v>0</v>
      </c>
      <c r="G946">
        <f>[1]hwy_speed!E946</f>
        <v>0</v>
      </c>
      <c r="H946">
        <f>[1]hwy_speed!F946</f>
        <v>0</v>
      </c>
    </row>
    <row r="947" spans="3:8" x14ac:dyDescent="0.25">
      <c r="C947">
        <f>[1]hwy_speed!A947</f>
        <v>20684</v>
      </c>
      <c r="D947">
        <f>[1]hwy_speed!B947</f>
        <v>0</v>
      </c>
      <c r="E947">
        <f>[1]hwy_speed!C947</f>
        <v>0</v>
      </c>
      <c r="F947">
        <f>[1]hwy_speed!D947</f>
        <v>0</v>
      </c>
      <c r="G947">
        <f>[1]hwy_speed!E947</f>
        <v>0</v>
      </c>
      <c r="H947">
        <f>[1]hwy_speed!F947</f>
        <v>0</v>
      </c>
    </row>
    <row r="948" spans="3:8" x14ac:dyDescent="0.25">
      <c r="C948">
        <f>[1]hwy_speed!A948</f>
        <v>20685</v>
      </c>
      <c r="D948">
        <f>[1]hwy_speed!B948</f>
        <v>0</v>
      </c>
      <c r="E948">
        <f>[1]hwy_speed!C948</f>
        <v>0</v>
      </c>
      <c r="F948">
        <f>[1]hwy_speed!D948</f>
        <v>0</v>
      </c>
      <c r="G948">
        <f>[1]hwy_speed!E948</f>
        <v>0</v>
      </c>
      <c r="H948">
        <f>[1]hwy_speed!F948</f>
        <v>0</v>
      </c>
    </row>
    <row r="949" spans="3:8" x14ac:dyDescent="0.25">
      <c r="C949">
        <f>[1]hwy_speed!A949</f>
        <v>20689</v>
      </c>
      <c r="D949">
        <f>[1]hwy_speed!B949</f>
        <v>0</v>
      </c>
      <c r="E949">
        <f>[1]hwy_speed!C949</f>
        <v>0</v>
      </c>
      <c r="F949">
        <f>[1]hwy_speed!D949</f>
        <v>0</v>
      </c>
      <c r="G949">
        <f>[1]hwy_speed!E949</f>
        <v>0</v>
      </c>
      <c r="H949">
        <f>[1]hwy_speed!F949</f>
        <v>0</v>
      </c>
    </row>
    <row r="950" spans="3:8" x14ac:dyDescent="0.25">
      <c r="C950">
        <f>[1]hwy_speed!A950</f>
        <v>20693</v>
      </c>
      <c r="D950">
        <f>[1]hwy_speed!B950</f>
        <v>0</v>
      </c>
      <c r="E950">
        <f>[1]hwy_speed!C950</f>
        <v>0</v>
      </c>
      <c r="F950">
        <f>[1]hwy_speed!D950</f>
        <v>0</v>
      </c>
      <c r="G950">
        <f>[1]hwy_speed!E950</f>
        <v>0</v>
      </c>
      <c r="H950">
        <f>[1]hwy_speed!F950</f>
        <v>0</v>
      </c>
    </row>
    <row r="951" spans="3:8" x14ac:dyDescent="0.25">
      <c r="C951">
        <f>[1]hwy_speed!A951</f>
        <v>20694</v>
      </c>
      <c r="D951">
        <f>[1]hwy_speed!B951</f>
        <v>0</v>
      </c>
      <c r="E951">
        <f>[1]hwy_speed!C951</f>
        <v>0</v>
      </c>
      <c r="F951">
        <f>[1]hwy_speed!D951</f>
        <v>0</v>
      </c>
      <c r="G951">
        <f>[1]hwy_speed!E951</f>
        <v>0</v>
      </c>
      <c r="H951">
        <f>[1]hwy_speed!F951</f>
        <v>0</v>
      </c>
    </row>
    <row r="952" spans="3:8" x14ac:dyDescent="0.25">
      <c r="C952">
        <f>[1]hwy_speed!A952</f>
        <v>20696</v>
      </c>
      <c r="D952">
        <f>[1]hwy_speed!B952</f>
        <v>0</v>
      </c>
      <c r="E952">
        <f>[1]hwy_speed!C952</f>
        <v>0</v>
      </c>
      <c r="F952">
        <f>[1]hwy_speed!D952</f>
        <v>0</v>
      </c>
      <c r="G952">
        <f>[1]hwy_speed!E952</f>
        <v>0</v>
      </c>
      <c r="H952">
        <f>[1]hwy_speed!F952</f>
        <v>0</v>
      </c>
    </row>
    <row r="953" spans="3:8" x14ac:dyDescent="0.25">
      <c r="C953">
        <f>[1]hwy_speed!A953</f>
        <v>20700</v>
      </c>
      <c r="D953">
        <f>[1]hwy_speed!B953</f>
        <v>0</v>
      </c>
      <c r="E953">
        <f>[1]hwy_speed!C953</f>
        <v>0</v>
      </c>
      <c r="F953">
        <f>[1]hwy_speed!D953</f>
        <v>0</v>
      </c>
      <c r="G953">
        <f>[1]hwy_speed!E953</f>
        <v>0</v>
      </c>
      <c r="H953">
        <f>[1]hwy_speed!F953</f>
        <v>0</v>
      </c>
    </row>
    <row r="954" spans="3:8" x14ac:dyDescent="0.25">
      <c r="C954">
        <f>[1]hwy_speed!A954</f>
        <v>20701</v>
      </c>
      <c r="D954">
        <f>[1]hwy_speed!B954</f>
        <v>0</v>
      </c>
      <c r="E954">
        <f>[1]hwy_speed!C954</f>
        <v>0</v>
      </c>
      <c r="F954">
        <f>[1]hwy_speed!D954</f>
        <v>0</v>
      </c>
      <c r="G954">
        <f>[1]hwy_speed!E954</f>
        <v>0</v>
      </c>
      <c r="H954">
        <f>[1]hwy_speed!F954</f>
        <v>0</v>
      </c>
    </row>
    <row r="955" spans="3:8" x14ac:dyDescent="0.25">
      <c r="C955">
        <f>[1]hwy_speed!A955</f>
        <v>20703</v>
      </c>
      <c r="D955">
        <f>[1]hwy_speed!B955</f>
        <v>0</v>
      </c>
      <c r="E955">
        <f>[1]hwy_speed!C955</f>
        <v>0</v>
      </c>
      <c r="F955">
        <f>[1]hwy_speed!D955</f>
        <v>0</v>
      </c>
      <c r="G955">
        <f>[1]hwy_speed!E955</f>
        <v>0</v>
      </c>
      <c r="H955">
        <f>[1]hwy_speed!F955</f>
        <v>0</v>
      </c>
    </row>
    <row r="956" spans="3:8" x14ac:dyDescent="0.25">
      <c r="C956">
        <f>[1]hwy_speed!A956</f>
        <v>20705</v>
      </c>
      <c r="D956">
        <f>[1]hwy_speed!B956</f>
        <v>0</v>
      </c>
      <c r="E956">
        <f>[1]hwy_speed!C956</f>
        <v>0</v>
      </c>
      <c r="F956">
        <f>[1]hwy_speed!D956</f>
        <v>0</v>
      </c>
      <c r="G956">
        <f>[1]hwy_speed!E956</f>
        <v>0</v>
      </c>
      <c r="H956">
        <f>[1]hwy_speed!F956</f>
        <v>0</v>
      </c>
    </row>
    <row r="957" spans="3:8" x14ac:dyDescent="0.25">
      <c r="C957">
        <f>[1]hwy_speed!A957</f>
        <v>20706</v>
      </c>
      <c r="D957">
        <f>[1]hwy_speed!B957</f>
        <v>0</v>
      </c>
      <c r="E957">
        <f>[1]hwy_speed!C957</f>
        <v>0</v>
      </c>
      <c r="F957">
        <f>[1]hwy_speed!D957</f>
        <v>0</v>
      </c>
      <c r="G957">
        <f>[1]hwy_speed!E957</f>
        <v>0</v>
      </c>
      <c r="H957">
        <f>[1]hwy_speed!F957</f>
        <v>0</v>
      </c>
    </row>
    <row r="958" spans="3:8" x14ac:dyDescent="0.25">
      <c r="C958">
        <f>[1]hwy_speed!A958</f>
        <v>20709</v>
      </c>
      <c r="D958">
        <f>[1]hwy_speed!B958</f>
        <v>0</v>
      </c>
      <c r="E958">
        <f>[1]hwy_speed!C958</f>
        <v>0</v>
      </c>
      <c r="F958">
        <f>[1]hwy_speed!D958</f>
        <v>0</v>
      </c>
      <c r="G958">
        <f>[1]hwy_speed!E958</f>
        <v>0</v>
      </c>
      <c r="H958">
        <f>[1]hwy_speed!F958</f>
        <v>0</v>
      </c>
    </row>
    <row r="959" spans="3:8" x14ac:dyDescent="0.25">
      <c r="C959">
        <f>[1]hwy_speed!A959</f>
        <v>20710</v>
      </c>
      <c r="D959">
        <f>[1]hwy_speed!B959</f>
        <v>0</v>
      </c>
      <c r="E959">
        <f>[1]hwy_speed!C959</f>
        <v>0</v>
      </c>
      <c r="F959">
        <f>[1]hwy_speed!D959</f>
        <v>0</v>
      </c>
      <c r="G959">
        <f>[1]hwy_speed!E959</f>
        <v>0</v>
      </c>
      <c r="H959">
        <f>[1]hwy_speed!F959</f>
        <v>0</v>
      </c>
    </row>
    <row r="960" spans="3:8" x14ac:dyDescent="0.25">
      <c r="C960">
        <f>[1]hwy_speed!A960</f>
        <v>20711</v>
      </c>
      <c r="D960">
        <f>[1]hwy_speed!B960</f>
        <v>0</v>
      </c>
      <c r="E960">
        <f>[1]hwy_speed!C960</f>
        <v>0</v>
      </c>
      <c r="F960">
        <f>[1]hwy_speed!D960</f>
        <v>0</v>
      </c>
      <c r="G960">
        <f>[1]hwy_speed!E960</f>
        <v>0</v>
      </c>
      <c r="H960">
        <f>[1]hwy_speed!F960</f>
        <v>0</v>
      </c>
    </row>
    <row r="961" spans="3:8" x14ac:dyDescent="0.25">
      <c r="C961">
        <f>[1]hwy_speed!A961</f>
        <v>20713</v>
      </c>
      <c r="D961">
        <f>[1]hwy_speed!B961</f>
        <v>0</v>
      </c>
      <c r="E961">
        <f>[1]hwy_speed!C961</f>
        <v>0</v>
      </c>
      <c r="F961">
        <f>[1]hwy_speed!D961</f>
        <v>0</v>
      </c>
      <c r="G961">
        <f>[1]hwy_speed!E961</f>
        <v>0</v>
      </c>
      <c r="H961">
        <f>[1]hwy_speed!F961</f>
        <v>0</v>
      </c>
    </row>
    <row r="962" spans="3:8" x14ac:dyDescent="0.25">
      <c r="C962">
        <f>[1]hwy_speed!A962</f>
        <v>20717</v>
      </c>
      <c r="D962">
        <f>[1]hwy_speed!B962</f>
        <v>0</v>
      </c>
      <c r="E962">
        <f>[1]hwy_speed!C962</f>
        <v>0</v>
      </c>
      <c r="F962">
        <f>[1]hwy_speed!D962</f>
        <v>0</v>
      </c>
      <c r="G962">
        <f>[1]hwy_speed!E962</f>
        <v>0</v>
      </c>
      <c r="H962">
        <f>[1]hwy_speed!F962</f>
        <v>0</v>
      </c>
    </row>
    <row r="963" spans="3:8" x14ac:dyDescent="0.25">
      <c r="C963">
        <f>[1]hwy_speed!A963</f>
        <v>20719</v>
      </c>
      <c r="D963">
        <f>[1]hwy_speed!B963</f>
        <v>0</v>
      </c>
      <c r="E963">
        <f>[1]hwy_speed!C963</f>
        <v>0</v>
      </c>
      <c r="F963">
        <f>[1]hwy_speed!D963</f>
        <v>0</v>
      </c>
      <c r="G963">
        <f>[1]hwy_speed!E963</f>
        <v>0</v>
      </c>
      <c r="H963">
        <f>[1]hwy_speed!F963</f>
        <v>0</v>
      </c>
    </row>
    <row r="964" spans="3:8" x14ac:dyDescent="0.25">
      <c r="C964">
        <f>[1]hwy_speed!A964</f>
        <v>20725</v>
      </c>
      <c r="D964">
        <f>[1]hwy_speed!B964</f>
        <v>0</v>
      </c>
      <c r="E964">
        <f>[1]hwy_speed!C964</f>
        <v>0</v>
      </c>
      <c r="F964">
        <f>[1]hwy_speed!D964</f>
        <v>0</v>
      </c>
      <c r="G964">
        <f>[1]hwy_speed!E964</f>
        <v>0</v>
      </c>
      <c r="H964">
        <f>[1]hwy_speed!F964</f>
        <v>0</v>
      </c>
    </row>
    <row r="965" spans="3:8" x14ac:dyDescent="0.25">
      <c r="C965">
        <f>[1]hwy_speed!A965</f>
        <v>20726</v>
      </c>
      <c r="D965">
        <f>[1]hwy_speed!B965</f>
        <v>0</v>
      </c>
      <c r="E965">
        <f>[1]hwy_speed!C965</f>
        <v>0</v>
      </c>
      <c r="F965">
        <f>[1]hwy_speed!D965</f>
        <v>0</v>
      </c>
      <c r="G965">
        <f>[1]hwy_speed!E965</f>
        <v>0</v>
      </c>
      <c r="H965">
        <f>[1]hwy_speed!F965</f>
        <v>0</v>
      </c>
    </row>
    <row r="966" spans="3:8" x14ac:dyDescent="0.25">
      <c r="C966">
        <f>[1]hwy_speed!A966</f>
        <v>20727</v>
      </c>
      <c r="D966">
        <f>[1]hwy_speed!B966</f>
        <v>0</v>
      </c>
      <c r="E966">
        <f>[1]hwy_speed!C966</f>
        <v>0</v>
      </c>
      <c r="F966">
        <f>[1]hwy_speed!D966</f>
        <v>0</v>
      </c>
      <c r="G966">
        <f>[1]hwy_speed!E966</f>
        <v>0</v>
      </c>
      <c r="H966">
        <f>[1]hwy_speed!F966</f>
        <v>0</v>
      </c>
    </row>
    <row r="967" spans="3:8" x14ac:dyDescent="0.25">
      <c r="C967">
        <f>[1]hwy_speed!A967</f>
        <v>20730</v>
      </c>
      <c r="D967">
        <f>[1]hwy_speed!B967</f>
        <v>0</v>
      </c>
      <c r="E967">
        <f>[1]hwy_speed!C967</f>
        <v>0</v>
      </c>
      <c r="F967">
        <f>[1]hwy_speed!D967</f>
        <v>0</v>
      </c>
      <c r="G967">
        <f>[1]hwy_speed!E967</f>
        <v>0</v>
      </c>
      <c r="H967">
        <f>[1]hwy_speed!F967</f>
        <v>0</v>
      </c>
    </row>
    <row r="968" spans="3:8" x14ac:dyDescent="0.25">
      <c r="C968">
        <f>[1]hwy_speed!A968</f>
        <v>20731</v>
      </c>
      <c r="D968">
        <f>[1]hwy_speed!B968</f>
        <v>0</v>
      </c>
      <c r="E968">
        <f>[1]hwy_speed!C968</f>
        <v>0</v>
      </c>
      <c r="F968">
        <f>[1]hwy_speed!D968</f>
        <v>0</v>
      </c>
      <c r="G968">
        <f>[1]hwy_speed!E968</f>
        <v>0</v>
      </c>
      <c r="H968">
        <f>[1]hwy_speed!F968</f>
        <v>0</v>
      </c>
    </row>
    <row r="969" spans="3:8" x14ac:dyDescent="0.25">
      <c r="C969">
        <f>[1]hwy_speed!A969</f>
        <v>20741</v>
      </c>
      <c r="D969">
        <f>[1]hwy_speed!B969</f>
        <v>0</v>
      </c>
      <c r="E969">
        <f>[1]hwy_speed!C969</f>
        <v>0</v>
      </c>
      <c r="F969">
        <f>[1]hwy_speed!D969</f>
        <v>0</v>
      </c>
      <c r="G969">
        <f>[1]hwy_speed!E969</f>
        <v>0</v>
      </c>
      <c r="H969">
        <f>[1]hwy_speed!F969</f>
        <v>0</v>
      </c>
    </row>
    <row r="970" spans="3:8" x14ac:dyDescent="0.25">
      <c r="C970">
        <f>[1]hwy_speed!A970</f>
        <v>20743</v>
      </c>
      <c r="D970">
        <f>[1]hwy_speed!B970</f>
        <v>0</v>
      </c>
      <c r="E970">
        <f>[1]hwy_speed!C970</f>
        <v>0</v>
      </c>
      <c r="F970">
        <f>[1]hwy_speed!D970</f>
        <v>0</v>
      </c>
      <c r="G970">
        <f>[1]hwy_speed!E970</f>
        <v>0</v>
      </c>
      <c r="H970">
        <f>[1]hwy_speed!F970</f>
        <v>0</v>
      </c>
    </row>
    <row r="971" spans="3:8" x14ac:dyDescent="0.25">
      <c r="C971">
        <f>[1]hwy_speed!A971</f>
        <v>20747</v>
      </c>
      <c r="D971">
        <f>[1]hwy_speed!B971</f>
        <v>0</v>
      </c>
      <c r="E971">
        <f>[1]hwy_speed!C971</f>
        <v>0</v>
      </c>
      <c r="F971">
        <f>[1]hwy_speed!D971</f>
        <v>0</v>
      </c>
      <c r="G971">
        <f>[1]hwy_speed!E971</f>
        <v>0</v>
      </c>
      <c r="H971">
        <f>[1]hwy_speed!F971</f>
        <v>0</v>
      </c>
    </row>
    <row r="972" spans="3:8" x14ac:dyDescent="0.25">
      <c r="C972">
        <f>[1]hwy_speed!A972</f>
        <v>20749</v>
      </c>
      <c r="D972">
        <f>[1]hwy_speed!B972</f>
        <v>0</v>
      </c>
      <c r="E972">
        <f>[1]hwy_speed!C972</f>
        <v>0</v>
      </c>
      <c r="F972">
        <f>[1]hwy_speed!D972</f>
        <v>0</v>
      </c>
      <c r="G972">
        <f>[1]hwy_speed!E972</f>
        <v>0</v>
      </c>
      <c r="H972">
        <f>[1]hwy_speed!F972</f>
        <v>0</v>
      </c>
    </row>
    <row r="973" spans="3:8" x14ac:dyDescent="0.25">
      <c r="C973">
        <f>[1]hwy_speed!A973</f>
        <v>20750</v>
      </c>
      <c r="D973">
        <f>[1]hwy_speed!B973</f>
        <v>0</v>
      </c>
      <c r="E973">
        <f>[1]hwy_speed!C973</f>
        <v>0</v>
      </c>
      <c r="F973">
        <f>[1]hwy_speed!D973</f>
        <v>0</v>
      </c>
      <c r="G973">
        <f>[1]hwy_speed!E973</f>
        <v>0</v>
      </c>
      <c r="H973">
        <f>[1]hwy_speed!F973</f>
        <v>0</v>
      </c>
    </row>
    <row r="974" spans="3:8" x14ac:dyDescent="0.25">
      <c r="C974">
        <f>[1]hwy_speed!A974</f>
        <v>20755</v>
      </c>
      <c r="D974">
        <f>[1]hwy_speed!B974</f>
        <v>0</v>
      </c>
      <c r="E974">
        <f>[1]hwy_speed!C974</f>
        <v>0</v>
      </c>
      <c r="F974">
        <f>[1]hwy_speed!D974</f>
        <v>0</v>
      </c>
      <c r="G974">
        <f>[1]hwy_speed!E974</f>
        <v>0</v>
      </c>
      <c r="H974">
        <f>[1]hwy_speed!F974</f>
        <v>0</v>
      </c>
    </row>
    <row r="975" spans="3:8" x14ac:dyDescent="0.25">
      <c r="C975">
        <f>[1]hwy_speed!A975</f>
        <v>20762</v>
      </c>
      <c r="D975">
        <f>[1]hwy_speed!B975</f>
        <v>0</v>
      </c>
      <c r="E975">
        <f>[1]hwy_speed!C975</f>
        <v>0</v>
      </c>
      <c r="F975">
        <f>[1]hwy_speed!D975</f>
        <v>0</v>
      </c>
      <c r="G975">
        <f>[1]hwy_speed!E975</f>
        <v>0</v>
      </c>
      <c r="H975">
        <f>[1]hwy_speed!F975</f>
        <v>0</v>
      </c>
    </row>
    <row r="976" spans="3:8" x14ac:dyDescent="0.25">
      <c r="C976">
        <f>[1]hwy_speed!A976</f>
        <v>20781</v>
      </c>
      <c r="D976">
        <f>[1]hwy_speed!B976</f>
        <v>0</v>
      </c>
      <c r="E976">
        <f>[1]hwy_speed!C976</f>
        <v>0</v>
      </c>
      <c r="F976">
        <f>[1]hwy_speed!D976</f>
        <v>0</v>
      </c>
      <c r="G976">
        <f>[1]hwy_speed!E976</f>
        <v>0</v>
      </c>
      <c r="H976">
        <f>[1]hwy_speed!F976</f>
        <v>0</v>
      </c>
    </row>
    <row r="977" spans="3:8" x14ac:dyDescent="0.25">
      <c r="C977">
        <f>[1]hwy_speed!A977</f>
        <v>20782</v>
      </c>
      <c r="D977">
        <f>[1]hwy_speed!B977</f>
        <v>0</v>
      </c>
      <c r="E977">
        <f>[1]hwy_speed!C977</f>
        <v>0</v>
      </c>
      <c r="F977">
        <f>[1]hwy_speed!D977</f>
        <v>0</v>
      </c>
      <c r="G977">
        <f>[1]hwy_speed!E977</f>
        <v>0</v>
      </c>
      <c r="H977">
        <f>[1]hwy_speed!F977</f>
        <v>0</v>
      </c>
    </row>
    <row r="978" spans="3:8" x14ac:dyDescent="0.25">
      <c r="C978">
        <f>[1]hwy_speed!A978</f>
        <v>20787</v>
      </c>
      <c r="D978">
        <f>[1]hwy_speed!B978</f>
        <v>0</v>
      </c>
      <c r="E978">
        <f>[1]hwy_speed!C978</f>
        <v>0</v>
      </c>
      <c r="F978">
        <f>[1]hwy_speed!D978</f>
        <v>0</v>
      </c>
      <c r="G978">
        <f>[1]hwy_speed!E978</f>
        <v>0</v>
      </c>
      <c r="H978">
        <f>[1]hwy_speed!F978</f>
        <v>0</v>
      </c>
    </row>
    <row r="979" spans="3:8" x14ac:dyDescent="0.25">
      <c r="C979">
        <f>[1]hwy_speed!A979</f>
        <v>20788</v>
      </c>
      <c r="D979">
        <f>[1]hwy_speed!B979</f>
        <v>0</v>
      </c>
      <c r="E979">
        <f>[1]hwy_speed!C979</f>
        <v>0</v>
      </c>
      <c r="F979">
        <f>[1]hwy_speed!D979</f>
        <v>0</v>
      </c>
      <c r="G979">
        <f>[1]hwy_speed!E979</f>
        <v>0</v>
      </c>
      <c r="H979">
        <f>[1]hwy_speed!F979</f>
        <v>0</v>
      </c>
    </row>
    <row r="980" spans="3:8" x14ac:dyDescent="0.25">
      <c r="C980">
        <f>[1]hwy_speed!A980</f>
        <v>20789</v>
      </c>
      <c r="D980">
        <f>[1]hwy_speed!B980</f>
        <v>0</v>
      </c>
      <c r="E980">
        <f>[1]hwy_speed!C980</f>
        <v>0</v>
      </c>
      <c r="F980">
        <f>[1]hwy_speed!D980</f>
        <v>0</v>
      </c>
      <c r="G980">
        <f>[1]hwy_speed!E980</f>
        <v>0</v>
      </c>
      <c r="H980">
        <f>[1]hwy_speed!F980</f>
        <v>0</v>
      </c>
    </row>
    <row r="981" spans="3:8" x14ac:dyDescent="0.25">
      <c r="C981">
        <f>[1]hwy_speed!A981</f>
        <v>20790</v>
      </c>
      <c r="D981">
        <f>[1]hwy_speed!B981</f>
        <v>0</v>
      </c>
      <c r="E981">
        <f>[1]hwy_speed!C981</f>
        <v>0</v>
      </c>
      <c r="F981">
        <f>[1]hwy_speed!D981</f>
        <v>0</v>
      </c>
      <c r="G981">
        <f>[1]hwy_speed!E981</f>
        <v>0</v>
      </c>
      <c r="H981">
        <f>[1]hwy_speed!F981</f>
        <v>0</v>
      </c>
    </row>
    <row r="982" spans="3:8" x14ac:dyDescent="0.25">
      <c r="C982">
        <f>[1]hwy_speed!A982</f>
        <v>21781</v>
      </c>
      <c r="D982">
        <f>[1]hwy_speed!B982</f>
        <v>0</v>
      </c>
      <c r="E982">
        <f>[1]hwy_speed!C982</f>
        <v>0</v>
      </c>
      <c r="F982">
        <f>[1]hwy_speed!D982</f>
        <v>0</v>
      </c>
      <c r="G982">
        <f>[1]hwy_speed!E982</f>
        <v>0</v>
      </c>
      <c r="H982">
        <f>[1]hwy_speed!F982</f>
        <v>0</v>
      </c>
    </row>
    <row r="983" spans="3:8" x14ac:dyDescent="0.25">
      <c r="C983">
        <f>[1]hwy_speed!A983</f>
        <v>21782</v>
      </c>
      <c r="D983">
        <f>[1]hwy_speed!B983</f>
        <v>0</v>
      </c>
      <c r="E983">
        <f>[1]hwy_speed!C983</f>
        <v>0</v>
      </c>
      <c r="F983">
        <f>[1]hwy_speed!D983</f>
        <v>0</v>
      </c>
      <c r="G983">
        <f>[1]hwy_speed!E983</f>
        <v>0</v>
      </c>
      <c r="H983">
        <f>[1]hwy_speed!F983</f>
        <v>0</v>
      </c>
    </row>
    <row r="984" spans="3:8" x14ac:dyDescent="0.25">
      <c r="C984">
        <f>[1]hwy_speed!A984</f>
        <v>21822</v>
      </c>
      <c r="D984">
        <f>[1]hwy_speed!B984</f>
        <v>0</v>
      </c>
      <c r="E984">
        <f>[1]hwy_speed!C984</f>
        <v>0</v>
      </c>
      <c r="F984">
        <f>[1]hwy_speed!D984</f>
        <v>0</v>
      </c>
      <c r="G984">
        <f>[1]hwy_speed!E984</f>
        <v>0</v>
      </c>
      <c r="H984">
        <f>[1]hwy_speed!F984</f>
        <v>0</v>
      </c>
    </row>
    <row r="985" spans="3:8" x14ac:dyDescent="0.25">
      <c r="C985">
        <f>[1]hwy_speed!A985</f>
        <v>21848</v>
      </c>
      <c r="D985">
        <f>[1]hwy_speed!B985</f>
        <v>0</v>
      </c>
      <c r="E985">
        <f>[1]hwy_speed!C985</f>
        <v>0</v>
      </c>
      <c r="F985">
        <f>[1]hwy_speed!D985</f>
        <v>0</v>
      </c>
      <c r="G985">
        <f>[1]hwy_speed!E985</f>
        <v>0</v>
      </c>
      <c r="H985">
        <f>[1]hwy_speed!F985</f>
        <v>0</v>
      </c>
    </row>
    <row r="986" spans="3:8" x14ac:dyDescent="0.25">
      <c r="C986">
        <f>[1]hwy_speed!A986</f>
        <v>21849</v>
      </c>
      <c r="D986">
        <f>[1]hwy_speed!B986</f>
        <v>0</v>
      </c>
      <c r="E986">
        <f>[1]hwy_speed!C986</f>
        <v>0</v>
      </c>
      <c r="F986">
        <f>[1]hwy_speed!D986</f>
        <v>0</v>
      </c>
      <c r="G986">
        <f>[1]hwy_speed!E986</f>
        <v>0</v>
      </c>
      <c r="H986">
        <f>[1]hwy_speed!F986</f>
        <v>0</v>
      </c>
    </row>
    <row r="987" spans="3:8" x14ac:dyDescent="0.25">
      <c r="C987">
        <f>[1]hwy_speed!A987</f>
        <v>21850</v>
      </c>
      <c r="D987">
        <f>[1]hwy_speed!B987</f>
        <v>0</v>
      </c>
      <c r="E987">
        <f>[1]hwy_speed!C987</f>
        <v>0</v>
      </c>
      <c r="F987">
        <f>[1]hwy_speed!D987</f>
        <v>0</v>
      </c>
      <c r="G987">
        <f>[1]hwy_speed!E987</f>
        <v>0</v>
      </c>
      <c r="H987">
        <f>[1]hwy_speed!F987</f>
        <v>0</v>
      </c>
    </row>
    <row r="988" spans="3:8" x14ac:dyDescent="0.25">
      <c r="C988">
        <f>[1]hwy_speed!A988</f>
        <v>21860</v>
      </c>
      <c r="D988">
        <f>[1]hwy_speed!B988</f>
        <v>0</v>
      </c>
      <c r="E988">
        <f>[1]hwy_speed!C988</f>
        <v>0</v>
      </c>
      <c r="F988">
        <f>[1]hwy_speed!D988</f>
        <v>0</v>
      </c>
      <c r="G988">
        <f>[1]hwy_speed!E988</f>
        <v>0</v>
      </c>
      <c r="H988">
        <f>[1]hwy_speed!F988</f>
        <v>0</v>
      </c>
    </row>
    <row r="989" spans="3:8" x14ac:dyDescent="0.25">
      <c r="C989">
        <f>[1]hwy_speed!A989</f>
        <v>21880</v>
      </c>
      <c r="D989">
        <f>[1]hwy_speed!B989</f>
        <v>0</v>
      </c>
      <c r="E989">
        <f>[1]hwy_speed!C989</f>
        <v>0</v>
      </c>
      <c r="F989">
        <f>[1]hwy_speed!D989</f>
        <v>0</v>
      </c>
      <c r="G989">
        <f>[1]hwy_speed!E989</f>
        <v>0</v>
      </c>
      <c r="H989">
        <f>[1]hwy_speed!F989</f>
        <v>0</v>
      </c>
    </row>
    <row r="990" spans="3:8" x14ac:dyDescent="0.25">
      <c r="C990">
        <f>[1]hwy_speed!A990</f>
        <v>21940</v>
      </c>
      <c r="D990">
        <f>[1]hwy_speed!B990</f>
        <v>0</v>
      </c>
      <c r="E990">
        <f>[1]hwy_speed!C990</f>
        <v>0</v>
      </c>
      <c r="F990">
        <f>[1]hwy_speed!D990</f>
        <v>0</v>
      </c>
      <c r="G990">
        <f>[1]hwy_speed!E990</f>
        <v>0</v>
      </c>
      <c r="H990">
        <f>[1]hwy_speed!F990</f>
        <v>0</v>
      </c>
    </row>
    <row r="991" spans="3:8" x14ac:dyDescent="0.25">
      <c r="C991">
        <f>[1]hwy_speed!A991</f>
        <v>21941</v>
      </c>
      <c r="D991">
        <f>[1]hwy_speed!B991</f>
        <v>0</v>
      </c>
      <c r="E991">
        <f>[1]hwy_speed!C991</f>
        <v>0</v>
      </c>
      <c r="F991">
        <f>[1]hwy_speed!D991</f>
        <v>0</v>
      </c>
      <c r="G991">
        <f>[1]hwy_speed!E991</f>
        <v>0</v>
      </c>
      <c r="H991">
        <f>[1]hwy_speed!F991</f>
        <v>0</v>
      </c>
    </row>
    <row r="992" spans="3:8" x14ac:dyDescent="0.25">
      <c r="C992">
        <f>[1]hwy_speed!A992</f>
        <v>21942</v>
      </c>
      <c r="D992">
        <f>[1]hwy_speed!B992</f>
        <v>0</v>
      </c>
      <c r="E992">
        <f>[1]hwy_speed!C992</f>
        <v>0</v>
      </c>
      <c r="F992">
        <f>[1]hwy_speed!D992</f>
        <v>0</v>
      </c>
      <c r="G992">
        <f>[1]hwy_speed!E992</f>
        <v>0</v>
      </c>
      <c r="H992">
        <f>[1]hwy_speed!F992</f>
        <v>0</v>
      </c>
    </row>
    <row r="993" spans="3:8" x14ac:dyDescent="0.25">
      <c r="C993">
        <f>[1]hwy_speed!A993</f>
        <v>22077</v>
      </c>
      <c r="D993">
        <f>[1]hwy_speed!B993</f>
        <v>0</v>
      </c>
      <c r="E993">
        <f>[1]hwy_speed!C993</f>
        <v>0</v>
      </c>
      <c r="F993">
        <f>[1]hwy_speed!D993</f>
        <v>0</v>
      </c>
      <c r="G993">
        <f>[1]hwy_speed!E993</f>
        <v>0</v>
      </c>
      <c r="H993">
        <f>[1]hwy_speed!F993</f>
        <v>0</v>
      </c>
    </row>
    <row r="994" spans="3:8" x14ac:dyDescent="0.25">
      <c r="C994">
        <f>[1]hwy_speed!A994</f>
        <v>22146</v>
      </c>
      <c r="D994">
        <f>[1]hwy_speed!B994</f>
        <v>0</v>
      </c>
      <c r="E994">
        <f>[1]hwy_speed!C994</f>
        <v>0</v>
      </c>
      <c r="F994">
        <f>[1]hwy_speed!D994</f>
        <v>0</v>
      </c>
      <c r="G994">
        <f>[1]hwy_speed!E994</f>
        <v>0</v>
      </c>
      <c r="H994">
        <f>[1]hwy_speed!F994</f>
        <v>0</v>
      </c>
    </row>
    <row r="995" spans="3:8" x14ac:dyDescent="0.25">
      <c r="C995">
        <f>[1]hwy_speed!A995</f>
        <v>22157</v>
      </c>
      <c r="D995">
        <f>[1]hwy_speed!B995</f>
        <v>0</v>
      </c>
      <c r="E995">
        <f>[1]hwy_speed!C995</f>
        <v>0</v>
      </c>
      <c r="F995">
        <f>[1]hwy_speed!D995</f>
        <v>0</v>
      </c>
      <c r="G995">
        <f>[1]hwy_speed!E995</f>
        <v>0</v>
      </c>
      <c r="H995">
        <f>[1]hwy_speed!F995</f>
        <v>0</v>
      </c>
    </row>
    <row r="996" spans="3:8" x14ac:dyDescent="0.25">
      <c r="C996">
        <f>[1]hwy_speed!A996</f>
        <v>22158</v>
      </c>
      <c r="D996">
        <f>[1]hwy_speed!B996</f>
        <v>0</v>
      </c>
      <c r="E996">
        <f>[1]hwy_speed!C996</f>
        <v>0</v>
      </c>
      <c r="F996">
        <f>[1]hwy_speed!D996</f>
        <v>0</v>
      </c>
      <c r="G996">
        <f>[1]hwy_speed!E996</f>
        <v>0</v>
      </c>
      <c r="H996">
        <f>[1]hwy_speed!F996</f>
        <v>0</v>
      </c>
    </row>
    <row r="997" spans="3:8" x14ac:dyDescent="0.25">
      <c r="C997">
        <f>[1]hwy_speed!A997</f>
        <v>22275</v>
      </c>
      <c r="D997">
        <f>[1]hwy_speed!B997</f>
        <v>0</v>
      </c>
      <c r="E997">
        <f>[1]hwy_speed!C997</f>
        <v>0</v>
      </c>
      <c r="F997">
        <f>[1]hwy_speed!D997</f>
        <v>0</v>
      </c>
      <c r="G997">
        <f>[1]hwy_speed!E997</f>
        <v>0</v>
      </c>
      <c r="H997">
        <f>[1]hwy_speed!F997</f>
        <v>0</v>
      </c>
    </row>
    <row r="998" spans="3:8" x14ac:dyDescent="0.25">
      <c r="C998">
        <f>[1]hwy_speed!A998</f>
        <v>22602</v>
      </c>
      <c r="D998">
        <f>[1]hwy_speed!B998</f>
        <v>0</v>
      </c>
      <c r="E998">
        <f>[1]hwy_speed!C998</f>
        <v>0</v>
      </c>
      <c r="F998">
        <f>[1]hwy_speed!D998</f>
        <v>0</v>
      </c>
      <c r="G998">
        <f>[1]hwy_speed!E998</f>
        <v>0</v>
      </c>
      <c r="H998">
        <f>[1]hwy_speed!F998</f>
        <v>0</v>
      </c>
    </row>
    <row r="999" spans="3:8" x14ac:dyDescent="0.25">
      <c r="C999">
        <f>[1]hwy_speed!A999</f>
        <v>22603</v>
      </c>
      <c r="D999">
        <f>[1]hwy_speed!B999</f>
        <v>0</v>
      </c>
      <c r="E999">
        <f>[1]hwy_speed!C999</f>
        <v>0</v>
      </c>
      <c r="F999">
        <f>[1]hwy_speed!D999</f>
        <v>0</v>
      </c>
      <c r="G999">
        <f>[1]hwy_speed!E999</f>
        <v>0</v>
      </c>
      <c r="H999">
        <f>[1]hwy_speed!F999</f>
        <v>0</v>
      </c>
    </row>
    <row r="1000" spans="3:8" x14ac:dyDescent="0.25">
      <c r="C1000">
        <f>[1]hwy_speed!A1000</f>
        <v>22605</v>
      </c>
      <c r="D1000">
        <f>[1]hwy_speed!B1000</f>
        <v>0</v>
      </c>
      <c r="E1000">
        <f>[1]hwy_speed!C1000</f>
        <v>0</v>
      </c>
      <c r="F1000">
        <f>[1]hwy_speed!D1000</f>
        <v>0</v>
      </c>
      <c r="G1000">
        <f>[1]hwy_speed!E1000</f>
        <v>0</v>
      </c>
      <c r="H1000">
        <f>[1]hwy_speed!F1000</f>
        <v>0</v>
      </c>
    </row>
    <row r="1001" spans="3:8" x14ac:dyDescent="0.25">
      <c r="C1001">
        <f>[1]hwy_speed!A1001</f>
        <v>22715</v>
      </c>
      <c r="D1001">
        <f>[1]hwy_speed!B1001</f>
        <v>0</v>
      </c>
      <c r="E1001">
        <f>[1]hwy_speed!C1001</f>
        <v>0</v>
      </c>
      <c r="F1001">
        <f>[1]hwy_speed!D1001</f>
        <v>0</v>
      </c>
      <c r="G1001">
        <f>[1]hwy_speed!E1001</f>
        <v>0</v>
      </c>
      <c r="H1001">
        <f>[1]hwy_speed!F1001</f>
        <v>0</v>
      </c>
    </row>
    <row r="1002" spans="3:8" x14ac:dyDescent="0.25">
      <c r="C1002">
        <f>[1]hwy_speed!A1002</f>
        <v>22716</v>
      </c>
      <c r="D1002">
        <f>[1]hwy_speed!B1002</f>
        <v>0</v>
      </c>
      <c r="E1002">
        <f>[1]hwy_speed!C1002</f>
        <v>0</v>
      </c>
      <c r="F1002">
        <f>[1]hwy_speed!D1002</f>
        <v>0</v>
      </c>
      <c r="G1002">
        <f>[1]hwy_speed!E1002</f>
        <v>0</v>
      </c>
      <c r="H1002">
        <f>[1]hwy_speed!F1002</f>
        <v>0</v>
      </c>
    </row>
    <row r="1003" spans="3:8" x14ac:dyDescent="0.25">
      <c r="C1003">
        <f>[1]hwy_speed!A1003</f>
        <v>22740</v>
      </c>
      <c r="D1003">
        <f>[1]hwy_speed!B1003</f>
        <v>0</v>
      </c>
      <c r="E1003">
        <f>[1]hwy_speed!C1003</f>
        <v>0</v>
      </c>
      <c r="F1003">
        <f>[1]hwy_speed!D1003</f>
        <v>0</v>
      </c>
      <c r="G1003">
        <f>[1]hwy_speed!E1003</f>
        <v>0</v>
      </c>
      <c r="H1003">
        <f>[1]hwy_speed!F1003</f>
        <v>0</v>
      </c>
    </row>
    <row r="1004" spans="3:8" x14ac:dyDescent="0.25">
      <c r="C1004">
        <f>[1]hwy_speed!A1004</f>
        <v>22743</v>
      </c>
      <c r="D1004">
        <f>[1]hwy_speed!B1004</f>
        <v>0</v>
      </c>
      <c r="E1004">
        <f>[1]hwy_speed!C1004</f>
        <v>0</v>
      </c>
      <c r="F1004">
        <f>[1]hwy_speed!D1004</f>
        <v>0</v>
      </c>
      <c r="G1004">
        <f>[1]hwy_speed!E1004</f>
        <v>0</v>
      </c>
      <c r="H1004">
        <f>[1]hwy_speed!F1004</f>
        <v>0</v>
      </c>
    </row>
    <row r="1005" spans="3:8" x14ac:dyDescent="0.25">
      <c r="C1005">
        <f>[1]hwy_speed!A1005</f>
        <v>22756</v>
      </c>
      <c r="D1005">
        <f>[1]hwy_speed!B1005</f>
        <v>0</v>
      </c>
      <c r="E1005">
        <f>[1]hwy_speed!C1005</f>
        <v>0</v>
      </c>
      <c r="F1005">
        <f>[1]hwy_speed!D1005</f>
        <v>0</v>
      </c>
      <c r="G1005">
        <f>[1]hwy_speed!E1005</f>
        <v>0</v>
      </c>
      <c r="H1005">
        <f>[1]hwy_speed!F1005</f>
        <v>0</v>
      </c>
    </row>
    <row r="1006" spans="3:8" x14ac:dyDescent="0.25">
      <c r="C1006">
        <f>[1]hwy_speed!A1006</f>
        <v>22757</v>
      </c>
      <c r="D1006">
        <f>[1]hwy_speed!B1006</f>
        <v>0</v>
      </c>
      <c r="E1006">
        <f>[1]hwy_speed!C1006</f>
        <v>0</v>
      </c>
      <c r="F1006">
        <f>[1]hwy_speed!D1006</f>
        <v>0</v>
      </c>
      <c r="G1006">
        <f>[1]hwy_speed!E1006</f>
        <v>0</v>
      </c>
      <c r="H1006">
        <f>[1]hwy_speed!F1006</f>
        <v>0</v>
      </c>
    </row>
    <row r="1007" spans="3:8" x14ac:dyDescent="0.25">
      <c r="C1007">
        <f>[1]hwy_speed!A1007</f>
        <v>22761</v>
      </c>
      <c r="D1007">
        <f>[1]hwy_speed!B1007</f>
        <v>0</v>
      </c>
      <c r="E1007">
        <f>[1]hwy_speed!C1007</f>
        <v>0</v>
      </c>
      <c r="F1007">
        <f>[1]hwy_speed!D1007</f>
        <v>0</v>
      </c>
      <c r="G1007">
        <f>[1]hwy_speed!E1007</f>
        <v>0</v>
      </c>
      <c r="H1007">
        <f>[1]hwy_speed!F1007</f>
        <v>0</v>
      </c>
    </row>
    <row r="1008" spans="3:8" x14ac:dyDescent="0.25">
      <c r="C1008">
        <f>[1]hwy_speed!A1008</f>
        <v>22937</v>
      </c>
      <c r="D1008">
        <f>[1]hwy_speed!B1008</f>
        <v>0</v>
      </c>
      <c r="E1008">
        <f>[1]hwy_speed!C1008</f>
        <v>0</v>
      </c>
      <c r="F1008">
        <f>[1]hwy_speed!D1008</f>
        <v>0</v>
      </c>
      <c r="G1008">
        <f>[1]hwy_speed!E1008</f>
        <v>0</v>
      </c>
      <c r="H1008">
        <f>[1]hwy_speed!F1008</f>
        <v>0</v>
      </c>
    </row>
    <row r="1009" spans="3:8" x14ac:dyDescent="0.25">
      <c r="C1009">
        <f>[1]hwy_speed!A1009</f>
        <v>22953</v>
      </c>
      <c r="D1009">
        <f>[1]hwy_speed!B1009</f>
        <v>0</v>
      </c>
      <c r="E1009">
        <f>[1]hwy_speed!C1009</f>
        <v>0</v>
      </c>
      <c r="F1009">
        <f>[1]hwy_speed!D1009</f>
        <v>0</v>
      </c>
      <c r="G1009">
        <f>[1]hwy_speed!E1009</f>
        <v>0</v>
      </c>
      <c r="H1009">
        <f>[1]hwy_speed!F1009</f>
        <v>0</v>
      </c>
    </row>
    <row r="1010" spans="3:8" x14ac:dyDescent="0.25">
      <c r="C1010">
        <f>[1]hwy_speed!A1010</f>
        <v>23000</v>
      </c>
      <c r="D1010">
        <f>[1]hwy_speed!B1010</f>
        <v>0</v>
      </c>
      <c r="E1010">
        <f>[1]hwy_speed!C1010</f>
        <v>0</v>
      </c>
      <c r="F1010">
        <f>[1]hwy_speed!D1010</f>
        <v>0</v>
      </c>
      <c r="G1010">
        <f>[1]hwy_speed!E1010</f>
        <v>0</v>
      </c>
      <c r="H1010">
        <f>[1]hwy_speed!F1010</f>
        <v>0</v>
      </c>
    </row>
    <row r="1011" spans="3:8" x14ac:dyDescent="0.25">
      <c r="C1011">
        <f>[1]hwy_speed!A1011</f>
        <v>23044</v>
      </c>
      <c r="D1011">
        <f>[1]hwy_speed!B1011</f>
        <v>0</v>
      </c>
      <c r="E1011">
        <f>[1]hwy_speed!C1011</f>
        <v>0</v>
      </c>
      <c r="F1011">
        <f>[1]hwy_speed!D1011</f>
        <v>0</v>
      </c>
      <c r="G1011">
        <f>[1]hwy_speed!E1011</f>
        <v>0</v>
      </c>
      <c r="H1011">
        <f>[1]hwy_speed!F1011</f>
        <v>0</v>
      </c>
    </row>
    <row r="1012" spans="3:8" x14ac:dyDescent="0.25">
      <c r="C1012">
        <f>[1]hwy_speed!A1012</f>
        <v>23053</v>
      </c>
      <c r="D1012">
        <f>[1]hwy_speed!B1012</f>
        <v>0</v>
      </c>
      <c r="E1012">
        <f>[1]hwy_speed!C1012</f>
        <v>0</v>
      </c>
      <c r="F1012">
        <f>[1]hwy_speed!D1012</f>
        <v>0</v>
      </c>
      <c r="G1012">
        <f>[1]hwy_speed!E1012</f>
        <v>0</v>
      </c>
      <c r="H1012">
        <f>[1]hwy_speed!F1012</f>
        <v>0</v>
      </c>
    </row>
    <row r="1013" spans="3:8" x14ac:dyDescent="0.25">
      <c r="C1013">
        <f>[1]hwy_speed!A1013</f>
        <v>23128</v>
      </c>
      <c r="D1013">
        <f>[1]hwy_speed!B1013</f>
        <v>0</v>
      </c>
      <c r="E1013">
        <f>[1]hwy_speed!C1013</f>
        <v>0</v>
      </c>
      <c r="F1013">
        <f>[1]hwy_speed!D1013</f>
        <v>0</v>
      </c>
      <c r="G1013">
        <f>[1]hwy_speed!E1013</f>
        <v>0</v>
      </c>
      <c r="H1013">
        <f>[1]hwy_speed!F1013</f>
        <v>0</v>
      </c>
    </row>
    <row r="1014" spans="3:8" x14ac:dyDescent="0.25">
      <c r="C1014">
        <f>[1]hwy_speed!A1014</f>
        <v>23142</v>
      </c>
      <c r="D1014">
        <f>[1]hwy_speed!B1014</f>
        <v>0</v>
      </c>
      <c r="E1014">
        <f>[1]hwy_speed!C1014</f>
        <v>0</v>
      </c>
      <c r="F1014">
        <f>[1]hwy_speed!D1014</f>
        <v>0</v>
      </c>
      <c r="G1014">
        <f>[1]hwy_speed!E1014</f>
        <v>0</v>
      </c>
      <c r="H1014">
        <f>[1]hwy_speed!F1014</f>
        <v>0</v>
      </c>
    </row>
    <row r="1015" spans="3:8" x14ac:dyDescent="0.25">
      <c r="C1015">
        <f>[1]hwy_speed!A1015</f>
        <v>23435</v>
      </c>
      <c r="D1015">
        <f>[1]hwy_speed!B1015</f>
        <v>0</v>
      </c>
      <c r="E1015">
        <f>[1]hwy_speed!C1015</f>
        <v>0</v>
      </c>
      <c r="F1015">
        <f>[1]hwy_speed!D1015</f>
        <v>0</v>
      </c>
      <c r="G1015">
        <f>[1]hwy_speed!E1015</f>
        <v>0</v>
      </c>
      <c r="H1015">
        <f>[1]hwy_speed!F1015</f>
        <v>0</v>
      </c>
    </row>
    <row r="1016" spans="3:8" x14ac:dyDescent="0.25">
      <c r="C1016">
        <f>[1]hwy_speed!A1016</f>
        <v>23544</v>
      </c>
      <c r="D1016">
        <f>[1]hwy_speed!B1016</f>
        <v>0</v>
      </c>
      <c r="E1016">
        <f>[1]hwy_speed!C1016</f>
        <v>0</v>
      </c>
      <c r="F1016">
        <f>[1]hwy_speed!D1016</f>
        <v>0</v>
      </c>
      <c r="G1016">
        <f>[1]hwy_speed!E1016</f>
        <v>0</v>
      </c>
      <c r="H1016">
        <f>[1]hwy_speed!F1016</f>
        <v>0</v>
      </c>
    </row>
    <row r="1017" spans="3:8" x14ac:dyDescent="0.25">
      <c r="C1017">
        <f>[1]hwy_speed!A1017</f>
        <v>23557</v>
      </c>
      <c r="D1017">
        <f>[1]hwy_speed!B1017</f>
        <v>0</v>
      </c>
      <c r="E1017">
        <f>[1]hwy_speed!C1017</f>
        <v>0</v>
      </c>
      <c r="F1017">
        <f>[1]hwy_speed!D1017</f>
        <v>0</v>
      </c>
      <c r="G1017">
        <f>[1]hwy_speed!E1017</f>
        <v>0</v>
      </c>
      <c r="H1017">
        <f>[1]hwy_speed!F1017</f>
        <v>0</v>
      </c>
    </row>
    <row r="1018" spans="3:8" x14ac:dyDescent="0.25">
      <c r="C1018">
        <f>[1]hwy_speed!A1018</f>
        <v>23558</v>
      </c>
      <c r="D1018">
        <f>[1]hwy_speed!B1018</f>
        <v>0</v>
      </c>
      <c r="E1018">
        <f>[1]hwy_speed!C1018</f>
        <v>0</v>
      </c>
      <c r="F1018">
        <f>[1]hwy_speed!D1018</f>
        <v>0</v>
      </c>
      <c r="G1018">
        <f>[1]hwy_speed!E1018</f>
        <v>0</v>
      </c>
      <c r="H1018">
        <f>[1]hwy_speed!F1018</f>
        <v>0</v>
      </c>
    </row>
    <row r="1019" spans="3:8" x14ac:dyDescent="0.25">
      <c r="C1019">
        <f>[1]hwy_speed!A1019</f>
        <v>23851</v>
      </c>
      <c r="D1019">
        <f>[1]hwy_speed!B1019</f>
        <v>0</v>
      </c>
      <c r="E1019">
        <f>[1]hwy_speed!C1019</f>
        <v>0</v>
      </c>
      <c r="F1019">
        <f>[1]hwy_speed!D1019</f>
        <v>0</v>
      </c>
      <c r="G1019">
        <f>[1]hwy_speed!E1019</f>
        <v>0</v>
      </c>
      <c r="H1019">
        <f>[1]hwy_speed!F1019</f>
        <v>0</v>
      </c>
    </row>
    <row r="1020" spans="3:8" x14ac:dyDescent="0.25">
      <c r="C1020">
        <f>[1]hwy_speed!A1020</f>
        <v>23867</v>
      </c>
      <c r="D1020">
        <f>[1]hwy_speed!B1020</f>
        <v>0</v>
      </c>
      <c r="E1020">
        <f>[1]hwy_speed!C1020</f>
        <v>0</v>
      </c>
      <c r="F1020">
        <f>[1]hwy_speed!D1020</f>
        <v>0</v>
      </c>
      <c r="G1020">
        <f>[1]hwy_speed!E1020</f>
        <v>0</v>
      </c>
      <c r="H1020">
        <f>[1]hwy_speed!F1020</f>
        <v>0</v>
      </c>
    </row>
    <row r="1021" spans="3:8" x14ac:dyDescent="0.25">
      <c r="C1021">
        <f>[1]hwy_speed!A1021</f>
        <v>23885</v>
      </c>
      <c r="D1021">
        <f>[1]hwy_speed!B1021</f>
        <v>0</v>
      </c>
      <c r="E1021">
        <f>[1]hwy_speed!C1021</f>
        <v>0</v>
      </c>
      <c r="F1021">
        <f>[1]hwy_speed!D1021</f>
        <v>0</v>
      </c>
      <c r="G1021">
        <f>[1]hwy_speed!E1021</f>
        <v>0</v>
      </c>
      <c r="H1021">
        <f>[1]hwy_speed!F1021</f>
        <v>0</v>
      </c>
    </row>
    <row r="1022" spans="3:8" x14ac:dyDescent="0.25">
      <c r="C1022">
        <f>[1]hwy_speed!A1022</f>
        <v>24091</v>
      </c>
      <c r="D1022">
        <f>[1]hwy_speed!B1022</f>
        <v>0</v>
      </c>
      <c r="E1022">
        <f>[1]hwy_speed!C1022</f>
        <v>0</v>
      </c>
      <c r="F1022">
        <f>[1]hwy_speed!D1022</f>
        <v>0</v>
      </c>
      <c r="G1022">
        <f>[1]hwy_speed!E1022</f>
        <v>0</v>
      </c>
      <c r="H1022">
        <f>[1]hwy_speed!F1022</f>
        <v>0</v>
      </c>
    </row>
    <row r="1023" spans="3:8" x14ac:dyDescent="0.25">
      <c r="C1023">
        <f>[1]hwy_speed!A1023</f>
        <v>24140</v>
      </c>
      <c r="D1023">
        <f>[1]hwy_speed!B1023</f>
        <v>0</v>
      </c>
      <c r="E1023">
        <f>[1]hwy_speed!C1023</f>
        <v>0</v>
      </c>
      <c r="F1023">
        <f>[1]hwy_speed!D1023</f>
        <v>0</v>
      </c>
      <c r="G1023">
        <f>[1]hwy_speed!E1023</f>
        <v>0</v>
      </c>
      <c r="H1023">
        <f>[1]hwy_speed!F1023</f>
        <v>0</v>
      </c>
    </row>
    <row r="1024" spans="3:8" x14ac:dyDescent="0.25">
      <c r="C1024">
        <f>[1]hwy_speed!A1024</f>
        <v>24143</v>
      </c>
      <c r="D1024">
        <f>[1]hwy_speed!B1024</f>
        <v>0</v>
      </c>
      <c r="E1024">
        <f>[1]hwy_speed!C1024</f>
        <v>0</v>
      </c>
      <c r="F1024">
        <f>[1]hwy_speed!D1024</f>
        <v>0</v>
      </c>
      <c r="G1024">
        <f>[1]hwy_speed!E1024</f>
        <v>0</v>
      </c>
      <c r="H1024">
        <f>[1]hwy_speed!F1024</f>
        <v>0</v>
      </c>
    </row>
    <row r="1025" spans="3:8" x14ac:dyDescent="0.25">
      <c r="C1025">
        <f>[1]hwy_speed!A1025</f>
        <v>24158</v>
      </c>
      <c r="D1025">
        <f>[1]hwy_speed!B1025</f>
        <v>0</v>
      </c>
      <c r="E1025">
        <f>[1]hwy_speed!C1025</f>
        <v>0</v>
      </c>
      <c r="F1025">
        <f>[1]hwy_speed!D1025</f>
        <v>0</v>
      </c>
      <c r="G1025">
        <f>[1]hwy_speed!E1025</f>
        <v>0</v>
      </c>
      <c r="H1025">
        <f>[1]hwy_speed!F1025</f>
        <v>0</v>
      </c>
    </row>
    <row r="1026" spans="3:8" x14ac:dyDescent="0.25">
      <c r="C1026">
        <f>[1]hwy_speed!A1026</f>
        <v>24173</v>
      </c>
      <c r="D1026">
        <f>[1]hwy_speed!B1026</f>
        <v>0</v>
      </c>
      <c r="E1026">
        <f>[1]hwy_speed!C1026</f>
        <v>0</v>
      </c>
      <c r="F1026">
        <f>[1]hwy_speed!D1026</f>
        <v>0</v>
      </c>
      <c r="G1026">
        <f>[1]hwy_speed!E1026</f>
        <v>0</v>
      </c>
      <c r="H1026">
        <f>[1]hwy_speed!F1026</f>
        <v>0</v>
      </c>
    </row>
    <row r="1027" spans="3:8" x14ac:dyDescent="0.25">
      <c r="C1027">
        <f>[1]hwy_speed!A1027</f>
        <v>24186</v>
      </c>
      <c r="D1027">
        <f>[1]hwy_speed!B1027</f>
        <v>0</v>
      </c>
      <c r="E1027">
        <f>[1]hwy_speed!C1027</f>
        <v>0</v>
      </c>
      <c r="F1027">
        <f>[1]hwy_speed!D1027</f>
        <v>0</v>
      </c>
      <c r="G1027">
        <f>[1]hwy_speed!E1027</f>
        <v>0</v>
      </c>
      <c r="H1027">
        <f>[1]hwy_speed!F1027</f>
        <v>0</v>
      </c>
    </row>
    <row r="1028" spans="3:8" x14ac:dyDescent="0.25">
      <c r="C1028">
        <f>[1]hwy_speed!A1028</f>
        <v>24212</v>
      </c>
      <c r="D1028">
        <f>[1]hwy_speed!B1028</f>
        <v>0</v>
      </c>
      <c r="E1028">
        <f>[1]hwy_speed!C1028</f>
        <v>0</v>
      </c>
      <c r="F1028">
        <f>[1]hwy_speed!D1028</f>
        <v>0</v>
      </c>
      <c r="G1028">
        <f>[1]hwy_speed!E1028</f>
        <v>0</v>
      </c>
      <c r="H1028">
        <f>[1]hwy_speed!F1028</f>
        <v>0</v>
      </c>
    </row>
    <row r="1029" spans="3:8" x14ac:dyDescent="0.25">
      <c r="C1029">
        <f>[1]hwy_speed!A1029</f>
        <v>24224</v>
      </c>
      <c r="D1029">
        <f>[1]hwy_speed!B1029</f>
        <v>0</v>
      </c>
      <c r="E1029">
        <f>[1]hwy_speed!C1029</f>
        <v>0</v>
      </c>
      <c r="F1029">
        <f>[1]hwy_speed!D1029</f>
        <v>0</v>
      </c>
      <c r="G1029">
        <f>[1]hwy_speed!E1029</f>
        <v>0</v>
      </c>
      <c r="H1029">
        <f>[1]hwy_speed!F1029</f>
        <v>0</v>
      </c>
    </row>
    <row r="1030" spans="3:8" x14ac:dyDescent="0.25">
      <c r="C1030">
        <f>[1]hwy_speed!A1030</f>
        <v>24499</v>
      </c>
      <c r="D1030">
        <f>[1]hwy_speed!B1030</f>
        <v>0</v>
      </c>
      <c r="E1030">
        <f>[1]hwy_speed!C1030</f>
        <v>0</v>
      </c>
      <c r="F1030">
        <f>[1]hwy_speed!D1030</f>
        <v>0</v>
      </c>
      <c r="G1030">
        <f>[1]hwy_speed!E1030</f>
        <v>0</v>
      </c>
      <c r="H1030">
        <f>[1]hwy_speed!F1030</f>
        <v>0</v>
      </c>
    </row>
    <row r="1031" spans="3:8" x14ac:dyDescent="0.25">
      <c r="C1031">
        <f>[1]hwy_speed!A1031</f>
        <v>24523</v>
      </c>
      <c r="D1031">
        <f>[1]hwy_speed!B1031</f>
        <v>0</v>
      </c>
      <c r="E1031">
        <f>[1]hwy_speed!C1031</f>
        <v>0</v>
      </c>
      <c r="F1031">
        <f>[1]hwy_speed!D1031</f>
        <v>0</v>
      </c>
      <c r="G1031">
        <f>[1]hwy_speed!E1031</f>
        <v>0</v>
      </c>
      <c r="H1031">
        <f>[1]hwy_speed!F1031</f>
        <v>0</v>
      </c>
    </row>
    <row r="1032" spans="3:8" x14ac:dyDescent="0.25">
      <c r="C1032">
        <f>[1]hwy_speed!A1032</f>
        <v>24696</v>
      </c>
      <c r="D1032">
        <f>[1]hwy_speed!B1032</f>
        <v>0</v>
      </c>
      <c r="E1032">
        <f>[1]hwy_speed!C1032</f>
        <v>0</v>
      </c>
      <c r="F1032">
        <f>[1]hwy_speed!D1032</f>
        <v>0</v>
      </c>
      <c r="G1032">
        <f>[1]hwy_speed!E1032</f>
        <v>0</v>
      </c>
      <c r="H1032">
        <f>[1]hwy_speed!F1032</f>
        <v>0</v>
      </c>
    </row>
    <row r="1033" spans="3:8" x14ac:dyDescent="0.25">
      <c r="C1033">
        <f>[1]hwy_speed!A1033</f>
        <v>24703</v>
      </c>
      <c r="D1033">
        <f>[1]hwy_speed!B1033</f>
        <v>0</v>
      </c>
      <c r="E1033">
        <f>[1]hwy_speed!C1033</f>
        <v>0</v>
      </c>
      <c r="F1033">
        <f>[1]hwy_speed!D1033</f>
        <v>0</v>
      </c>
      <c r="G1033">
        <f>[1]hwy_speed!E1033</f>
        <v>0</v>
      </c>
      <c r="H1033">
        <f>[1]hwy_speed!F1033</f>
        <v>0</v>
      </c>
    </row>
    <row r="1034" spans="3:8" x14ac:dyDescent="0.25">
      <c r="C1034">
        <f>[1]hwy_speed!A1034</f>
        <v>24704</v>
      </c>
      <c r="D1034">
        <f>[1]hwy_speed!B1034</f>
        <v>0</v>
      </c>
      <c r="E1034">
        <f>[1]hwy_speed!C1034</f>
        <v>0</v>
      </c>
      <c r="F1034">
        <f>[1]hwy_speed!D1034</f>
        <v>0</v>
      </c>
      <c r="G1034">
        <f>[1]hwy_speed!E1034</f>
        <v>0</v>
      </c>
      <c r="H1034">
        <f>[1]hwy_speed!F1034</f>
        <v>0</v>
      </c>
    </row>
    <row r="1035" spans="3:8" x14ac:dyDescent="0.25">
      <c r="C1035">
        <f>[1]hwy_speed!A1035</f>
        <v>24714</v>
      </c>
      <c r="D1035">
        <f>[1]hwy_speed!B1035</f>
        <v>0</v>
      </c>
      <c r="E1035">
        <f>[1]hwy_speed!C1035</f>
        <v>0</v>
      </c>
      <c r="F1035">
        <f>[1]hwy_speed!D1035</f>
        <v>0</v>
      </c>
      <c r="G1035">
        <f>[1]hwy_speed!E1035</f>
        <v>0</v>
      </c>
      <c r="H1035">
        <f>[1]hwy_speed!F1035</f>
        <v>0</v>
      </c>
    </row>
    <row r="1036" spans="3:8" x14ac:dyDescent="0.25">
      <c r="C1036">
        <f>[1]hwy_speed!A1036</f>
        <v>24750</v>
      </c>
      <c r="D1036">
        <f>[1]hwy_speed!B1036</f>
        <v>0</v>
      </c>
      <c r="E1036">
        <f>[1]hwy_speed!C1036</f>
        <v>0</v>
      </c>
      <c r="F1036">
        <f>[1]hwy_speed!D1036</f>
        <v>0</v>
      </c>
      <c r="G1036">
        <f>[1]hwy_speed!E1036</f>
        <v>0</v>
      </c>
      <c r="H1036">
        <f>[1]hwy_speed!F1036</f>
        <v>0</v>
      </c>
    </row>
    <row r="1037" spans="3:8" x14ac:dyDescent="0.25">
      <c r="C1037">
        <f>[1]hwy_speed!A1037</f>
        <v>24770</v>
      </c>
      <c r="D1037">
        <f>[1]hwy_speed!B1037</f>
        <v>0</v>
      </c>
      <c r="E1037">
        <f>[1]hwy_speed!C1037</f>
        <v>0</v>
      </c>
      <c r="F1037">
        <f>[1]hwy_speed!D1037</f>
        <v>0</v>
      </c>
      <c r="G1037">
        <f>[1]hwy_speed!E1037</f>
        <v>0</v>
      </c>
      <c r="H1037">
        <f>[1]hwy_speed!F1037</f>
        <v>0</v>
      </c>
    </row>
    <row r="1038" spans="3:8" x14ac:dyDescent="0.25">
      <c r="C1038">
        <f>[1]hwy_speed!A1038</f>
        <v>25025</v>
      </c>
      <c r="D1038">
        <f>[1]hwy_speed!B1038</f>
        <v>0</v>
      </c>
      <c r="E1038">
        <f>[1]hwy_speed!C1038</f>
        <v>0</v>
      </c>
      <c r="F1038">
        <f>[1]hwy_speed!D1038</f>
        <v>0</v>
      </c>
      <c r="G1038">
        <f>[1]hwy_speed!E1038</f>
        <v>0</v>
      </c>
      <c r="H1038">
        <f>[1]hwy_speed!F1038</f>
        <v>0</v>
      </c>
    </row>
    <row r="1039" spans="3:8" x14ac:dyDescent="0.25">
      <c r="C1039">
        <f>[1]hwy_speed!A1039</f>
        <v>25099</v>
      </c>
      <c r="D1039">
        <f>[1]hwy_speed!B1039</f>
        <v>0</v>
      </c>
      <c r="E1039">
        <f>[1]hwy_speed!C1039</f>
        <v>0</v>
      </c>
      <c r="F1039">
        <f>[1]hwy_speed!D1039</f>
        <v>0</v>
      </c>
      <c r="G1039">
        <f>[1]hwy_speed!E1039</f>
        <v>0</v>
      </c>
      <c r="H1039">
        <f>[1]hwy_speed!F1039</f>
        <v>0</v>
      </c>
    </row>
    <row r="1040" spans="3:8" x14ac:dyDescent="0.25">
      <c r="C1040">
        <f>[1]hwy_speed!A1040</f>
        <v>25100</v>
      </c>
      <c r="D1040">
        <f>[1]hwy_speed!B1040</f>
        <v>0</v>
      </c>
      <c r="E1040">
        <f>[1]hwy_speed!C1040</f>
        <v>0</v>
      </c>
      <c r="F1040">
        <f>[1]hwy_speed!D1040</f>
        <v>0</v>
      </c>
      <c r="G1040">
        <f>[1]hwy_speed!E1040</f>
        <v>0</v>
      </c>
      <c r="H1040">
        <f>[1]hwy_speed!F1040</f>
        <v>0</v>
      </c>
    </row>
    <row r="1041" spans="3:8" x14ac:dyDescent="0.25">
      <c r="C1041">
        <f>[1]hwy_speed!A1041</f>
        <v>25104</v>
      </c>
      <c r="D1041">
        <f>[1]hwy_speed!B1041</f>
        <v>0</v>
      </c>
      <c r="E1041">
        <f>[1]hwy_speed!C1041</f>
        <v>0</v>
      </c>
      <c r="F1041">
        <f>[1]hwy_speed!D1041</f>
        <v>0</v>
      </c>
      <c r="G1041">
        <f>[1]hwy_speed!E1041</f>
        <v>0</v>
      </c>
      <c r="H1041">
        <f>[1]hwy_speed!F1041</f>
        <v>0</v>
      </c>
    </row>
    <row r="1042" spans="3:8" x14ac:dyDescent="0.25">
      <c r="C1042">
        <f>[1]hwy_speed!A1042</f>
        <v>25105</v>
      </c>
      <c r="D1042">
        <f>[1]hwy_speed!B1042</f>
        <v>0</v>
      </c>
      <c r="E1042">
        <f>[1]hwy_speed!C1042</f>
        <v>0</v>
      </c>
      <c r="F1042">
        <f>[1]hwy_speed!D1042</f>
        <v>0</v>
      </c>
      <c r="G1042">
        <f>[1]hwy_speed!E1042</f>
        <v>0</v>
      </c>
      <c r="H1042">
        <f>[1]hwy_speed!F1042</f>
        <v>0</v>
      </c>
    </row>
    <row r="1043" spans="3:8" x14ac:dyDescent="0.25">
      <c r="C1043">
        <f>[1]hwy_speed!A1043</f>
        <v>25128</v>
      </c>
      <c r="D1043">
        <f>[1]hwy_speed!B1043</f>
        <v>0</v>
      </c>
      <c r="E1043">
        <f>[1]hwy_speed!C1043</f>
        <v>0</v>
      </c>
      <c r="F1043">
        <f>[1]hwy_speed!D1043</f>
        <v>0</v>
      </c>
      <c r="G1043">
        <f>[1]hwy_speed!E1043</f>
        <v>0</v>
      </c>
      <c r="H1043">
        <f>[1]hwy_speed!F1043</f>
        <v>0</v>
      </c>
    </row>
    <row r="1044" spans="3:8" x14ac:dyDescent="0.25">
      <c r="C1044">
        <f>[1]hwy_speed!A1044</f>
        <v>25142</v>
      </c>
      <c r="D1044">
        <f>[1]hwy_speed!B1044</f>
        <v>0</v>
      </c>
      <c r="E1044">
        <f>[1]hwy_speed!C1044</f>
        <v>0</v>
      </c>
      <c r="F1044">
        <f>[1]hwy_speed!D1044</f>
        <v>0</v>
      </c>
      <c r="G1044">
        <f>[1]hwy_speed!E1044</f>
        <v>0</v>
      </c>
      <c r="H1044">
        <f>[1]hwy_speed!F1044</f>
        <v>0</v>
      </c>
    </row>
    <row r="1045" spans="3:8" x14ac:dyDescent="0.25">
      <c r="C1045">
        <f>[1]hwy_speed!A1045</f>
        <v>25162</v>
      </c>
      <c r="D1045">
        <f>[1]hwy_speed!B1045</f>
        <v>0</v>
      </c>
      <c r="E1045">
        <f>[1]hwy_speed!C1045</f>
        <v>0</v>
      </c>
      <c r="F1045">
        <f>[1]hwy_speed!D1045</f>
        <v>0</v>
      </c>
      <c r="G1045">
        <f>[1]hwy_speed!E1045</f>
        <v>0</v>
      </c>
      <c r="H1045">
        <f>[1]hwy_speed!F1045</f>
        <v>0</v>
      </c>
    </row>
    <row r="1046" spans="3:8" x14ac:dyDescent="0.25">
      <c r="C1046">
        <f>[1]hwy_speed!A1046</f>
        <v>25163</v>
      </c>
      <c r="D1046">
        <f>[1]hwy_speed!B1046</f>
        <v>0</v>
      </c>
      <c r="E1046">
        <f>[1]hwy_speed!C1046</f>
        <v>0</v>
      </c>
      <c r="F1046">
        <f>[1]hwy_speed!D1046</f>
        <v>0</v>
      </c>
      <c r="G1046">
        <f>[1]hwy_speed!E1046</f>
        <v>0</v>
      </c>
      <c r="H1046">
        <f>[1]hwy_speed!F1046</f>
        <v>0</v>
      </c>
    </row>
    <row r="1047" spans="3:8" x14ac:dyDescent="0.25">
      <c r="C1047">
        <f>[1]hwy_speed!A1047</f>
        <v>25259</v>
      </c>
      <c r="D1047">
        <f>[1]hwy_speed!B1047</f>
        <v>0</v>
      </c>
      <c r="E1047">
        <f>[1]hwy_speed!C1047</f>
        <v>0</v>
      </c>
      <c r="F1047">
        <f>[1]hwy_speed!D1047</f>
        <v>0</v>
      </c>
      <c r="G1047">
        <f>[1]hwy_speed!E1047</f>
        <v>0</v>
      </c>
      <c r="H1047">
        <f>[1]hwy_speed!F1047</f>
        <v>0</v>
      </c>
    </row>
    <row r="1048" spans="3:8" x14ac:dyDescent="0.25">
      <c r="C1048">
        <f>[1]hwy_speed!A1048</f>
        <v>25357</v>
      </c>
      <c r="D1048">
        <f>[1]hwy_speed!B1048</f>
        <v>0</v>
      </c>
      <c r="E1048">
        <f>[1]hwy_speed!C1048</f>
        <v>0</v>
      </c>
      <c r="F1048">
        <f>[1]hwy_speed!D1048</f>
        <v>0</v>
      </c>
      <c r="G1048">
        <f>[1]hwy_speed!E1048</f>
        <v>0</v>
      </c>
      <c r="H1048">
        <f>[1]hwy_speed!F1048</f>
        <v>0</v>
      </c>
    </row>
    <row r="1049" spans="3:8" x14ac:dyDescent="0.25">
      <c r="C1049">
        <f>[1]hwy_speed!A1049</f>
        <v>25364</v>
      </c>
      <c r="D1049">
        <f>[1]hwy_speed!B1049</f>
        <v>0</v>
      </c>
      <c r="E1049">
        <f>[1]hwy_speed!C1049</f>
        <v>0</v>
      </c>
      <c r="F1049">
        <f>[1]hwy_speed!D1049</f>
        <v>0</v>
      </c>
      <c r="G1049">
        <f>[1]hwy_speed!E1049</f>
        <v>0</v>
      </c>
      <c r="H1049">
        <f>[1]hwy_speed!F1049</f>
        <v>0</v>
      </c>
    </row>
    <row r="1050" spans="3:8" x14ac:dyDescent="0.25">
      <c r="C1050">
        <f>[1]hwy_speed!A1050</f>
        <v>25381</v>
      </c>
      <c r="D1050">
        <f>[1]hwy_speed!B1050</f>
        <v>0</v>
      </c>
      <c r="E1050">
        <f>[1]hwy_speed!C1050</f>
        <v>0</v>
      </c>
      <c r="F1050">
        <f>[1]hwy_speed!D1050</f>
        <v>0</v>
      </c>
      <c r="G1050">
        <f>[1]hwy_speed!E1050</f>
        <v>0</v>
      </c>
      <c r="H1050">
        <f>[1]hwy_speed!F1050</f>
        <v>0</v>
      </c>
    </row>
    <row r="1051" spans="3:8" x14ac:dyDescent="0.25">
      <c r="C1051">
        <f>[1]hwy_speed!A1051</f>
        <v>25386</v>
      </c>
      <c r="D1051">
        <f>[1]hwy_speed!B1051</f>
        <v>0</v>
      </c>
      <c r="E1051">
        <f>[1]hwy_speed!C1051</f>
        <v>0</v>
      </c>
      <c r="F1051">
        <f>[1]hwy_speed!D1051</f>
        <v>0</v>
      </c>
      <c r="G1051">
        <f>[1]hwy_speed!E1051</f>
        <v>0</v>
      </c>
      <c r="H1051">
        <f>[1]hwy_speed!F1051</f>
        <v>0</v>
      </c>
    </row>
    <row r="1052" spans="3:8" x14ac:dyDescent="0.25">
      <c r="C1052">
        <f>[1]hwy_speed!A1052</f>
        <v>25387</v>
      </c>
      <c r="D1052">
        <f>[1]hwy_speed!B1052</f>
        <v>0</v>
      </c>
      <c r="E1052">
        <f>[1]hwy_speed!C1052</f>
        <v>0</v>
      </c>
      <c r="F1052">
        <f>[1]hwy_speed!D1052</f>
        <v>0</v>
      </c>
      <c r="G1052">
        <f>[1]hwy_speed!E1052</f>
        <v>0</v>
      </c>
      <c r="H1052">
        <f>[1]hwy_speed!F1052</f>
        <v>0</v>
      </c>
    </row>
    <row r="1053" spans="3:8" x14ac:dyDescent="0.25">
      <c r="C1053">
        <f>[1]hwy_speed!A1053</f>
        <v>25406</v>
      </c>
      <c r="D1053">
        <f>[1]hwy_speed!B1053</f>
        <v>0</v>
      </c>
      <c r="E1053">
        <f>[1]hwy_speed!C1053</f>
        <v>0</v>
      </c>
      <c r="F1053">
        <f>[1]hwy_speed!D1053</f>
        <v>0</v>
      </c>
      <c r="G1053">
        <f>[1]hwy_speed!E1053</f>
        <v>0</v>
      </c>
      <c r="H1053">
        <f>[1]hwy_speed!F1053</f>
        <v>0</v>
      </c>
    </row>
    <row r="1054" spans="3:8" x14ac:dyDescent="0.25">
      <c r="C1054">
        <f>[1]hwy_speed!A1054</f>
        <v>25409</v>
      </c>
      <c r="D1054">
        <f>[1]hwy_speed!B1054</f>
        <v>0</v>
      </c>
      <c r="E1054">
        <f>[1]hwy_speed!C1054</f>
        <v>0</v>
      </c>
      <c r="F1054">
        <f>[1]hwy_speed!D1054</f>
        <v>0</v>
      </c>
      <c r="G1054">
        <f>[1]hwy_speed!E1054</f>
        <v>0</v>
      </c>
      <c r="H1054">
        <f>[1]hwy_speed!F1054</f>
        <v>0</v>
      </c>
    </row>
    <row r="1055" spans="3:8" x14ac:dyDescent="0.25">
      <c r="C1055">
        <f>[1]hwy_speed!A1055</f>
        <v>25467</v>
      </c>
      <c r="D1055">
        <f>[1]hwy_speed!B1055</f>
        <v>0</v>
      </c>
      <c r="E1055">
        <f>[1]hwy_speed!C1055</f>
        <v>0</v>
      </c>
      <c r="F1055">
        <f>[1]hwy_speed!D1055</f>
        <v>0</v>
      </c>
      <c r="G1055">
        <f>[1]hwy_speed!E1055</f>
        <v>0</v>
      </c>
      <c r="H1055">
        <f>[1]hwy_speed!F1055</f>
        <v>0</v>
      </c>
    </row>
    <row r="1056" spans="3:8" x14ac:dyDescent="0.25">
      <c r="C1056">
        <f>[1]hwy_speed!A1056</f>
        <v>25531</v>
      </c>
      <c r="D1056">
        <f>[1]hwy_speed!B1056</f>
        <v>0</v>
      </c>
      <c r="E1056">
        <f>[1]hwy_speed!C1056</f>
        <v>0</v>
      </c>
      <c r="F1056">
        <f>[1]hwy_speed!D1056</f>
        <v>0</v>
      </c>
      <c r="G1056">
        <f>[1]hwy_speed!E1056</f>
        <v>0</v>
      </c>
      <c r="H1056">
        <f>[1]hwy_speed!F1056</f>
        <v>0</v>
      </c>
    </row>
    <row r="1057" spans="3:8" x14ac:dyDescent="0.25">
      <c r="C1057">
        <f>[1]hwy_speed!A1057</f>
        <v>25532</v>
      </c>
      <c r="D1057">
        <f>[1]hwy_speed!B1057</f>
        <v>0</v>
      </c>
      <c r="E1057">
        <f>[1]hwy_speed!C1057</f>
        <v>0</v>
      </c>
      <c r="F1057">
        <f>[1]hwy_speed!D1057</f>
        <v>0</v>
      </c>
      <c r="G1057">
        <f>[1]hwy_speed!E1057</f>
        <v>0</v>
      </c>
      <c r="H1057">
        <f>[1]hwy_speed!F1057</f>
        <v>0</v>
      </c>
    </row>
    <row r="1058" spans="3:8" x14ac:dyDescent="0.25">
      <c r="C1058">
        <f>[1]hwy_speed!A1058</f>
        <v>25533</v>
      </c>
      <c r="D1058">
        <f>[1]hwy_speed!B1058</f>
        <v>0</v>
      </c>
      <c r="E1058">
        <f>[1]hwy_speed!C1058</f>
        <v>0</v>
      </c>
      <c r="F1058">
        <f>[1]hwy_speed!D1058</f>
        <v>0</v>
      </c>
      <c r="G1058">
        <f>[1]hwy_speed!E1058</f>
        <v>0</v>
      </c>
      <c r="H1058">
        <f>[1]hwy_speed!F1058</f>
        <v>0</v>
      </c>
    </row>
    <row r="1059" spans="3:8" x14ac:dyDescent="0.25">
      <c r="C1059">
        <f>[1]hwy_speed!A1059</f>
        <v>25742</v>
      </c>
      <c r="D1059">
        <f>[1]hwy_speed!B1059</f>
        <v>0</v>
      </c>
      <c r="E1059">
        <f>[1]hwy_speed!C1059</f>
        <v>0</v>
      </c>
      <c r="F1059">
        <f>[1]hwy_speed!D1059</f>
        <v>0</v>
      </c>
      <c r="G1059">
        <f>[1]hwy_speed!E1059</f>
        <v>0</v>
      </c>
      <c r="H1059">
        <f>[1]hwy_speed!F1059</f>
        <v>0</v>
      </c>
    </row>
    <row r="1060" spans="3:8" x14ac:dyDescent="0.25">
      <c r="C1060">
        <f>[1]hwy_speed!A1060</f>
        <v>25749</v>
      </c>
      <c r="D1060">
        <f>[1]hwy_speed!B1060</f>
        <v>0</v>
      </c>
      <c r="E1060">
        <f>[1]hwy_speed!C1060</f>
        <v>0</v>
      </c>
      <c r="F1060">
        <f>[1]hwy_speed!D1060</f>
        <v>0</v>
      </c>
      <c r="G1060">
        <f>[1]hwy_speed!E1060</f>
        <v>0</v>
      </c>
      <c r="H1060">
        <f>[1]hwy_speed!F1060</f>
        <v>0</v>
      </c>
    </row>
    <row r="1061" spans="3:8" x14ac:dyDescent="0.25">
      <c r="C1061">
        <f>[1]hwy_speed!A1061</f>
        <v>25750</v>
      </c>
      <c r="D1061">
        <f>[1]hwy_speed!B1061</f>
        <v>0</v>
      </c>
      <c r="E1061">
        <f>[1]hwy_speed!C1061</f>
        <v>0</v>
      </c>
      <c r="F1061">
        <f>[1]hwy_speed!D1061</f>
        <v>0</v>
      </c>
      <c r="G1061">
        <f>[1]hwy_speed!E1061</f>
        <v>0</v>
      </c>
      <c r="H1061">
        <f>[1]hwy_speed!F1061</f>
        <v>0</v>
      </c>
    </row>
    <row r="1062" spans="3:8" x14ac:dyDescent="0.25">
      <c r="C1062">
        <f>[1]hwy_speed!A1062</f>
        <v>25751</v>
      </c>
      <c r="D1062">
        <f>[1]hwy_speed!B1062</f>
        <v>0</v>
      </c>
      <c r="E1062">
        <f>[1]hwy_speed!C1062</f>
        <v>0</v>
      </c>
      <c r="F1062">
        <f>[1]hwy_speed!D1062</f>
        <v>0</v>
      </c>
      <c r="G1062">
        <f>[1]hwy_speed!E1062</f>
        <v>0</v>
      </c>
      <c r="H1062">
        <f>[1]hwy_speed!F1062</f>
        <v>0</v>
      </c>
    </row>
    <row r="1063" spans="3:8" x14ac:dyDescent="0.25">
      <c r="C1063">
        <f>[1]hwy_speed!A1063</f>
        <v>25811</v>
      </c>
      <c r="D1063">
        <f>[1]hwy_speed!B1063</f>
        <v>0</v>
      </c>
      <c r="E1063">
        <f>[1]hwy_speed!C1063</f>
        <v>0</v>
      </c>
      <c r="F1063">
        <f>[1]hwy_speed!D1063</f>
        <v>0</v>
      </c>
      <c r="G1063">
        <f>[1]hwy_speed!E1063</f>
        <v>0</v>
      </c>
      <c r="H1063">
        <f>[1]hwy_speed!F1063</f>
        <v>0</v>
      </c>
    </row>
    <row r="1064" spans="3:8" x14ac:dyDescent="0.25">
      <c r="C1064">
        <f>[1]hwy_speed!A1064</f>
        <v>25812</v>
      </c>
      <c r="D1064">
        <f>[1]hwy_speed!B1064</f>
        <v>0</v>
      </c>
      <c r="E1064">
        <f>[1]hwy_speed!C1064</f>
        <v>0</v>
      </c>
      <c r="F1064">
        <f>[1]hwy_speed!D1064</f>
        <v>0</v>
      </c>
      <c r="G1064">
        <f>[1]hwy_speed!E1064</f>
        <v>0</v>
      </c>
      <c r="H1064">
        <f>[1]hwy_speed!F1064</f>
        <v>0</v>
      </c>
    </row>
    <row r="1065" spans="3:8" x14ac:dyDescent="0.25">
      <c r="C1065">
        <f>[1]hwy_speed!A1065</f>
        <v>25821</v>
      </c>
      <c r="D1065">
        <f>[1]hwy_speed!B1065</f>
        <v>0</v>
      </c>
      <c r="E1065">
        <f>[1]hwy_speed!C1065</f>
        <v>0</v>
      </c>
      <c r="F1065">
        <f>[1]hwy_speed!D1065</f>
        <v>0</v>
      </c>
      <c r="G1065">
        <f>[1]hwy_speed!E1065</f>
        <v>0</v>
      </c>
      <c r="H1065">
        <f>[1]hwy_speed!F1065</f>
        <v>0</v>
      </c>
    </row>
    <row r="1066" spans="3:8" x14ac:dyDescent="0.25">
      <c r="C1066">
        <f>[1]hwy_speed!A1066</f>
        <v>25822</v>
      </c>
      <c r="D1066">
        <f>[1]hwy_speed!B1066</f>
        <v>0</v>
      </c>
      <c r="E1066">
        <f>[1]hwy_speed!C1066</f>
        <v>0</v>
      </c>
      <c r="F1066">
        <f>[1]hwy_speed!D1066</f>
        <v>0</v>
      </c>
      <c r="G1066">
        <f>[1]hwy_speed!E1066</f>
        <v>0</v>
      </c>
      <c r="H1066">
        <f>[1]hwy_speed!F1066</f>
        <v>0</v>
      </c>
    </row>
    <row r="1067" spans="3:8" x14ac:dyDescent="0.25">
      <c r="C1067">
        <f>[1]hwy_speed!A1067</f>
        <v>25842</v>
      </c>
      <c r="D1067">
        <f>[1]hwy_speed!B1067</f>
        <v>0</v>
      </c>
      <c r="E1067">
        <f>[1]hwy_speed!C1067</f>
        <v>0</v>
      </c>
      <c r="F1067">
        <f>[1]hwy_speed!D1067</f>
        <v>0</v>
      </c>
      <c r="G1067">
        <f>[1]hwy_speed!E1067</f>
        <v>0</v>
      </c>
      <c r="H1067">
        <f>[1]hwy_speed!F1067</f>
        <v>0</v>
      </c>
    </row>
    <row r="1068" spans="3:8" x14ac:dyDescent="0.25">
      <c r="C1068">
        <f>[1]hwy_speed!A1068</f>
        <v>25843</v>
      </c>
      <c r="D1068">
        <f>[1]hwy_speed!B1068</f>
        <v>0</v>
      </c>
      <c r="E1068">
        <f>[1]hwy_speed!C1068</f>
        <v>0</v>
      </c>
      <c r="F1068">
        <f>[1]hwy_speed!D1068</f>
        <v>0</v>
      </c>
      <c r="G1068">
        <f>[1]hwy_speed!E1068</f>
        <v>0</v>
      </c>
      <c r="H1068">
        <f>[1]hwy_speed!F1068</f>
        <v>0</v>
      </c>
    </row>
    <row r="1069" spans="3:8" x14ac:dyDescent="0.25">
      <c r="C1069">
        <f>[1]hwy_speed!A1069</f>
        <v>25848</v>
      </c>
      <c r="D1069">
        <f>[1]hwy_speed!B1069</f>
        <v>0</v>
      </c>
      <c r="E1069">
        <f>[1]hwy_speed!C1069</f>
        <v>0</v>
      </c>
      <c r="F1069">
        <f>[1]hwy_speed!D1069</f>
        <v>0</v>
      </c>
      <c r="G1069">
        <f>[1]hwy_speed!E1069</f>
        <v>0</v>
      </c>
      <c r="H1069">
        <f>[1]hwy_speed!F1069</f>
        <v>0</v>
      </c>
    </row>
    <row r="1070" spans="3:8" x14ac:dyDescent="0.25">
      <c r="C1070">
        <f>[1]hwy_speed!A1070</f>
        <v>25849</v>
      </c>
      <c r="D1070">
        <f>[1]hwy_speed!B1070</f>
        <v>0</v>
      </c>
      <c r="E1070">
        <f>[1]hwy_speed!C1070</f>
        <v>0</v>
      </c>
      <c r="F1070">
        <f>[1]hwy_speed!D1070</f>
        <v>0</v>
      </c>
      <c r="G1070">
        <f>[1]hwy_speed!E1070</f>
        <v>0</v>
      </c>
      <c r="H1070">
        <f>[1]hwy_speed!F1070</f>
        <v>0</v>
      </c>
    </row>
    <row r="1071" spans="3:8" x14ac:dyDescent="0.25">
      <c r="C1071">
        <f>[1]hwy_speed!A1071</f>
        <v>25866</v>
      </c>
      <c r="D1071">
        <f>[1]hwy_speed!B1071</f>
        <v>0</v>
      </c>
      <c r="E1071">
        <f>[1]hwy_speed!C1071</f>
        <v>0</v>
      </c>
      <c r="F1071">
        <f>[1]hwy_speed!D1071</f>
        <v>0</v>
      </c>
      <c r="G1071">
        <f>[1]hwy_speed!E1071</f>
        <v>0</v>
      </c>
      <c r="H1071">
        <f>[1]hwy_speed!F1071</f>
        <v>0</v>
      </c>
    </row>
    <row r="1072" spans="3:8" x14ac:dyDescent="0.25">
      <c r="C1072">
        <f>[1]hwy_speed!A1072</f>
        <v>25867</v>
      </c>
      <c r="D1072">
        <f>[1]hwy_speed!B1072</f>
        <v>0</v>
      </c>
      <c r="E1072">
        <f>[1]hwy_speed!C1072</f>
        <v>0</v>
      </c>
      <c r="F1072">
        <f>[1]hwy_speed!D1072</f>
        <v>0</v>
      </c>
      <c r="G1072">
        <f>[1]hwy_speed!E1072</f>
        <v>0</v>
      </c>
      <c r="H1072">
        <f>[1]hwy_speed!F1072</f>
        <v>0</v>
      </c>
    </row>
    <row r="1073" spans="3:8" x14ac:dyDescent="0.25">
      <c r="C1073">
        <f>[1]hwy_speed!A1073</f>
        <v>25868</v>
      </c>
      <c r="D1073">
        <f>[1]hwy_speed!B1073</f>
        <v>0</v>
      </c>
      <c r="E1073">
        <f>[1]hwy_speed!C1073</f>
        <v>0</v>
      </c>
      <c r="F1073">
        <f>[1]hwy_speed!D1073</f>
        <v>0</v>
      </c>
      <c r="G1073">
        <f>[1]hwy_speed!E1073</f>
        <v>0</v>
      </c>
      <c r="H1073">
        <f>[1]hwy_speed!F1073</f>
        <v>0</v>
      </c>
    </row>
    <row r="1074" spans="3:8" x14ac:dyDescent="0.25">
      <c r="C1074">
        <f>[1]hwy_speed!A1074</f>
        <v>25869</v>
      </c>
      <c r="D1074">
        <f>[1]hwy_speed!B1074</f>
        <v>0</v>
      </c>
      <c r="E1074">
        <f>[1]hwy_speed!C1074</f>
        <v>0</v>
      </c>
      <c r="F1074">
        <f>[1]hwy_speed!D1074</f>
        <v>0</v>
      </c>
      <c r="G1074">
        <f>[1]hwy_speed!E1074</f>
        <v>0</v>
      </c>
      <c r="H1074">
        <f>[1]hwy_speed!F1074</f>
        <v>0</v>
      </c>
    </row>
    <row r="1075" spans="3:8" x14ac:dyDescent="0.25">
      <c r="C1075">
        <f>[1]hwy_speed!A1075</f>
        <v>25878</v>
      </c>
      <c r="D1075">
        <f>[1]hwy_speed!B1075</f>
        <v>0</v>
      </c>
      <c r="E1075">
        <f>[1]hwy_speed!C1075</f>
        <v>0</v>
      </c>
      <c r="F1075">
        <f>[1]hwy_speed!D1075</f>
        <v>0</v>
      </c>
      <c r="G1075">
        <f>[1]hwy_speed!E1075</f>
        <v>0</v>
      </c>
      <c r="H1075">
        <f>[1]hwy_speed!F1075</f>
        <v>0</v>
      </c>
    </row>
    <row r="1076" spans="3:8" x14ac:dyDescent="0.25">
      <c r="C1076">
        <f>[1]hwy_speed!A1076</f>
        <v>25879</v>
      </c>
      <c r="D1076">
        <f>[1]hwy_speed!B1076</f>
        <v>0</v>
      </c>
      <c r="E1076">
        <f>[1]hwy_speed!C1076</f>
        <v>0</v>
      </c>
      <c r="F1076">
        <f>[1]hwy_speed!D1076</f>
        <v>0</v>
      </c>
      <c r="G1076">
        <f>[1]hwy_speed!E1076</f>
        <v>0</v>
      </c>
      <c r="H1076">
        <f>[1]hwy_speed!F1076</f>
        <v>0</v>
      </c>
    </row>
    <row r="1077" spans="3:8" x14ac:dyDescent="0.25">
      <c r="C1077">
        <f>[1]hwy_speed!A1077</f>
        <v>25883</v>
      </c>
      <c r="D1077">
        <f>[1]hwy_speed!B1077</f>
        <v>0</v>
      </c>
      <c r="E1077">
        <f>[1]hwy_speed!C1077</f>
        <v>0</v>
      </c>
      <c r="F1077">
        <f>[1]hwy_speed!D1077</f>
        <v>0</v>
      </c>
      <c r="G1077">
        <f>[1]hwy_speed!E1077</f>
        <v>0</v>
      </c>
      <c r="H1077">
        <f>[1]hwy_speed!F1077</f>
        <v>0</v>
      </c>
    </row>
    <row r="1078" spans="3:8" x14ac:dyDescent="0.25">
      <c r="C1078">
        <f>[1]hwy_speed!A1078</f>
        <v>25886</v>
      </c>
      <c r="D1078">
        <f>[1]hwy_speed!B1078</f>
        <v>0</v>
      </c>
      <c r="E1078">
        <f>[1]hwy_speed!C1078</f>
        <v>0</v>
      </c>
      <c r="F1078">
        <f>[1]hwy_speed!D1078</f>
        <v>0</v>
      </c>
      <c r="G1078">
        <f>[1]hwy_speed!E1078</f>
        <v>0</v>
      </c>
      <c r="H1078">
        <f>[1]hwy_speed!F1078</f>
        <v>0</v>
      </c>
    </row>
    <row r="1079" spans="3:8" x14ac:dyDescent="0.25">
      <c r="C1079">
        <f>[1]hwy_speed!A1079</f>
        <v>25887</v>
      </c>
      <c r="D1079">
        <f>[1]hwy_speed!B1079</f>
        <v>0</v>
      </c>
      <c r="E1079">
        <f>[1]hwy_speed!C1079</f>
        <v>0</v>
      </c>
      <c r="F1079">
        <f>[1]hwy_speed!D1079</f>
        <v>0</v>
      </c>
      <c r="G1079">
        <f>[1]hwy_speed!E1079</f>
        <v>0</v>
      </c>
      <c r="H1079">
        <f>[1]hwy_speed!F1079</f>
        <v>0</v>
      </c>
    </row>
    <row r="1080" spans="3:8" x14ac:dyDescent="0.25">
      <c r="C1080">
        <f>[1]hwy_speed!A1080</f>
        <v>25889</v>
      </c>
      <c r="D1080">
        <f>[1]hwy_speed!B1080</f>
        <v>0</v>
      </c>
      <c r="E1080">
        <f>[1]hwy_speed!C1080</f>
        <v>0</v>
      </c>
      <c r="F1080">
        <f>[1]hwy_speed!D1080</f>
        <v>0</v>
      </c>
      <c r="G1080">
        <f>[1]hwy_speed!E1080</f>
        <v>0</v>
      </c>
      <c r="H1080">
        <f>[1]hwy_speed!F1080</f>
        <v>0</v>
      </c>
    </row>
    <row r="1081" spans="3:8" x14ac:dyDescent="0.25">
      <c r="C1081">
        <f>[1]hwy_speed!A1081</f>
        <v>25890</v>
      </c>
      <c r="D1081">
        <f>[1]hwy_speed!B1081</f>
        <v>0</v>
      </c>
      <c r="E1081">
        <f>[1]hwy_speed!C1081</f>
        <v>0</v>
      </c>
      <c r="F1081">
        <f>[1]hwy_speed!D1081</f>
        <v>0</v>
      </c>
      <c r="G1081">
        <f>[1]hwy_speed!E1081</f>
        <v>0</v>
      </c>
      <c r="H1081">
        <f>[1]hwy_speed!F1081</f>
        <v>0</v>
      </c>
    </row>
    <row r="1082" spans="3:8" x14ac:dyDescent="0.25">
      <c r="C1082">
        <f>[1]hwy_speed!A1082</f>
        <v>25891</v>
      </c>
      <c r="D1082">
        <f>[1]hwy_speed!B1082</f>
        <v>0</v>
      </c>
      <c r="E1082">
        <f>[1]hwy_speed!C1082</f>
        <v>0</v>
      </c>
      <c r="F1082">
        <f>[1]hwy_speed!D1082</f>
        <v>0</v>
      </c>
      <c r="G1082">
        <f>[1]hwy_speed!E1082</f>
        <v>0</v>
      </c>
      <c r="H1082">
        <f>[1]hwy_speed!F1082</f>
        <v>0</v>
      </c>
    </row>
    <row r="1083" spans="3:8" x14ac:dyDescent="0.25">
      <c r="C1083">
        <f>[1]hwy_speed!A1083</f>
        <v>25938</v>
      </c>
      <c r="D1083">
        <f>[1]hwy_speed!B1083</f>
        <v>0</v>
      </c>
      <c r="E1083">
        <f>[1]hwy_speed!C1083</f>
        <v>0</v>
      </c>
      <c r="F1083">
        <f>[1]hwy_speed!D1083</f>
        <v>0</v>
      </c>
      <c r="G1083">
        <f>[1]hwy_speed!E1083</f>
        <v>0</v>
      </c>
      <c r="H1083">
        <f>[1]hwy_speed!F1083</f>
        <v>0</v>
      </c>
    </row>
    <row r="1084" spans="3:8" x14ac:dyDescent="0.25">
      <c r="C1084">
        <f>[1]hwy_speed!A1084</f>
        <v>26014</v>
      </c>
      <c r="D1084">
        <f>[1]hwy_speed!B1084</f>
        <v>0</v>
      </c>
      <c r="E1084">
        <f>[1]hwy_speed!C1084</f>
        <v>0</v>
      </c>
      <c r="F1084">
        <f>[1]hwy_speed!D1084</f>
        <v>0</v>
      </c>
      <c r="G1084">
        <f>[1]hwy_speed!E1084</f>
        <v>0</v>
      </c>
      <c r="H1084">
        <f>[1]hwy_speed!F1084</f>
        <v>0</v>
      </c>
    </row>
    <row r="1085" spans="3:8" x14ac:dyDescent="0.25">
      <c r="C1085">
        <f>[1]hwy_speed!A1085</f>
        <v>26017</v>
      </c>
      <c r="D1085">
        <f>[1]hwy_speed!B1085</f>
        <v>0</v>
      </c>
      <c r="E1085">
        <f>[1]hwy_speed!C1085</f>
        <v>0</v>
      </c>
      <c r="F1085">
        <f>[1]hwy_speed!D1085</f>
        <v>0</v>
      </c>
      <c r="G1085">
        <f>[1]hwy_speed!E1085</f>
        <v>0</v>
      </c>
      <c r="H1085">
        <f>[1]hwy_speed!F1085</f>
        <v>0</v>
      </c>
    </row>
    <row r="1086" spans="3:8" x14ac:dyDescent="0.25">
      <c r="C1086">
        <f>[1]hwy_speed!A1086</f>
        <v>26064</v>
      </c>
      <c r="D1086">
        <f>[1]hwy_speed!B1086</f>
        <v>0</v>
      </c>
      <c r="E1086">
        <f>[1]hwy_speed!C1086</f>
        <v>0</v>
      </c>
      <c r="F1086">
        <f>[1]hwy_speed!D1086</f>
        <v>0</v>
      </c>
      <c r="G1086">
        <f>[1]hwy_speed!E1086</f>
        <v>0</v>
      </c>
      <c r="H1086">
        <f>[1]hwy_speed!F1086</f>
        <v>0</v>
      </c>
    </row>
    <row r="1087" spans="3:8" x14ac:dyDescent="0.25">
      <c r="C1087">
        <f>[1]hwy_speed!A1087</f>
        <v>26065</v>
      </c>
      <c r="D1087">
        <f>[1]hwy_speed!B1087</f>
        <v>0</v>
      </c>
      <c r="E1087">
        <f>[1]hwy_speed!C1087</f>
        <v>0</v>
      </c>
      <c r="F1087">
        <f>[1]hwy_speed!D1087</f>
        <v>0</v>
      </c>
      <c r="G1087">
        <f>[1]hwy_speed!E1087</f>
        <v>0</v>
      </c>
      <c r="H1087">
        <f>[1]hwy_speed!F1087</f>
        <v>0</v>
      </c>
    </row>
    <row r="1088" spans="3:8" x14ac:dyDescent="0.25">
      <c r="C1088">
        <f>[1]hwy_speed!A1088</f>
        <v>26117</v>
      </c>
      <c r="D1088">
        <f>[1]hwy_speed!B1088</f>
        <v>0</v>
      </c>
      <c r="E1088">
        <f>[1]hwy_speed!C1088</f>
        <v>0</v>
      </c>
      <c r="F1088">
        <f>[1]hwy_speed!D1088</f>
        <v>0</v>
      </c>
      <c r="G1088">
        <f>[1]hwy_speed!E1088</f>
        <v>0</v>
      </c>
      <c r="H1088">
        <f>[1]hwy_speed!F1088</f>
        <v>0</v>
      </c>
    </row>
    <row r="1089" spans="3:8" x14ac:dyDescent="0.25">
      <c r="C1089">
        <f>[1]hwy_speed!A1089</f>
        <v>26279</v>
      </c>
      <c r="D1089">
        <f>[1]hwy_speed!B1089</f>
        <v>0</v>
      </c>
      <c r="E1089">
        <f>[1]hwy_speed!C1089</f>
        <v>0</v>
      </c>
      <c r="F1089">
        <f>[1]hwy_speed!D1089</f>
        <v>0</v>
      </c>
      <c r="G1089">
        <f>[1]hwy_speed!E1089</f>
        <v>0</v>
      </c>
      <c r="H1089">
        <f>[1]hwy_speed!F1089</f>
        <v>0</v>
      </c>
    </row>
    <row r="1090" spans="3:8" x14ac:dyDescent="0.25">
      <c r="C1090">
        <f>[1]hwy_speed!A1090</f>
        <v>26293</v>
      </c>
      <c r="D1090">
        <f>[1]hwy_speed!B1090</f>
        <v>0</v>
      </c>
      <c r="E1090">
        <f>[1]hwy_speed!C1090</f>
        <v>0</v>
      </c>
      <c r="F1090">
        <f>[1]hwy_speed!D1090</f>
        <v>0</v>
      </c>
      <c r="G1090">
        <f>[1]hwy_speed!E1090</f>
        <v>0</v>
      </c>
      <c r="H1090">
        <f>[1]hwy_speed!F1090</f>
        <v>0</v>
      </c>
    </row>
    <row r="1091" spans="3:8" x14ac:dyDescent="0.25">
      <c r="C1091">
        <f>[1]hwy_speed!A1091</f>
        <v>26294</v>
      </c>
      <c r="D1091">
        <f>[1]hwy_speed!B1091</f>
        <v>0</v>
      </c>
      <c r="E1091">
        <f>[1]hwy_speed!C1091</f>
        <v>0</v>
      </c>
      <c r="F1091">
        <f>[1]hwy_speed!D1091</f>
        <v>0</v>
      </c>
      <c r="G1091">
        <f>[1]hwy_speed!E1091</f>
        <v>0</v>
      </c>
      <c r="H1091">
        <f>[1]hwy_speed!F1091</f>
        <v>0</v>
      </c>
    </row>
    <row r="1092" spans="3:8" x14ac:dyDescent="0.25">
      <c r="C1092">
        <f>[1]hwy_speed!A1092</f>
        <v>26417</v>
      </c>
      <c r="D1092">
        <f>[1]hwy_speed!B1092</f>
        <v>0</v>
      </c>
      <c r="E1092">
        <f>[1]hwy_speed!C1092</f>
        <v>0</v>
      </c>
      <c r="F1092">
        <f>[1]hwy_speed!D1092</f>
        <v>0</v>
      </c>
      <c r="G1092">
        <f>[1]hwy_speed!E1092</f>
        <v>0</v>
      </c>
      <c r="H1092">
        <f>[1]hwy_speed!F1092</f>
        <v>0</v>
      </c>
    </row>
    <row r="1093" spans="3:8" x14ac:dyDescent="0.25">
      <c r="C1093">
        <f>[1]hwy_speed!A1093</f>
        <v>26523</v>
      </c>
      <c r="D1093">
        <f>[1]hwy_speed!B1093</f>
        <v>0</v>
      </c>
      <c r="E1093">
        <f>[1]hwy_speed!C1093</f>
        <v>0</v>
      </c>
      <c r="F1093">
        <f>[1]hwy_speed!D1093</f>
        <v>0</v>
      </c>
      <c r="G1093">
        <f>[1]hwy_speed!E1093</f>
        <v>0</v>
      </c>
      <c r="H1093">
        <f>[1]hwy_speed!F1093</f>
        <v>0</v>
      </c>
    </row>
    <row r="1094" spans="3:8" x14ac:dyDescent="0.25">
      <c r="C1094">
        <f>[1]hwy_speed!A1094</f>
        <v>26546</v>
      </c>
      <c r="D1094">
        <f>[1]hwy_speed!B1094</f>
        <v>0</v>
      </c>
      <c r="E1094">
        <f>[1]hwy_speed!C1094</f>
        <v>0</v>
      </c>
      <c r="F1094">
        <f>[1]hwy_speed!D1094</f>
        <v>0</v>
      </c>
      <c r="G1094">
        <f>[1]hwy_speed!E1094</f>
        <v>0</v>
      </c>
      <c r="H1094">
        <f>[1]hwy_speed!F1094</f>
        <v>0</v>
      </c>
    </row>
    <row r="1095" spans="3:8" x14ac:dyDescent="0.25">
      <c r="C1095">
        <f>[1]hwy_speed!A1095</f>
        <v>26547</v>
      </c>
      <c r="D1095">
        <f>[1]hwy_speed!B1095</f>
        <v>0</v>
      </c>
      <c r="E1095">
        <f>[1]hwy_speed!C1095</f>
        <v>0</v>
      </c>
      <c r="F1095">
        <f>[1]hwy_speed!D1095</f>
        <v>0</v>
      </c>
      <c r="G1095">
        <f>[1]hwy_speed!E1095</f>
        <v>0</v>
      </c>
      <c r="H1095">
        <f>[1]hwy_speed!F1095</f>
        <v>0</v>
      </c>
    </row>
    <row r="1096" spans="3:8" x14ac:dyDescent="0.25">
      <c r="C1096">
        <f>[1]hwy_speed!A1096</f>
        <v>26561</v>
      </c>
      <c r="D1096">
        <f>[1]hwy_speed!B1096</f>
        <v>0</v>
      </c>
      <c r="E1096">
        <f>[1]hwy_speed!C1096</f>
        <v>0</v>
      </c>
      <c r="F1096">
        <f>[1]hwy_speed!D1096</f>
        <v>0</v>
      </c>
      <c r="G1096">
        <f>[1]hwy_speed!E1096</f>
        <v>0</v>
      </c>
      <c r="H1096">
        <f>[1]hwy_speed!F1096</f>
        <v>0</v>
      </c>
    </row>
    <row r="1097" spans="3:8" x14ac:dyDescent="0.25">
      <c r="C1097">
        <f>[1]hwy_speed!A1097</f>
        <v>26562</v>
      </c>
      <c r="D1097">
        <f>[1]hwy_speed!B1097</f>
        <v>0</v>
      </c>
      <c r="E1097">
        <f>[1]hwy_speed!C1097</f>
        <v>0</v>
      </c>
      <c r="F1097">
        <f>[1]hwy_speed!D1097</f>
        <v>0</v>
      </c>
      <c r="G1097">
        <f>[1]hwy_speed!E1097</f>
        <v>0</v>
      </c>
      <c r="H1097">
        <f>[1]hwy_speed!F1097</f>
        <v>0</v>
      </c>
    </row>
    <row r="1098" spans="3:8" x14ac:dyDescent="0.25">
      <c r="C1098">
        <f>[1]hwy_speed!A1098</f>
        <v>26563</v>
      </c>
      <c r="D1098">
        <f>[1]hwy_speed!B1098</f>
        <v>0</v>
      </c>
      <c r="E1098">
        <f>[1]hwy_speed!C1098</f>
        <v>0</v>
      </c>
      <c r="F1098">
        <f>[1]hwy_speed!D1098</f>
        <v>0</v>
      </c>
      <c r="G1098">
        <f>[1]hwy_speed!E1098</f>
        <v>0</v>
      </c>
      <c r="H1098">
        <f>[1]hwy_speed!F1098</f>
        <v>0</v>
      </c>
    </row>
    <row r="1099" spans="3:8" x14ac:dyDescent="0.25">
      <c r="C1099">
        <f>[1]hwy_speed!A1099</f>
        <v>26564</v>
      </c>
      <c r="D1099">
        <f>[1]hwy_speed!B1099</f>
        <v>0</v>
      </c>
      <c r="E1099">
        <f>[1]hwy_speed!C1099</f>
        <v>0</v>
      </c>
      <c r="F1099">
        <f>[1]hwy_speed!D1099</f>
        <v>0</v>
      </c>
      <c r="G1099">
        <f>[1]hwy_speed!E1099</f>
        <v>0</v>
      </c>
      <c r="H1099">
        <f>[1]hwy_speed!F1099</f>
        <v>0</v>
      </c>
    </row>
    <row r="1100" spans="3:8" x14ac:dyDescent="0.25">
      <c r="C1100">
        <f>[1]hwy_speed!A1100</f>
        <v>26622</v>
      </c>
      <c r="D1100">
        <f>[1]hwy_speed!B1100</f>
        <v>0</v>
      </c>
      <c r="E1100">
        <f>[1]hwy_speed!C1100</f>
        <v>0</v>
      </c>
      <c r="F1100">
        <f>[1]hwy_speed!D1100</f>
        <v>0</v>
      </c>
      <c r="G1100">
        <f>[1]hwy_speed!E1100</f>
        <v>0</v>
      </c>
      <c r="H1100">
        <f>[1]hwy_speed!F1100</f>
        <v>0</v>
      </c>
    </row>
    <row r="1101" spans="3:8" x14ac:dyDescent="0.25">
      <c r="C1101">
        <f>[1]hwy_speed!A1101</f>
        <v>26623</v>
      </c>
      <c r="D1101">
        <f>[1]hwy_speed!B1101</f>
        <v>0</v>
      </c>
      <c r="E1101">
        <f>[1]hwy_speed!C1101</f>
        <v>0</v>
      </c>
      <c r="F1101">
        <f>[1]hwy_speed!D1101</f>
        <v>0</v>
      </c>
      <c r="G1101">
        <f>[1]hwy_speed!E1101</f>
        <v>0</v>
      </c>
      <c r="H1101">
        <f>[1]hwy_speed!F1101</f>
        <v>0</v>
      </c>
    </row>
    <row r="1102" spans="3:8" x14ac:dyDescent="0.25">
      <c r="C1102">
        <f>[1]hwy_speed!A1102</f>
        <v>26667</v>
      </c>
      <c r="D1102">
        <f>[1]hwy_speed!B1102</f>
        <v>0</v>
      </c>
      <c r="E1102">
        <f>[1]hwy_speed!C1102</f>
        <v>0</v>
      </c>
      <c r="F1102">
        <f>[1]hwy_speed!D1102</f>
        <v>0</v>
      </c>
      <c r="G1102">
        <f>[1]hwy_speed!E1102</f>
        <v>0</v>
      </c>
      <c r="H1102">
        <f>[1]hwy_speed!F1102</f>
        <v>0</v>
      </c>
    </row>
    <row r="1103" spans="3:8" x14ac:dyDescent="0.25">
      <c r="C1103">
        <f>[1]hwy_speed!A1103</f>
        <v>26675</v>
      </c>
      <c r="D1103">
        <f>[1]hwy_speed!B1103</f>
        <v>0</v>
      </c>
      <c r="E1103">
        <f>[1]hwy_speed!C1103</f>
        <v>0</v>
      </c>
      <c r="F1103">
        <f>[1]hwy_speed!D1103</f>
        <v>0</v>
      </c>
      <c r="G1103">
        <f>[1]hwy_speed!E1103</f>
        <v>0</v>
      </c>
      <c r="H1103">
        <f>[1]hwy_speed!F1103</f>
        <v>0</v>
      </c>
    </row>
    <row r="1104" spans="3:8" x14ac:dyDescent="0.25">
      <c r="C1104">
        <f>[1]hwy_speed!A1104</f>
        <v>26707</v>
      </c>
      <c r="D1104">
        <f>[1]hwy_speed!B1104</f>
        <v>0</v>
      </c>
      <c r="E1104">
        <f>[1]hwy_speed!C1104</f>
        <v>0</v>
      </c>
      <c r="F1104">
        <f>[1]hwy_speed!D1104</f>
        <v>0</v>
      </c>
      <c r="G1104">
        <f>[1]hwy_speed!E1104</f>
        <v>0</v>
      </c>
      <c r="H1104">
        <f>[1]hwy_speed!F1104</f>
        <v>0</v>
      </c>
    </row>
    <row r="1105" spans="3:8" x14ac:dyDescent="0.25">
      <c r="C1105">
        <f>[1]hwy_speed!A1105</f>
        <v>26708</v>
      </c>
      <c r="D1105">
        <f>[1]hwy_speed!B1105</f>
        <v>0</v>
      </c>
      <c r="E1105">
        <f>[1]hwy_speed!C1105</f>
        <v>0</v>
      </c>
      <c r="F1105">
        <f>[1]hwy_speed!D1105</f>
        <v>0</v>
      </c>
      <c r="G1105">
        <f>[1]hwy_speed!E1105</f>
        <v>0</v>
      </c>
      <c r="H1105">
        <f>[1]hwy_speed!F1105</f>
        <v>0</v>
      </c>
    </row>
    <row r="1106" spans="3:8" x14ac:dyDescent="0.25">
      <c r="C1106">
        <f>[1]hwy_speed!A1106</f>
        <v>26722</v>
      </c>
      <c r="D1106">
        <f>[1]hwy_speed!B1106</f>
        <v>0</v>
      </c>
      <c r="E1106">
        <f>[1]hwy_speed!C1106</f>
        <v>0</v>
      </c>
      <c r="F1106">
        <f>[1]hwy_speed!D1106</f>
        <v>0</v>
      </c>
      <c r="G1106">
        <f>[1]hwy_speed!E1106</f>
        <v>0</v>
      </c>
      <c r="H1106">
        <f>[1]hwy_speed!F1106</f>
        <v>0</v>
      </c>
    </row>
    <row r="1107" spans="3:8" x14ac:dyDescent="0.25">
      <c r="C1107">
        <f>[1]hwy_speed!A1107</f>
        <v>26788</v>
      </c>
      <c r="D1107">
        <f>[1]hwy_speed!B1107</f>
        <v>0</v>
      </c>
      <c r="E1107">
        <f>[1]hwy_speed!C1107</f>
        <v>0</v>
      </c>
      <c r="F1107">
        <f>[1]hwy_speed!D1107</f>
        <v>0</v>
      </c>
      <c r="G1107">
        <f>[1]hwy_speed!E1107</f>
        <v>0</v>
      </c>
      <c r="H1107">
        <f>[1]hwy_speed!F1107</f>
        <v>0</v>
      </c>
    </row>
    <row r="1108" spans="3:8" x14ac:dyDescent="0.25">
      <c r="C1108">
        <f>[1]hwy_speed!A1108</f>
        <v>26791</v>
      </c>
      <c r="D1108">
        <f>[1]hwy_speed!B1108</f>
        <v>0</v>
      </c>
      <c r="E1108">
        <f>[1]hwy_speed!C1108</f>
        <v>0</v>
      </c>
      <c r="F1108">
        <f>[1]hwy_speed!D1108</f>
        <v>0</v>
      </c>
      <c r="G1108">
        <f>[1]hwy_speed!E1108</f>
        <v>0</v>
      </c>
      <c r="H1108">
        <f>[1]hwy_speed!F1108</f>
        <v>0</v>
      </c>
    </row>
    <row r="1109" spans="3:8" x14ac:dyDescent="0.25">
      <c r="C1109">
        <f>[1]hwy_speed!A1109</f>
        <v>26870</v>
      </c>
      <c r="D1109">
        <f>[1]hwy_speed!B1109</f>
        <v>0</v>
      </c>
      <c r="E1109">
        <f>[1]hwy_speed!C1109</f>
        <v>0</v>
      </c>
      <c r="F1109">
        <f>[1]hwy_speed!D1109</f>
        <v>0</v>
      </c>
      <c r="G1109">
        <f>[1]hwy_speed!E1109</f>
        <v>0</v>
      </c>
      <c r="H1109">
        <f>[1]hwy_speed!F1109</f>
        <v>0</v>
      </c>
    </row>
    <row r="1110" spans="3:8" x14ac:dyDescent="0.25">
      <c r="C1110">
        <f>[1]hwy_speed!A1110</f>
        <v>26879</v>
      </c>
      <c r="D1110">
        <f>[1]hwy_speed!B1110</f>
        <v>0</v>
      </c>
      <c r="E1110">
        <f>[1]hwy_speed!C1110</f>
        <v>0</v>
      </c>
      <c r="F1110">
        <f>[1]hwy_speed!D1110</f>
        <v>0</v>
      </c>
      <c r="G1110">
        <f>[1]hwy_speed!E1110</f>
        <v>0</v>
      </c>
      <c r="H1110">
        <f>[1]hwy_speed!F1110</f>
        <v>0</v>
      </c>
    </row>
    <row r="1111" spans="3:8" x14ac:dyDescent="0.25">
      <c r="C1111">
        <f>[1]hwy_speed!A1111</f>
        <v>26911</v>
      </c>
      <c r="D1111">
        <f>[1]hwy_speed!B1111</f>
        <v>0</v>
      </c>
      <c r="E1111">
        <f>[1]hwy_speed!C1111</f>
        <v>0</v>
      </c>
      <c r="F1111">
        <f>[1]hwy_speed!D1111</f>
        <v>0</v>
      </c>
      <c r="G1111">
        <f>[1]hwy_speed!E1111</f>
        <v>0</v>
      </c>
      <c r="H1111">
        <f>[1]hwy_speed!F1111</f>
        <v>0</v>
      </c>
    </row>
    <row r="1112" spans="3:8" x14ac:dyDescent="0.25">
      <c r="C1112">
        <f>[1]hwy_speed!A1112</f>
        <v>27014</v>
      </c>
      <c r="D1112">
        <f>[1]hwy_speed!B1112</f>
        <v>0</v>
      </c>
      <c r="E1112">
        <f>[1]hwy_speed!C1112</f>
        <v>0</v>
      </c>
      <c r="F1112">
        <f>[1]hwy_speed!D1112</f>
        <v>0</v>
      </c>
      <c r="G1112">
        <f>[1]hwy_speed!E1112</f>
        <v>0</v>
      </c>
      <c r="H1112">
        <f>[1]hwy_speed!F1112</f>
        <v>0</v>
      </c>
    </row>
    <row r="1113" spans="3:8" x14ac:dyDescent="0.25">
      <c r="C1113">
        <f>[1]hwy_speed!A1113</f>
        <v>27015</v>
      </c>
      <c r="D1113">
        <f>[1]hwy_speed!B1113</f>
        <v>0</v>
      </c>
      <c r="E1113">
        <f>[1]hwy_speed!C1113</f>
        <v>0</v>
      </c>
      <c r="F1113">
        <f>[1]hwy_speed!D1113</f>
        <v>0</v>
      </c>
      <c r="G1113">
        <f>[1]hwy_speed!E1113</f>
        <v>0</v>
      </c>
      <c r="H1113">
        <f>[1]hwy_speed!F1113</f>
        <v>0</v>
      </c>
    </row>
    <row r="1114" spans="3:8" x14ac:dyDescent="0.25">
      <c r="C1114">
        <f>[1]hwy_speed!A1114</f>
        <v>27131</v>
      </c>
      <c r="D1114">
        <f>[1]hwy_speed!B1114</f>
        <v>0</v>
      </c>
      <c r="E1114">
        <f>[1]hwy_speed!C1114</f>
        <v>0</v>
      </c>
      <c r="F1114">
        <f>[1]hwy_speed!D1114</f>
        <v>0</v>
      </c>
      <c r="G1114">
        <f>[1]hwy_speed!E1114</f>
        <v>0</v>
      </c>
      <c r="H1114">
        <f>[1]hwy_speed!F1114</f>
        <v>0</v>
      </c>
    </row>
    <row r="1115" spans="3:8" x14ac:dyDescent="0.25">
      <c r="C1115">
        <f>[1]hwy_speed!A1115</f>
        <v>27154</v>
      </c>
      <c r="D1115">
        <f>[1]hwy_speed!B1115</f>
        <v>0</v>
      </c>
      <c r="E1115">
        <f>[1]hwy_speed!C1115</f>
        <v>0</v>
      </c>
      <c r="F1115">
        <f>[1]hwy_speed!D1115</f>
        <v>0</v>
      </c>
      <c r="G1115">
        <f>[1]hwy_speed!E1115</f>
        <v>0</v>
      </c>
      <c r="H1115">
        <f>[1]hwy_speed!F1115</f>
        <v>0</v>
      </c>
    </row>
    <row r="1116" spans="3:8" x14ac:dyDescent="0.25">
      <c r="C1116">
        <f>[1]hwy_speed!A1116</f>
        <v>27155</v>
      </c>
      <c r="D1116">
        <f>[1]hwy_speed!B1116</f>
        <v>0</v>
      </c>
      <c r="E1116">
        <f>[1]hwy_speed!C1116</f>
        <v>0</v>
      </c>
      <c r="F1116">
        <f>[1]hwy_speed!D1116</f>
        <v>0</v>
      </c>
      <c r="G1116">
        <f>[1]hwy_speed!E1116</f>
        <v>0</v>
      </c>
      <c r="H1116">
        <f>[1]hwy_speed!F1116</f>
        <v>0</v>
      </c>
    </row>
    <row r="1117" spans="3:8" x14ac:dyDescent="0.25">
      <c r="C1117">
        <f>[1]hwy_speed!A1117</f>
        <v>27157</v>
      </c>
      <c r="D1117">
        <f>[1]hwy_speed!B1117</f>
        <v>0</v>
      </c>
      <c r="E1117">
        <f>[1]hwy_speed!C1117</f>
        <v>0</v>
      </c>
      <c r="F1117">
        <f>[1]hwy_speed!D1117</f>
        <v>0</v>
      </c>
      <c r="G1117">
        <f>[1]hwy_speed!E1117</f>
        <v>0</v>
      </c>
      <c r="H1117">
        <f>[1]hwy_speed!F1117</f>
        <v>0</v>
      </c>
    </row>
    <row r="1118" spans="3:8" x14ac:dyDescent="0.25">
      <c r="C1118">
        <f>[1]hwy_speed!A1118</f>
        <v>27161</v>
      </c>
      <c r="D1118">
        <f>[1]hwy_speed!B1118</f>
        <v>0</v>
      </c>
      <c r="E1118">
        <f>[1]hwy_speed!C1118</f>
        <v>0</v>
      </c>
      <c r="F1118">
        <f>[1]hwy_speed!D1118</f>
        <v>0</v>
      </c>
      <c r="G1118">
        <f>[1]hwy_speed!E1118</f>
        <v>0</v>
      </c>
      <c r="H1118">
        <f>[1]hwy_speed!F1118</f>
        <v>0</v>
      </c>
    </row>
    <row r="1119" spans="3:8" x14ac:dyDescent="0.25">
      <c r="C1119">
        <f>[1]hwy_speed!A1119</f>
        <v>27162</v>
      </c>
      <c r="D1119">
        <f>[1]hwy_speed!B1119</f>
        <v>0</v>
      </c>
      <c r="E1119">
        <f>[1]hwy_speed!C1119</f>
        <v>0</v>
      </c>
      <c r="F1119">
        <f>[1]hwy_speed!D1119</f>
        <v>0</v>
      </c>
      <c r="G1119">
        <f>[1]hwy_speed!E1119</f>
        <v>0</v>
      </c>
      <c r="H1119">
        <f>[1]hwy_speed!F1119</f>
        <v>0</v>
      </c>
    </row>
    <row r="1120" spans="3:8" x14ac:dyDescent="0.25">
      <c r="C1120">
        <f>[1]hwy_speed!A1120</f>
        <v>27165</v>
      </c>
      <c r="D1120">
        <f>[1]hwy_speed!B1120</f>
        <v>0</v>
      </c>
      <c r="E1120">
        <f>[1]hwy_speed!C1120</f>
        <v>0</v>
      </c>
      <c r="F1120">
        <f>[1]hwy_speed!D1120</f>
        <v>0</v>
      </c>
      <c r="G1120">
        <f>[1]hwy_speed!E1120</f>
        <v>0</v>
      </c>
      <c r="H1120">
        <f>[1]hwy_speed!F1120</f>
        <v>0</v>
      </c>
    </row>
    <row r="1121" spans="3:8" x14ac:dyDescent="0.25">
      <c r="C1121">
        <f>[1]hwy_speed!A1121</f>
        <v>27166</v>
      </c>
      <c r="D1121">
        <f>[1]hwy_speed!B1121</f>
        <v>0</v>
      </c>
      <c r="E1121">
        <f>[1]hwy_speed!C1121</f>
        <v>0</v>
      </c>
      <c r="F1121">
        <f>[1]hwy_speed!D1121</f>
        <v>0</v>
      </c>
      <c r="G1121">
        <f>[1]hwy_speed!E1121</f>
        <v>0</v>
      </c>
      <c r="H1121">
        <f>[1]hwy_speed!F1121</f>
        <v>0</v>
      </c>
    </row>
    <row r="1122" spans="3:8" x14ac:dyDescent="0.25">
      <c r="C1122">
        <f>[1]hwy_speed!A1122</f>
        <v>27167</v>
      </c>
      <c r="D1122">
        <f>[1]hwy_speed!B1122</f>
        <v>0</v>
      </c>
      <c r="E1122">
        <f>[1]hwy_speed!C1122</f>
        <v>0</v>
      </c>
      <c r="F1122">
        <f>[1]hwy_speed!D1122</f>
        <v>0</v>
      </c>
      <c r="G1122">
        <f>[1]hwy_speed!E1122</f>
        <v>0</v>
      </c>
      <c r="H1122">
        <f>[1]hwy_speed!F1122</f>
        <v>0</v>
      </c>
    </row>
    <row r="1123" spans="3:8" x14ac:dyDescent="0.25">
      <c r="C1123">
        <f>[1]hwy_speed!A1123</f>
        <v>27168</v>
      </c>
      <c r="D1123">
        <f>[1]hwy_speed!B1123</f>
        <v>0</v>
      </c>
      <c r="E1123">
        <f>[1]hwy_speed!C1123</f>
        <v>0</v>
      </c>
      <c r="F1123">
        <f>[1]hwy_speed!D1123</f>
        <v>0</v>
      </c>
      <c r="G1123">
        <f>[1]hwy_speed!E1123</f>
        <v>0</v>
      </c>
      <c r="H1123">
        <f>[1]hwy_speed!F1123</f>
        <v>0</v>
      </c>
    </row>
    <row r="1124" spans="3:8" x14ac:dyDescent="0.25">
      <c r="C1124">
        <f>[1]hwy_speed!A1124</f>
        <v>27169</v>
      </c>
      <c r="D1124">
        <f>[1]hwy_speed!B1124</f>
        <v>0</v>
      </c>
      <c r="E1124">
        <f>[1]hwy_speed!C1124</f>
        <v>0</v>
      </c>
      <c r="F1124">
        <f>[1]hwy_speed!D1124</f>
        <v>0</v>
      </c>
      <c r="G1124">
        <f>[1]hwy_speed!E1124</f>
        <v>0</v>
      </c>
      <c r="H1124">
        <f>[1]hwy_speed!F1124</f>
        <v>0</v>
      </c>
    </row>
    <row r="1125" spans="3:8" x14ac:dyDescent="0.25">
      <c r="C1125">
        <f>[1]hwy_speed!A1125</f>
        <v>27170</v>
      </c>
      <c r="D1125">
        <f>[1]hwy_speed!B1125</f>
        <v>0</v>
      </c>
      <c r="E1125">
        <f>[1]hwy_speed!C1125</f>
        <v>0</v>
      </c>
      <c r="F1125">
        <f>[1]hwy_speed!D1125</f>
        <v>0</v>
      </c>
      <c r="G1125">
        <f>[1]hwy_speed!E1125</f>
        <v>0</v>
      </c>
      <c r="H1125">
        <f>[1]hwy_speed!F1125</f>
        <v>0</v>
      </c>
    </row>
    <row r="1126" spans="3:8" x14ac:dyDescent="0.25">
      <c r="C1126">
        <f>[1]hwy_speed!A1126</f>
        <v>27171</v>
      </c>
      <c r="D1126">
        <f>[1]hwy_speed!B1126</f>
        <v>0</v>
      </c>
      <c r="E1126">
        <f>[1]hwy_speed!C1126</f>
        <v>0</v>
      </c>
      <c r="F1126">
        <f>[1]hwy_speed!D1126</f>
        <v>0</v>
      </c>
      <c r="G1126">
        <f>[1]hwy_speed!E1126</f>
        <v>0</v>
      </c>
      <c r="H1126">
        <f>[1]hwy_speed!F1126</f>
        <v>0</v>
      </c>
    </row>
    <row r="1127" spans="3:8" x14ac:dyDescent="0.25">
      <c r="C1127">
        <f>[1]hwy_speed!A1127</f>
        <v>27172</v>
      </c>
      <c r="D1127">
        <f>[1]hwy_speed!B1127</f>
        <v>0</v>
      </c>
      <c r="E1127">
        <f>[1]hwy_speed!C1127</f>
        <v>0</v>
      </c>
      <c r="F1127">
        <f>[1]hwy_speed!D1127</f>
        <v>0</v>
      </c>
      <c r="G1127">
        <f>[1]hwy_speed!E1127</f>
        <v>0</v>
      </c>
      <c r="H1127">
        <f>[1]hwy_speed!F1127</f>
        <v>0</v>
      </c>
    </row>
    <row r="1128" spans="3:8" x14ac:dyDescent="0.25">
      <c r="C1128">
        <f>[1]hwy_speed!A1128</f>
        <v>27173</v>
      </c>
      <c r="D1128">
        <f>[1]hwy_speed!B1128</f>
        <v>0</v>
      </c>
      <c r="E1128">
        <f>[1]hwy_speed!C1128</f>
        <v>0</v>
      </c>
      <c r="F1128">
        <f>[1]hwy_speed!D1128</f>
        <v>0</v>
      </c>
      <c r="G1128">
        <f>[1]hwy_speed!E1128</f>
        <v>0</v>
      </c>
      <c r="H1128">
        <f>[1]hwy_speed!F1128</f>
        <v>0</v>
      </c>
    </row>
    <row r="1129" spans="3:8" x14ac:dyDescent="0.25">
      <c r="C1129">
        <f>[1]hwy_speed!A1129</f>
        <v>27174</v>
      </c>
      <c r="D1129">
        <f>[1]hwy_speed!B1129</f>
        <v>0</v>
      </c>
      <c r="E1129">
        <f>[1]hwy_speed!C1129</f>
        <v>0</v>
      </c>
      <c r="F1129">
        <f>[1]hwy_speed!D1129</f>
        <v>0</v>
      </c>
      <c r="G1129">
        <f>[1]hwy_speed!E1129</f>
        <v>0</v>
      </c>
      <c r="H1129">
        <f>[1]hwy_speed!F1129</f>
        <v>0</v>
      </c>
    </row>
    <row r="1130" spans="3:8" x14ac:dyDescent="0.25">
      <c r="C1130">
        <f>[1]hwy_speed!A1130</f>
        <v>27175</v>
      </c>
      <c r="D1130">
        <f>[1]hwy_speed!B1130</f>
        <v>0</v>
      </c>
      <c r="E1130">
        <f>[1]hwy_speed!C1130</f>
        <v>0</v>
      </c>
      <c r="F1130">
        <f>[1]hwy_speed!D1130</f>
        <v>0</v>
      </c>
      <c r="G1130">
        <f>[1]hwy_speed!E1130</f>
        <v>0</v>
      </c>
      <c r="H1130">
        <f>[1]hwy_speed!F1130</f>
        <v>0</v>
      </c>
    </row>
    <row r="1131" spans="3:8" x14ac:dyDescent="0.25">
      <c r="C1131">
        <f>[1]hwy_speed!A1131</f>
        <v>27177</v>
      </c>
      <c r="D1131">
        <f>[1]hwy_speed!B1131</f>
        <v>0</v>
      </c>
      <c r="E1131">
        <f>[1]hwy_speed!C1131</f>
        <v>0</v>
      </c>
      <c r="F1131">
        <f>[1]hwy_speed!D1131</f>
        <v>0</v>
      </c>
      <c r="G1131">
        <f>[1]hwy_speed!E1131</f>
        <v>0</v>
      </c>
      <c r="H1131">
        <f>[1]hwy_speed!F1131</f>
        <v>0</v>
      </c>
    </row>
    <row r="1132" spans="3:8" x14ac:dyDescent="0.25">
      <c r="C1132">
        <f>[1]hwy_speed!A1132</f>
        <v>27178</v>
      </c>
      <c r="D1132">
        <f>[1]hwy_speed!B1132</f>
        <v>0</v>
      </c>
      <c r="E1132">
        <f>[1]hwy_speed!C1132</f>
        <v>0</v>
      </c>
      <c r="F1132">
        <f>[1]hwy_speed!D1132</f>
        <v>0</v>
      </c>
      <c r="G1132">
        <f>[1]hwy_speed!E1132</f>
        <v>0</v>
      </c>
      <c r="H1132">
        <f>[1]hwy_speed!F1132</f>
        <v>0</v>
      </c>
    </row>
    <row r="1133" spans="3:8" x14ac:dyDescent="0.25">
      <c r="C1133">
        <f>[1]hwy_speed!A1133</f>
        <v>27179</v>
      </c>
      <c r="D1133">
        <f>[1]hwy_speed!B1133</f>
        <v>0</v>
      </c>
      <c r="E1133">
        <f>[1]hwy_speed!C1133</f>
        <v>0</v>
      </c>
      <c r="F1133">
        <f>[1]hwy_speed!D1133</f>
        <v>0</v>
      </c>
      <c r="G1133">
        <f>[1]hwy_speed!E1133</f>
        <v>0</v>
      </c>
      <c r="H1133">
        <f>[1]hwy_speed!F1133</f>
        <v>0</v>
      </c>
    </row>
    <row r="1134" spans="3:8" x14ac:dyDescent="0.25">
      <c r="C1134">
        <f>[1]hwy_speed!A1134</f>
        <v>27180</v>
      </c>
      <c r="D1134">
        <f>[1]hwy_speed!B1134</f>
        <v>0</v>
      </c>
      <c r="E1134">
        <f>[1]hwy_speed!C1134</f>
        <v>0</v>
      </c>
      <c r="F1134">
        <f>[1]hwy_speed!D1134</f>
        <v>0</v>
      </c>
      <c r="G1134">
        <f>[1]hwy_speed!E1134</f>
        <v>0</v>
      </c>
      <c r="H1134">
        <f>[1]hwy_speed!F1134</f>
        <v>0</v>
      </c>
    </row>
    <row r="1135" spans="3:8" x14ac:dyDescent="0.25">
      <c r="C1135">
        <f>[1]hwy_speed!A1135</f>
        <v>27181</v>
      </c>
      <c r="D1135">
        <f>[1]hwy_speed!B1135</f>
        <v>0</v>
      </c>
      <c r="E1135">
        <f>[1]hwy_speed!C1135</f>
        <v>0</v>
      </c>
      <c r="F1135">
        <f>[1]hwy_speed!D1135</f>
        <v>0</v>
      </c>
      <c r="G1135">
        <f>[1]hwy_speed!E1135</f>
        <v>0</v>
      </c>
      <c r="H1135">
        <f>[1]hwy_speed!F1135</f>
        <v>0</v>
      </c>
    </row>
    <row r="1136" spans="3:8" x14ac:dyDescent="0.25">
      <c r="C1136">
        <f>[1]hwy_speed!A1136</f>
        <v>27182</v>
      </c>
      <c r="D1136">
        <f>[1]hwy_speed!B1136</f>
        <v>0</v>
      </c>
      <c r="E1136">
        <f>[1]hwy_speed!C1136</f>
        <v>0</v>
      </c>
      <c r="F1136">
        <f>[1]hwy_speed!D1136</f>
        <v>0</v>
      </c>
      <c r="G1136">
        <f>[1]hwy_speed!E1136</f>
        <v>0</v>
      </c>
      <c r="H1136">
        <f>[1]hwy_speed!F1136</f>
        <v>0</v>
      </c>
    </row>
    <row r="1137" spans="3:8" x14ac:dyDescent="0.25">
      <c r="C1137">
        <f>[1]hwy_speed!A1137</f>
        <v>27183</v>
      </c>
      <c r="D1137">
        <f>[1]hwy_speed!B1137</f>
        <v>0</v>
      </c>
      <c r="E1137">
        <f>[1]hwy_speed!C1137</f>
        <v>0</v>
      </c>
      <c r="F1137">
        <f>[1]hwy_speed!D1137</f>
        <v>0</v>
      </c>
      <c r="G1137">
        <f>[1]hwy_speed!E1137</f>
        <v>0</v>
      </c>
      <c r="H1137">
        <f>[1]hwy_speed!F1137</f>
        <v>0</v>
      </c>
    </row>
    <row r="1138" spans="3:8" x14ac:dyDescent="0.25">
      <c r="C1138">
        <f>[1]hwy_speed!A1138</f>
        <v>27184</v>
      </c>
      <c r="D1138">
        <f>[1]hwy_speed!B1138</f>
        <v>0</v>
      </c>
      <c r="E1138">
        <f>[1]hwy_speed!C1138</f>
        <v>0</v>
      </c>
      <c r="F1138">
        <f>[1]hwy_speed!D1138</f>
        <v>0</v>
      </c>
      <c r="G1138">
        <f>[1]hwy_speed!E1138</f>
        <v>0</v>
      </c>
      <c r="H1138">
        <f>[1]hwy_speed!F1138</f>
        <v>0</v>
      </c>
    </row>
    <row r="1139" spans="3:8" x14ac:dyDescent="0.25">
      <c r="C1139">
        <f>[1]hwy_speed!A1139</f>
        <v>27187</v>
      </c>
      <c r="D1139">
        <f>[1]hwy_speed!B1139</f>
        <v>0</v>
      </c>
      <c r="E1139">
        <f>[1]hwy_speed!C1139</f>
        <v>0</v>
      </c>
      <c r="F1139">
        <f>[1]hwy_speed!D1139</f>
        <v>0</v>
      </c>
      <c r="G1139">
        <f>[1]hwy_speed!E1139</f>
        <v>0</v>
      </c>
      <c r="H1139">
        <f>[1]hwy_speed!F1139</f>
        <v>0</v>
      </c>
    </row>
    <row r="1140" spans="3:8" x14ac:dyDescent="0.25">
      <c r="C1140">
        <f>[1]hwy_speed!A1140</f>
        <v>27188</v>
      </c>
      <c r="D1140">
        <f>[1]hwy_speed!B1140</f>
        <v>0</v>
      </c>
      <c r="E1140">
        <f>[1]hwy_speed!C1140</f>
        <v>0</v>
      </c>
      <c r="F1140">
        <f>[1]hwy_speed!D1140</f>
        <v>0</v>
      </c>
      <c r="G1140">
        <f>[1]hwy_speed!E1140</f>
        <v>0</v>
      </c>
      <c r="H1140">
        <f>[1]hwy_speed!F1140</f>
        <v>0</v>
      </c>
    </row>
    <row r="1141" spans="3:8" x14ac:dyDescent="0.25">
      <c r="C1141">
        <f>[1]hwy_speed!A1141</f>
        <v>27189</v>
      </c>
      <c r="D1141">
        <f>[1]hwy_speed!B1141</f>
        <v>0</v>
      </c>
      <c r="E1141">
        <f>[1]hwy_speed!C1141</f>
        <v>0</v>
      </c>
      <c r="F1141">
        <f>[1]hwy_speed!D1141</f>
        <v>0</v>
      </c>
      <c r="G1141">
        <f>[1]hwy_speed!E1141</f>
        <v>0</v>
      </c>
      <c r="H1141">
        <f>[1]hwy_speed!F1141</f>
        <v>0</v>
      </c>
    </row>
    <row r="1142" spans="3:8" x14ac:dyDescent="0.25">
      <c r="C1142">
        <f>[1]hwy_speed!A1142</f>
        <v>27190</v>
      </c>
      <c r="D1142">
        <f>[1]hwy_speed!B1142</f>
        <v>0</v>
      </c>
      <c r="E1142">
        <f>[1]hwy_speed!C1142</f>
        <v>0</v>
      </c>
      <c r="F1142">
        <f>[1]hwy_speed!D1142</f>
        <v>0</v>
      </c>
      <c r="G1142">
        <f>[1]hwy_speed!E1142</f>
        <v>0</v>
      </c>
      <c r="H1142">
        <f>[1]hwy_speed!F1142</f>
        <v>0</v>
      </c>
    </row>
    <row r="1143" spans="3:8" x14ac:dyDescent="0.25">
      <c r="C1143">
        <f>[1]hwy_speed!A1143</f>
        <v>27191</v>
      </c>
      <c r="D1143">
        <f>[1]hwy_speed!B1143</f>
        <v>0</v>
      </c>
      <c r="E1143">
        <f>[1]hwy_speed!C1143</f>
        <v>0</v>
      </c>
      <c r="F1143">
        <f>[1]hwy_speed!D1143</f>
        <v>0</v>
      </c>
      <c r="G1143">
        <f>[1]hwy_speed!E1143</f>
        <v>0</v>
      </c>
      <c r="H1143">
        <f>[1]hwy_speed!F1143</f>
        <v>0</v>
      </c>
    </row>
    <row r="1144" spans="3:8" x14ac:dyDescent="0.25">
      <c r="C1144">
        <f>[1]hwy_speed!A1144</f>
        <v>27192</v>
      </c>
      <c r="D1144">
        <f>[1]hwy_speed!B1144</f>
        <v>0</v>
      </c>
      <c r="E1144">
        <f>[1]hwy_speed!C1144</f>
        <v>0</v>
      </c>
      <c r="F1144">
        <f>[1]hwy_speed!D1144</f>
        <v>0</v>
      </c>
      <c r="G1144">
        <f>[1]hwy_speed!E1144</f>
        <v>0</v>
      </c>
      <c r="H1144">
        <f>[1]hwy_speed!F1144</f>
        <v>0</v>
      </c>
    </row>
    <row r="1145" spans="3:8" x14ac:dyDescent="0.25">
      <c r="C1145">
        <f>[1]hwy_speed!A1145</f>
        <v>27193</v>
      </c>
      <c r="D1145">
        <f>[1]hwy_speed!B1145</f>
        <v>0</v>
      </c>
      <c r="E1145">
        <f>[1]hwy_speed!C1145</f>
        <v>0</v>
      </c>
      <c r="F1145">
        <f>[1]hwy_speed!D1145</f>
        <v>0</v>
      </c>
      <c r="G1145">
        <f>[1]hwy_speed!E1145</f>
        <v>0</v>
      </c>
      <c r="H1145">
        <f>[1]hwy_speed!F1145</f>
        <v>0</v>
      </c>
    </row>
    <row r="1146" spans="3:8" x14ac:dyDescent="0.25">
      <c r="C1146">
        <f>[1]hwy_speed!A1146</f>
        <v>27194</v>
      </c>
      <c r="D1146">
        <f>[1]hwy_speed!B1146</f>
        <v>0</v>
      </c>
      <c r="E1146">
        <f>[1]hwy_speed!C1146</f>
        <v>0</v>
      </c>
      <c r="F1146">
        <f>[1]hwy_speed!D1146</f>
        <v>0</v>
      </c>
      <c r="G1146">
        <f>[1]hwy_speed!E1146</f>
        <v>0</v>
      </c>
      <c r="H1146">
        <f>[1]hwy_speed!F1146</f>
        <v>0</v>
      </c>
    </row>
    <row r="1147" spans="3:8" x14ac:dyDescent="0.25">
      <c r="C1147">
        <f>[1]hwy_speed!A1147</f>
        <v>27195</v>
      </c>
      <c r="D1147">
        <f>[1]hwy_speed!B1147</f>
        <v>0</v>
      </c>
      <c r="E1147">
        <f>[1]hwy_speed!C1147</f>
        <v>0</v>
      </c>
      <c r="F1147">
        <f>[1]hwy_speed!D1147</f>
        <v>0</v>
      </c>
      <c r="G1147">
        <f>[1]hwy_speed!E1147</f>
        <v>0</v>
      </c>
      <c r="H1147">
        <f>[1]hwy_speed!F1147</f>
        <v>0</v>
      </c>
    </row>
    <row r="1148" spans="3:8" x14ac:dyDescent="0.25">
      <c r="C1148">
        <f>[1]hwy_speed!A1148</f>
        <v>27196</v>
      </c>
      <c r="D1148">
        <f>[1]hwy_speed!B1148</f>
        <v>0</v>
      </c>
      <c r="E1148">
        <f>[1]hwy_speed!C1148</f>
        <v>0</v>
      </c>
      <c r="F1148">
        <f>[1]hwy_speed!D1148</f>
        <v>0</v>
      </c>
      <c r="G1148">
        <f>[1]hwy_speed!E1148</f>
        <v>0</v>
      </c>
      <c r="H1148">
        <f>[1]hwy_speed!F1148</f>
        <v>0</v>
      </c>
    </row>
    <row r="1149" spans="3:8" x14ac:dyDescent="0.25">
      <c r="C1149">
        <f>[1]hwy_speed!A1149</f>
        <v>27204</v>
      </c>
      <c r="D1149">
        <f>[1]hwy_speed!B1149</f>
        <v>0</v>
      </c>
      <c r="E1149">
        <f>[1]hwy_speed!C1149</f>
        <v>0</v>
      </c>
      <c r="F1149">
        <f>[1]hwy_speed!D1149</f>
        <v>0</v>
      </c>
      <c r="G1149">
        <f>[1]hwy_speed!E1149</f>
        <v>0</v>
      </c>
      <c r="H1149">
        <f>[1]hwy_speed!F1149</f>
        <v>0</v>
      </c>
    </row>
    <row r="1150" spans="3:8" x14ac:dyDescent="0.25">
      <c r="C1150">
        <f>[1]hwy_speed!A1150</f>
        <v>27205</v>
      </c>
      <c r="D1150">
        <f>[1]hwy_speed!B1150</f>
        <v>0</v>
      </c>
      <c r="E1150">
        <f>[1]hwy_speed!C1150</f>
        <v>0</v>
      </c>
      <c r="F1150">
        <f>[1]hwy_speed!D1150</f>
        <v>0</v>
      </c>
      <c r="G1150">
        <f>[1]hwy_speed!E1150</f>
        <v>0</v>
      </c>
      <c r="H1150">
        <f>[1]hwy_speed!F1150</f>
        <v>0</v>
      </c>
    </row>
    <row r="1151" spans="3:8" x14ac:dyDescent="0.25">
      <c r="C1151">
        <f>[1]hwy_speed!A1151</f>
        <v>27206</v>
      </c>
      <c r="D1151">
        <f>[1]hwy_speed!B1151</f>
        <v>0</v>
      </c>
      <c r="E1151">
        <f>[1]hwy_speed!C1151</f>
        <v>0</v>
      </c>
      <c r="F1151">
        <f>[1]hwy_speed!D1151</f>
        <v>0</v>
      </c>
      <c r="G1151">
        <f>[1]hwy_speed!E1151</f>
        <v>0</v>
      </c>
      <c r="H1151">
        <f>[1]hwy_speed!F1151</f>
        <v>0</v>
      </c>
    </row>
    <row r="1152" spans="3:8" x14ac:dyDescent="0.25">
      <c r="C1152">
        <f>[1]hwy_speed!A1152</f>
        <v>27207</v>
      </c>
      <c r="D1152">
        <f>[1]hwy_speed!B1152</f>
        <v>0</v>
      </c>
      <c r="E1152">
        <f>[1]hwy_speed!C1152</f>
        <v>0</v>
      </c>
      <c r="F1152">
        <f>[1]hwy_speed!D1152</f>
        <v>0</v>
      </c>
      <c r="G1152">
        <f>[1]hwy_speed!E1152</f>
        <v>0</v>
      </c>
      <c r="H1152">
        <f>[1]hwy_speed!F1152</f>
        <v>0</v>
      </c>
    </row>
    <row r="1153" spans="3:8" x14ac:dyDescent="0.25">
      <c r="C1153">
        <f>[1]hwy_speed!A1153</f>
        <v>27208</v>
      </c>
      <c r="D1153">
        <f>[1]hwy_speed!B1153</f>
        <v>0</v>
      </c>
      <c r="E1153">
        <f>[1]hwy_speed!C1153</f>
        <v>0</v>
      </c>
      <c r="F1153">
        <f>[1]hwy_speed!D1153</f>
        <v>0</v>
      </c>
      <c r="G1153">
        <f>[1]hwy_speed!E1153</f>
        <v>0</v>
      </c>
      <c r="H1153">
        <f>[1]hwy_speed!F1153</f>
        <v>0</v>
      </c>
    </row>
    <row r="1154" spans="3:8" x14ac:dyDescent="0.25">
      <c r="C1154">
        <f>[1]hwy_speed!A1154</f>
        <v>27209</v>
      </c>
      <c r="D1154">
        <f>[1]hwy_speed!B1154</f>
        <v>0</v>
      </c>
      <c r="E1154">
        <f>[1]hwy_speed!C1154</f>
        <v>0</v>
      </c>
      <c r="F1154">
        <f>[1]hwy_speed!D1154</f>
        <v>0</v>
      </c>
      <c r="G1154">
        <f>[1]hwy_speed!E1154</f>
        <v>0</v>
      </c>
      <c r="H1154">
        <f>[1]hwy_speed!F1154</f>
        <v>0</v>
      </c>
    </row>
    <row r="1155" spans="3:8" x14ac:dyDescent="0.25">
      <c r="C1155">
        <f>[1]hwy_speed!A1155</f>
        <v>27210</v>
      </c>
      <c r="D1155">
        <f>[1]hwy_speed!B1155</f>
        <v>0</v>
      </c>
      <c r="E1155">
        <f>[1]hwy_speed!C1155</f>
        <v>0</v>
      </c>
      <c r="F1155">
        <f>[1]hwy_speed!D1155</f>
        <v>0</v>
      </c>
      <c r="G1155">
        <f>[1]hwy_speed!E1155</f>
        <v>0</v>
      </c>
      <c r="H1155">
        <f>[1]hwy_speed!F1155</f>
        <v>0</v>
      </c>
    </row>
    <row r="1156" spans="3:8" x14ac:dyDescent="0.25">
      <c r="C1156">
        <f>[1]hwy_speed!A1156</f>
        <v>27211</v>
      </c>
      <c r="D1156">
        <f>[1]hwy_speed!B1156</f>
        <v>0</v>
      </c>
      <c r="E1156">
        <f>[1]hwy_speed!C1156</f>
        <v>0</v>
      </c>
      <c r="F1156">
        <f>[1]hwy_speed!D1156</f>
        <v>0</v>
      </c>
      <c r="G1156">
        <f>[1]hwy_speed!E1156</f>
        <v>0</v>
      </c>
      <c r="H1156">
        <f>[1]hwy_speed!F1156</f>
        <v>0</v>
      </c>
    </row>
    <row r="1157" spans="3:8" x14ac:dyDescent="0.25">
      <c r="C1157">
        <f>[1]hwy_speed!A1157</f>
        <v>27212</v>
      </c>
      <c r="D1157">
        <f>[1]hwy_speed!B1157</f>
        <v>0</v>
      </c>
      <c r="E1157">
        <f>[1]hwy_speed!C1157</f>
        <v>0</v>
      </c>
      <c r="F1157">
        <f>[1]hwy_speed!D1157</f>
        <v>0</v>
      </c>
      <c r="G1157">
        <f>[1]hwy_speed!E1157</f>
        <v>0</v>
      </c>
      <c r="H1157">
        <f>[1]hwy_speed!F1157</f>
        <v>0</v>
      </c>
    </row>
    <row r="1158" spans="3:8" x14ac:dyDescent="0.25">
      <c r="C1158">
        <f>[1]hwy_speed!A1158</f>
        <v>27213</v>
      </c>
      <c r="D1158">
        <f>[1]hwy_speed!B1158</f>
        <v>0</v>
      </c>
      <c r="E1158">
        <f>[1]hwy_speed!C1158</f>
        <v>0</v>
      </c>
      <c r="F1158">
        <f>[1]hwy_speed!D1158</f>
        <v>0</v>
      </c>
      <c r="G1158">
        <f>[1]hwy_speed!E1158</f>
        <v>0</v>
      </c>
      <c r="H1158">
        <f>[1]hwy_speed!F1158</f>
        <v>0</v>
      </c>
    </row>
    <row r="1159" spans="3:8" x14ac:dyDescent="0.25">
      <c r="C1159">
        <f>[1]hwy_speed!A1159</f>
        <v>27214</v>
      </c>
      <c r="D1159">
        <f>[1]hwy_speed!B1159</f>
        <v>0</v>
      </c>
      <c r="E1159">
        <f>[1]hwy_speed!C1159</f>
        <v>0</v>
      </c>
      <c r="F1159">
        <f>[1]hwy_speed!D1159</f>
        <v>0</v>
      </c>
      <c r="G1159">
        <f>[1]hwy_speed!E1159</f>
        <v>0</v>
      </c>
      <c r="H1159">
        <f>[1]hwy_speed!F1159</f>
        <v>0</v>
      </c>
    </row>
    <row r="1160" spans="3:8" x14ac:dyDescent="0.25">
      <c r="C1160">
        <f>[1]hwy_speed!A1160</f>
        <v>27218</v>
      </c>
      <c r="D1160">
        <f>[1]hwy_speed!B1160</f>
        <v>0</v>
      </c>
      <c r="E1160">
        <f>[1]hwy_speed!C1160</f>
        <v>0</v>
      </c>
      <c r="F1160">
        <f>[1]hwy_speed!D1160</f>
        <v>0</v>
      </c>
      <c r="G1160">
        <f>[1]hwy_speed!E1160</f>
        <v>0</v>
      </c>
      <c r="H1160">
        <f>[1]hwy_speed!F1160</f>
        <v>0</v>
      </c>
    </row>
    <row r="1161" spans="3:8" x14ac:dyDescent="0.25">
      <c r="C1161">
        <f>[1]hwy_speed!A1161</f>
        <v>27223</v>
      </c>
      <c r="D1161">
        <f>[1]hwy_speed!B1161</f>
        <v>0</v>
      </c>
      <c r="E1161">
        <f>[1]hwy_speed!C1161</f>
        <v>0</v>
      </c>
      <c r="F1161">
        <f>[1]hwy_speed!D1161</f>
        <v>0</v>
      </c>
      <c r="G1161">
        <f>[1]hwy_speed!E1161</f>
        <v>0</v>
      </c>
      <c r="H1161">
        <f>[1]hwy_speed!F1161</f>
        <v>0</v>
      </c>
    </row>
    <row r="1162" spans="3:8" x14ac:dyDescent="0.25">
      <c r="C1162">
        <f>[1]hwy_speed!A1162</f>
        <v>27224</v>
      </c>
      <c r="D1162">
        <f>[1]hwy_speed!B1162</f>
        <v>0</v>
      </c>
      <c r="E1162">
        <f>[1]hwy_speed!C1162</f>
        <v>0</v>
      </c>
      <c r="F1162">
        <f>[1]hwy_speed!D1162</f>
        <v>0</v>
      </c>
      <c r="G1162">
        <f>[1]hwy_speed!E1162</f>
        <v>0</v>
      </c>
      <c r="H1162">
        <f>[1]hwy_speed!F1162</f>
        <v>0</v>
      </c>
    </row>
    <row r="1163" spans="3:8" x14ac:dyDescent="0.25">
      <c r="C1163">
        <f>[1]hwy_speed!A1163</f>
        <v>27229</v>
      </c>
      <c r="D1163">
        <f>[1]hwy_speed!B1163</f>
        <v>0</v>
      </c>
      <c r="E1163">
        <f>[1]hwy_speed!C1163</f>
        <v>0</v>
      </c>
      <c r="F1163">
        <f>[1]hwy_speed!D1163</f>
        <v>0</v>
      </c>
      <c r="G1163">
        <f>[1]hwy_speed!E1163</f>
        <v>0</v>
      </c>
      <c r="H1163">
        <f>[1]hwy_speed!F1163</f>
        <v>0</v>
      </c>
    </row>
    <row r="1164" spans="3:8" x14ac:dyDescent="0.25">
      <c r="C1164">
        <f>[1]hwy_speed!A1164</f>
        <v>27230</v>
      </c>
      <c r="D1164">
        <f>[1]hwy_speed!B1164</f>
        <v>0</v>
      </c>
      <c r="E1164">
        <f>[1]hwy_speed!C1164</f>
        <v>0</v>
      </c>
      <c r="F1164">
        <f>[1]hwy_speed!D1164</f>
        <v>0</v>
      </c>
      <c r="G1164">
        <f>[1]hwy_speed!E1164</f>
        <v>0</v>
      </c>
      <c r="H1164">
        <f>[1]hwy_speed!F1164</f>
        <v>0</v>
      </c>
    </row>
    <row r="1165" spans="3:8" x14ac:dyDescent="0.25">
      <c r="C1165">
        <f>[1]hwy_speed!A1165</f>
        <v>27235</v>
      </c>
      <c r="D1165">
        <f>[1]hwy_speed!B1165</f>
        <v>0</v>
      </c>
      <c r="E1165">
        <f>[1]hwy_speed!C1165</f>
        <v>0</v>
      </c>
      <c r="F1165">
        <f>[1]hwy_speed!D1165</f>
        <v>0</v>
      </c>
      <c r="G1165">
        <f>[1]hwy_speed!E1165</f>
        <v>0</v>
      </c>
      <c r="H1165">
        <f>[1]hwy_speed!F1165</f>
        <v>0</v>
      </c>
    </row>
    <row r="1166" spans="3:8" x14ac:dyDescent="0.25">
      <c r="C1166">
        <f>[1]hwy_speed!A1166</f>
        <v>27236</v>
      </c>
      <c r="D1166">
        <f>[1]hwy_speed!B1166</f>
        <v>0</v>
      </c>
      <c r="E1166">
        <f>[1]hwy_speed!C1166</f>
        <v>0</v>
      </c>
      <c r="F1166">
        <f>[1]hwy_speed!D1166</f>
        <v>0</v>
      </c>
      <c r="G1166">
        <f>[1]hwy_speed!E1166</f>
        <v>0</v>
      </c>
      <c r="H1166">
        <f>[1]hwy_speed!F1166</f>
        <v>0</v>
      </c>
    </row>
    <row r="1167" spans="3:8" x14ac:dyDescent="0.25">
      <c r="C1167">
        <f>[1]hwy_speed!A1167</f>
        <v>27237</v>
      </c>
      <c r="D1167">
        <f>[1]hwy_speed!B1167</f>
        <v>0</v>
      </c>
      <c r="E1167">
        <f>[1]hwy_speed!C1167</f>
        <v>0</v>
      </c>
      <c r="F1167">
        <f>[1]hwy_speed!D1167</f>
        <v>0</v>
      </c>
      <c r="G1167">
        <f>[1]hwy_speed!E1167</f>
        <v>0</v>
      </c>
      <c r="H1167">
        <f>[1]hwy_speed!F1167</f>
        <v>0</v>
      </c>
    </row>
    <row r="1168" spans="3:8" x14ac:dyDescent="0.25">
      <c r="C1168">
        <f>[1]hwy_speed!A1168</f>
        <v>27238</v>
      </c>
      <c r="D1168">
        <f>[1]hwy_speed!B1168</f>
        <v>0</v>
      </c>
      <c r="E1168">
        <f>[1]hwy_speed!C1168</f>
        <v>0</v>
      </c>
      <c r="F1168">
        <f>[1]hwy_speed!D1168</f>
        <v>0</v>
      </c>
      <c r="G1168">
        <f>[1]hwy_speed!E1168</f>
        <v>0</v>
      </c>
      <c r="H1168">
        <f>[1]hwy_speed!F1168</f>
        <v>0</v>
      </c>
    </row>
    <row r="1169" spans="3:8" x14ac:dyDescent="0.25">
      <c r="C1169">
        <f>[1]hwy_speed!A1169</f>
        <v>27241</v>
      </c>
      <c r="D1169">
        <f>[1]hwy_speed!B1169</f>
        <v>0</v>
      </c>
      <c r="E1169">
        <f>[1]hwy_speed!C1169</f>
        <v>0</v>
      </c>
      <c r="F1169">
        <f>[1]hwy_speed!D1169</f>
        <v>0</v>
      </c>
      <c r="G1169">
        <f>[1]hwy_speed!E1169</f>
        <v>0</v>
      </c>
      <c r="H1169">
        <f>[1]hwy_speed!F1169</f>
        <v>0</v>
      </c>
    </row>
    <row r="1170" spans="3:8" x14ac:dyDescent="0.25">
      <c r="C1170">
        <f>[1]hwy_speed!A1170</f>
        <v>27245</v>
      </c>
      <c r="D1170">
        <f>[1]hwy_speed!B1170</f>
        <v>0</v>
      </c>
      <c r="E1170">
        <f>[1]hwy_speed!C1170</f>
        <v>0</v>
      </c>
      <c r="F1170">
        <f>[1]hwy_speed!D1170</f>
        <v>0</v>
      </c>
      <c r="G1170">
        <f>[1]hwy_speed!E1170</f>
        <v>0</v>
      </c>
      <c r="H1170">
        <f>[1]hwy_speed!F1170</f>
        <v>0</v>
      </c>
    </row>
    <row r="1171" spans="3:8" x14ac:dyDescent="0.25">
      <c r="C1171">
        <f>[1]hwy_speed!A1171</f>
        <v>27247</v>
      </c>
      <c r="D1171">
        <f>[1]hwy_speed!B1171</f>
        <v>0</v>
      </c>
      <c r="E1171">
        <f>[1]hwy_speed!C1171</f>
        <v>0</v>
      </c>
      <c r="F1171">
        <f>[1]hwy_speed!D1171</f>
        <v>0</v>
      </c>
      <c r="G1171">
        <f>[1]hwy_speed!E1171</f>
        <v>0</v>
      </c>
      <c r="H1171">
        <f>[1]hwy_speed!F1171</f>
        <v>0</v>
      </c>
    </row>
    <row r="1172" spans="3:8" x14ac:dyDescent="0.25">
      <c r="C1172">
        <f>[1]hwy_speed!A1172</f>
        <v>27248</v>
      </c>
      <c r="D1172">
        <f>[1]hwy_speed!B1172</f>
        <v>0</v>
      </c>
      <c r="E1172">
        <f>[1]hwy_speed!C1172</f>
        <v>0</v>
      </c>
      <c r="F1172">
        <f>[1]hwy_speed!D1172</f>
        <v>0</v>
      </c>
      <c r="G1172">
        <f>[1]hwy_speed!E1172</f>
        <v>0</v>
      </c>
      <c r="H1172">
        <f>[1]hwy_speed!F1172</f>
        <v>0</v>
      </c>
    </row>
    <row r="1173" spans="3:8" x14ac:dyDescent="0.25">
      <c r="C1173">
        <f>[1]hwy_speed!A1173</f>
        <v>27262</v>
      </c>
      <c r="D1173">
        <f>[1]hwy_speed!B1173</f>
        <v>0</v>
      </c>
      <c r="E1173">
        <f>[1]hwy_speed!C1173</f>
        <v>0</v>
      </c>
      <c r="F1173">
        <f>[1]hwy_speed!D1173</f>
        <v>0</v>
      </c>
      <c r="G1173">
        <f>[1]hwy_speed!E1173</f>
        <v>0</v>
      </c>
      <c r="H1173">
        <f>[1]hwy_speed!F1173</f>
        <v>0</v>
      </c>
    </row>
    <row r="1174" spans="3:8" x14ac:dyDescent="0.25">
      <c r="C1174">
        <f>[1]hwy_speed!A1174</f>
        <v>27335</v>
      </c>
      <c r="D1174">
        <f>[1]hwy_speed!B1174</f>
        <v>0</v>
      </c>
      <c r="E1174">
        <f>[1]hwy_speed!C1174</f>
        <v>0</v>
      </c>
      <c r="F1174">
        <f>[1]hwy_speed!D1174</f>
        <v>0</v>
      </c>
      <c r="G1174">
        <f>[1]hwy_speed!E1174</f>
        <v>0</v>
      </c>
      <c r="H1174">
        <f>[1]hwy_speed!F1174</f>
        <v>0</v>
      </c>
    </row>
    <row r="1175" spans="3:8" x14ac:dyDescent="0.25">
      <c r="C1175">
        <f>[1]hwy_speed!A1175</f>
        <v>27351</v>
      </c>
      <c r="D1175">
        <f>[1]hwy_speed!B1175</f>
        <v>0</v>
      </c>
      <c r="E1175">
        <f>[1]hwy_speed!C1175</f>
        <v>0</v>
      </c>
      <c r="F1175">
        <f>[1]hwy_speed!D1175</f>
        <v>0</v>
      </c>
      <c r="G1175">
        <f>[1]hwy_speed!E1175</f>
        <v>0</v>
      </c>
      <c r="H1175">
        <f>[1]hwy_speed!F1175</f>
        <v>0</v>
      </c>
    </row>
    <row r="1176" spans="3:8" x14ac:dyDescent="0.25">
      <c r="C1176">
        <f>[1]hwy_speed!A1176</f>
        <v>27352</v>
      </c>
      <c r="D1176">
        <f>[1]hwy_speed!B1176</f>
        <v>0</v>
      </c>
      <c r="E1176">
        <f>[1]hwy_speed!C1176</f>
        <v>0</v>
      </c>
      <c r="F1176">
        <f>[1]hwy_speed!D1176</f>
        <v>0</v>
      </c>
      <c r="G1176">
        <f>[1]hwy_speed!E1176</f>
        <v>0</v>
      </c>
      <c r="H1176">
        <f>[1]hwy_speed!F1176</f>
        <v>0</v>
      </c>
    </row>
    <row r="1177" spans="3:8" x14ac:dyDescent="0.25">
      <c r="C1177">
        <f>[1]hwy_speed!A1177</f>
        <v>27412</v>
      </c>
      <c r="D1177">
        <f>[1]hwy_speed!B1177</f>
        <v>0</v>
      </c>
      <c r="E1177">
        <f>[1]hwy_speed!C1177</f>
        <v>0</v>
      </c>
      <c r="F1177">
        <f>[1]hwy_speed!D1177</f>
        <v>0</v>
      </c>
      <c r="G1177">
        <f>[1]hwy_speed!E1177</f>
        <v>0</v>
      </c>
      <c r="H1177">
        <f>[1]hwy_speed!F1177</f>
        <v>0</v>
      </c>
    </row>
    <row r="1178" spans="3:8" x14ac:dyDescent="0.25">
      <c r="C1178">
        <f>[1]hwy_speed!A1178</f>
        <v>27504</v>
      </c>
      <c r="D1178">
        <f>[1]hwy_speed!B1178</f>
        <v>0</v>
      </c>
      <c r="E1178">
        <f>[1]hwy_speed!C1178</f>
        <v>0</v>
      </c>
      <c r="F1178">
        <f>[1]hwy_speed!D1178</f>
        <v>0</v>
      </c>
      <c r="G1178">
        <f>[1]hwy_speed!E1178</f>
        <v>0</v>
      </c>
      <c r="H1178">
        <f>[1]hwy_speed!F1178</f>
        <v>0</v>
      </c>
    </row>
    <row r="1179" spans="3:8" x14ac:dyDescent="0.25">
      <c r="C1179">
        <f>[1]hwy_speed!A1179</f>
        <v>27505</v>
      </c>
      <c r="D1179">
        <f>[1]hwy_speed!B1179</f>
        <v>0</v>
      </c>
      <c r="E1179">
        <f>[1]hwy_speed!C1179</f>
        <v>0</v>
      </c>
      <c r="F1179">
        <f>[1]hwy_speed!D1179</f>
        <v>0</v>
      </c>
      <c r="G1179">
        <f>[1]hwy_speed!E1179</f>
        <v>0</v>
      </c>
      <c r="H1179">
        <f>[1]hwy_speed!F1179</f>
        <v>0</v>
      </c>
    </row>
    <row r="1180" spans="3:8" x14ac:dyDescent="0.25">
      <c r="C1180">
        <f>[1]hwy_speed!A1180</f>
        <v>27507</v>
      </c>
      <c r="D1180">
        <f>[1]hwy_speed!B1180</f>
        <v>0</v>
      </c>
      <c r="E1180">
        <f>[1]hwy_speed!C1180</f>
        <v>0</v>
      </c>
      <c r="F1180">
        <f>[1]hwy_speed!D1180</f>
        <v>0</v>
      </c>
      <c r="G1180">
        <f>[1]hwy_speed!E1180</f>
        <v>0</v>
      </c>
      <c r="H1180">
        <f>[1]hwy_speed!F1180</f>
        <v>0</v>
      </c>
    </row>
    <row r="1181" spans="3:8" x14ac:dyDescent="0.25">
      <c r="C1181">
        <f>[1]hwy_speed!A1181</f>
        <v>27511</v>
      </c>
      <c r="D1181">
        <f>[1]hwy_speed!B1181</f>
        <v>0</v>
      </c>
      <c r="E1181">
        <f>[1]hwy_speed!C1181</f>
        <v>0</v>
      </c>
      <c r="F1181">
        <f>[1]hwy_speed!D1181</f>
        <v>0</v>
      </c>
      <c r="G1181">
        <f>[1]hwy_speed!E1181</f>
        <v>0</v>
      </c>
      <c r="H1181">
        <f>[1]hwy_speed!F1181</f>
        <v>0</v>
      </c>
    </row>
    <row r="1182" spans="3:8" x14ac:dyDescent="0.25">
      <c r="C1182">
        <f>[1]hwy_speed!A1182</f>
        <v>27512</v>
      </c>
      <c r="D1182">
        <f>[1]hwy_speed!B1182</f>
        <v>0</v>
      </c>
      <c r="E1182">
        <f>[1]hwy_speed!C1182</f>
        <v>0</v>
      </c>
      <c r="F1182">
        <f>[1]hwy_speed!D1182</f>
        <v>0</v>
      </c>
      <c r="G1182">
        <f>[1]hwy_speed!E1182</f>
        <v>0</v>
      </c>
      <c r="H1182">
        <f>[1]hwy_speed!F1182</f>
        <v>0</v>
      </c>
    </row>
    <row r="1183" spans="3:8" x14ac:dyDescent="0.25">
      <c r="C1183">
        <f>[1]hwy_speed!A1183</f>
        <v>27517</v>
      </c>
      <c r="D1183">
        <f>[1]hwy_speed!B1183</f>
        <v>0</v>
      </c>
      <c r="E1183">
        <f>[1]hwy_speed!C1183</f>
        <v>0</v>
      </c>
      <c r="F1183">
        <f>[1]hwy_speed!D1183</f>
        <v>0</v>
      </c>
      <c r="G1183">
        <f>[1]hwy_speed!E1183</f>
        <v>0</v>
      </c>
      <c r="H1183">
        <f>[1]hwy_speed!F1183</f>
        <v>0</v>
      </c>
    </row>
    <row r="1184" spans="3:8" x14ac:dyDescent="0.25">
      <c r="C1184">
        <f>[1]hwy_speed!A1184</f>
        <v>27518</v>
      </c>
      <c r="D1184">
        <f>[1]hwy_speed!B1184</f>
        <v>0</v>
      </c>
      <c r="E1184">
        <f>[1]hwy_speed!C1184</f>
        <v>0</v>
      </c>
      <c r="F1184">
        <f>[1]hwy_speed!D1184</f>
        <v>0</v>
      </c>
      <c r="G1184">
        <f>[1]hwy_speed!E1184</f>
        <v>0</v>
      </c>
      <c r="H1184">
        <f>[1]hwy_speed!F1184</f>
        <v>0</v>
      </c>
    </row>
    <row r="1185" spans="3:8" x14ac:dyDescent="0.25">
      <c r="C1185">
        <f>[1]hwy_speed!A1185</f>
        <v>27519</v>
      </c>
      <c r="D1185">
        <f>[1]hwy_speed!B1185</f>
        <v>0</v>
      </c>
      <c r="E1185">
        <f>[1]hwy_speed!C1185</f>
        <v>0</v>
      </c>
      <c r="F1185">
        <f>[1]hwy_speed!D1185</f>
        <v>0</v>
      </c>
      <c r="G1185">
        <f>[1]hwy_speed!E1185</f>
        <v>0</v>
      </c>
      <c r="H1185">
        <f>[1]hwy_speed!F1185</f>
        <v>0</v>
      </c>
    </row>
    <row r="1186" spans="3:8" x14ac:dyDescent="0.25">
      <c r="C1186">
        <f>[1]hwy_speed!A1186</f>
        <v>27520</v>
      </c>
      <c r="D1186">
        <f>[1]hwy_speed!B1186</f>
        <v>0</v>
      </c>
      <c r="E1186">
        <f>[1]hwy_speed!C1186</f>
        <v>0</v>
      </c>
      <c r="F1186">
        <f>[1]hwy_speed!D1186</f>
        <v>0</v>
      </c>
      <c r="G1186">
        <f>[1]hwy_speed!E1186</f>
        <v>0</v>
      </c>
      <c r="H1186">
        <f>[1]hwy_speed!F1186</f>
        <v>0</v>
      </c>
    </row>
    <row r="1187" spans="3:8" x14ac:dyDescent="0.25">
      <c r="C1187">
        <f>[1]hwy_speed!A1187</f>
        <v>27521</v>
      </c>
      <c r="D1187">
        <f>[1]hwy_speed!B1187</f>
        <v>0</v>
      </c>
      <c r="E1187">
        <f>[1]hwy_speed!C1187</f>
        <v>0</v>
      </c>
      <c r="F1187">
        <f>[1]hwy_speed!D1187</f>
        <v>0</v>
      </c>
      <c r="G1187">
        <f>[1]hwy_speed!E1187</f>
        <v>0</v>
      </c>
      <c r="H1187">
        <f>[1]hwy_speed!F1187</f>
        <v>0</v>
      </c>
    </row>
    <row r="1188" spans="3:8" x14ac:dyDescent="0.25">
      <c r="C1188">
        <f>[1]hwy_speed!A1188</f>
        <v>27522</v>
      </c>
      <c r="D1188">
        <f>[1]hwy_speed!B1188</f>
        <v>0</v>
      </c>
      <c r="E1188">
        <f>[1]hwy_speed!C1188</f>
        <v>0</v>
      </c>
      <c r="F1188">
        <f>[1]hwy_speed!D1188</f>
        <v>0</v>
      </c>
      <c r="G1188">
        <f>[1]hwy_speed!E1188</f>
        <v>0</v>
      </c>
      <c r="H1188">
        <f>[1]hwy_speed!F1188</f>
        <v>0</v>
      </c>
    </row>
    <row r="1189" spans="3:8" x14ac:dyDescent="0.25">
      <c r="C1189">
        <f>[1]hwy_speed!A1189</f>
        <v>27534</v>
      </c>
      <c r="D1189">
        <f>[1]hwy_speed!B1189</f>
        <v>0</v>
      </c>
      <c r="E1189">
        <f>[1]hwy_speed!C1189</f>
        <v>0</v>
      </c>
      <c r="F1189">
        <f>[1]hwy_speed!D1189</f>
        <v>0</v>
      </c>
      <c r="G1189">
        <f>[1]hwy_speed!E1189</f>
        <v>0</v>
      </c>
      <c r="H1189">
        <f>[1]hwy_speed!F1189</f>
        <v>0</v>
      </c>
    </row>
    <row r="1190" spans="3:8" x14ac:dyDescent="0.25">
      <c r="C1190">
        <f>[1]hwy_speed!A1190</f>
        <v>27535</v>
      </c>
      <c r="D1190">
        <f>[1]hwy_speed!B1190</f>
        <v>0</v>
      </c>
      <c r="E1190">
        <f>[1]hwy_speed!C1190</f>
        <v>0</v>
      </c>
      <c r="F1190">
        <f>[1]hwy_speed!D1190</f>
        <v>0</v>
      </c>
      <c r="G1190">
        <f>[1]hwy_speed!E1190</f>
        <v>0</v>
      </c>
      <c r="H1190">
        <f>[1]hwy_speed!F1190</f>
        <v>0</v>
      </c>
    </row>
    <row r="1191" spans="3:8" x14ac:dyDescent="0.25">
      <c r="C1191">
        <f>[1]hwy_speed!A1191</f>
        <v>27536</v>
      </c>
      <c r="D1191">
        <f>[1]hwy_speed!B1191</f>
        <v>0</v>
      </c>
      <c r="E1191">
        <f>[1]hwy_speed!C1191</f>
        <v>0</v>
      </c>
      <c r="F1191">
        <f>[1]hwy_speed!D1191</f>
        <v>0</v>
      </c>
      <c r="G1191">
        <f>[1]hwy_speed!E1191</f>
        <v>0</v>
      </c>
      <c r="H1191">
        <f>[1]hwy_speed!F1191</f>
        <v>0</v>
      </c>
    </row>
    <row r="1192" spans="3:8" x14ac:dyDescent="0.25">
      <c r="C1192">
        <f>[1]hwy_speed!A1192</f>
        <v>27537</v>
      </c>
      <c r="D1192">
        <f>[1]hwy_speed!B1192</f>
        <v>0</v>
      </c>
      <c r="E1192">
        <f>[1]hwy_speed!C1192</f>
        <v>0</v>
      </c>
      <c r="F1192">
        <f>[1]hwy_speed!D1192</f>
        <v>0</v>
      </c>
      <c r="G1192">
        <f>[1]hwy_speed!E1192</f>
        <v>0</v>
      </c>
      <c r="H1192">
        <f>[1]hwy_speed!F1192</f>
        <v>0</v>
      </c>
    </row>
    <row r="1193" spans="3:8" x14ac:dyDescent="0.25">
      <c r="C1193">
        <f>[1]hwy_speed!A1193</f>
        <v>27538</v>
      </c>
      <c r="D1193">
        <f>[1]hwy_speed!B1193</f>
        <v>0</v>
      </c>
      <c r="E1193">
        <f>[1]hwy_speed!C1193</f>
        <v>0</v>
      </c>
      <c r="F1193">
        <f>[1]hwy_speed!D1193</f>
        <v>0</v>
      </c>
      <c r="G1193">
        <f>[1]hwy_speed!E1193</f>
        <v>0</v>
      </c>
      <c r="H1193">
        <f>[1]hwy_speed!F1193</f>
        <v>0</v>
      </c>
    </row>
    <row r="1194" spans="3:8" x14ac:dyDescent="0.25">
      <c r="C1194">
        <f>[1]hwy_speed!A1194</f>
        <v>27539</v>
      </c>
      <c r="D1194">
        <f>[1]hwy_speed!B1194</f>
        <v>0</v>
      </c>
      <c r="E1194">
        <f>[1]hwy_speed!C1194</f>
        <v>0</v>
      </c>
      <c r="F1194">
        <f>[1]hwy_speed!D1194</f>
        <v>0</v>
      </c>
      <c r="G1194">
        <f>[1]hwy_speed!E1194</f>
        <v>0</v>
      </c>
      <c r="H1194">
        <f>[1]hwy_speed!F1194</f>
        <v>0</v>
      </c>
    </row>
    <row r="1195" spans="3:8" x14ac:dyDescent="0.25">
      <c r="C1195">
        <f>[1]hwy_speed!A1195</f>
        <v>27540</v>
      </c>
      <c r="D1195">
        <f>[1]hwy_speed!B1195</f>
        <v>0</v>
      </c>
      <c r="E1195">
        <f>[1]hwy_speed!C1195</f>
        <v>0</v>
      </c>
      <c r="F1195">
        <f>[1]hwy_speed!D1195</f>
        <v>0</v>
      </c>
      <c r="G1195">
        <f>[1]hwy_speed!E1195</f>
        <v>0</v>
      </c>
      <c r="H1195">
        <f>[1]hwy_speed!F1195</f>
        <v>0</v>
      </c>
    </row>
    <row r="1196" spans="3:8" x14ac:dyDescent="0.25">
      <c r="C1196">
        <f>[1]hwy_speed!A1196</f>
        <v>27541</v>
      </c>
      <c r="D1196">
        <f>[1]hwy_speed!B1196</f>
        <v>0</v>
      </c>
      <c r="E1196">
        <f>[1]hwy_speed!C1196</f>
        <v>0</v>
      </c>
      <c r="F1196">
        <f>[1]hwy_speed!D1196</f>
        <v>0</v>
      </c>
      <c r="G1196">
        <f>[1]hwy_speed!E1196</f>
        <v>0</v>
      </c>
      <c r="H1196">
        <f>[1]hwy_speed!F1196</f>
        <v>0</v>
      </c>
    </row>
    <row r="1197" spans="3:8" x14ac:dyDescent="0.25">
      <c r="C1197">
        <f>[1]hwy_speed!A1197</f>
        <v>27542</v>
      </c>
      <c r="D1197">
        <f>[1]hwy_speed!B1197</f>
        <v>0</v>
      </c>
      <c r="E1197">
        <f>[1]hwy_speed!C1197</f>
        <v>0</v>
      </c>
      <c r="F1197">
        <f>[1]hwy_speed!D1197</f>
        <v>0</v>
      </c>
      <c r="G1197">
        <f>[1]hwy_speed!E1197</f>
        <v>0</v>
      </c>
      <c r="H1197">
        <f>[1]hwy_speed!F1197</f>
        <v>0</v>
      </c>
    </row>
    <row r="1198" spans="3:8" x14ac:dyDescent="0.25">
      <c r="C1198">
        <f>[1]hwy_speed!A1198</f>
        <v>27543</v>
      </c>
      <c r="D1198">
        <f>[1]hwy_speed!B1198</f>
        <v>0</v>
      </c>
      <c r="E1198">
        <f>[1]hwy_speed!C1198</f>
        <v>0</v>
      </c>
      <c r="F1198">
        <f>[1]hwy_speed!D1198</f>
        <v>0</v>
      </c>
      <c r="G1198">
        <f>[1]hwy_speed!E1198</f>
        <v>0</v>
      </c>
      <c r="H1198">
        <f>[1]hwy_speed!F1198</f>
        <v>0</v>
      </c>
    </row>
    <row r="1199" spans="3:8" x14ac:dyDescent="0.25">
      <c r="C1199">
        <f>[1]hwy_speed!A1199</f>
        <v>27544</v>
      </c>
      <c r="D1199">
        <f>[1]hwy_speed!B1199</f>
        <v>0</v>
      </c>
      <c r="E1199">
        <f>[1]hwy_speed!C1199</f>
        <v>0</v>
      </c>
      <c r="F1199">
        <f>[1]hwy_speed!D1199</f>
        <v>0</v>
      </c>
      <c r="G1199">
        <f>[1]hwy_speed!E1199</f>
        <v>0</v>
      </c>
      <c r="H1199">
        <f>[1]hwy_speed!F1199</f>
        <v>0</v>
      </c>
    </row>
    <row r="1200" spans="3:8" x14ac:dyDescent="0.25">
      <c r="C1200">
        <f>[1]hwy_speed!A1200</f>
        <v>27545</v>
      </c>
      <c r="D1200">
        <f>[1]hwy_speed!B1200</f>
        <v>0</v>
      </c>
      <c r="E1200">
        <f>[1]hwy_speed!C1200</f>
        <v>0</v>
      </c>
      <c r="F1200">
        <f>[1]hwy_speed!D1200</f>
        <v>0</v>
      </c>
      <c r="G1200">
        <f>[1]hwy_speed!E1200</f>
        <v>0</v>
      </c>
      <c r="H1200">
        <f>[1]hwy_speed!F1200</f>
        <v>0</v>
      </c>
    </row>
    <row r="1201" spans="3:8" x14ac:dyDescent="0.25">
      <c r="C1201">
        <f>[1]hwy_speed!A1201</f>
        <v>27551</v>
      </c>
      <c r="D1201">
        <f>[1]hwy_speed!B1201</f>
        <v>0</v>
      </c>
      <c r="E1201">
        <f>[1]hwy_speed!C1201</f>
        <v>0</v>
      </c>
      <c r="F1201">
        <f>[1]hwy_speed!D1201</f>
        <v>0</v>
      </c>
      <c r="G1201">
        <f>[1]hwy_speed!E1201</f>
        <v>0</v>
      </c>
      <c r="H1201">
        <f>[1]hwy_speed!F1201</f>
        <v>0</v>
      </c>
    </row>
    <row r="1202" spans="3:8" x14ac:dyDescent="0.25">
      <c r="C1202">
        <f>[1]hwy_speed!A1202</f>
        <v>27552</v>
      </c>
      <c r="D1202">
        <f>[1]hwy_speed!B1202</f>
        <v>0</v>
      </c>
      <c r="E1202">
        <f>[1]hwy_speed!C1202</f>
        <v>0</v>
      </c>
      <c r="F1202">
        <f>[1]hwy_speed!D1202</f>
        <v>0</v>
      </c>
      <c r="G1202">
        <f>[1]hwy_speed!E1202</f>
        <v>0</v>
      </c>
      <c r="H1202">
        <f>[1]hwy_speed!F1202</f>
        <v>0</v>
      </c>
    </row>
    <row r="1203" spans="3:8" x14ac:dyDescent="0.25">
      <c r="C1203">
        <f>[1]hwy_speed!A1203</f>
        <v>27554</v>
      </c>
      <c r="D1203">
        <f>[1]hwy_speed!B1203</f>
        <v>0</v>
      </c>
      <c r="E1203">
        <f>[1]hwy_speed!C1203</f>
        <v>0</v>
      </c>
      <c r="F1203">
        <f>[1]hwy_speed!D1203</f>
        <v>0</v>
      </c>
      <c r="G1203">
        <f>[1]hwy_speed!E1203</f>
        <v>0</v>
      </c>
      <c r="H1203">
        <f>[1]hwy_speed!F1203</f>
        <v>0</v>
      </c>
    </row>
    <row r="1204" spans="3:8" x14ac:dyDescent="0.25">
      <c r="C1204">
        <f>[1]hwy_speed!A1204</f>
        <v>27555</v>
      </c>
      <c r="D1204">
        <f>[1]hwy_speed!B1204</f>
        <v>0</v>
      </c>
      <c r="E1204">
        <f>[1]hwy_speed!C1204</f>
        <v>0</v>
      </c>
      <c r="F1204">
        <f>[1]hwy_speed!D1204</f>
        <v>0</v>
      </c>
      <c r="G1204">
        <f>[1]hwy_speed!E1204</f>
        <v>0</v>
      </c>
      <c r="H1204">
        <f>[1]hwy_speed!F1204</f>
        <v>0</v>
      </c>
    </row>
    <row r="1205" spans="3:8" x14ac:dyDescent="0.25">
      <c r="C1205">
        <f>[1]hwy_speed!A1205</f>
        <v>27577</v>
      </c>
      <c r="D1205">
        <f>[1]hwy_speed!B1205</f>
        <v>0</v>
      </c>
      <c r="E1205">
        <f>[1]hwy_speed!C1205</f>
        <v>0</v>
      </c>
      <c r="F1205">
        <f>[1]hwy_speed!D1205</f>
        <v>0</v>
      </c>
      <c r="G1205">
        <f>[1]hwy_speed!E1205</f>
        <v>0</v>
      </c>
      <c r="H1205">
        <f>[1]hwy_speed!F1205</f>
        <v>0</v>
      </c>
    </row>
    <row r="1206" spans="3:8" x14ac:dyDescent="0.25">
      <c r="C1206">
        <f>[1]hwy_speed!A1206</f>
        <v>27578</v>
      </c>
      <c r="D1206">
        <f>[1]hwy_speed!B1206</f>
        <v>0</v>
      </c>
      <c r="E1206">
        <f>[1]hwy_speed!C1206</f>
        <v>0</v>
      </c>
      <c r="F1206">
        <f>[1]hwy_speed!D1206</f>
        <v>0</v>
      </c>
      <c r="G1206">
        <f>[1]hwy_speed!E1206</f>
        <v>0</v>
      </c>
      <c r="H1206">
        <f>[1]hwy_speed!F1206</f>
        <v>0</v>
      </c>
    </row>
    <row r="1207" spans="3:8" x14ac:dyDescent="0.25">
      <c r="C1207">
        <f>[1]hwy_speed!A1207</f>
        <v>27589</v>
      </c>
      <c r="D1207">
        <f>[1]hwy_speed!B1207</f>
        <v>0</v>
      </c>
      <c r="E1207">
        <f>[1]hwy_speed!C1207</f>
        <v>0</v>
      </c>
      <c r="F1207">
        <f>[1]hwy_speed!D1207</f>
        <v>0</v>
      </c>
      <c r="G1207">
        <f>[1]hwy_speed!E1207</f>
        <v>0</v>
      </c>
      <c r="H1207">
        <f>[1]hwy_speed!F1207</f>
        <v>0</v>
      </c>
    </row>
    <row r="1208" spans="3:8" x14ac:dyDescent="0.25">
      <c r="C1208">
        <f>[1]hwy_speed!A1208</f>
        <v>27594</v>
      </c>
      <c r="D1208">
        <f>[1]hwy_speed!B1208</f>
        <v>0</v>
      </c>
      <c r="E1208">
        <f>[1]hwy_speed!C1208</f>
        <v>0</v>
      </c>
      <c r="F1208">
        <f>[1]hwy_speed!D1208</f>
        <v>0</v>
      </c>
      <c r="G1208">
        <f>[1]hwy_speed!E1208</f>
        <v>0</v>
      </c>
      <c r="H1208">
        <f>[1]hwy_speed!F1208</f>
        <v>0</v>
      </c>
    </row>
    <row r="1209" spans="3:8" x14ac:dyDescent="0.25">
      <c r="C1209">
        <f>[1]hwy_speed!A1209</f>
        <v>27597</v>
      </c>
      <c r="D1209">
        <f>[1]hwy_speed!B1209</f>
        <v>0</v>
      </c>
      <c r="E1209">
        <f>[1]hwy_speed!C1209</f>
        <v>0</v>
      </c>
      <c r="F1209">
        <f>[1]hwy_speed!D1209</f>
        <v>0</v>
      </c>
      <c r="G1209">
        <f>[1]hwy_speed!E1209</f>
        <v>0</v>
      </c>
      <c r="H1209">
        <f>[1]hwy_speed!F1209</f>
        <v>0</v>
      </c>
    </row>
    <row r="1210" spans="3:8" x14ac:dyDescent="0.25">
      <c r="C1210">
        <f>[1]hwy_speed!A1210</f>
        <v>27598</v>
      </c>
      <c r="D1210">
        <f>[1]hwy_speed!B1210</f>
        <v>0</v>
      </c>
      <c r="E1210">
        <f>[1]hwy_speed!C1210</f>
        <v>0</v>
      </c>
      <c r="F1210">
        <f>[1]hwy_speed!D1210</f>
        <v>0</v>
      </c>
      <c r="G1210">
        <f>[1]hwy_speed!E1210</f>
        <v>0</v>
      </c>
      <c r="H1210">
        <f>[1]hwy_speed!F1210</f>
        <v>0</v>
      </c>
    </row>
    <row r="1211" spans="3:8" x14ac:dyDescent="0.25">
      <c r="C1211">
        <f>[1]hwy_speed!A1211</f>
        <v>27599</v>
      </c>
      <c r="D1211">
        <f>[1]hwy_speed!B1211</f>
        <v>0</v>
      </c>
      <c r="E1211">
        <f>[1]hwy_speed!C1211</f>
        <v>0</v>
      </c>
      <c r="F1211">
        <f>[1]hwy_speed!D1211</f>
        <v>0</v>
      </c>
      <c r="G1211">
        <f>[1]hwy_speed!E1211</f>
        <v>0</v>
      </c>
      <c r="H1211">
        <f>[1]hwy_speed!F1211</f>
        <v>0</v>
      </c>
    </row>
    <row r="1212" spans="3:8" x14ac:dyDescent="0.25">
      <c r="C1212">
        <f>[1]hwy_speed!A1212</f>
        <v>27600</v>
      </c>
      <c r="D1212">
        <f>[1]hwy_speed!B1212</f>
        <v>0</v>
      </c>
      <c r="E1212">
        <f>[1]hwy_speed!C1212</f>
        <v>0</v>
      </c>
      <c r="F1212">
        <f>[1]hwy_speed!D1212</f>
        <v>0</v>
      </c>
      <c r="G1212">
        <f>[1]hwy_speed!E1212</f>
        <v>0</v>
      </c>
      <c r="H1212">
        <f>[1]hwy_speed!F1212</f>
        <v>0</v>
      </c>
    </row>
    <row r="1213" spans="3:8" x14ac:dyDescent="0.25">
      <c r="C1213">
        <f>[1]hwy_speed!A1213</f>
        <v>27601</v>
      </c>
      <c r="D1213">
        <f>[1]hwy_speed!B1213</f>
        <v>0</v>
      </c>
      <c r="E1213">
        <f>[1]hwy_speed!C1213</f>
        <v>0</v>
      </c>
      <c r="F1213">
        <f>[1]hwy_speed!D1213</f>
        <v>0</v>
      </c>
      <c r="G1213">
        <f>[1]hwy_speed!E1213</f>
        <v>0</v>
      </c>
      <c r="H1213">
        <f>[1]hwy_speed!F1213</f>
        <v>0</v>
      </c>
    </row>
    <row r="1214" spans="3:8" x14ac:dyDescent="0.25">
      <c r="C1214">
        <f>[1]hwy_speed!A1214</f>
        <v>27602</v>
      </c>
      <c r="D1214">
        <f>[1]hwy_speed!B1214</f>
        <v>0</v>
      </c>
      <c r="E1214">
        <f>[1]hwy_speed!C1214</f>
        <v>0</v>
      </c>
      <c r="F1214">
        <f>[1]hwy_speed!D1214</f>
        <v>0</v>
      </c>
      <c r="G1214">
        <f>[1]hwy_speed!E1214</f>
        <v>0</v>
      </c>
      <c r="H1214">
        <f>[1]hwy_speed!F1214</f>
        <v>0</v>
      </c>
    </row>
    <row r="1215" spans="3:8" x14ac:dyDescent="0.25">
      <c r="C1215">
        <f>[1]hwy_speed!A1215</f>
        <v>27603</v>
      </c>
      <c r="D1215">
        <f>[1]hwy_speed!B1215</f>
        <v>0</v>
      </c>
      <c r="E1215">
        <f>[1]hwy_speed!C1215</f>
        <v>0</v>
      </c>
      <c r="F1215">
        <f>[1]hwy_speed!D1215</f>
        <v>0</v>
      </c>
      <c r="G1215">
        <f>[1]hwy_speed!E1215</f>
        <v>0</v>
      </c>
      <c r="H1215">
        <f>[1]hwy_speed!F1215</f>
        <v>0</v>
      </c>
    </row>
    <row r="1216" spans="3:8" x14ac:dyDescent="0.25">
      <c r="C1216">
        <f>[1]hwy_speed!A1216</f>
        <v>27605</v>
      </c>
      <c r="D1216">
        <f>[1]hwy_speed!B1216</f>
        <v>0</v>
      </c>
      <c r="E1216">
        <f>[1]hwy_speed!C1216</f>
        <v>0</v>
      </c>
      <c r="F1216">
        <f>[1]hwy_speed!D1216</f>
        <v>0</v>
      </c>
      <c r="G1216">
        <f>[1]hwy_speed!E1216</f>
        <v>0</v>
      </c>
      <c r="H1216">
        <f>[1]hwy_speed!F1216</f>
        <v>0</v>
      </c>
    </row>
    <row r="1217" spans="3:8" x14ac:dyDescent="0.25">
      <c r="C1217">
        <f>[1]hwy_speed!A1217</f>
        <v>27606</v>
      </c>
      <c r="D1217">
        <f>[1]hwy_speed!B1217</f>
        <v>0</v>
      </c>
      <c r="E1217">
        <f>[1]hwy_speed!C1217</f>
        <v>0</v>
      </c>
      <c r="F1217">
        <f>[1]hwy_speed!D1217</f>
        <v>0</v>
      </c>
      <c r="G1217">
        <f>[1]hwy_speed!E1217</f>
        <v>0</v>
      </c>
      <c r="H1217">
        <f>[1]hwy_speed!F1217</f>
        <v>0</v>
      </c>
    </row>
    <row r="1218" spans="3:8" x14ac:dyDescent="0.25">
      <c r="C1218">
        <f>[1]hwy_speed!A1218</f>
        <v>27607</v>
      </c>
      <c r="D1218">
        <f>[1]hwy_speed!B1218</f>
        <v>0</v>
      </c>
      <c r="E1218">
        <f>[1]hwy_speed!C1218</f>
        <v>0</v>
      </c>
      <c r="F1218">
        <f>[1]hwy_speed!D1218</f>
        <v>0</v>
      </c>
      <c r="G1218">
        <f>[1]hwy_speed!E1218</f>
        <v>0</v>
      </c>
      <c r="H1218">
        <f>[1]hwy_speed!F1218</f>
        <v>0</v>
      </c>
    </row>
    <row r="1219" spans="3:8" x14ac:dyDescent="0.25">
      <c r="C1219">
        <f>[1]hwy_speed!A1219</f>
        <v>27613</v>
      </c>
      <c r="D1219">
        <f>[1]hwy_speed!B1219</f>
        <v>0</v>
      </c>
      <c r="E1219">
        <f>[1]hwy_speed!C1219</f>
        <v>0</v>
      </c>
      <c r="F1219">
        <f>[1]hwy_speed!D1219</f>
        <v>0</v>
      </c>
      <c r="G1219">
        <f>[1]hwy_speed!E1219</f>
        <v>0</v>
      </c>
      <c r="H1219">
        <f>[1]hwy_speed!F1219</f>
        <v>0</v>
      </c>
    </row>
    <row r="1220" spans="3:8" x14ac:dyDescent="0.25">
      <c r="C1220">
        <f>[1]hwy_speed!A1220</f>
        <v>27614</v>
      </c>
      <c r="D1220">
        <f>[1]hwy_speed!B1220</f>
        <v>0</v>
      </c>
      <c r="E1220">
        <f>[1]hwy_speed!C1220</f>
        <v>0</v>
      </c>
      <c r="F1220">
        <f>[1]hwy_speed!D1220</f>
        <v>0</v>
      </c>
      <c r="G1220">
        <f>[1]hwy_speed!E1220</f>
        <v>0</v>
      </c>
      <c r="H1220">
        <f>[1]hwy_speed!F1220</f>
        <v>0</v>
      </c>
    </row>
    <row r="1221" spans="3:8" x14ac:dyDescent="0.25">
      <c r="C1221">
        <f>[1]hwy_speed!A1221</f>
        <v>27615</v>
      </c>
      <c r="D1221">
        <f>[1]hwy_speed!B1221</f>
        <v>0</v>
      </c>
      <c r="E1221">
        <f>[1]hwy_speed!C1221</f>
        <v>0</v>
      </c>
      <c r="F1221">
        <f>[1]hwy_speed!D1221</f>
        <v>0</v>
      </c>
      <c r="G1221">
        <f>[1]hwy_speed!E1221</f>
        <v>0</v>
      </c>
      <c r="H1221">
        <f>[1]hwy_speed!F1221</f>
        <v>0</v>
      </c>
    </row>
    <row r="1222" spans="3:8" x14ac:dyDescent="0.25">
      <c r="C1222">
        <f>[1]hwy_speed!A1222</f>
        <v>27658</v>
      </c>
      <c r="D1222">
        <f>[1]hwy_speed!B1222</f>
        <v>0</v>
      </c>
      <c r="E1222">
        <f>[1]hwy_speed!C1222</f>
        <v>0</v>
      </c>
      <c r="F1222">
        <f>[1]hwy_speed!D1222</f>
        <v>0</v>
      </c>
      <c r="G1222">
        <f>[1]hwy_speed!E1222</f>
        <v>0</v>
      </c>
      <c r="H1222">
        <f>[1]hwy_speed!F1222</f>
        <v>0</v>
      </c>
    </row>
    <row r="1223" spans="3:8" x14ac:dyDescent="0.25">
      <c r="C1223">
        <f>[1]hwy_speed!A1223</f>
        <v>27659</v>
      </c>
      <c r="D1223">
        <f>[1]hwy_speed!B1223</f>
        <v>0</v>
      </c>
      <c r="E1223">
        <f>[1]hwy_speed!C1223</f>
        <v>0</v>
      </c>
      <c r="F1223">
        <f>[1]hwy_speed!D1223</f>
        <v>0</v>
      </c>
      <c r="G1223">
        <f>[1]hwy_speed!E1223</f>
        <v>0</v>
      </c>
      <c r="H1223">
        <f>[1]hwy_speed!F1223</f>
        <v>0</v>
      </c>
    </row>
    <row r="1224" spans="3:8" x14ac:dyDescent="0.25">
      <c r="C1224">
        <f>[1]hwy_speed!A1224</f>
        <v>27694</v>
      </c>
      <c r="D1224">
        <f>[1]hwy_speed!B1224</f>
        <v>0</v>
      </c>
      <c r="E1224">
        <f>[1]hwy_speed!C1224</f>
        <v>0</v>
      </c>
      <c r="F1224">
        <f>[1]hwy_speed!D1224</f>
        <v>0</v>
      </c>
      <c r="G1224">
        <f>[1]hwy_speed!E1224</f>
        <v>0</v>
      </c>
      <c r="H1224">
        <f>[1]hwy_speed!F1224</f>
        <v>0</v>
      </c>
    </row>
    <row r="1225" spans="3:8" x14ac:dyDescent="0.25">
      <c r="C1225">
        <f>[1]hwy_speed!A1225</f>
        <v>27706</v>
      </c>
      <c r="D1225">
        <f>[1]hwy_speed!B1225</f>
        <v>0</v>
      </c>
      <c r="E1225">
        <f>[1]hwy_speed!C1225</f>
        <v>0</v>
      </c>
      <c r="F1225">
        <f>[1]hwy_speed!D1225</f>
        <v>0</v>
      </c>
      <c r="G1225">
        <f>[1]hwy_speed!E1225</f>
        <v>0</v>
      </c>
      <c r="H1225">
        <f>[1]hwy_speed!F1225</f>
        <v>0</v>
      </c>
    </row>
    <row r="1226" spans="3:8" x14ac:dyDescent="0.25">
      <c r="C1226">
        <f>[1]hwy_speed!A1226</f>
        <v>27716</v>
      </c>
      <c r="D1226">
        <f>[1]hwy_speed!B1226</f>
        <v>0</v>
      </c>
      <c r="E1226">
        <f>[1]hwy_speed!C1226</f>
        <v>0</v>
      </c>
      <c r="F1226">
        <f>[1]hwy_speed!D1226</f>
        <v>0</v>
      </c>
      <c r="G1226">
        <f>[1]hwy_speed!E1226</f>
        <v>0</v>
      </c>
      <c r="H1226">
        <f>[1]hwy_speed!F1226</f>
        <v>0</v>
      </c>
    </row>
    <row r="1227" spans="3:8" x14ac:dyDescent="0.25">
      <c r="C1227">
        <f>[1]hwy_speed!A1227</f>
        <v>27717</v>
      </c>
      <c r="D1227">
        <f>[1]hwy_speed!B1227</f>
        <v>0</v>
      </c>
      <c r="E1227">
        <f>[1]hwy_speed!C1227</f>
        <v>0</v>
      </c>
      <c r="F1227">
        <f>[1]hwy_speed!D1227</f>
        <v>0</v>
      </c>
      <c r="G1227">
        <f>[1]hwy_speed!E1227</f>
        <v>0</v>
      </c>
      <c r="H1227">
        <f>[1]hwy_speed!F1227</f>
        <v>0</v>
      </c>
    </row>
    <row r="1228" spans="3:8" x14ac:dyDescent="0.25">
      <c r="C1228">
        <f>[1]hwy_speed!A1228</f>
        <v>27718</v>
      </c>
      <c r="D1228">
        <f>[1]hwy_speed!B1228</f>
        <v>0</v>
      </c>
      <c r="E1228">
        <f>[1]hwy_speed!C1228</f>
        <v>0</v>
      </c>
      <c r="F1228">
        <f>[1]hwy_speed!D1228</f>
        <v>0</v>
      </c>
      <c r="G1228">
        <f>[1]hwy_speed!E1228</f>
        <v>0</v>
      </c>
      <c r="H1228">
        <f>[1]hwy_speed!F1228</f>
        <v>0</v>
      </c>
    </row>
    <row r="1229" spans="3:8" x14ac:dyDescent="0.25">
      <c r="C1229">
        <f>[1]hwy_speed!A1229</f>
        <v>27719</v>
      </c>
      <c r="D1229">
        <f>[1]hwy_speed!B1229</f>
        <v>0</v>
      </c>
      <c r="E1229">
        <f>[1]hwy_speed!C1229</f>
        <v>0</v>
      </c>
      <c r="F1229">
        <f>[1]hwy_speed!D1229</f>
        <v>0</v>
      </c>
      <c r="G1229">
        <f>[1]hwy_speed!E1229</f>
        <v>0</v>
      </c>
      <c r="H1229">
        <f>[1]hwy_speed!F1229</f>
        <v>0</v>
      </c>
    </row>
    <row r="1230" spans="3:8" x14ac:dyDescent="0.25">
      <c r="C1230">
        <f>[1]hwy_speed!A1230</f>
        <v>27720</v>
      </c>
      <c r="D1230">
        <f>[1]hwy_speed!B1230</f>
        <v>0</v>
      </c>
      <c r="E1230">
        <f>[1]hwy_speed!C1230</f>
        <v>0</v>
      </c>
      <c r="F1230">
        <f>[1]hwy_speed!D1230</f>
        <v>0</v>
      </c>
      <c r="G1230">
        <f>[1]hwy_speed!E1230</f>
        <v>0</v>
      </c>
      <c r="H1230">
        <f>[1]hwy_speed!F1230</f>
        <v>0</v>
      </c>
    </row>
    <row r="1231" spans="3:8" x14ac:dyDescent="0.25">
      <c r="C1231">
        <f>[1]hwy_speed!A1231</f>
        <v>27721</v>
      </c>
      <c r="D1231">
        <f>[1]hwy_speed!B1231</f>
        <v>0</v>
      </c>
      <c r="E1231">
        <f>[1]hwy_speed!C1231</f>
        <v>0</v>
      </c>
      <c r="F1231">
        <f>[1]hwy_speed!D1231</f>
        <v>0</v>
      </c>
      <c r="G1231">
        <f>[1]hwy_speed!E1231</f>
        <v>0</v>
      </c>
      <c r="H1231">
        <f>[1]hwy_speed!F1231</f>
        <v>0</v>
      </c>
    </row>
    <row r="1232" spans="3:8" x14ac:dyDescent="0.25">
      <c r="C1232">
        <f>[1]hwy_speed!A1232</f>
        <v>27722</v>
      </c>
      <c r="D1232">
        <f>[1]hwy_speed!B1232</f>
        <v>0</v>
      </c>
      <c r="E1232">
        <f>[1]hwy_speed!C1232</f>
        <v>0</v>
      </c>
      <c r="F1232">
        <f>[1]hwy_speed!D1232</f>
        <v>0</v>
      </c>
      <c r="G1232">
        <f>[1]hwy_speed!E1232</f>
        <v>0</v>
      </c>
      <c r="H1232">
        <f>[1]hwy_speed!F1232</f>
        <v>0</v>
      </c>
    </row>
    <row r="1233" spans="3:8" x14ac:dyDescent="0.25">
      <c r="C1233">
        <f>[1]hwy_speed!A1233</f>
        <v>27724</v>
      </c>
      <c r="D1233">
        <f>[1]hwy_speed!B1233</f>
        <v>0</v>
      </c>
      <c r="E1233">
        <f>[1]hwy_speed!C1233</f>
        <v>0</v>
      </c>
      <c r="F1233">
        <f>[1]hwy_speed!D1233</f>
        <v>0</v>
      </c>
      <c r="G1233">
        <f>[1]hwy_speed!E1233</f>
        <v>0</v>
      </c>
      <c r="H1233">
        <f>[1]hwy_speed!F1233</f>
        <v>0</v>
      </c>
    </row>
    <row r="1234" spans="3:8" x14ac:dyDescent="0.25">
      <c r="C1234">
        <f>[1]hwy_speed!A1234</f>
        <v>27737</v>
      </c>
      <c r="D1234">
        <f>[1]hwy_speed!B1234</f>
        <v>0</v>
      </c>
      <c r="E1234">
        <f>[1]hwy_speed!C1234</f>
        <v>0</v>
      </c>
      <c r="F1234">
        <f>[1]hwy_speed!D1234</f>
        <v>0</v>
      </c>
      <c r="G1234">
        <f>[1]hwy_speed!E1234</f>
        <v>0</v>
      </c>
      <c r="H1234">
        <f>[1]hwy_speed!F1234</f>
        <v>0</v>
      </c>
    </row>
    <row r="1235" spans="3:8" x14ac:dyDescent="0.25">
      <c r="C1235">
        <f>[1]hwy_speed!A1235</f>
        <v>27738</v>
      </c>
      <c r="D1235">
        <f>[1]hwy_speed!B1235</f>
        <v>0</v>
      </c>
      <c r="E1235">
        <f>[1]hwy_speed!C1235</f>
        <v>0</v>
      </c>
      <c r="F1235">
        <f>[1]hwy_speed!D1235</f>
        <v>0</v>
      </c>
      <c r="G1235">
        <f>[1]hwy_speed!E1235</f>
        <v>0</v>
      </c>
      <c r="H1235">
        <f>[1]hwy_speed!F1235</f>
        <v>0</v>
      </c>
    </row>
    <row r="1236" spans="3:8" x14ac:dyDescent="0.25">
      <c r="C1236">
        <f>[1]hwy_speed!A1236</f>
        <v>27739</v>
      </c>
      <c r="D1236">
        <f>[1]hwy_speed!B1236</f>
        <v>0</v>
      </c>
      <c r="E1236">
        <f>[1]hwy_speed!C1236</f>
        <v>0</v>
      </c>
      <c r="F1236">
        <f>[1]hwy_speed!D1236</f>
        <v>0</v>
      </c>
      <c r="G1236">
        <f>[1]hwy_speed!E1236</f>
        <v>0</v>
      </c>
      <c r="H1236">
        <f>[1]hwy_speed!F1236</f>
        <v>0</v>
      </c>
    </row>
    <row r="1237" spans="3:8" x14ac:dyDescent="0.25">
      <c r="C1237">
        <f>[1]hwy_speed!A1237</f>
        <v>27740</v>
      </c>
      <c r="D1237">
        <f>[1]hwy_speed!B1237</f>
        <v>0</v>
      </c>
      <c r="E1237">
        <f>[1]hwy_speed!C1237</f>
        <v>0</v>
      </c>
      <c r="F1237">
        <f>[1]hwy_speed!D1237</f>
        <v>0</v>
      </c>
      <c r="G1237">
        <f>[1]hwy_speed!E1237</f>
        <v>0</v>
      </c>
      <c r="H1237">
        <f>[1]hwy_speed!F1237</f>
        <v>0</v>
      </c>
    </row>
    <row r="1238" spans="3:8" x14ac:dyDescent="0.25">
      <c r="C1238">
        <f>[1]hwy_speed!A1238</f>
        <v>27741</v>
      </c>
      <c r="D1238">
        <f>[1]hwy_speed!B1238</f>
        <v>0</v>
      </c>
      <c r="E1238">
        <f>[1]hwy_speed!C1238</f>
        <v>0</v>
      </c>
      <c r="F1238">
        <f>[1]hwy_speed!D1238</f>
        <v>0</v>
      </c>
      <c r="G1238">
        <f>[1]hwy_speed!E1238</f>
        <v>0</v>
      </c>
      <c r="H1238">
        <f>[1]hwy_speed!F1238</f>
        <v>0</v>
      </c>
    </row>
    <row r="1239" spans="3:8" x14ac:dyDescent="0.25">
      <c r="C1239">
        <f>[1]hwy_speed!A1239</f>
        <v>27742</v>
      </c>
      <c r="D1239">
        <f>[1]hwy_speed!B1239</f>
        <v>0</v>
      </c>
      <c r="E1239">
        <f>[1]hwy_speed!C1239</f>
        <v>0</v>
      </c>
      <c r="F1239">
        <f>[1]hwy_speed!D1239</f>
        <v>0</v>
      </c>
      <c r="G1239">
        <f>[1]hwy_speed!E1239</f>
        <v>0</v>
      </c>
      <c r="H1239">
        <f>[1]hwy_speed!F1239</f>
        <v>0</v>
      </c>
    </row>
    <row r="1240" spans="3:8" x14ac:dyDescent="0.25">
      <c r="C1240">
        <f>[1]hwy_speed!A1240</f>
        <v>27743</v>
      </c>
      <c r="D1240">
        <f>[1]hwy_speed!B1240</f>
        <v>0</v>
      </c>
      <c r="E1240">
        <f>[1]hwy_speed!C1240</f>
        <v>0</v>
      </c>
      <c r="F1240">
        <f>[1]hwy_speed!D1240</f>
        <v>0</v>
      </c>
      <c r="G1240">
        <f>[1]hwy_speed!E1240</f>
        <v>0</v>
      </c>
      <c r="H1240">
        <f>[1]hwy_speed!F1240</f>
        <v>0</v>
      </c>
    </row>
    <row r="1241" spans="3:8" x14ac:dyDescent="0.25">
      <c r="C1241">
        <f>[1]hwy_speed!A1241</f>
        <v>27744</v>
      </c>
      <c r="D1241">
        <f>[1]hwy_speed!B1241</f>
        <v>0</v>
      </c>
      <c r="E1241">
        <f>[1]hwy_speed!C1241</f>
        <v>0</v>
      </c>
      <c r="F1241">
        <f>[1]hwy_speed!D1241</f>
        <v>0</v>
      </c>
      <c r="G1241">
        <f>[1]hwy_speed!E1241</f>
        <v>0</v>
      </c>
      <c r="H1241">
        <f>[1]hwy_speed!F1241</f>
        <v>0</v>
      </c>
    </row>
    <row r="1242" spans="3:8" x14ac:dyDescent="0.25">
      <c r="C1242">
        <f>[1]hwy_speed!A1242</f>
        <v>27766</v>
      </c>
      <c r="D1242">
        <f>[1]hwy_speed!B1242</f>
        <v>0</v>
      </c>
      <c r="E1242">
        <f>[1]hwy_speed!C1242</f>
        <v>0</v>
      </c>
      <c r="F1242">
        <f>[1]hwy_speed!D1242</f>
        <v>0</v>
      </c>
      <c r="G1242">
        <f>[1]hwy_speed!E1242</f>
        <v>0</v>
      </c>
      <c r="H1242">
        <f>[1]hwy_speed!F1242</f>
        <v>0</v>
      </c>
    </row>
    <row r="1243" spans="3:8" x14ac:dyDescent="0.25">
      <c r="C1243">
        <f>[1]hwy_speed!A1243</f>
        <v>27774</v>
      </c>
      <c r="D1243">
        <f>[1]hwy_speed!B1243</f>
        <v>0</v>
      </c>
      <c r="E1243">
        <f>[1]hwy_speed!C1243</f>
        <v>0</v>
      </c>
      <c r="F1243">
        <f>[1]hwy_speed!D1243</f>
        <v>0</v>
      </c>
      <c r="G1243">
        <f>[1]hwy_speed!E1243</f>
        <v>0</v>
      </c>
      <c r="H1243">
        <f>[1]hwy_speed!F1243</f>
        <v>0</v>
      </c>
    </row>
    <row r="1244" spans="3:8" x14ac:dyDescent="0.25">
      <c r="C1244">
        <f>[1]hwy_speed!A1244</f>
        <v>27781</v>
      </c>
      <c r="D1244">
        <f>[1]hwy_speed!B1244</f>
        <v>0</v>
      </c>
      <c r="E1244">
        <f>[1]hwy_speed!C1244</f>
        <v>0</v>
      </c>
      <c r="F1244">
        <f>[1]hwy_speed!D1244</f>
        <v>0</v>
      </c>
      <c r="G1244">
        <f>[1]hwy_speed!E1244</f>
        <v>0</v>
      </c>
      <c r="H1244">
        <f>[1]hwy_speed!F1244</f>
        <v>0</v>
      </c>
    </row>
    <row r="1245" spans="3:8" x14ac:dyDescent="0.25">
      <c r="C1245">
        <f>[1]hwy_speed!A1245</f>
        <v>27789</v>
      </c>
      <c r="D1245">
        <f>[1]hwy_speed!B1245</f>
        <v>0</v>
      </c>
      <c r="E1245">
        <f>[1]hwy_speed!C1245</f>
        <v>0</v>
      </c>
      <c r="F1245">
        <f>[1]hwy_speed!D1245</f>
        <v>0</v>
      </c>
      <c r="G1245">
        <f>[1]hwy_speed!E1245</f>
        <v>0</v>
      </c>
      <c r="H1245">
        <f>[1]hwy_speed!F1245</f>
        <v>0</v>
      </c>
    </row>
    <row r="1246" spans="3:8" x14ac:dyDescent="0.25">
      <c r="C1246">
        <f>[1]hwy_speed!A1246</f>
        <v>27790</v>
      </c>
      <c r="D1246">
        <f>[1]hwy_speed!B1246</f>
        <v>0</v>
      </c>
      <c r="E1246">
        <f>[1]hwy_speed!C1246</f>
        <v>0</v>
      </c>
      <c r="F1246">
        <f>[1]hwy_speed!D1246</f>
        <v>0</v>
      </c>
      <c r="G1246">
        <f>[1]hwy_speed!E1246</f>
        <v>0</v>
      </c>
      <c r="H1246">
        <f>[1]hwy_speed!F1246</f>
        <v>0</v>
      </c>
    </row>
    <row r="1247" spans="3:8" x14ac:dyDescent="0.25">
      <c r="C1247">
        <f>[1]hwy_speed!A1247</f>
        <v>27791</v>
      </c>
      <c r="D1247">
        <f>[1]hwy_speed!B1247</f>
        <v>0</v>
      </c>
      <c r="E1247">
        <f>[1]hwy_speed!C1247</f>
        <v>0</v>
      </c>
      <c r="F1247">
        <f>[1]hwy_speed!D1247</f>
        <v>0</v>
      </c>
      <c r="G1247">
        <f>[1]hwy_speed!E1247</f>
        <v>0</v>
      </c>
      <c r="H1247">
        <f>[1]hwy_speed!F1247</f>
        <v>0</v>
      </c>
    </row>
    <row r="1248" spans="3:8" x14ac:dyDescent="0.25">
      <c r="C1248">
        <f>[1]hwy_speed!A1248</f>
        <v>27792</v>
      </c>
      <c r="D1248">
        <f>[1]hwy_speed!B1248</f>
        <v>0</v>
      </c>
      <c r="E1248">
        <f>[1]hwy_speed!C1248</f>
        <v>0</v>
      </c>
      <c r="F1248">
        <f>[1]hwy_speed!D1248</f>
        <v>0</v>
      </c>
      <c r="G1248">
        <f>[1]hwy_speed!E1248</f>
        <v>0</v>
      </c>
      <c r="H1248">
        <f>[1]hwy_speed!F1248</f>
        <v>0</v>
      </c>
    </row>
    <row r="1249" spans="3:8" x14ac:dyDescent="0.25">
      <c r="C1249">
        <f>[1]hwy_speed!A1249</f>
        <v>27795</v>
      </c>
      <c r="D1249">
        <f>[1]hwy_speed!B1249</f>
        <v>0</v>
      </c>
      <c r="E1249">
        <f>[1]hwy_speed!C1249</f>
        <v>0</v>
      </c>
      <c r="F1249">
        <f>[1]hwy_speed!D1249</f>
        <v>0</v>
      </c>
      <c r="G1249">
        <f>[1]hwy_speed!E1249</f>
        <v>0</v>
      </c>
      <c r="H1249">
        <f>[1]hwy_speed!F1249</f>
        <v>0</v>
      </c>
    </row>
    <row r="1250" spans="3:8" x14ac:dyDescent="0.25">
      <c r="C1250">
        <f>[1]hwy_speed!A1250</f>
        <v>27796</v>
      </c>
      <c r="D1250">
        <f>[1]hwy_speed!B1250</f>
        <v>0</v>
      </c>
      <c r="E1250">
        <f>[1]hwy_speed!C1250</f>
        <v>0</v>
      </c>
      <c r="F1250">
        <f>[1]hwy_speed!D1250</f>
        <v>0</v>
      </c>
      <c r="G1250">
        <f>[1]hwy_speed!E1250</f>
        <v>0</v>
      </c>
      <c r="H1250">
        <f>[1]hwy_speed!F1250</f>
        <v>0</v>
      </c>
    </row>
    <row r="1251" spans="3:8" x14ac:dyDescent="0.25">
      <c r="C1251">
        <f>[1]hwy_speed!A1251</f>
        <v>27806</v>
      </c>
      <c r="D1251">
        <f>[1]hwy_speed!B1251</f>
        <v>0</v>
      </c>
      <c r="E1251">
        <f>[1]hwy_speed!C1251</f>
        <v>0</v>
      </c>
      <c r="F1251">
        <f>[1]hwy_speed!D1251</f>
        <v>0</v>
      </c>
      <c r="G1251">
        <f>[1]hwy_speed!E1251</f>
        <v>0</v>
      </c>
      <c r="H1251">
        <f>[1]hwy_speed!F1251</f>
        <v>0</v>
      </c>
    </row>
    <row r="1252" spans="3:8" x14ac:dyDescent="0.25">
      <c r="C1252">
        <f>[1]hwy_speed!A1252</f>
        <v>27807</v>
      </c>
      <c r="D1252">
        <f>[1]hwy_speed!B1252</f>
        <v>0</v>
      </c>
      <c r="E1252">
        <f>[1]hwy_speed!C1252</f>
        <v>0</v>
      </c>
      <c r="F1252">
        <f>[1]hwy_speed!D1252</f>
        <v>0</v>
      </c>
      <c r="G1252">
        <f>[1]hwy_speed!E1252</f>
        <v>0</v>
      </c>
      <c r="H1252">
        <f>[1]hwy_speed!F1252</f>
        <v>0</v>
      </c>
    </row>
    <row r="1253" spans="3:8" x14ac:dyDescent="0.25">
      <c r="C1253">
        <f>[1]hwy_speed!A1253</f>
        <v>27820</v>
      </c>
      <c r="D1253">
        <f>[1]hwy_speed!B1253</f>
        <v>0</v>
      </c>
      <c r="E1253">
        <f>[1]hwy_speed!C1253</f>
        <v>0</v>
      </c>
      <c r="F1253">
        <f>[1]hwy_speed!D1253</f>
        <v>0</v>
      </c>
      <c r="G1253">
        <f>[1]hwy_speed!E1253</f>
        <v>0</v>
      </c>
      <c r="H1253">
        <f>[1]hwy_speed!F1253</f>
        <v>0</v>
      </c>
    </row>
    <row r="1254" spans="3:8" x14ac:dyDescent="0.25">
      <c r="C1254">
        <f>[1]hwy_speed!A1254</f>
        <v>27824</v>
      </c>
      <c r="D1254">
        <f>[1]hwy_speed!B1254</f>
        <v>0</v>
      </c>
      <c r="E1254">
        <f>[1]hwy_speed!C1254</f>
        <v>0</v>
      </c>
      <c r="F1254">
        <f>[1]hwy_speed!D1254</f>
        <v>0</v>
      </c>
      <c r="G1254">
        <f>[1]hwy_speed!E1254</f>
        <v>0</v>
      </c>
      <c r="H1254">
        <f>[1]hwy_speed!F1254</f>
        <v>0</v>
      </c>
    </row>
    <row r="1255" spans="3:8" x14ac:dyDescent="0.25">
      <c r="C1255">
        <f>[1]hwy_speed!A1255</f>
        <v>27825</v>
      </c>
      <c r="D1255">
        <f>[1]hwy_speed!B1255</f>
        <v>0</v>
      </c>
      <c r="E1255">
        <f>[1]hwy_speed!C1255</f>
        <v>0</v>
      </c>
      <c r="F1255">
        <f>[1]hwy_speed!D1255</f>
        <v>0</v>
      </c>
      <c r="G1255">
        <f>[1]hwy_speed!E1255</f>
        <v>0</v>
      </c>
      <c r="H1255">
        <f>[1]hwy_speed!F1255</f>
        <v>0</v>
      </c>
    </row>
    <row r="1256" spans="3:8" x14ac:dyDescent="0.25">
      <c r="C1256">
        <f>[1]hwy_speed!A1256</f>
        <v>27832</v>
      </c>
      <c r="D1256">
        <f>[1]hwy_speed!B1256</f>
        <v>0</v>
      </c>
      <c r="E1256">
        <f>[1]hwy_speed!C1256</f>
        <v>0</v>
      </c>
      <c r="F1256">
        <f>[1]hwy_speed!D1256</f>
        <v>0</v>
      </c>
      <c r="G1256">
        <f>[1]hwy_speed!E1256</f>
        <v>0</v>
      </c>
      <c r="H1256">
        <f>[1]hwy_speed!F1256</f>
        <v>0</v>
      </c>
    </row>
    <row r="1257" spans="3:8" x14ac:dyDescent="0.25">
      <c r="C1257">
        <f>[1]hwy_speed!A1257</f>
        <v>27834</v>
      </c>
      <c r="D1257">
        <f>[1]hwy_speed!B1257</f>
        <v>0</v>
      </c>
      <c r="E1257">
        <f>[1]hwy_speed!C1257</f>
        <v>0</v>
      </c>
      <c r="F1257">
        <f>[1]hwy_speed!D1257</f>
        <v>0</v>
      </c>
      <c r="G1257">
        <f>[1]hwy_speed!E1257</f>
        <v>0</v>
      </c>
      <c r="H1257">
        <f>[1]hwy_speed!F1257</f>
        <v>0</v>
      </c>
    </row>
    <row r="1258" spans="3:8" x14ac:dyDescent="0.25">
      <c r="C1258">
        <f>[1]hwy_speed!A1258</f>
        <v>27843</v>
      </c>
      <c r="D1258">
        <f>[1]hwy_speed!B1258</f>
        <v>0</v>
      </c>
      <c r="E1258">
        <f>[1]hwy_speed!C1258</f>
        <v>0</v>
      </c>
      <c r="F1258">
        <f>[1]hwy_speed!D1258</f>
        <v>0</v>
      </c>
      <c r="G1258">
        <f>[1]hwy_speed!E1258</f>
        <v>0</v>
      </c>
      <c r="H1258">
        <f>[1]hwy_speed!F1258</f>
        <v>0</v>
      </c>
    </row>
    <row r="1259" spans="3:8" x14ac:dyDescent="0.25">
      <c r="C1259">
        <f>[1]hwy_speed!A1259</f>
        <v>27844</v>
      </c>
      <c r="D1259">
        <f>[1]hwy_speed!B1259</f>
        <v>0</v>
      </c>
      <c r="E1259">
        <f>[1]hwy_speed!C1259</f>
        <v>0</v>
      </c>
      <c r="F1259">
        <f>[1]hwy_speed!D1259</f>
        <v>0</v>
      </c>
      <c r="G1259">
        <f>[1]hwy_speed!E1259</f>
        <v>0</v>
      </c>
      <c r="H1259">
        <f>[1]hwy_speed!F1259</f>
        <v>0</v>
      </c>
    </row>
    <row r="1260" spans="3:8" x14ac:dyDescent="0.25">
      <c r="C1260">
        <f>[1]hwy_speed!A1260</f>
        <v>27845</v>
      </c>
      <c r="D1260">
        <f>[1]hwy_speed!B1260</f>
        <v>0</v>
      </c>
      <c r="E1260">
        <f>[1]hwy_speed!C1260</f>
        <v>0</v>
      </c>
      <c r="F1260">
        <f>[1]hwy_speed!D1260</f>
        <v>0</v>
      </c>
      <c r="G1260">
        <f>[1]hwy_speed!E1260</f>
        <v>0</v>
      </c>
      <c r="H1260">
        <f>[1]hwy_speed!F1260</f>
        <v>0</v>
      </c>
    </row>
    <row r="1261" spans="3:8" x14ac:dyDescent="0.25">
      <c r="C1261">
        <f>[1]hwy_speed!A1261</f>
        <v>27853</v>
      </c>
      <c r="D1261">
        <f>[1]hwy_speed!B1261</f>
        <v>0</v>
      </c>
      <c r="E1261">
        <f>[1]hwy_speed!C1261</f>
        <v>0</v>
      </c>
      <c r="F1261">
        <f>[1]hwy_speed!D1261</f>
        <v>0</v>
      </c>
      <c r="G1261">
        <f>[1]hwy_speed!E1261</f>
        <v>0</v>
      </c>
      <c r="H1261">
        <f>[1]hwy_speed!F1261</f>
        <v>0</v>
      </c>
    </row>
    <row r="1262" spans="3:8" x14ac:dyDescent="0.25">
      <c r="C1262">
        <f>[1]hwy_speed!A1262</f>
        <v>27855</v>
      </c>
      <c r="D1262">
        <f>[1]hwy_speed!B1262</f>
        <v>0</v>
      </c>
      <c r="E1262">
        <f>[1]hwy_speed!C1262</f>
        <v>0</v>
      </c>
      <c r="F1262">
        <f>[1]hwy_speed!D1262</f>
        <v>0</v>
      </c>
      <c r="G1262">
        <f>[1]hwy_speed!E1262</f>
        <v>0</v>
      </c>
      <c r="H1262">
        <f>[1]hwy_speed!F1262</f>
        <v>0</v>
      </c>
    </row>
    <row r="1263" spans="3:8" x14ac:dyDescent="0.25">
      <c r="C1263">
        <f>[1]hwy_speed!A1263</f>
        <v>27856</v>
      </c>
      <c r="D1263">
        <f>[1]hwy_speed!B1263</f>
        <v>0</v>
      </c>
      <c r="E1263">
        <f>[1]hwy_speed!C1263</f>
        <v>0</v>
      </c>
      <c r="F1263">
        <f>[1]hwy_speed!D1263</f>
        <v>0</v>
      </c>
      <c r="G1263">
        <f>[1]hwy_speed!E1263</f>
        <v>0</v>
      </c>
      <c r="H1263">
        <f>[1]hwy_speed!F1263</f>
        <v>0</v>
      </c>
    </row>
    <row r="1264" spans="3:8" x14ac:dyDescent="0.25">
      <c r="C1264">
        <f>[1]hwy_speed!A1264</f>
        <v>27857</v>
      </c>
      <c r="D1264">
        <f>[1]hwy_speed!B1264</f>
        <v>0</v>
      </c>
      <c r="E1264">
        <f>[1]hwy_speed!C1264</f>
        <v>0</v>
      </c>
      <c r="F1264">
        <f>[1]hwy_speed!D1264</f>
        <v>0</v>
      </c>
      <c r="G1264">
        <f>[1]hwy_speed!E1264</f>
        <v>0</v>
      </c>
      <c r="H1264">
        <f>[1]hwy_speed!F1264</f>
        <v>0</v>
      </c>
    </row>
    <row r="1265" spans="3:8" x14ac:dyDescent="0.25">
      <c r="C1265">
        <f>[1]hwy_speed!A1265</f>
        <v>27858</v>
      </c>
      <c r="D1265">
        <f>[1]hwy_speed!B1265</f>
        <v>0</v>
      </c>
      <c r="E1265">
        <f>[1]hwy_speed!C1265</f>
        <v>0</v>
      </c>
      <c r="F1265">
        <f>[1]hwy_speed!D1265</f>
        <v>0</v>
      </c>
      <c r="G1265">
        <f>[1]hwy_speed!E1265</f>
        <v>0</v>
      </c>
      <c r="H1265">
        <f>[1]hwy_speed!F1265</f>
        <v>0</v>
      </c>
    </row>
    <row r="1266" spans="3:8" x14ac:dyDescent="0.25">
      <c r="C1266">
        <f>[1]hwy_speed!A1266</f>
        <v>27860</v>
      </c>
      <c r="D1266">
        <f>[1]hwy_speed!B1266</f>
        <v>0</v>
      </c>
      <c r="E1266">
        <f>[1]hwy_speed!C1266</f>
        <v>0</v>
      </c>
      <c r="F1266">
        <f>[1]hwy_speed!D1266</f>
        <v>0</v>
      </c>
      <c r="G1266">
        <f>[1]hwy_speed!E1266</f>
        <v>0</v>
      </c>
      <c r="H1266">
        <f>[1]hwy_speed!F1266</f>
        <v>0</v>
      </c>
    </row>
    <row r="1267" spans="3:8" x14ac:dyDescent="0.25">
      <c r="C1267">
        <f>[1]hwy_speed!A1267</f>
        <v>27862</v>
      </c>
      <c r="D1267">
        <f>[1]hwy_speed!B1267</f>
        <v>0</v>
      </c>
      <c r="E1267">
        <f>[1]hwy_speed!C1267</f>
        <v>0</v>
      </c>
      <c r="F1267">
        <f>[1]hwy_speed!D1267</f>
        <v>0</v>
      </c>
      <c r="G1267">
        <f>[1]hwy_speed!E1267</f>
        <v>0</v>
      </c>
      <c r="H1267">
        <f>[1]hwy_speed!F1267</f>
        <v>0</v>
      </c>
    </row>
    <row r="1268" spans="3:8" x14ac:dyDescent="0.25">
      <c r="C1268">
        <f>[1]hwy_speed!A1268</f>
        <v>27864</v>
      </c>
      <c r="D1268">
        <f>[1]hwy_speed!B1268</f>
        <v>0</v>
      </c>
      <c r="E1268">
        <f>[1]hwy_speed!C1268</f>
        <v>0</v>
      </c>
      <c r="F1268">
        <f>[1]hwy_speed!D1268</f>
        <v>0</v>
      </c>
      <c r="G1268">
        <f>[1]hwy_speed!E1268</f>
        <v>0</v>
      </c>
      <c r="H1268">
        <f>[1]hwy_speed!F1268</f>
        <v>0</v>
      </c>
    </row>
    <row r="1269" spans="3:8" x14ac:dyDescent="0.25">
      <c r="C1269">
        <f>[1]hwy_speed!A1269</f>
        <v>27866</v>
      </c>
      <c r="D1269">
        <f>[1]hwy_speed!B1269</f>
        <v>0</v>
      </c>
      <c r="E1269">
        <f>[1]hwy_speed!C1269</f>
        <v>0</v>
      </c>
      <c r="F1269">
        <f>[1]hwy_speed!D1269</f>
        <v>0</v>
      </c>
      <c r="G1269">
        <f>[1]hwy_speed!E1269</f>
        <v>0</v>
      </c>
      <c r="H1269">
        <f>[1]hwy_speed!F1269</f>
        <v>0</v>
      </c>
    </row>
    <row r="1270" spans="3:8" x14ac:dyDescent="0.25">
      <c r="C1270">
        <f>[1]hwy_speed!A1270</f>
        <v>27868</v>
      </c>
      <c r="D1270">
        <f>[1]hwy_speed!B1270</f>
        <v>0</v>
      </c>
      <c r="E1270">
        <f>[1]hwy_speed!C1270</f>
        <v>0</v>
      </c>
      <c r="F1270">
        <f>[1]hwy_speed!D1270</f>
        <v>0</v>
      </c>
      <c r="G1270">
        <f>[1]hwy_speed!E1270</f>
        <v>0</v>
      </c>
      <c r="H1270">
        <f>[1]hwy_speed!F1270</f>
        <v>0</v>
      </c>
    </row>
    <row r="1271" spans="3:8" x14ac:dyDescent="0.25">
      <c r="C1271">
        <f>[1]hwy_speed!A1271</f>
        <v>27869</v>
      </c>
      <c r="D1271">
        <f>[1]hwy_speed!B1271</f>
        <v>0</v>
      </c>
      <c r="E1271">
        <f>[1]hwy_speed!C1271</f>
        <v>0</v>
      </c>
      <c r="F1271">
        <f>[1]hwy_speed!D1271</f>
        <v>0</v>
      </c>
      <c r="G1271">
        <f>[1]hwy_speed!E1271</f>
        <v>0</v>
      </c>
      <c r="H1271">
        <f>[1]hwy_speed!F1271</f>
        <v>0</v>
      </c>
    </row>
    <row r="1272" spans="3:8" x14ac:dyDescent="0.25">
      <c r="C1272">
        <f>[1]hwy_speed!A1272</f>
        <v>27870</v>
      </c>
      <c r="D1272">
        <f>[1]hwy_speed!B1272</f>
        <v>0</v>
      </c>
      <c r="E1272">
        <f>[1]hwy_speed!C1272</f>
        <v>0</v>
      </c>
      <c r="F1272">
        <f>[1]hwy_speed!D1272</f>
        <v>0</v>
      </c>
      <c r="G1272">
        <f>[1]hwy_speed!E1272</f>
        <v>0</v>
      </c>
      <c r="H1272">
        <f>[1]hwy_speed!F1272</f>
        <v>0</v>
      </c>
    </row>
    <row r="1273" spans="3:8" x14ac:dyDescent="0.25">
      <c r="C1273">
        <f>[1]hwy_speed!A1273</f>
        <v>27875</v>
      </c>
      <c r="D1273">
        <f>[1]hwy_speed!B1273</f>
        <v>0</v>
      </c>
      <c r="E1273">
        <f>[1]hwy_speed!C1273</f>
        <v>0</v>
      </c>
      <c r="F1273">
        <f>[1]hwy_speed!D1273</f>
        <v>0</v>
      </c>
      <c r="G1273">
        <f>[1]hwy_speed!E1273</f>
        <v>0</v>
      </c>
      <c r="H1273">
        <f>[1]hwy_speed!F1273</f>
        <v>0</v>
      </c>
    </row>
    <row r="1274" spans="3:8" x14ac:dyDescent="0.25">
      <c r="C1274">
        <f>[1]hwy_speed!A1274</f>
        <v>27877</v>
      </c>
      <c r="D1274">
        <f>[1]hwy_speed!B1274</f>
        <v>0</v>
      </c>
      <c r="E1274">
        <f>[1]hwy_speed!C1274</f>
        <v>0</v>
      </c>
      <c r="F1274">
        <f>[1]hwy_speed!D1274</f>
        <v>0</v>
      </c>
      <c r="G1274">
        <f>[1]hwy_speed!E1274</f>
        <v>0</v>
      </c>
      <c r="H1274">
        <f>[1]hwy_speed!F1274</f>
        <v>0</v>
      </c>
    </row>
    <row r="1275" spans="3:8" x14ac:dyDescent="0.25">
      <c r="C1275">
        <f>[1]hwy_speed!A1275</f>
        <v>27878</v>
      </c>
      <c r="D1275">
        <f>[1]hwy_speed!B1275</f>
        <v>0</v>
      </c>
      <c r="E1275">
        <f>[1]hwy_speed!C1275</f>
        <v>0</v>
      </c>
      <c r="F1275">
        <f>[1]hwy_speed!D1275</f>
        <v>0</v>
      </c>
      <c r="G1275">
        <f>[1]hwy_speed!E1275</f>
        <v>0</v>
      </c>
      <c r="H1275">
        <f>[1]hwy_speed!F1275</f>
        <v>0</v>
      </c>
    </row>
    <row r="1276" spans="3:8" x14ac:dyDescent="0.25">
      <c r="C1276">
        <f>[1]hwy_speed!A1276</f>
        <v>27880</v>
      </c>
      <c r="D1276">
        <f>[1]hwy_speed!B1276</f>
        <v>0</v>
      </c>
      <c r="E1276">
        <f>[1]hwy_speed!C1276</f>
        <v>0</v>
      </c>
      <c r="F1276">
        <f>[1]hwy_speed!D1276</f>
        <v>0</v>
      </c>
      <c r="G1276">
        <f>[1]hwy_speed!E1276</f>
        <v>0</v>
      </c>
      <c r="H1276">
        <f>[1]hwy_speed!F1276</f>
        <v>0</v>
      </c>
    </row>
    <row r="1277" spans="3:8" x14ac:dyDescent="0.25">
      <c r="C1277">
        <f>[1]hwy_speed!A1277</f>
        <v>27883</v>
      </c>
      <c r="D1277">
        <f>[1]hwy_speed!B1277</f>
        <v>0</v>
      </c>
      <c r="E1277">
        <f>[1]hwy_speed!C1277</f>
        <v>0</v>
      </c>
      <c r="F1277">
        <f>[1]hwy_speed!D1277</f>
        <v>0</v>
      </c>
      <c r="G1277">
        <f>[1]hwy_speed!E1277</f>
        <v>0</v>
      </c>
      <c r="H1277">
        <f>[1]hwy_speed!F1277</f>
        <v>0</v>
      </c>
    </row>
    <row r="1278" spans="3:8" x14ac:dyDescent="0.25">
      <c r="C1278">
        <f>[1]hwy_speed!A1278</f>
        <v>27884</v>
      </c>
      <c r="D1278">
        <f>[1]hwy_speed!B1278</f>
        <v>0</v>
      </c>
      <c r="E1278">
        <f>[1]hwy_speed!C1278</f>
        <v>0</v>
      </c>
      <c r="F1278">
        <f>[1]hwy_speed!D1278</f>
        <v>0</v>
      </c>
      <c r="G1278">
        <f>[1]hwy_speed!E1278</f>
        <v>0</v>
      </c>
      <c r="H1278">
        <f>[1]hwy_speed!F1278</f>
        <v>0</v>
      </c>
    </row>
    <row r="1279" spans="3:8" x14ac:dyDescent="0.25">
      <c r="C1279">
        <f>[1]hwy_speed!A1279</f>
        <v>27887</v>
      </c>
      <c r="D1279">
        <f>[1]hwy_speed!B1279</f>
        <v>0</v>
      </c>
      <c r="E1279">
        <f>[1]hwy_speed!C1279</f>
        <v>0</v>
      </c>
      <c r="F1279">
        <f>[1]hwy_speed!D1279</f>
        <v>0</v>
      </c>
      <c r="G1279">
        <f>[1]hwy_speed!E1279</f>
        <v>0</v>
      </c>
      <c r="H1279">
        <f>[1]hwy_speed!F1279</f>
        <v>0</v>
      </c>
    </row>
    <row r="1280" spans="3:8" x14ac:dyDescent="0.25">
      <c r="C1280">
        <f>[1]hwy_speed!A1280</f>
        <v>27888</v>
      </c>
      <c r="D1280">
        <f>[1]hwy_speed!B1280</f>
        <v>0</v>
      </c>
      <c r="E1280">
        <f>[1]hwy_speed!C1280</f>
        <v>0</v>
      </c>
      <c r="F1280">
        <f>[1]hwy_speed!D1280</f>
        <v>0</v>
      </c>
      <c r="G1280">
        <f>[1]hwy_speed!E1280</f>
        <v>0</v>
      </c>
      <c r="H1280">
        <f>[1]hwy_speed!F1280</f>
        <v>0</v>
      </c>
    </row>
    <row r="1281" spans="3:8" x14ac:dyDescent="0.25">
      <c r="C1281">
        <f>[1]hwy_speed!A1281</f>
        <v>27893</v>
      </c>
      <c r="D1281">
        <f>[1]hwy_speed!B1281</f>
        <v>0</v>
      </c>
      <c r="E1281">
        <f>[1]hwy_speed!C1281</f>
        <v>0</v>
      </c>
      <c r="F1281">
        <f>[1]hwy_speed!D1281</f>
        <v>0</v>
      </c>
      <c r="G1281">
        <f>[1]hwy_speed!E1281</f>
        <v>0</v>
      </c>
      <c r="H1281">
        <f>[1]hwy_speed!F1281</f>
        <v>0</v>
      </c>
    </row>
    <row r="1282" spans="3:8" x14ac:dyDescent="0.25">
      <c r="C1282">
        <f>[1]hwy_speed!A1282</f>
        <v>27894</v>
      </c>
      <c r="D1282">
        <f>[1]hwy_speed!B1282</f>
        <v>0</v>
      </c>
      <c r="E1282">
        <f>[1]hwy_speed!C1282</f>
        <v>0</v>
      </c>
      <c r="F1282">
        <f>[1]hwy_speed!D1282</f>
        <v>0</v>
      </c>
      <c r="G1282">
        <f>[1]hwy_speed!E1282</f>
        <v>0</v>
      </c>
      <c r="H1282">
        <f>[1]hwy_speed!F1282</f>
        <v>0</v>
      </c>
    </row>
    <row r="1283" spans="3:8" x14ac:dyDescent="0.25">
      <c r="C1283">
        <f>[1]hwy_speed!A1283</f>
        <v>27898</v>
      </c>
      <c r="D1283">
        <f>[1]hwy_speed!B1283</f>
        <v>0</v>
      </c>
      <c r="E1283">
        <f>[1]hwy_speed!C1283</f>
        <v>0</v>
      </c>
      <c r="F1283">
        <f>[1]hwy_speed!D1283</f>
        <v>0</v>
      </c>
      <c r="G1283">
        <f>[1]hwy_speed!E1283</f>
        <v>0</v>
      </c>
      <c r="H1283">
        <f>[1]hwy_speed!F1283</f>
        <v>0</v>
      </c>
    </row>
    <row r="1284" spans="3:8" x14ac:dyDescent="0.25">
      <c r="C1284">
        <f>[1]hwy_speed!A1284</f>
        <v>27901</v>
      </c>
      <c r="D1284">
        <f>[1]hwy_speed!B1284</f>
        <v>0</v>
      </c>
      <c r="E1284">
        <f>[1]hwy_speed!C1284</f>
        <v>0</v>
      </c>
      <c r="F1284">
        <f>[1]hwy_speed!D1284</f>
        <v>0</v>
      </c>
      <c r="G1284">
        <f>[1]hwy_speed!E1284</f>
        <v>0</v>
      </c>
      <c r="H1284">
        <f>[1]hwy_speed!F1284</f>
        <v>0</v>
      </c>
    </row>
    <row r="1285" spans="3:8" x14ac:dyDescent="0.25">
      <c r="C1285">
        <f>[1]hwy_speed!A1285</f>
        <v>27902</v>
      </c>
      <c r="D1285">
        <f>[1]hwy_speed!B1285</f>
        <v>0</v>
      </c>
      <c r="E1285">
        <f>[1]hwy_speed!C1285</f>
        <v>0</v>
      </c>
      <c r="F1285">
        <f>[1]hwy_speed!D1285</f>
        <v>0</v>
      </c>
      <c r="G1285">
        <f>[1]hwy_speed!E1285</f>
        <v>0</v>
      </c>
      <c r="H1285">
        <f>[1]hwy_speed!F1285</f>
        <v>0</v>
      </c>
    </row>
    <row r="1286" spans="3:8" x14ac:dyDescent="0.25">
      <c r="C1286">
        <f>[1]hwy_speed!A1286</f>
        <v>27903</v>
      </c>
      <c r="D1286">
        <f>[1]hwy_speed!B1286</f>
        <v>0</v>
      </c>
      <c r="E1286">
        <f>[1]hwy_speed!C1286</f>
        <v>0</v>
      </c>
      <c r="F1286">
        <f>[1]hwy_speed!D1286</f>
        <v>0</v>
      </c>
      <c r="G1286">
        <f>[1]hwy_speed!E1286</f>
        <v>0</v>
      </c>
      <c r="H1286">
        <f>[1]hwy_speed!F1286</f>
        <v>0</v>
      </c>
    </row>
    <row r="1287" spans="3:8" x14ac:dyDescent="0.25">
      <c r="C1287">
        <f>[1]hwy_speed!A1287</f>
        <v>27914</v>
      </c>
      <c r="D1287">
        <f>[1]hwy_speed!B1287</f>
        <v>0</v>
      </c>
      <c r="E1287">
        <f>[1]hwy_speed!C1287</f>
        <v>0</v>
      </c>
      <c r="F1287">
        <f>[1]hwy_speed!D1287</f>
        <v>0</v>
      </c>
      <c r="G1287">
        <f>[1]hwy_speed!E1287</f>
        <v>0</v>
      </c>
      <c r="H1287">
        <f>[1]hwy_speed!F1287</f>
        <v>0</v>
      </c>
    </row>
    <row r="1288" spans="3:8" x14ac:dyDescent="0.25">
      <c r="C1288">
        <f>[1]hwy_speed!A1288</f>
        <v>27915</v>
      </c>
      <c r="D1288">
        <f>[1]hwy_speed!B1288</f>
        <v>0</v>
      </c>
      <c r="E1288">
        <f>[1]hwy_speed!C1288</f>
        <v>0</v>
      </c>
      <c r="F1288">
        <f>[1]hwy_speed!D1288</f>
        <v>0</v>
      </c>
      <c r="G1288">
        <f>[1]hwy_speed!E1288</f>
        <v>0</v>
      </c>
      <c r="H1288">
        <f>[1]hwy_speed!F1288</f>
        <v>0</v>
      </c>
    </row>
    <row r="1289" spans="3:8" x14ac:dyDescent="0.25">
      <c r="C1289">
        <f>[1]hwy_speed!A1289</f>
        <v>27916</v>
      </c>
      <c r="D1289">
        <f>[1]hwy_speed!B1289</f>
        <v>0</v>
      </c>
      <c r="E1289">
        <f>[1]hwy_speed!C1289</f>
        <v>0</v>
      </c>
      <c r="F1289">
        <f>[1]hwy_speed!D1289</f>
        <v>0</v>
      </c>
      <c r="G1289">
        <f>[1]hwy_speed!E1289</f>
        <v>0</v>
      </c>
      <c r="H1289">
        <f>[1]hwy_speed!F1289</f>
        <v>0</v>
      </c>
    </row>
    <row r="1290" spans="3:8" x14ac:dyDescent="0.25">
      <c r="C1290">
        <f>[1]hwy_speed!A1290</f>
        <v>27918</v>
      </c>
      <c r="D1290">
        <f>[1]hwy_speed!B1290</f>
        <v>0</v>
      </c>
      <c r="E1290">
        <f>[1]hwy_speed!C1290</f>
        <v>0</v>
      </c>
      <c r="F1290">
        <f>[1]hwy_speed!D1290</f>
        <v>0</v>
      </c>
      <c r="G1290">
        <f>[1]hwy_speed!E1290</f>
        <v>0</v>
      </c>
      <c r="H1290">
        <f>[1]hwy_speed!F1290</f>
        <v>0</v>
      </c>
    </row>
    <row r="1291" spans="3:8" x14ac:dyDescent="0.25">
      <c r="C1291">
        <f>[1]hwy_speed!A1291</f>
        <v>27919</v>
      </c>
      <c r="D1291">
        <f>[1]hwy_speed!B1291</f>
        <v>0</v>
      </c>
      <c r="E1291">
        <f>[1]hwy_speed!C1291</f>
        <v>0</v>
      </c>
      <c r="F1291">
        <f>[1]hwy_speed!D1291</f>
        <v>0</v>
      </c>
      <c r="G1291">
        <f>[1]hwy_speed!E1291</f>
        <v>0</v>
      </c>
      <c r="H1291">
        <f>[1]hwy_speed!F1291</f>
        <v>0</v>
      </c>
    </row>
    <row r="1292" spans="3:8" x14ac:dyDescent="0.25">
      <c r="C1292">
        <f>[1]hwy_speed!A1292</f>
        <v>27921</v>
      </c>
      <c r="D1292">
        <f>[1]hwy_speed!B1292</f>
        <v>0</v>
      </c>
      <c r="E1292">
        <f>[1]hwy_speed!C1292</f>
        <v>0</v>
      </c>
      <c r="F1292">
        <f>[1]hwy_speed!D1292</f>
        <v>0</v>
      </c>
      <c r="G1292">
        <f>[1]hwy_speed!E1292</f>
        <v>0</v>
      </c>
      <c r="H1292">
        <f>[1]hwy_speed!F1292</f>
        <v>0</v>
      </c>
    </row>
    <row r="1293" spans="3:8" x14ac:dyDescent="0.25">
      <c r="C1293">
        <f>[1]hwy_speed!A1293</f>
        <v>27923</v>
      </c>
      <c r="D1293">
        <f>[1]hwy_speed!B1293</f>
        <v>0</v>
      </c>
      <c r="E1293">
        <f>[1]hwy_speed!C1293</f>
        <v>0</v>
      </c>
      <c r="F1293">
        <f>[1]hwy_speed!D1293</f>
        <v>0</v>
      </c>
      <c r="G1293">
        <f>[1]hwy_speed!E1293</f>
        <v>0</v>
      </c>
      <c r="H1293">
        <f>[1]hwy_speed!F1293</f>
        <v>0</v>
      </c>
    </row>
    <row r="1294" spans="3:8" x14ac:dyDescent="0.25">
      <c r="C1294">
        <f>[1]hwy_speed!A1294</f>
        <v>27924</v>
      </c>
      <c r="D1294">
        <f>[1]hwy_speed!B1294</f>
        <v>0</v>
      </c>
      <c r="E1294">
        <f>[1]hwy_speed!C1294</f>
        <v>0</v>
      </c>
      <c r="F1294">
        <f>[1]hwy_speed!D1294</f>
        <v>0</v>
      </c>
      <c r="G1294">
        <f>[1]hwy_speed!E1294</f>
        <v>0</v>
      </c>
      <c r="H1294">
        <f>[1]hwy_speed!F1294</f>
        <v>0</v>
      </c>
    </row>
    <row r="1295" spans="3:8" x14ac:dyDescent="0.25">
      <c r="C1295">
        <f>[1]hwy_speed!A1295</f>
        <v>27925</v>
      </c>
      <c r="D1295">
        <f>[1]hwy_speed!B1295</f>
        <v>0</v>
      </c>
      <c r="E1295">
        <f>[1]hwy_speed!C1295</f>
        <v>0</v>
      </c>
      <c r="F1295">
        <f>[1]hwy_speed!D1295</f>
        <v>0</v>
      </c>
      <c r="G1295">
        <f>[1]hwy_speed!E1295</f>
        <v>0</v>
      </c>
      <c r="H1295">
        <f>[1]hwy_speed!F1295</f>
        <v>0</v>
      </c>
    </row>
    <row r="1296" spans="3:8" x14ac:dyDescent="0.25">
      <c r="C1296">
        <f>[1]hwy_speed!A1296</f>
        <v>27928</v>
      </c>
      <c r="D1296">
        <f>[1]hwy_speed!B1296</f>
        <v>0</v>
      </c>
      <c r="E1296">
        <f>[1]hwy_speed!C1296</f>
        <v>0</v>
      </c>
      <c r="F1296">
        <f>[1]hwy_speed!D1296</f>
        <v>0</v>
      </c>
      <c r="G1296">
        <f>[1]hwy_speed!E1296</f>
        <v>0</v>
      </c>
      <c r="H1296">
        <f>[1]hwy_speed!F1296</f>
        <v>0</v>
      </c>
    </row>
    <row r="1297" spans="3:8" x14ac:dyDescent="0.25">
      <c r="C1297">
        <f>[1]hwy_speed!A1297</f>
        <v>27929</v>
      </c>
      <c r="D1297">
        <f>[1]hwy_speed!B1297</f>
        <v>0</v>
      </c>
      <c r="E1297">
        <f>[1]hwy_speed!C1297</f>
        <v>0</v>
      </c>
      <c r="F1297">
        <f>[1]hwy_speed!D1297</f>
        <v>0</v>
      </c>
      <c r="G1297">
        <f>[1]hwy_speed!E1297</f>
        <v>0</v>
      </c>
      <c r="H1297">
        <f>[1]hwy_speed!F1297</f>
        <v>0</v>
      </c>
    </row>
    <row r="1298" spans="3:8" x14ac:dyDescent="0.25">
      <c r="C1298">
        <f>[1]hwy_speed!A1298</f>
        <v>27930</v>
      </c>
      <c r="D1298">
        <f>[1]hwy_speed!B1298</f>
        <v>0</v>
      </c>
      <c r="E1298">
        <f>[1]hwy_speed!C1298</f>
        <v>0</v>
      </c>
      <c r="F1298">
        <f>[1]hwy_speed!D1298</f>
        <v>0</v>
      </c>
      <c r="G1298">
        <f>[1]hwy_speed!E1298</f>
        <v>0</v>
      </c>
      <c r="H1298">
        <f>[1]hwy_speed!F1298</f>
        <v>0</v>
      </c>
    </row>
    <row r="1299" spans="3:8" x14ac:dyDescent="0.25">
      <c r="C1299">
        <f>[1]hwy_speed!A1299</f>
        <v>27931</v>
      </c>
      <c r="D1299">
        <f>[1]hwy_speed!B1299</f>
        <v>0</v>
      </c>
      <c r="E1299">
        <f>[1]hwy_speed!C1299</f>
        <v>0</v>
      </c>
      <c r="F1299">
        <f>[1]hwy_speed!D1299</f>
        <v>0</v>
      </c>
      <c r="G1299">
        <f>[1]hwy_speed!E1299</f>
        <v>0</v>
      </c>
      <c r="H1299">
        <f>[1]hwy_speed!F1299</f>
        <v>0</v>
      </c>
    </row>
    <row r="1300" spans="3:8" x14ac:dyDescent="0.25">
      <c r="C1300">
        <f>[1]hwy_speed!A1300</f>
        <v>27933</v>
      </c>
      <c r="D1300">
        <f>[1]hwy_speed!B1300</f>
        <v>0</v>
      </c>
      <c r="E1300">
        <f>[1]hwy_speed!C1300</f>
        <v>0</v>
      </c>
      <c r="F1300">
        <f>[1]hwy_speed!D1300</f>
        <v>0</v>
      </c>
      <c r="G1300">
        <f>[1]hwy_speed!E1300</f>
        <v>0</v>
      </c>
      <c r="H1300">
        <f>[1]hwy_speed!F1300</f>
        <v>0</v>
      </c>
    </row>
    <row r="1301" spans="3:8" x14ac:dyDescent="0.25">
      <c r="C1301">
        <f>[1]hwy_speed!A1301</f>
        <v>27934</v>
      </c>
      <c r="D1301">
        <f>[1]hwy_speed!B1301</f>
        <v>0</v>
      </c>
      <c r="E1301">
        <f>[1]hwy_speed!C1301</f>
        <v>0</v>
      </c>
      <c r="F1301">
        <f>[1]hwy_speed!D1301</f>
        <v>0</v>
      </c>
      <c r="G1301">
        <f>[1]hwy_speed!E1301</f>
        <v>0</v>
      </c>
      <c r="H1301">
        <f>[1]hwy_speed!F1301</f>
        <v>0</v>
      </c>
    </row>
    <row r="1302" spans="3:8" x14ac:dyDescent="0.25">
      <c r="C1302">
        <f>[1]hwy_speed!A1302</f>
        <v>27936</v>
      </c>
      <c r="D1302">
        <f>[1]hwy_speed!B1302</f>
        <v>0</v>
      </c>
      <c r="E1302">
        <f>[1]hwy_speed!C1302</f>
        <v>0</v>
      </c>
      <c r="F1302">
        <f>[1]hwy_speed!D1302</f>
        <v>0</v>
      </c>
      <c r="G1302">
        <f>[1]hwy_speed!E1302</f>
        <v>0</v>
      </c>
      <c r="H1302">
        <f>[1]hwy_speed!F1302</f>
        <v>0</v>
      </c>
    </row>
    <row r="1303" spans="3:8" x14ac:dyDescent="0.25">
      <c r="C1303">
        <f>[1]hwy_speed!A1303</f>
        <v>27937</v>
      </c>
      <c r="D1303">
        <f>[1]hwy_speed!B1303</f>
        <v>0</v>
      </c>
      <c r="E1303">
        <f>[1]hwy_speed!C1303</f>
        <v>0</v>
      </c>
      <c r="F1303">
        <f>[1]hwy_speed!D1303</f>
        <v>0</v>
      </c>
      <c r="G1303">
        <f>[1]hwy_speed!E1303</f>
        <v>0</v>
      </c>
      <c r="H1303">
        <f>[1]hwy_speed!F1303</f>
        <v>0</v>
      </c>
    </row>
    <row r="1304" spans="3:8" x14ac:dyDescent="0.25">
      <c r="C1304">
        <f>[1]hwy_speed!A1304</f>
        <v>27940</v>
      </c>
      <c r="D1304">
        <f>[1]hwy_speed!B1304</f>
        <v>0</v>
      </c>
      <c r="E1304">
        <f>[1]hwy_speed!C1304</f>
        <v>0</v>
      </c>
      <c r="F1304">
        <f>[1]hwy_speed!D1304</f>
        <v>0</v>
      </c>
      <c r="G1304">
        <f>[1]hwy_speed!E1304</f>
        <v>0</v>
      </c>
      <c r="H1304">
        <f>[1]hwy_speed!F1304</f>
        <v>0</v>
      </c>
    </row>
    <row r="1305" spans="3:8" x14ac:dyDescent="0.25">
      <c r="C1305">
        <f>[1]hwy_speed!A1305</f>
        <v>27941</v>
      </c>
      <c r="D1305">
        <f>[1]hwy_speed!B1305</f>
        <v>0</v>
      </c>
      <c r="E1305">
        <f>[1]hwy_speed!C1305</f>
        <v>0</v>
      </c>
      <c r="F1305">
        <f>[1]hwy_speed!D1305</f>
        <v>0</v>
      </c>
      <c r="G1305">
        <f>[1]hwy_speed!E1305</f>
        <v>0</v>
      </c>
      <c r="H1305">
        <f>[1]hwy_speed!F1305</f>
        <v>0</v>
      </c>
    </row>
    <row r="1306" spans="3:8" x14ac:dyDescent="0.25">
      <c r="C1306">
        <f>[1]hwy_speed!A1306</f>
        <v>27942</v>
      </c>
      <c r="D1306">
        <f>[1]hwy_speed!B1306</f>
        <v>0</v>
      </c>
      <c r="E1306">
        <f>[1]hwy_speed!C1306</f>
        <v>0</v>
      </c>
      <c r="F1306">
        <f>[1]hwy_speed!D1306</f>
        <v>0</v>
      </c>
      <c r="G1306">
        <f>[1]hwy_speed!E1306</f>
        <v>0</v>
      </c>
      <c r="H1306">
        <f>[1]hwy_speed!F1306</f>
        <v>0</v>
      </c>
    </row>
    <row r="1307" spans="3:8" x14ac:dyDescent="0.25">
      <c r="C1307">
        <f>[1]hwy_speed!A1307</f>
        <v>27943</v>
      </c>
      <c r="D1307">
        <f>[1]hwy_speed!B1307</f>
        <v>0</v>
      </c>
      <c r="E1307">
        <f>[1]hwy_speed!C1307</f>
        <v>0</v>
      </c>
      <c r="F1307">
        <f>[1]hwy_speed!D1307</f>
        <v>0</v>
      </c>
      <c r="G1307">
        <f>[1]hwy_speed!E1307</f>
        <v>0</v>
      </c>
      <c r="H1307">
        <f>[1]hwy_speed!F1307</f>
        <v>0</v>
      </c>
    </row>
    <row r="1308" spans="3:8" x14ac:dyDescent="0.25">
      <c r="C1308">
        <f>[1]hwy_speed!A1308</f>
        <v>27945</v>
      </c>
      <c r="D1308">
        <f>[1]hwy_speed!B1308</f>
        <v>0</v>
      </c>
      <c r="E1308">
        <f>[1]hwy_speed!C1308</f>
        <v>0</v>
      </c>
      <c r="F1308">
        <f>[1]hwy_speed!D1308</f>
        <v>0</v>
      </c>
      <c r="G1308">
        <f>[1]hwy_speed!E1308</f>
        <v>0</v>
      </c>
      <c r="H1308">
        <f>[1]hwy_speed!F1308</f>
        <v>0</v>
      </c>
    </row>
    <row r="1309" spans="3:8" x14ac:dyDescent="0.25">
      <c r="C1309">
        <f>[1]hwy_speed!A1309</f>
        <v>27946</v>
      </c>
      <c r="D1309">
        <f>[1]hwy_speed!B1309</f>
        <v>0</v>
      </c>
      <c r="E1309">
        <f>[1]hwy_speed!C1309</f>
        <v>0</v>
      </c>
      <c r="F1309">
        <f>[1]hwy_speed!D1309</f>
        <v>0</v>
      </c>
      <c r="G1309">
        <f>[1]hwy_speed!E1309</f>
        <v>0</v>
      </c>
      <c r="H1309">
        <f>[1]hwy_speed!F1309</f>
        <v>0</v>
      </c>
    </row>
    <row r="1310" spans="3:8" x14ac:dyDescent="0.25">
      <c r="C1310">
        <f>[1]hwy_speed!A1310</f>
        <v>27948</v>
      </c>
      <c r="D1310">
        <f>[1]hwy_speed!B1310</f>
        <v>0</v>
      </c>
      <c r="E1310">
        <f>[1]hwy_speed!C1310</f>
        <v>0</v>
      </c>
      <c r="F1310">
        <f>[1]hwy_speed!D1310</f>
        <v>0</v>
      </c>
      <c r="G1310">
        <f>[1]hwy_speed!E1310</f>
        <v>0</v>
      </c>
      <c r="H1310">
        <f>[1]hwy_speed!F1310</f>
        <v>0</v>
      </c>
    </row>
    <row r="1311" spans="3:8" x14ac:dyDescent="0.25">
      <c r="C1311">
        <f>[1]hwy_speed!A1311</f>
        <v>27951</v>
      </c>
      <c r="D1311">
        <f>[1]hwy_speed!B1311</f>
        <v>0</v>
      </c>
      <c r="E1311">
        <f>[1]hwy_speed!C1311</f>
        <v>0</v>
      </c>
      <c r="F1311">
        <f>[1]hwy_speed!D1311</f>
        <v>0</v>
      </c>
      <c r="G1311">
        <f>[1]hwy_speed!E1311</f>
        <v>0</v>
      </c>
      <c r="H1311">
        <f>[1]hwy_speed!F1311</f>
        <v>0</v>
      </c>
    </row>
    <row r="1312" spans="3:8" x14ac:dyDescent="0.25">
      <c r="C1312">
        <f>[1]hwy_speed!A1312</f>
        <v>27952</v>
      </c>
      <c r="D1312">
        <f>[1]hwy_speed!B1312</f>
        <v>0</v>
      </c>
      <c r="E1312">
        <f>[1]hwy_speed!C1312</f>
        <v>0</v>
      </c>
      <c r="F1312">
        <f>[1]hwy_speed!D1312</f>
        <v>0</v>
      </c>
      <c r="G1312">
        <f>[1]hwy_speed!E1312</f>
        <v>0</v>
      </c>
      <c r="H1312">
        <f>[1]hwy_speed!F1312</f>
        <v>0</v>
      </c>
    </row>
    <row r="1313" spans="3:8" x14ac:dyDescent="0.25">
      <c r="C1313">
        <f>[1]hwy_speed!A1313</f>
        <v>27956</v>
      </c>
      <c r="D1313">
        <f>[1]hwy_speed!B1313</f>
        <v>0</v>
      </c>
      <c r="E1313">
        <f>[1]hwy_speed!C1313</f>
        <v>0</v>
      </c>
      <c r="F1313">
        <f>[1]hwy_speed!D1313</f>
        <v>0</v>
      </c>
      <c r="G1313">
        <f>[1]hwy_speed!E1313</f>
        <v>0</v>
      </c>
      <c r="H1313">
        <f>[1]hwy_speed!F1313</f>
        <v>0</v>
      </c>
    </row>
    <row r="1314" spans="3:8" x14ac:dyDescent="0.25">
      <c r="C1314">
        <f>[1]hwy_speed!A1314</f>
        <v>27957</v>
      </c>
      <c r="D1314">
        <f>[1]hwy_speed!B1314</f>
        <v>0</v>
      </c>
      <c r="E1314">
        <f>[1]hwy_speed!C1314</f>
        <v>0</v>
      </c>
      <c r="F1314">
        <f>[1]hwy_speed!D1314</f>
        <v>0</v>
      </c>
      <c r="G1314">
        <f>[1]hwy_speed!E1314</f>
        <v>0</v>
      </c>
      <c r="H1314">
        <f>[1]hwy_speed!F1314</f>
        <v>0</v>
      </c>
    </row>
    <row r="1315" spans="3:8" x14ac:dyDescent="0.25">
      <c r="C1315">
        <f>[1]hwy_speed!A1315</f>
        <v>27959</v>
      </c>
      <c r="D1315">
        <f>[1]hwy_speed!B1315</f>
        <v>0</v>
      </c>
      <c r="E1315">
        <f>[1]hwy_speed!C1315</f>
        <v>0</v>
      </c>
      <c r="F1315">
        <f>[1]hwy_speed!D1315</f>
        <v>0</v>
      </c>
      <c r="G1315">
        <f>[1]hwy_speed!E1315</f>
        <v>0</v>
      </c>
      <c r="H1315">
        <f>[1]hwy_speed!F1315</f>
        <v>0</v>
      </c>
    </row>
    <row r="1316" spans="3:8" x14ac:dyDescent="0.25">
      <c r="C1316">
        <f>[1]hwy_speed!A1316</f>
        <v>27962</v>
      </c>
      <c r="D1316">
        <f>[1]hwy_speed!B1316</f>
        <v>0</v>
      </c>
      <c r="E1316">
        <f>[1]hwy_speed!C1316</f>
        <v>0</v>
      </c>
      <c r="F1316">
        <f>[1]hwy_speed!D1316</f>
        <v>0</v>
      </c>
      <c r="G1316">
        <f>[1]hwy_speed!E1316</f>
        <v>0</v>
      </c>
      <c r="H1316">
        <f>[1]hwy_speed!F1316</f>
        <v>0</v>
      </c>
    </row>
    <row r="1317" spans="3:8" x14ac:dyDescent="0.25">
      <c r="C1317">
        <f>[1]hwy_speed!A1317</f>
        <v>27963</v>
      </c>
      <c r="D1317">
        <f>[1]hwy_speed!B1317</f>
        <v>0</v>
      </c>
      <c r="E1317">
        <f>[1]hwy_speed!C1317</f>
        <v>0</v>
      </c>
      <c r="F1317">
        <f>[1]hwy_speed!D1317</f>
        <v>0</v>
      </c>
      <c r="G1317">
        <f>[1]hwy_speed!E1317</f>
        <v>0</v>
      </c>
      <c r="H1317">
        <f>[1]hwy_speed!F1317</f>
        <v>0</v>
      </c>
    </row>
    <row r="1318" spans="3:8" x14ac:dyDescent="0.25">
      <c r="C1318">
        <f>[1]hwy_speed!A1318</f>
        <v>27964</v>
      </c>
      <c r="D1318">
        <f>[1]hwy_speed!B1318</f>
        <v>0</v>
      </c>
      <c r="E1318">
        <f>[1]hwy_speed!C1318</f>
        <v>0</v>
      </c>
      <c r="F1318">
        <f>[1]hwy_speed!D1318</f>
        <v>0</v>
      </c>
      <c r="G1318">
        <f>[1]hwy_speed!E1318</f>
        <v>0</v>
      </c>
      <c r="H1318">
        <f>[1]hwy_speed!F1318</f>
        <v>0</v>
      </c>
    </row>
    <row r="1319" spans="3:8" x14ac:dyDescent="0.25">
      <c r="C1319">
        <f>[1]hwy_speed!A1319</f>
        <v>27972</v>
      </c>
      <c r="D1319">
        <f>[1]hwy_speed!B1319</f>
        <v>0</v>
      </c>
      <c r="E1319">
        <f>[1]hwy_speed!C1319</f>
        <v>0</v>
      </c>
      <c r="F1319">
        <f>[1]hwy_speed!D1319</f>
        <v>0</v>
      </c>
      <c r="G1319">
        <f>[1]hwy_speed!E1319</f>
        <v>0</v>
      </c>
      <c r="H1319">
        <f>[1]hwy_speed!F1319</f>
        <v>0</v>
      </c>
    </row>
    <row r="1320" spans="3:8" x14ac:dyDescent="0.25">
      <c r="C1320">
        <f>[1]hwy_speed!A1320</f>
        <v>27974</v>
      </c>
      <c r="D1320">
        <f>[1]hwy_speed!B1320</f>
        <v>0</v>
      </c>
      <c r="E1320">
        <f>[1]hwy_speed!C1320</f>
        <v>0</v>
      </c>
      <c r="F1320">
        <f>[1]hwy_speed!D1320</f>
        <v>0</v>
      </c>
      <c r="G1320">
        <f>[1]hwy_speed!E1320</f>
        <v>0</v>
      </c>
      <c r="H1320">
        <f>[1]hwy_speed!F1320</f>
        <v>0</v>
      </c>
    </row>
    <row r="1321" spans="3:8" x14ac:dyDescent="0.25">
      <c r="C1321">
        <f>[1]hwy_speed!A1321</f>
        <v>27976</v>
      </c>
      <c r="D1321">
        <f>[1]hwy_speed!B1321</f>
        <v>0</v>
      </c>
      <c r="E1321">
        <f>[1]hwy_speed!C1321</f>
        <v>0</v>
      </c>
      <c r="F1321">
        <f>[1]hwy_speed!D1321</f>
        <v>0</v>
      </c>
      <c r="G1321">
        <f>[1]hwy_speed!E1321</f>
        <v>0</v>
      </c>
      <c r="H1321">
        <f>[1]hwy_speed!F1321</f>
        <v>0</v>
      </c>
    </row>
    <row r="1322" spans="3:8" x14ac:dyDescent="0.25">
      <c r="C1322">
        <f>[1]hwy_speed!A1322</f>
        <v>27979</v>
      </c>
      <c r="D1322">
        <f>[1]hwy_speed!B1322</f>
        <v>0</v>
      </c>
      <c r="E1322">
        <f>[1]hwy_speed!C1322</f>
        <v>0</v>
      </c>
      <c r="F1322">
        <f>[1]hwy_speed!D1322</f>
        <v>0</v>
      </c>
      <c r="G1322">
        <f>[1]hwy_speed!E1322</f>
        <v>0</v>
      </c>
      <c r="H1322">
        <f>[1]hwy_speed!F1322</f>
        <v>0</v>
      </c>
    </row>
    <row r="1323" spans="3:8" x14ac:dyDescent="0.25">
      <c r="C1323">
        <f>[1]hwy_speed!A1323</f>
        <v>27980</v>
      </c>
      <c r="D1323">
        <f>[1]hwy_speed!B1323</f>
        <v>0</v>
      </c>
      <c r="E1323">
        <f>[1]hwy_speed!C1323</f>
        <v>0</v>
      </c>
      <c r="F1323">
        <f>[1]hwy_speed!D1323</f>
        <v>0</v>
      </c>
      <c r="G1323">
        <f>[1]hwy_speed!E1323</f>
        <v>0</v>
      </c>
      <c r="H1323">
        <f>[1]hwy_speed!F1323</f>
        <v>0</v>
      </c>
    </row>
    <row r="1324" spans="3:8" x14ac:dyDescent="0.25">
      <c r="C1324">
        <f>[1]hwy_speed!A1324</f>
        <v>27981</v>
      </c>
      <c r="D1324">
        <f>[1]hwy_speed!B1324</f>
        <v>0</v>
      </c>
      <c r="E1324">
        <f>[1]hwy_speed!C1324</f>
        <v>0</v>
      </c>
      <c r="F1324">
        <f>[1]hwy_speed!D1324</f>
        <v>0</v>
      </c>
      <c r="G1324">
        <f>[1]hwy_speed!E1324</f>
        <v>0</v>
      </c>
      <c r="H1324">
        <f>[1]hwy_speed!F1324</f>
        <v>0</v>
      </c>
    </row>
    <row r="1325" spans="3:8" x14ac:dyDescent="0.25">
      <c r="C1325">
        <f>[1]hwy_speed!A1325</f>
        <v>27985</v>
      </c>
      <c r="D1325">
        <f>[1]hwy_speed!B1325</f>
        <v>0</v>
      </c>
      <c r="E1325">
        <f>[1]hwy_speed!C1325</f>
        <v>0</v>
      </c>
      <c r="F1325">
        <f>[1]hwy_speed!D1325</f>
        <v>0</v>
      </c>
      <c r="G1325">
        <f>[1]hwy_speed!E1325</f>
        <v>0</v>
      </c>
      <c r="H1325">
        <f>[1]hwy_speed!F1325</f>
        <v>0</v>
      </c>
    </row>
    <row r="1326" spans="3:8" x14ac:dyDescent="0.25">
      <c r="C1326">
        <f>[1]hwy_speed!A1326</f>
        <v>27987</v>
      </c>
      <c r="D1326">
        <f>[1]hwy_speed!B1326</f>
        <v>0</v>
      </c>
      <c r="E1326">
        <f>[1]hwy_speed!C1326</f>
        <v>0</v>
      </c>
      <c r="F1326">
        <f>[1]hwy_speed!D1326</f>
        <v>0</v>
      </c>
      <c r="G1326">
        <f>[1]hwy_speed!E1326</f>
        <v>0</v>
      </c>
      <c r="H1326">
        <f>[1]hwy_speed!F1326</f>
        <v>0</v>
      </c>
    </row>
    <row r="1327" spans="3:8" x14ac:dyDescent="0.25">
      <c r="C1327">
        <f>[1]hwy_speed!A1327</f>
        <v>27988</v>
      </c>
      <c r="D1327">
        <f>[1]hwy_speed!B1327</f>
        <v>0</v>
      </c>
      <c r="E1327">
        <f>[1]hwy_speed!C1327</f>
        <v>0</v>
      </c>
      <c r="F1327">
        <f>[1]hwy_speed!D1327</f>
        <v>0</v>
      </c>
      <c r="G1327">
        <f>[1]hwy_speed!E1327</f>
        <v>0</v>
      </c>
      <c r="H1327">
        <f>[1]hwy_speed!F1327</f>
        <v>0</v>
      </c>
    </row>
    <row r="1328" spans="3:8" x14ac:dyDescent="0.25">
      <c r="C1328">
        <f>[1]hwy_speed!A1328</f>
        <v>27989</v>
      </c>
      <c r="D1328">
        <f>[1]hwy_speed!B1328</f>
        <v>0</v>
      </c>
      <c r="E1328">
        <f>[1]hwy_speed!C1328</f>
        <v>0</v>
      </c>
      <c r="F1328">
        <f>[1]hwy_speed!D1328</f>
        <v>0</v>
      </c>
      <c r="G1328">
        <f>[1]hwy_speed!E1328</f>
        <v>0</v>
      </c>
      <c r="H1328">
        <f>[1]hwy_speed!F1328</f>
        <v>0</v>
      </c>
    </row>
    <row r="1329" spans="3:8" x14ac:dyDescent="0.25">
      <c r="C1329">
        <f>[1]hwy_speed!A1329</f>
        <v>27993</v>
      </c>
      <c r="D1329">
        <f>[1]hwy_speed!B1329</f>
        <v>0</v>
      </c>
      <c r="E1329">
        <f>[1]hwy_speed!C1329</f>
        <v>0</v>
      </c>
      <c r="F1329">
        <f>[1]hwy_speed!D1329</f>
        <v>0</v>
      </c>
      <c r="G1329">
        <f>[1]hwy_speed!E1329</f>
        <v>0</v>
      </c>
      <c r="H1329">
        <f>[1]hwy_speed!F1329</f>
        <v>0</v>
      </c>
    </row>
    <row r="1330" spans="3:8" x14ac:dyDescent="0.25">
      <c r="C1330">
        <f>[1]hwy_speed!A1330</f>
        <v>27998</v>
      </c>
      <c r="D1330">
        <f>[1]hwy_speed!B1330</f>
        <v>0</v>
      </c>
      <c r="E1330">
        <f>[1]hwy_speed!C1330</f>
        <v>0</v>
      </c>
      <c r="F1330">
        <f>[1]hwy_speed!D1330</f>
        <v>0</v>
      </c>
      <c r="G1330">
        <f>[1]hwy_speed!E1330</f>
        <v>0</v>
      </c>
      <c r="H1330">
        <f>[1]hwy_speed!F1330</f>
        <v>0</v>
      </c>
    </row>
    <row r="1331" spans="3:8" x14ac:dyDescent="0.25">
      <c r="C1331">
        <f>[1]hwy_speed!A1331</f>
        <v>28000</v>
      </c>
      <c r="D1331">
        <f>[1]hwy_speed!B1331</f>
        <v>0</v>
      </c>
      <c r="E1331">
        <f>[1]hwy_speed!C1331</f>
        <v>0</v>
      </c>
      <c r="F1331">
        <f>[1]hwy_speed!D1331</f>
        <v>0</v>
      </c>
      <c r="G1331">
        <f>[1]hwy_speed!E1331</f>
        <v>0</v>
      </c>
      <c r="H1331">
        <f>[1]hwy_speed!F1331</f>
        <v>0</v>
      </c>
    </row>
    <row r="1332" spans="3:8" x14ac:dyDescent="0.25">
      <c r="C1332">
        <f>[1]hwy_speed!A1332</f>
        <v>28002</v>
      </c>
      <c r="D1332">
        <f>[1]hwy_speed!B1332</f>
        <v>0</v>
      </c>
      <c r="E1332">
        <f>[1]hwy_speed!C1332</f>
        <v>0</v>
      </c>
      <c r="F1332">
        <f>[1]hwy_speed!D1332</f>
        <v>0</v>
      </c>
      <c r="G1332">
        <f>[1]hwy_speed!E1332</f>
        <v>0</v>
      </c>
      <c r="H1332">
        <f>[1]hwy_speed!F1332</f>
        <v>0</v>
      </c>
    </row>
    <row r="1333" spans="3:8" x14ac:dyDescent="0.25">
      <c r="C1333">
        <f>[1]hwy_speed!A1333</f>
        <v>28007</v>
      </c>
      <c r="D1333">
        <f>[1]hwy_speed!B1333</f>
        <v>0</v>
      </c>
      <c r="E1333">
        <f>[1]hwy_speed!C1333</f>
        <v>0</v>
      </c>
      <c r="F1333">
        <f>[1]hwy_speed!D1333</f>
        <v>0</v>
      </c>
      <c r="G1333">
        <f>[1]hwy_speed!E1333</f>
        <v>0</v>
      </c>
      <c r="H1333">
        <f>[1]hwy_speed!F1333</f>
        <v>0</v>
      </c>
    </row>
    <row r="1334" spans="3:8" x14ac:dyDescent="0.25">
      <c r="C1334">
        <f>[1]hwy_speed!A1334</f>
        <v>28011</v>
      </c>
      <c r="D1334">
        <f>[1]hwy_speed!B1334</f>
        <v>0</v>
      </c>
      <c r="E1334">
        <f>[1]hwy_speed!C1334</f>
        <v>0</v>
      </c>
      <c r="F1334">
        <f>[1]hwy_speed!D1334</f>
        <v>0</v>
      </c>
      <c r="G1334">
        <f>[1]hwy_speed!E1334</f>
        <v>0</v>
      </c>
      <c r="H1334">
        <f>[1]hwy_speed!F1334</f>
        <v>0</v>
      </c>
    </row>
    <row r="1335" spans="3:8" x14ac:dyDescent="0.25">
      <c r="C1335">
        <f>[1]hwy_speed!A1335</f>
        <v>28012</v>
      </c>
      <c r="D1335">
        <f>[1]hwy_speed!B1335</f>
        <v>0</v>
      </c>
      <c r="E1335">
        <f>[1]hwy_speed!C1335</f>
        <v>0</v>
      </c>
      <c r="F1335">
        <f>[1]hwy_speed!D1335</f>
        <v>0</v>
      </c>
      <c r="G1335">
        <f>[1]hwy_speed!E1335</f>
        <v>0</v>
      </c>
      <c r="H1335">
        <f>[1]hwy_speed!F1335</f>
        <v>0</v>
      </c>
    </row>
    <row r="1336" spans="3:8" x14ac:dyDescent="0.25">
      <c r="C1336">
        <f>[1]hwy_speed!A1336</f>
        <v>28013</v>
      </c>
      <c r="D1336">
        <f>[1]hwy_speed!B1336</f>
        <v>0</v>
      </c>
      <c r="E1336">
        <f>[1]hwy_speed!C1336</f>
        <v>0</v>
      </c>
      <c r="F1336">
        <f>[1]hwy_speed!D1336</f>
        <v>0</v>
      </c>
      <c r="G1336">
        <f>[1]hwy_speed!E1336</f>
        <v>0</v>
      </c>
      <c r="H1336">
        <f>[1]hwy_speed!F1336</f>
        <v>0</v>
      </c>
    </row>
    <row r="1337" spans="3:8" x14ac:dyDescent="0.25">
      <c r="C1337">
        <f>[1]hwy_speed!A1337</f>
        <v>28016</v>
      </c>
      <c r="D1337">
        <f>[1]hwy_speed!B1337</f>
        <v>0</v>
      </c>
      <c r="E1337">
        <f>[1]hwy_speed!C1337</f>
        <v>0</v>
      </c>
      <c r="F1337">
        <f>[1]hwy_speed!D1337</f>
        <v>0</v>
      </c>
      <c r="G1337">
        <f>[1]hwy_speed!E1337</f>
        <v>0</v>
      </c>
      <c r="H1337">
        <f>[1]hwy_speed!F1337</f>
        <v>0</v>
      </c>
    </row>
    <row r="1338" spans="3:8" x14ac:dyDescent="0.25">
      <c r="C1338">
        <f>[1]hwy_speed!A1338</f>
        <v>28073</v>
      </c>
      <c r="D1338">
        <f>[1]hwy_speed!B1338</f>
        <v>0</v>
      </c>
      <c r="E1338">
        <f>[1]hwy_speed!C1338</f>
        <v>0</v>
      </c>
      <c r="F1338">
        <f>[1]hwy_speed!D1338</f>
        <v>0</v>
      </c>
      <c r="G1338">
        <f>[1]hwy_speed!E1338</f>
        <v>0</v>
      </c>
      <c r="H1338">
        <f>[1]hwy_speed!F1338</f>
        <v>0</v>
      </c>
    </row>
    <row r="1339" spans="3:8" x14ac:dyDescent="0.25">
      <c r="C1339">
        <f>[1]hwy_speed!A1339</f>
        <v>28084</v>
      </c>
      <c r="D1339">
        <f>[1]hwy_speed!B1339</f>
        <v>0</v>
      </c>
      <c r="E1339">
        <f>[1]hwy_speed!C1339</f>
        <v>0</v>
      </c>
      <c r="F1339">
        <f>[1]hwy_speed!D1339</f>
        <v>0</v>
      </c>
      <c r="G1339">
        <f>[1]hwy_speed!E1339</f>
        <v>0</v>
      </c>
      <c r="H1339">
        <f>[1]hwy_speed!F1339</f>
        <v>0</v>
      </c>
    </row>
    <row r="1340" spans="3:8" x14ac:dyDescent="0.25">
      <c r="C1340">
        <f>[1]hwy_speed!A1340</f>
        <v>28085</v>
      </c>
      <c r="D1340">
        <f>[1]hwy_speed!B1340</f>
        <v>0</v>
      </c>
      <c r="E1340">
        <f>[1]hwy_speed!C1340</f>
        <v>0</v>
      </c>
      <c r="F1340">
        <f>[1]hwy_speed!D1340</f>
        <v>0</v>
      </c>
      <c r="G1340">
        <f>[1]hwy_speed!E1340</f>
        <v>0</v>
      </c>
      <c r="H1340">
        <f>[1]hwy_speed!F1340</f>
        <v>0</v>
      </c>
    </row>
    <row r="1341" spans="3:8" x14ac:dyDescent="0.25">
      <c r="C1341">
        <f>[1]hwy_speed!A1341</f>
        <v>28086</v>
      </c>
      <c r="D1341">
        <f>[1]hwy_speed!B1341</f>
        <v>0</v>
      </c>
      <c r="E1341">
        <f>[1]hwy_speed!C1341</f>
        <v>0</v>
      </c>
      <c r="F1341">
        <f>[1]hwy_speed!D1341</f>
        <v>0</v>
      </c>
      <c r="G1341">
        <f>[1]hwy_speed!E1341</f>
        <v>0</v>
      </c>
      <c r="H1341">
        <f>[1]hwy_speed!F1341</f>
        <v>0</v>
      </c>
    </row>
    <row r="1342" spans="3:8" x14ac:dyDescent="0.25">
      <c r="C1342">
        <f>[1]hwy_speed!A1342</f>
        <v>28087</v>
      </c>
      <c r="D1342">
        <f>[1]hwy_speed!B1342</f>
        <v>0</v>
      </c>
      <c r="E1342">
        <f>[1]hwy_speed!C1342</f>
        <v>0</v>
      </c>
      <c r="F1342">
        <f>[1]hwy_speed!D1342</f>
        <v>0</v>
      </c>
      <c r="G1342">
        <f>[1]hwy_speed!E1342</f>
        <v>0</v>
      </c>
      <c r="H1342">
        <f>[1]hwy_speed!F1342</f>
        <v>0</v>
      </c>
    </row>
    <row r="1343" spans="3:8" x14ac:dyDescent="0.25">
      <c r="C1343">
        <f>[1]hwy_speed!A1343</f>
        <v>28093</v>
      </c>
      <c r="D1343">
        <f>[1]hwy_speed!B1343</f>
        <v>0</v>
      </c>
      <c r="E1343">
        <f>[1]hwy_speed!C1343</f>
        <v>0</v>
      </c>
      <c r="F1343">
        <f>[1]hwy_speed!D1343</f>
        <v>0</v>
      </c>
      <c r="G1343">
        <f>[1]hwy_speed!E1343</f>
        <v>0</v>
      </c>
      <c r="H1343">
        <f>[1]hwy_speed!F1343</f>
        <v>0</v>
      </c>
    </row>
    <row r="1344" spans="3:8" x14ac:dyDescent="0.25">
      <c r="C1344">
        <f>[1]hwy_speed!A1344</f>
        <v>28096</v>
      </c>
      <c r="D1344">
        <f>[1]hwy_speed!B1344</f>
        <v>0</v>
      </c>
      <c r="E1344">
        <f>[1]hwy_speed!C1344</f>
        <v>0</v>
      </c>
      <c r="F1344">
        <f>[1]hwy_speed!D1344</f>
        <v>0</v>
      </c>
      <c r="G1344">
        <f>[1]hwy_speed!E1344</f>
        <v>0</v>
      </c>
      <c r="H1344">
        <f>[1]hwy_speed!F1344</f>
        <v>0</v>
      </c>
    </row>
    <row r="1345" spans="3:8" x14ac:dyDescent="0.25">
      <c r="C1345">
        <f>[1]hwy_speed!A1345</f>
        <v>28106</v>
      </c>
      <c r="D1345">
        <f>[1]hwy_speed!B1345</f>
        <v>0</v>
      </c>
      <c r="E1345">
        <f>[1]hwy_speed!C1345</f>
        <v>0</v>
      </c>
      <c r="F1345">
        <f>[1]hwy_speed!D1345</f>
        <v>0</v>
      </c>
      <c r="G1345">
        <f>[1]hwy_speed!E1345</f>
        <v>0</v>
      </c>
      <c r="H1345">
        <f>[1]hwy_speed!F1345</f>
        <v>0</v>
      </c>
    </row>
    <row r="1346" spans="3:8" x14ac:dyDescent="0.25">
      <c r="C1346">
        <f>[1]hwy_speed!A1346</f>
        <v>28118</v>
      </c>
      <c r="D1346">
        <f>[1]hwy_speed!B1346</f>
        <v>0</v>
      </c>
      <c r="E1346">
        <f>[1]hwy_speed!C1346</f>
        <v>0</v>
      </c>
      <c r="F1346">
        <f>[1]hwy_speed!D1346</f>
        <v>0</v>
      </c>
      <c r="G1346">
        <f>[1]hwy_speed!E1346</f>
        <v>0</v>
      </c>
      <c r="H1346">
        <f>[1]hwy_speed!F1346</f>
        <v>0</v>
      </c>
    </row>
    <row r="1347" spans="3:8" x14ac:dyDescent="0.25">
      <c r="C1347">
        <f>[1]hwy_speed!A1347</f>
        <v>28119</v>
      </c>
      <c r="D1347">
        <f>[1]hwy_speed!B1347</f>
        <v>0</v>
      </c>
      <c r="E1347">
        <f>[1]hwy_speed!C1347</f>
        <v>0</v>
      </c>
      <c r="F1347">
        <f>[1]hwy_speed!D1347</f>
        <v>0</v>
      </c>
      <c r="G1347">
        <f>[1]hwy_speed!E1347</f>
        <v>0</v>
      </c>
      <c r="H1347">
        <f>[1]hwy_speed!F1347</f>
        <v>0</v>
      </c>
    </row>
    <row r="1348" spans="3:8" x14ac:dyDescent="0.25">
      <c r="C1348">
        <f>[1]hwy_speed!A1348</f>
        <v>28120</v>
      </c>
      <c r="D1348">
        <f>[1]hwy_speed!B1348</f>
        <v>0</v>
      </c>
      <c r="E1348">
        <f>[1]hwy_speed!C1348</f>
        <v>0</v>
      </c>
      <c r="F1348">
        <f>[1]hwy_speed!D1348</f>
        <v>0</v>
      </c>
      <c r="G1348">
        <f>[1]hwy_speed!E1348</f>
        <v>0</v>
      </c>
      <c r="H1348">
        <f>[1]hwy_speed!F1348</f>
        <v>0</v>
      </c>
    </row>
    <row r="1349" spans="3:8" x14ac:dyDescent="0.25">
      <c r="C1349">
        <f>[1]hwy_speed!A1349</f>
        <v>28123</v>
      </c>
      <c r="D1349">
        <f>[1]hwy_speed!B1349</f>
        <v>0</v>
      </c>
      <c r="E1349">
        <f>[1]hwy_speed!C1349</f>
        <v>0</v>
      </c>
      <c r="F1349">
        <f>[1]hwy_speed!D1349</f>
        <v>0</v>
      </c>
      <c r="G1349">
        <f>[1]hwy_speed!E1349</f>
        <v>0</v>
      </c>
      <c r="H1349">
        <f>[1]hwy_speed!F1349</f>
        <v>0</v>
      </c>
    </row>
    <row r="1350" spans="3:8" x14ac:dyDescent="0.25">
      <c r="C1350">
        <f>[1]hwy_speed!A1350</f>
        <v>28124</v>
      </c>
      <c r="D1350">
        <f>[1]hwy_speed!B1350</f>
        <v>0</v>
      </c>
      <c r="E1350">
        <f>[1]hwy_speed!C1350</f>
        <v>0</v>
      </c>
      <c r="F1350">
        <f>[1]hwy_speed!D1350</f>
        <v>0</v>
      </c>
      <c r="G1350">
        <f>[1]hwy_speed!E1350</f>
        <v>0</v>
      </c>
      <c r="H1350">
        <f>[1]hwy_speed!F1350</f>
        <v>0</v>
      </c>
    </row>
    <row r="1351" spans="3:8" x14ac:dyDescent="0.25">
      <c r="C1351">
        <f>[1]hwy_speed!A1351</f>
        <v>28126</v>
      </c>
      <c r="D1351">
        <f>[1]hwy_speed!B1351</f>
        <v>0</v>
      </c>
      <c r="E1351">
        <f>[1]hwy_speed!C1351</f>
        <v>0</v>
      </c>
      <c r="F1351">
        <f>[1]hwy_speed!D1351</f>
        <v>0</v>
      </c>
      <c r="G1351">
        <f>[1]hwy_speed!E1351</f>
        <v>0</v>
      </c>
      <c r="H1351">
        <f>[1]hwy_speed!F1351</f>
        <v>0</v>
      </c>
    </row>
    <row r="1352" spans="3:8" x14ac:dyDescent="0.25">
      <c r="C1352">
        <f>[1]hwy_speed!A1352</f>
        <v>28127</v>
      </c>
      <c r="D1352">
        <f>[1]hwy_speed!B1352</f>
        <v>0</v>
      </c>
      <c r="E1352">
        <f>[1]hwy_speed!C1352</f>
        <v>0</v>
      </c>
      <c r="F1352">
        <f>[1]hwy_speed!D1352</f>
        <v>0</v>
      </c>
      <c r="G1352">
        <f>[1]hwy_speed!E1352</f>
        <v>0</v>
      </c>
      <c r="H1352">
        <f>[1]hwy_speed!F1352</f>
        <v>0</v>
      </c>
    </row>
    <row r="1353" spans="3:8" x14ac:dyDescent="0.25">
      <c r="C1353">
        <f>[1]hwy_speed!A1353</f>
        <v>28143</v>
      </c>
      <c r="D1353">
        <f>[1]hwy_speed!B1353</f>
        <v>0</v>
      </c>
      <c r="E1353">
        <f>[1]hwy_speed!C1353</f>
        <v>0</v>
      </c>
      <c r="F1353">
        <f>[1]hwy_speed!D1353</f>
        <v>0</v>
      </c>
      <c r="G1353">
        <f>[1]hwy_speed!E1353</f>
        <v>0</v>
      </c>
      <c r="H1353">
        <f>[1]hwy_speed!F1353</f>
        <v>0</v>
      </c>
    </row>
    <row r="1354" spans="3:8" x14ac:dyDescent="0.25">
      <c r="C1354">
        <f>[1]hwy_speed!A1354</f>
        <v>28144</v>
      </c>
      <c r="D1354">
        <f>[1]hwy_speed!B1354</f>
        <v>0</v>
      </c>
      <c r="E1354">
        <f>[1]hwy_speed!C1354</f>
        <v>0</v>
      </c>
      <c r="F1354">
        <f>[1]hwy_speed!D1354</f>
        <v>0</v>
      </c>
      <c r="G1354">
        <f>[1]hwy_speed!E1354</f>
        <v>0</v>
      </c>
      <c r="H1354">
        <f>[1]hwy_speed!F1354</f>
        <v>0</v>
      </c>
    </row>
    <row r="1355" spans="3:8" x14ac:dyDescent="0.25">
      <c r="C1355">
        <f>[1]hwy_speed!A1355</f>
        <v>28167</v>
      </c>
      <c r="D1355">
        <f>[1]hwy_speed!B1355</f>
        <v>0</v>
      </c>
      <c r="E1355">
        <f>[1]hwy_speed!C1355</f>
        <v>0</v>
      </c>
      <c r="F1355">
        <f>[1]hwy_speed!D1355</f>
        <v>0</v>
      </c>
      <c r="G1355">
        <f>[1]hwy_speed!E1355</f>
        <v>0</v>
      </c>
      <c r="H1355">
        <f>[1]hwy_speed!F1355</f>
        <v>0</v>
      </c>
    </row>
    <row r="1356" spans="3:8" x14ac:dyDescent="0.25">
      <c r="C1356">
        <f>[1]hwy_speed!A1356</f>
        <v>28178</v>
      </c>
      <c r="D1356">
        <f>[1]hwy_speed!B1356</f>
        <v>0</v>
      </c>
      <c r="E1356">
        <f>[1]hwy_speed!C1356</f>
        <v>0</v>
      </c>
      <c r="F1356">
        <f>[1]hwy_speed!D1356</f>
        <v>0</v>
      </c>
      <c r="G1356">
        <f>[1]hwy_speed!E1356</f>
        <v>0</v>
      </c>
      <c r="H1356">
        <f>[1]hwy_speed!F1356</f>
        <v>0</v>
      </c>
    </row>
    <row r="1357" spans="3:8" x14ac:dyDescent="0.25">
      <c r="C1357">
        <f>[1]hwy_speed!A1357</f>
        <v>28179</v>
      </c>
      <c r="D1357">
        <f>[1]hwy_speed!B1357</f>
        <v>0</v>
      </c>
      <c r="E1357">
        <f>[1]hwy_speed!C1357</f>
        <v>0</v>
      </c>
      <c r="F1357">
        <f>[1]hwy_speed!D1357</f>
        <v>0</v>
      </c>
      <c r="G1357">
        <f>[1]hwy_speed!E1357</f>
        <v>0</v>
      </c>
      <c r="H1357">
        <f>[1]hwy_speed!F1357</f>
        <v>0</v>
      </c>
    </row>
    <row r="1358" spans="3:8" x14ac:dyDescent="0.25">
      <c r="C1358">
        <f>[1]hwy_speed!A1358</f>
        <v>28182</v>
      </c>
      <c r="D1358">
        <f>[1]hwy_speed!B1358</f>
        <v>0</v>
      </c>
      <c r="E1358">
        <f>[1]hwy_speed!C1358</f>
        <v>0</v>
      </c>
      <c r="F1358">
        <f>[1]hwy_speed!D1358</f>
        <v>0</v>
      </c>
      <c r="G1358">
        <f>[1]hwy_speed!E1358</f>
        <v>0</v>
      </c>
      <c r="H1358">
        <f>[1]hwy_speed!F1358</f>
        <v>0</v>
      </c>
    </row>
    <row r="1359" spans="3:8" x14ac:dyDescent="0.25">
      <c r="C1359">
        <f>[1]hwy_speed!A1359</f>
        <v>28184</v>
      </c>
      <c r="D1359">
        <f>[1]hwy_speed!B1359</f>
        <v>0</v>
      </c>
      <c r="E1359">
        <f>[1]hwy_speed!C1359</f>
        <v>0</v>
      </c>
      <c r="F1359">
        <f>[1]hwy_speed!D1359</f>
        <v>0</v>
      </c>
      <c r="G1359">
        <f>[1]hwy_speed!E1359</f>
        <v>0</v>
      </c>
      <c r="H1359">
        <f>[1]hwy_speed!F1359</f>
        <v>0</v>
      </c>
    </row>
    <row r="1360" spans="3:8" x14ac:dyDescent="0.25">
      <c r="C1360">
        <f>[1]hwy_speed!A1360</f>
        <v>28186</v>
      </c>
      <c r="D1360">
        <f>[1]hwy_speed!B1360</f>
        <v>0</v>
      </c>
      <c r="E1360">
        <f>[1]hwy_speed!C1360</f>
        <v>0</v>
      </c>
      <c r="F1360">
        <f>[1]hwy_speed!D1360</f>
        <v>0</v>
      </c>
      <c r="G1360">
        <f>[1]hwy_speed!E1360</f>
        <v>0</v>
      </c>
      <c r="H1360">
        <f>[1]hwy_speed!F1360</f>
        <v>0</v>
      </c>
    </row>
    <row r="1361" spans="3:8" x14ac:dyDescent="0.25">
      <c r="C1361">
        <f>[1]hwy_speed!A1361</f>
        <v>28188</v>
      </c>
      <c r="D1361">
        <f>[1]hwy_speed!B1361</f>
        <v>0</v>
      </c>
      <c r="E1361">
        <f>[1]hwy_speed!C1361</f>
        <v>0</v>
      </c>
      <c r="F1361">
        <f>[1]hwy_speed!D1361</f>
        <v>0</v>
      </c>
      <c r="G1361">
        <f>[1]hwy_speed!E1361</f>
        <v>0</v>
      </c>
      <c r="H1361">
        <f>[1]hwy_speed!F1361</f>
        <v>0</v>
      </c>
    </row>
    <row r="1362" spans="3:8" x14ac:dyDescent="0.25">
      <c r="C1362">
        <f>[1]hwy_speed!A1362</f>
        <v>28191</v>
      </c>
      <c r="D1362">
        <f>[1]hwy_speed!B1362</f>
        <v>0</v>
      </c>
      <c r="E1362">
        <f>[1]hwy_speed!C1362</f>
        <v>0</v>
      </c>
      <c r="F1362">
        <f>[1]hwy_speed!D1362</f>
        <v>0</v>
      </c>
      <c r="G1362">
        <f>[1]hwy_speed!E1362</f>
        <v>0</v>
      </c>
      <c r="H1362">
        <f>[1]hwy_speed!F1362</f>
        <v>0</v>
      </c>
    </row>
    <row r="1363" spans="3:8" x14ac:dyDescent="0.25">
      <c r="C1363">
        <f>[1]hwy_speed!A1363</f>
        <v>28193</v>
      </c>
      <c r="D1363">
        <f>[1]hwy_speed!B1363</f>
        <v>0</v>
      </c>
      <c r="E1363">
        <f>[1]hwy_speed!C1363</f>
        <v>0</v>
      </c>
      <c r="F1363">
        <f>[1]hwy_speed!D1363</f>
        <v>0</v>
      </c>
      <c r="G1363">
        <f>[1]hwy_speed!E1363</f>
        <v>0</v>
      </c>
      <c r="H1363">
        <f>[1]hwy_speed!F1363</f>
        <v>0</v>
      </c>
    </row>
    <row r="1364" spans="3:8" x14ac:dyDescent="0.25">
      <c r="C1364">
        <f>[1]hwy_speed!A1364</f>
        <v>28195</v>
      </c>
      <c r="D1364">
        <f>[1]hwy_speed!B1364</f>
        <v>0</v>
      </c>
      <c r="E1364">
        <f>[1]hwy_speed!C1364</f>
        <v>0</v>
      </c>
      <c r="F1364">
        <f>[1]hwy_speed!D1364</f>
        <v>0</v>
      </c>
      <c r="G1364">
        <f>[1]hwy_speed!E1364</f>
        <v>0</v>
      </c>
      <c r="H1364">
        <f>[1]hwy_speed!F1364</f>
        <v>0</v>
      </c>
    </row>
    <row r="1365" spans="3:8" x14ac:dyDescent="0.25">
      <c r="C1365">
        <f>[1]hwy_speed!A1365</f>
        <v>28197</v>
      </c>
      <c r="D1365">
        <f>[1]hwy_speed!B1365</f>
        <v>0</v>
      </c>
      <c r="E1365">
        <f>[1]hwy_speed!C1365</f>
        <v>0</v>
      </c>
      <c r="F1365">
        <f>[1]hwy_speed!D1365</f>
        <v>0</v>
      </c>
      <c r="G1365">
        <f>[1]hwy_speed!E1365</f>
        <v>0</v>
      </c>
      <c r="H1365">
        <f>[1]hwy_speed!F1365</f>
        <v>0</v>
      </c>
    </row>
    <row r="1366" spans="3:8" x14ac:dyDescent="0.25">
      <c r="C1366">
        <f>[1]hwy_speed!A1366</f>
        <v>28199</v>
      </c>
      <c r="D1366">
        <f>[1]hwy_speed!B1366</f>
        <v>0</v>
      </c>
      <c r="E1366">
        <f>[1]hwy_speed!C1366</f>
        <v>0</v>
      </c>
      <c r="F1366">
        <f>[1]hwy_speed!D1366</f>
        <v>0</v>
      </c>
      <c r="G1366">
        <f>[1]hwy_speed!E1366</f>
        <v>0</v>
      </c>
      <c r="H1366">
        <f>[1]hwy_speed!F1366</f>
        <v>0</v>
      </c>
    </row>
    <row r="1367" spans="3:8" x14ac:dyDescent="0.25">
      <c r="C1367">
        <f>[1]hwy_speed!A1367</f>
        <v>28200</v>
      </c>
      <c r="D1367">
        <f>[1]hwy_speed!B1367</f>
        <v>0</v>
      </c>
      <c r="E1367">
        <f>[1]hwy_speed!C1367</f>
        <v>0</v>
      </c>
      <c r="F1367">
        <f>[1]hwy_speed!D1367</f>
        <v>0</v>
      </c>
      <c r="G1367">
        <f>[1]hwy_speed!E1367</f>
        <v>0</v>
      </c>
      <c r="H1367">
        <f>[1]hwy_speed!F1367</f>
        <v>0</v>
      </c>
    </row>
    <row r="1368" spans="3:8" x14ac:dyDescent="0.25">
      <c r="C1368">
        <f>[1]hwy_speed!A1368</f>
        <v>28203</v>
      </c>
      <c r="D1368">
        <f>[1]hwy_speed!B1368</f>
        <v>0</v>
      </c>
      <c r="E1368">
        <f>[1]hwy_speed!C1368</f>
        <v>0</v>
      </c>
      <c r="F1368">
        <f>[1]hwy_speed!D1368</f>
        <v>0</v>
      </c>
      <c r="G1368">
        <f>[1]hwy_speed!E1368</f>
        <v>0</v>
      </c>
      <c r="H1368">
        <f>[1]hwy_speed!F1368</f>
        <v>0</v>
      </c>
    </row>
    <row r="1369" spans="3:8" x14ac:dyDescent="0.25">
      <c r="C1369">
        <f>[1]hwy_speed!A1369</f>
        <v>28205</v>
      </c>
      <c r="D1369">
        <f>[1]hwy_speed!B1369</f>
        <v>0</v>
      </c>
      <c r="E1369">
        <f>[1]hwy_speed!C1369</f>
        <v>0</v>
      </c>
      <c r="F1369">
        <f>[1]hwy_speed!D1369</f>
        <v>0</v>
      </c>
      <c r="G1369">
        <f>[1]hwy_speed!E1369</f>
        <v>0</v>
      </c>
      <c r="H1369">
        <f>[1]hwy_speed!F1369</f>
        <v>0</v>
      </c>
    </row>
    <row r="1370" spans="3:8" x14ac:dyDescent="0.25">
      <c r="C1370">
        <f>[1]hwy_speed!A1370</f>
        <v>28206</v>
      </c>
      <c r="D1370">
        <f>[1]hwy_speed!B1370</f>
        <v>0</v>
      </c>
      <c r="E1370">
        <f>[1]hwy_speed!C1370</f>
        <v>0</v>
      </c>
      <c r="F1370">
        <f>[1]hwy_speed!D1370</f>
        <v>0</v>
      </c>
      <c r="G1370">
        <f>[1]hwy_speed!E1370</f>
        <v>0</v>
      </c>
      <c r="H1370">
        <f>[1]hwy_speed!F1370</f>
        <v>0</v>
      </c>
    </row>
    <row r="1371" spans="3:8" x14ac:dyDescent="0.25">
      <c r="C1371">
        <f>[1]hwy_speed!A1371</f>
        <v>28208</v>
      </c>
      <c r="D1371">
        <f>[1]hwy_speed!B1371</f>
        <v>0</v>
      </c>
      <c r="E1371">
        <f>[1]hwy_speed!C1371</f>
        <v>0</v>
      </c>
      <c r="F1371">
        <f>[1]hwy_speed!D1371</f>
        <v>0</v>
      </c>
      <c r="G1371">
        <f>[1]hwy_speed!E1371</f>
        <v>0</v>
      </c>
      <c r="H1371">
        <f>[1]hwy_speed!F1371</f>
        <v>0</v>
      </c>
    </row>
    <row r="1372" spans="3:8" x14ac:dyDescent="0.25">
      <c r="C1372">
        <f>[1]hwy_speed!A1372</f>
        <v>28209</v>
      </c>
      <c r="D1372">
        <f>[1]hwy_speed!B1372</f>
        <v>0</v>
      </c>
      <c r="E1372">
        <f>[1]hwy_speed!C1372</f>
        <v>0</v>
      </c>
      <c r="F1372">
        <f>[1]hwy_speed!D1372</f>
        <v>0</v>
      </c>
      <c r="G1372">
        <f>[1]hwy_speed!E1372</f>
        <v>0</v>
      </c>
      <c r="H1372">
        <f>[1]hwy_speed!F1372</f>
        <v>0</v>
      </c>
    </row>
    <row r="1373" spans="3:8" x14ac:dyDescent="0.25">
      <c r="C1373">
        <f>[1]hwy_speed!A1373</f>
        <v>28211</v>
      </c>
      <c r="D1373">
        <f>[1]hwy_speed!B1373</f>
        <v>0</v>
      </c>
      <c r="E1373">
        <f>[1]hwy_speed!C1373</f>
        <v>0</v>
      </c>
      <c r="F1373">
        <f>[1]hwy_speed!D1373</f>
        <v>0</v>
      </c>
      <c r="G1373">
        <f>[1]hwy_speed!E1373</f>
        <v>0</v>
      </c>
      <c r="H1373">
        <f>[1]hwy_speed!F1373</f>
        <v>0</v>
      </c>
    </row>
    <row r="1374" spans="3:8" x14ac:dyDescent="0.25">
      <c r="C1374">
        <f>[1]hwy_speed!A1374</f>
        <v>28214</v>
      </c>
      <c r="D1374">
        <f>[1]hwy_speed!B1374</f>
        <v>0</v>
      </c>
      <c r="E1374">
        <f>[1]hwy_speed!C1374</f>
        <v>0</v>
      </c>
      <c r="F1374">
        <f>[1]hwy_speed!D1374</f>
        <v>0</v>
      </c>
      <c r="G1374">
        <f>[1]hwy_speed!E1374</f>
        <v>0</v>
      </c>
      <c r="H1374">
        <f>[1]hwy_speed!F1374</f>
        <v>0</v>
      </c>
    </row>
    <row r="1375" spans="3:8" x14ac:dyDescent="0.25">
      <c r="C1375">
        <f>[1]hwy_speed!A1375</f>
        <v>28215</v>
      </c>
      <c r="D1375">
        <f>[1]hwy_speed!B1375</f>
        <v>0</v>
      </c>
      <c r="E1375">
        <f>[1]hwy_speed!C1375</f>
        <v>0</v>
      </c>
      <c r="F1375">
        <f>[1]hwy_speed!D1375</f>
        <v>0</v>
      </c>
      <c r="G1375">
        <f>[1]hwy_speed!E1375</f>
        <v>0</v>
      </c>
      <c r="H1375">
        <f>[1]hwy_speed!F1375</f>
        <v>0</v>
      </c>
    </row>
    <row r="1376" spans="3:8" x14ac:dyDescent="0.25">
      <c r="C1376">
        <f>[1]hwy_speed!A1376</f>
        <v>28216</v>
      </c>
      <c r="D1376">
        <f>[1]hwy_speed!B1376</f>
        <v>0</v>
      </c>
      <c r="E1376">
        <f>[1]hwy_speed!C1376</f>
        <v>0</v>
      </c>
      <c r="F1376">
        <f>[1]hwy_speed!D1376</f>
        <v>0</v>
      </c>
      <c r="G1376">
        <f>[1]hwy_speed!E1376</f>
        <v>0</v>
      </c>
      <c r="H1376">
        <f>[1]hwy_speed!F1376</f>
        <v>0</v>
      </c>
    </row>
    <row r="1377" spans="3:8" x14ac:dyDescent="0.25">
      <c r="C1377">
        <f>[1]hwy_speed!A1377</f>
        <v>28219</v>
      </c>
      <c r="D1377">
        <f>[1]hwy_speed!B1377</f>
        <v>0</v>
      </c>
      <c r="E1377">
        <f>[1]hwy_speed!C1377</f>
        <v>0</v>
      </c>
      <c r="F1377">
        <f>[1]hwy_speed!D1377</f>
        <v>0</v>
      </c>
      <c r="G1377">
        <f>[1]hwy_speed!E1377</f>
        <v>0</v>
      </c>
      <c r="H1377">
        <f>[1]hwy_speed!F1377</f>
        <v>0</v>
      </c>
    </row>
    <row r="1378" spans="3:8" x14ac:dyDescent="0.25">
      <c r="C1378">
        <f>[1]hwy_speed!A1378</f>
        <v>28222</v>
      </c>
      <c r="D1378">
        <f>[1]hwy_speed!B1378</f>
        <v>0</v>
      </c>
      <c r="E1378">
        <f>[1]hwy_speed!C1378</f>
        <v>0</v>
      </c>
      <c r="F1378">
        <f>[1]hwy_speed!D1378</f>
        <v>0</v>
      </c>
      <c r="G1378">
        <f>[1]hwy_speed!E1378</f>
        <v>0</v>
      </c>
      <c r="H1378">
        <f>[1]hwy_speed!F1378</f>
        <v>0</v>
      </c>
    </row>
    <row r="1379" spans="3:8" x14ac:dyDescent="0.25">
      <c r="C1379">
        <f>[1]hwy_speed!A1379</f>
        <v>28223</v>
      </c>
      <c r="D1379">
        <f>[1]hwy_speed!B1379</f>
        <v>0</v>
      </c>
      <c r="E1379">
        <f>[1]hwy_speed!C1379</f>
        <v>0</v>
      </c>
      <c r="F1379">
        <f>[1]hwy_speed!D1379</f>
        <v>0</v>
      </c>
      <c r="G1379">
        <f>[1]hwy_speed!E1379</f>
        <v>0</v>
      </c>
      <c r="H1379">
        <f>[1]hwy_speed!F1379</f>
        <v>0</v>
      </c>
    </row>
    <row r="1380" spans="3:8" x14ac:dyDescent="0.25">
      <c r="C1380">
        <f>[1]hwy_speed!A1380</f>
        <v>28227</v>
      </c>
      <c r="D1380">
        <f>[1]hwy_speed!B1380</f>
        <v>0</v>
      </c>
      <c r="E1380">
        <f>[1]hwy_speed!C1380</f>
        <v>0</v>
      </c>
      <c r="F1380">
        <f>[1]hwy_speed!D1380</f>
        <v>0</v>
      </c>
      <c r="G1380">
        <f>[1]hwy_speed!E1380</f>
        <v>0</v>
      </c>
      <c r="H1380">
        <f>[1]hwy_speed!F1380</f>
        <v>0</v>
      </c>
    </row>
    <row r="1381" spans="3:8" x14ac:dyDescent="0.25">
      <c r="C1381">
        <f>[1]hwy_speed!A1381</f>
        <v>28229</v>
      </c>
      <c r="D1381">
        <f>[1]hwy_speed!B1381</f>
        <v>0</v>
      </c>
      <c r="E1381">
        <f>[1]hwy_speed!C1381</f>
        <v>0</v>
      </c>
      <c r="F1381">
        <f>[1]hwy_speed!D1381</f>
        <v>0</v>
      </c>
      <c r="G1381">
        <f>[1]hwy_speed!E1381</f>
        <v>0</v>
      </c>
      <c r="H1381">
        <f>[1]hwy_speed!F1381</f>
        <v>0</v>
      </c>
    </row>
    <row r="1382" spans="3:8" x14ac:dyDescent="0.25">
      <c r="C1382">
        <f>[1]hwy_speed!A1382</f>
        <v>28231</v>
      </c>
      <c r="D1382">
        <f>[1]hwy_speed!B1382</f>
        <v>0</v>
      </c>
      <c r="E1382">
        <f>[1]hwy_speed!C1382</f>
        <v>0</v>
      </c>
      <c r="F1382">
        <f>[1]hwy_speed!D1382</f>
        <v>0</v>
      </c>
      <c r="G1382">
        <f>[1]hwy_speed!E1382</f>
        <v>0</v>
      </c>
      <c r="H1382">
        <f>[1]hwy_speed!F1382</f>
        <v>0</v>
      </c>
    </row>
    <row r="1383" spans="3:8" x14ac:dyDescent="0.25">
      <c r="C1383">
        <f>[1]hwy_speed!A1383</f>
        <v>28232</v>
      </c>
      <c r="D1383">
        <f>[1]hwy_speed!B1383</f>
        <v>0</v>
      </c>
      <c r="E1383">
        <f>[1]hwy_speed!C1383</f>
        <v>0</v>
      </c>
      <c r="F1383">
        <f>[1]hwy_speed!D1383</f>
        <v>0</v>
      </c>
      <c r="G1383">
        <f>[1]hwy_speed!E1383</f>
        <v>0</v>
      </c>
      <c r="H1383">
        <f>[1]hwy_speed!F1383</f>
        <v>0</v>
      </c>
    </row>
    <row r="1384" spans="3:8" x14ac:dyDescent="0.25">
      <c r="C1384">
        <f>[1]hwy_speed!A1384</f>
        <v>28235</v>
      </c>
      <c r="D1384">
        <f>[1]hwy_speed!B1384</f>
        <v>0</v>
      </c>
      <c r="E1384">
        <f>[1]hwy_speed!C1384</f>
        <v>0</v>
      </c>
      <c r="F1384">
        <f>[1]hwy_speed!D1384</f>
        <v>0</v>
      </c>
      <c r="G1384">
        <f>[1]hwy_speed!E1384</f>
        <v>0</v>
      </c>
      <c r="H1384">
        <f>[1]hwy_speed!F1384</f>
        <v>0</v>
      </c>
    </row>
    <row r="1385" spans="3:8" x14ac:dyDescent="0.25">
      <c r="C1385">
        <f>[1]hwy_speed!A1385</f>
        <v>28237</v>
      </c>
      <c r="D1385">
        <f>[1]hwy_speed!B1385</f>
        <v>0</v>
      </c>
      <c r="E1385">
        <f>[1]hwy_speed!C1385</f>
        <v>0</v>
      </c>
      <c r="F1385">
        <f>[1]hwy_speed!D1385</f>
        <v>0</v>
      </c>
      <c r="G1385">
        <f>[1]hwy_speed!E1385</f>
        <v>0</v>
      </c>
      <c r="H1385">
        <f>[1]hwy_speed!F1385</f>
        <v>0</v>
      </c>
    </row>
    <row r="1386" spans="3:8" x14ac:dyDescent="0.25">
      <c r="C1386">
        <f>[1]hwy_speed!A1386</f>
        <v>28239</v>
      </c>
      <c r="D1386">
        <f>[1]hwy_speed!B1386</f>
        <v>0</v>
      </c>
      <c r="E1386">
        <f>[1]hwy_speed!C1386</f>
        <v>0</v>
      </c>
      <c r="F1386">
        <f>[1]hwy_speed!D1386</f>
        <v>0</v>
      </c>
      <c r="G1386">
        <f>[1]hwy_speed!E1386</f>
        <v>0</v>
      </c>
      <c r="H1386">
        <f>[1]hwy_speed!F1386</f>
        <v>0</v>
      </c>
    </row>
    <row r="1387" spans="3:8" x14ac:dyDescent="0.25">
      <c r="C1387">
        <f>[1]hwy_speed!A1387</f>
        <v>28240</v>
      </c>
      <c r="D1387">
        <f>[1]hwy_speed!B1387</f>
        <v>0</v>
      </c>
      <c r="E1387">
        <f>[1]hwy_speed!C1387</f>
        <v>0</v>
      </c>
      <c r="F1387">
        <f>[1]hwy_speed!D1387</f>
        <v>0</v>
      </c>
      <c r="G1387">
        <f>[1]hwy_speed!E1387</f>
        <v>0</v>
      </c>
      <c r="H1387">
        <f>[1]hwy_speed!F1387</f>
        <v>0</v>
      </c>
    </row>
    <row r="1388" spans="3:8" x14ac:dyDescent="0.25">
      <c r="C1388">
        <f>[1]hwy_speed!A1388</f>
        <v>28244</v>
      </c>
      <c r="D1388">
        <f>[1]hwy_speed!B1388</f>
        <v>0</v>
      </c>
      <c r="E1388">
        <f>[1]hwy_speed!C1388</f>
        <v>0</v>
      </c>
      <c r="F1388">
        <f>[1]hwy_speed!D1388</f>
        <v>0</v>
      </c>
      <c r="G1388">
        <f>[1]hwy_speed!E1388</f>
        <v>0</v>
      </c>
      <c r="H1388">
        <f>[1]hwy_speed!F1388</f>
        <v>0</v>
      </c>
    </row>
    <row r="1389" spans="3:8" x14ac:dyDescent="0.25">
      <c r="C1389">
        <f>[1]hwy_speed!A1389</f>
        <v>28245</v>
      </c>
      <c r="D1389">
        <f>[1]hwy_speed!B1389</f>
        <v>0</v>
      </c>
      <c r="E1389">
        <f>[1]hwy_speed!C1389</f>
        <v>0</v>
      </c>
      <c r="F1389">
        <f>[1]hwy_speed!D1389</f>
        <v>0</v>
      </c>
      <c r="G1389">
        <f>[1]hwy_speed!E1389</f>
        <v>0</v>
      </c>
      <c r="H1389">
        <f>[1]hwy_speed!F1389</f>
        <v>0</v>
      </c>
    </row>
    <row r="1390" spans="3:8" x14ac:dyDescent="0.25">
      <c r="C1390">
        <f>[1]hwy_speed!A1390</f>
        <v>28246</v>
      </c>
      <c r="D1390">
        <f>[1]hwy_speed!B1390</f>
        <v>0</v>
      </c>
      <c r="E1390">
        <f>[1]hwy_speed!C1390</f>
        <v>0</v>
      </c>
      <c r="F1390">
        <f>[1]hwy_speed!D1390</f>
        <v>0</v>
      </c>
      <c r="G1390">
        <f>[1]hwy_speed!E1390</f>
        <v>0</v>
      </c>
      <c r="H1390">
        <f>[1]hwy_speed!F1390</f>
        <v>0</v>
      </c>
    </row>
    <row r="1391" spans="3:8" x14ac:dyDescent="0.25">
      <c r="C1391">
        <f>[1]hwy_speed!A1391</f>
        <v>28247</v>
      </c>
      <c r="D1391">
        <f>[1]hwy_speed!B1391</f>
        <v>0</v>
      </c>
      <c r="E1391">
        <f>[1]hwy_speed!C1391</f>
        <v>0</v>
      </c>
      <c r="F1391">
        <f>[1]hwy_speed!D1391</f>
        <v>0</v>
      </c>
      <c r="G1391">
        <f>[1]hwy_speed!E1391</f>
        <v>0</v>
      </c>
      <c r="H1391">
        <f>[1]hwy_speed!F1391</f>
        <v>0</v>
      </c>
    </row>
    <row r="1392" spans="3:8" x14ac:dyDescent="0.25">
      <c r="C1392">
        <f>[1]hwy_speed!A1392</f>
        <v>28250</v>
      </c>
      <c r="D1392">
        <f>[1]hwy_speed!B1392</f>
        <v>0</v>
      </c>
      <c r="E1392">
        <f>[1]hwy_speed!C1392</f>
        <v>0</v>
      </c>
      <c r="F1392">
        <f>[1]hwy_speed!D1392</f>
        <v>0</v>
      </c>
      <c r="G1392">
        <f>[1]hwy_speed!E1392</f>
        <v>0</v>
      </c>
      <c r="H1392">
        <f>[1]hwy_speed!F1392</f>
        <v>0</v>
      </c>
    </row>
    <row r="1393" spans="3:8" x14ac:dyDescent="0.25">
      <c r="C1393">
        <f>[1]hwy_speed!A1393</f>
        <v>28253</v>
      </c>
      <c r="D1393">
        <f>[1]hwy_speed!B1393</f>
        <v>0</v>
      </c>
      <c r="E1393">
        <f>[1]hwy_speed!C1393</f>
        <v>0</v>
      </c>
      <c r="F1393">
        <f>[1]hwy_speed!D1393</f>
        <v>0</v>
      </c>
      <c r="G1393">
        <f>[1]hwy_speed!E1393</f>
        <v>0</v>
      </c>
      <c r="H1393">
        <f>[1]hwy_speed!F1393</f>
        <v>0</v>
      </c>
    </row>
    <row r="1394" spans="3:8" x14ac:dyDescent="0.25">
      <c r="C1394">
        <f>[1]hwy_speed!A1394</f>
        <v>28254</v>
      </c>
      <c r="D1394">
        <f>[1]hwy_speed!B1394</f>
        <v>0</v>
      </c>
      <c r="E1394">
        <f>[1]hwy_speed!C1394</f>
        <v>0</v>
      </c>
      <c r="F1394">
        <f>[1]hwy_speed!D1394</f>
        <v>0</v>
      </c>
      <c r="G1394">
        <f>[1]hwy_speed!E1394</f>
        <v>0</v>
      </c>
      <c r="H1394">
        <f>[1]hwy_speed!F1394</f>
        <v>0</v>
      </c>
    </row>
    <row r="1395" spans="3:8" x14ac:dyDescent="0.25">
      <c r="C1395">
        <f>[1]hwy_speed!A1395</f>
        <v>28257</v>
      </c>
      <c r="D1395">
        <f>[1]hwy_speed!B1395</f>
        <v>0</v>
      </c>
      <c r="E1395">
        <f>[1]hwy_speed!C1395</f>
        <v>0</v>
      </c>
      <c r="F1395">
        <f>[1]hwy_speed!D1395</f>
        <v>0</v>
      </c>
      <c r="G1395">
        <f>[1]hwy_speed!E1395</f>
        <v>0</v>
      </c>
      <c r="H1395">
        <f>[1]hwy_speed!F1395</f>
        <v>0</v>
      </c>
    </row>
    <row r="1396" spans="3:8" x14ac:dyDescent="0.25">
      <c r="C1396">
        <f>[1]hwy_speed!A1396</f>
        <v>28258</v>
      </c>
      <c r="D1396">
        <f>[1]hwy_speed!B1396</f>
        <v>0</v>
      </c>
      <c r="E1396">
        <f>[1]hwy_speed!C1396</f>
        <v>0</v>
      </c>
      <c r="F1396">
        <f>[1]hwy_speed!D1396</f>
        <v>0</v>
      </c>
      <c r="G1396">
        <f>[1]hwy_speed!E1396</f>
        <v>0</v>
      </c>
      <c r="H1396">
        <f>[1]hwy_speed!F1396</f>
        <v>0</v>
      </c>
    </row>
    <row r="1397" spans="3:8" x14ac:dyDescent="0.25">
      <c r="C1397">
        <f>[1]hwy_speed!A1397</f>
        <v>28260</v>
      </c>
      <c r="D1397">
        <f>[1]hwy_speed!B1397</f>
        <v>0</v>
      </c>
      <c r="E1397">
        <f>[1]hwy_speed!C1397</f>
        <v>0</v>
      </c>
      <c r="F1397">
        <f>[1]hwy_speed!D1397</f>
        <v>0</v>
      </c>
      <c r="G1397">
        <f>[1]hwy_speed!E1397</f>
        <v>0</v>
      </c>
      <c r="H1397">
        <f>[1]hwy_speed!F1397</f>
        <v>0</v>
      </c>
    </row>
    <row r="1398" spans="3:8" x14ac:dyDescent="0.25">
      <c r="C1398">
        <f>[1]hwy_speed!A1398</f>
        <v>28261</v>
      </c>
      <c r="D1398">
        <f>[1]hwy_speed!B1398</f>
        <v>0</v>
      </c>
      <c r="E1398">
        <f>[1]hwy_speed!C1398</f>
        <v>0</v>
      </c>
      <c r="F1398">
        <f>[1]hwy_speed!D1398</f>
        <v>0</v>
      </c>
      <c r="G1398">
        <f>[1]hwy_speed!E1398</f>
        <v>0</v>
      </c>
      <c r="H1398">
        <f>[1]hwy_speed!F1398</f>
        <v>0</v>
      </c>
    </row>
    <row r="1399" spans="3:8" x14ac:dyDescent="0.25">
      <c r="C1399">
        <f>[1]hwy_speed!A1399</f>
        <v>28264</v>
      </c>
      <c r="D1399">
        <f>[1]hwy_speed!B1399</f>
        <v>0</v>
      </c>
      <c r="E1399">
        <f>[1]hwy_speed!C1399</f>
        <v>0</v>
      </c>
      <c r="F1399">
        <f>[1]hwy_speed!D1399</f>
        <v>0</v>
      </c>
      <c r="G1399">
        <f>[1]hwy_speed!E1399</f>
        <v>0</v>
      </c>
      <c r="H1399">
        <f>[1]hwy_speed!F1399</f>
        <v>0</v>
      </c>
    </row>
    <row r="1400" spans="3:8" x14ac:dyDescent="0.25">
      <c r="C1400">
        <f>[1]hwy_speed!A1400</f>
        <v>28265</v>
      </c>
      <c r="D1400">
        <f>[1]hwy_speed!B1400</f>
        <v>0</v>
      </c>
      <c r="E1400">
        <f>[1]hwy_speed!C1400</f>
        <v>0</v>
      </c>
      <c r="F1400">
        <f>[1]hwy_speed!D1400</f>
        <v>0</v>
      </c>
      <c r="G1400">
        <f>[1]hwy_speed!E1400</f>
        <v>0</v>
      </c>
      <c r="H1400">
        <f>[1]hwy_speed!F1400</f>
        <v>0</v>
      </c>
    </row>
    <row r="1401" spans="3:8" x14ac:dyDescent="0.25">
      <c r="C1401">
        <f>[1]hwy_speed!A1401</f>
        <v>28267</v>
      </c>
      <c r="D1401">
        <f>[1]hwy_speed!B1401</f>
        <v>0</v>
      </c>
      <c r="E1401">
        <f>[1]hwy_speed!C1401</f>
        <v>0</v>
      </c>
      <c r="F1401">
        <f>[1]hwy_speed!D1401</f>
        <v>0</v>
      </c>
      <c r="G1401">
        <f>[1]hwy_speed!E1401</f>
        <v>0</v>
      </c>
      <c r="H1401">
        <f>[1]hwy_speed!F1401</f>
        <v>0</v>
      </c>
    </row>
    <row r="1402" spans="3:8" x14ac:dyDescent="0.25">
      <c r="C1402">
        <f>[1]hwy_speed!A1402</f>
        <v>28269</v>
      </c>
      <c r="D1402">
        <f>[1]hwy_speed!B1402</f>
        <v>0</v>
      </c>
      <c r="E1402">
        <f>[1]hwy_speed!C1402</f>
        <v>0</v>
      </c>
      <c r="F1402">
        <f>[1]hwy_speed!D1402</f>
        <v>0</v>
      </c>
      <c r="G1402">
        <f>[1]hwy_speed!E1402</f>
        <v>0</v>
      </c>
      <c r="H1402">
        <f>[1]hwy_speed!F1402</f>
        <v>0</v>
      </c>
    </row>
    <row r="1403" spans="3:8" x14ac:dyDescent="0.25">
      <c r="C1403">
        <f>[1]hwy_speed!A1403</f>
        <v>28270</v>
      </c>
      <c r="D1403">
        <f>[1]hwy_speed!B1403</f>
        <v>0</v>
      </c>
      <c r="E1403">
        <f>[1]hwy_speed!C1403</f>
        <v>0</v>
      </c>
      <c r="F1403">
        <f>[1]hwy_speed!D1403</f>
        <v>0</v>
      </c>
      <c r="G1403">
        <f>[1]hwy_speed!E1403</f>
        <v>0</v>
      </c>
      <c r="H1403">
        <f>[1]hwy_speed!F1403</f>
        <v>0</v>
      </c>
    </row>
    <row r="1404" spans="3:8" x14ac:dyDescent="0.25">
      <c r="C1404">
        <f>[1]hwy_speed!A1404</f>
        <v>28276</v>
      </c>
      <c r="D1404">
        <f>[1]hwy_speed!B1404</f>
        <v>0</v>
      </c>
      <c r="E1404">
        <f>[1]hwy_speed!C1404</f>
        <v>0</v>
      </c>
      <c r="F1404">
        <f>[1]hwy_speed!D1404</f>
        <v>0</v>
      </c>
      <c r="G1404">
        <f>[1]hwy_speed!E1404</f>
        <v>0</v>
      </c>
      <c r="H1404">
        <f>[1]hwy_speed!F1404</f>
        <v>0</v>
      </c>
    </row>
    <row r="1405" spans="3:8" x14ac:dyDescent="0.25">
      <c r="C1405">
        <f>[1]hwy_speed!A1405</f>
        <v>28279</v>
      </c>
      <c r="D1405">
        <f>[1]hwy_speed!B1405</f>
        <v>0</v>
      </c>
      <c r="E1405">
        <f>[1]hwy_speed!C1405</f>
        <v>0</v>
      </c>
      <c r="F1405">
        <f>[1]hwy_speed!D1405</f>
        <v>0</v>
      </c>
      <c r="G1405">
        <f>[1]hwy_speed!E1405</f>
        <v>0</v>
      </c>
      <c r="H1405">
        <f>[1]hwy_speed!F1405</f>
        <v>0</v>
      </c>
    </row>
    <row r="1406" spans="3:8" x14ac:dyDescent="0.25">
      <c r="C1406">
        <f>[1]hwy_speed!A1406</f>
        <v>28280</v>
      </c>
      <c r="D1406">
        <f>[1]hwy_speed!B1406</f>
        <v>0</v>
      </c>
      <c r="E1406">
        <f>[1]hwy_speed!C1406</f>
        <v>0</v>
      </c>
      <c r="F1406">
        <f>[1]hwy_speed!D1406</f>
        <v>0</v>
      </c>
      <c r="G1406">
        <f>[1]hwy_speed!E1406</f>
        <v>0</v>
      </c>
      <c r="H1406">
        <f>[1]hwy_speed!F1406</f>
        <v>0</v>
      </c>
    </row>
    <row r="1407" spans="3:8" x14ac:dyDescent="0.25">
      <c r="C1407">
        <f>[1]hwy_speed!A1407</f>
        <v>28281</v>
      </c>
      <c r="D1407">
        <f>[1]hwy_speed!B1407</f>
        <v>0</v>
      </c>
      <c r="E1407">
        <f>[1]hwy_speed!C1407</f>
        <v>0</v>
      </c>
      <c r="F1407">
        <f>[1]hwy_speed!D1407</f>
        <v>0</v>
      </c>
      <c r="G1407">
        <f>[1]hwy_speed!E1407</f>
        <v>0</v>
      </c>
      <c r="H1407">
        <f>[1]hwy_speed!F1407</f>
        <v>0</v>
      </c>
    </row>
    <row r="1408" spans="3:8" x14ac:dyDescent="0.25">
      <c r="C1408">
        <f>[1]hwy_speed!A1408</f>
        <v>28284</v>
      </c>
      <c r="D1408">
        <f>[1]hwy_speed!B1408</f>
        <v>0</v>
      </c>
      <c r="E1408">
        <f>[1]hwy_speed!C1408</f>
        <v>0</v>
      </c>
      <c r="F1408">
        <f>[1]hwy_speed!D1408</f>
        <v>0</v>
      </c>
      <c r="G1408">
        <f>[1]hwy_speed!E1408</f>
        <v>0</v>
      </c>
      <c r="H1408">
        <f>[1]hwy_speed!F1408</f>
        <v>0</v>
      </c>
    </row>
    <row r="1409" spans="3:8" x14ac:dyDescent="0.25">
      <c r="C1409">
        <f>[1]hwy_speed!A1409</f>
        <v>28292</v>
      </c>
      <c r="D1409">
        <f>[1]hwy_speed!B1409</f>
        <v>0</v>
      </c>
      <c r="E1409">
        <f>[1]hwy_speed!C1409</f>
        <v>0</v>
      </c>
      <c r="F1409">
        <f>[1]hwy_speed!D1409</f>
        <v>0</v>
      </c>
      <c r="G1409">
        <f>[1]hwy_speed!E1409</f>
        <v>0</v>
      </c>
      <c r="H1409">
        <f>[1]hwy_speed!F1409</f>
        <v>0</v>
      </c>
    </row>
    <row r="1410" spans="3:8" x14ac:dyDescent="0.25">
      <c r="C1410">
        <f>[1]hwy_speed!A1410</f>
        <v>28379</v>
      </c>
      <c r="D1410">
        <f>[1]hwy_speed!B1410</f>
        <v>0</v>
      </c>
      <c r="E1410">
        <f>[1]hwy_speed!C1410</f>
        <v>0</v>
      </c>
      <c r="F1410">
        <f>[1]hwy_speed!D1410</f>
        <v>0</v>
      </c>
      <c r="G1410">
        <f>[1]hwy_speed!E1410</f>
        <v>0</v>
      </c>
      <c r="H1410">
        <f>[1]hwy_speed!F1410</f>
        <v>0</v>
      </c>
    </row>
    <row r="1411" spans="3:8" x14ac:dyDescent="0.25">
      <c r="C1411">
        <f>[1]hwy_speed!A1411</f>
        <v>28380</v>
      </c>
      <c r="D1411">
        <f>[1]hwy_speed!B1411</f>
        <v>0</v>
      </c>
      <c r="E1411">
        <f>[1]hwy_speed!C1411</f>
        <v>0</v>
      </c>
      <c r="F1411">
        <f>[1]hwy_speed!D1411</f>
        <v>0</v>
      </c>
      <c r="G1411">
        <f>[1]hwy_speed!E1411</f>
        <v>0</v>
      </c>
      <c r="H1411">
        <f>[1]hwy_speed!F1411</f>
        <v>0</v>
      </c>
    </row>
    <row r="1412" spans="3:8" x14ac:dyDescent="0.25">
      <c r="C1412">
        <f>[1]hwy_speed!A1412</f>
        <v>28381</v>
      </c>
      <c r="D1412">
        <f>[1]hwy_speed!B1412</f>
        <v>0</v>
      </c>
      <c r="E1412">
        <f>[1]hwy_speed!C1412</f>
        <v>0</v>
      </c>
      <c r="F1412">
        <f>[1]hwy_speed!D1412</f>
        <v>0</v>
      </c>
      <c r="G1412">
        <f>[1]hwy_speed!E1412</f>
        <v>0</v>
      </c>
      <c r="H1412">
        <f>[1]hwy_speed!F1412</f>
        <v>0</v>
      </c>
    </row>
    <row r="1413" spans="3:8" x14ac:dyDescent="0.25">
      <c r="C1413">
        <f>[1]hwy_speed!A1413</f>
        <v>28390</v>
      </c>
      <c r="D1413">
        <f>[1]hwy_speed!B1413</f>
        <v>0</v>
      </c>
      <c r="E1413">
        <f>[1]hwy_speed!C1413</f>
        <v>0</v>
      </c>
      <c r="F1413">
        <f>[1]hwy_speed!D1413</f>
        <v>0</v>
      </c>
      <c r="G1413">
        <f>[1]hwy_speed!E1413</f>
        <v>0</v>
      </c>
      <c r="H1413">
        <f>[1]hwy_speed!F1413</f>
        <v>0</v>
      </c>
    </row>
    <row r="1414" spans="3:8" x14ac:dyDescent="0.25">
      <c r="C1414">
        <f>[1]hwy_speed!A1414</f>
        <v>28396</v>
      </c>
      <c r="D1414">
        <f>[1]hwy_speed!B1414</f>
        <v>0</v>
      </c>
      <c r="E1414">
        <f>[1]hwy_speed!C1414</f>
        <v>0</v>
      </c>
      <c r="F1414">
        <f>[1]hwy_speed!D1414</f>
        <v>0</v>
      </c>
      <c r="G1414">
        <f>[1]hwy_speed!E1414</f>
        <v>0</v>
      </c>
      <c r="H1414">
        <f>[1]hwy_speed!F1414</f>
        <v>0</v>
      </c>
    </row>
    <row r="1415" spans="3:8" x14ac:dyDescent="0.25">
      <c r="C1415">
        <f>[1]hwy_speed!A1415</f>
        <v>28397</v>
      </c>
      <c r="D1415">
        <f>[1]hwy_speed!B1415</f>
        <v>0</v>
      </c>
      <c r="E1415">
        <f>[1]hwy_speed!C1415</f>
        <v>0</v>
      </c>
      <c r="F1415">
        <f>[1]hwy_speed!D1415</f>
        <v>0</v>
      </c>
      <c r="G1415">
        <f>[1]hwy_speed!E1415</f>
        <v>0</v>
      </c>
      <c r="H1415">
        <f>[1]hwy_speed!F1415</f>
        <v>0</v>
      </c>
    </row>
    <row r="1416" spans="3:8" x14ac:dyDescent="0.25">
      <c r="C1416">
        <f>[1]hwy_speed!A1416</f>
        <v>28417</v>
      </c>
      <c r="D1416">
        <f>[1]hwy_speed!B1416</f>
        <v>0</v>
      </c>
      <c r="E1416">
        <f>[1]hwy_speed!C1416</f>
        <v>0</v>
      </c>
      <c r="F1416">
        <f>[1]hwy_speed!D1416</f>
        <v>0</v>
      </c>
      <c r="G1416">
        <f>[1]hwy_speed!E1416</f>
        <v>0</v>
      </c>
      <c r="H1416">
        <f>[1]hwy_speed!F1416</f>
        <v>0</v>
      </c>
    </row>
    <row r="1417" spans="3:8" x14ac:dyDescent="0.25">
      <c r="C1417">
        <f>[1]hwy_speed!A1417</f>
        <v>28418</v>
      </c>
      <c r="D1417">
        <f>[1]hwy_speed!B1417</f>
        <v>0</v>
      </c>
      <c r="E1417">
        <f>[1]hwy_speed!C1417</f>
        <v>0</v>
      </c>
      <c r="F1417">
        <f>[1]hwy_speed!D1417</f>
        <v>0</v>
      </c>
      <c r="G1417">
        <f>[1]hwy_speed!E1417</f>
        <v>0</v>
      </c>
      <c r="H1417">
        <f>[1]hwy_speed!F1417</f>
        <v>0</v>
      </c>
    </row>
    <row r="1418" spans="3:8" x14ac:dyDescent="0.25">
      <c r="C1418">
        <f>[1]hwy_speed!A1418</f>
        <v>28453</v>
      </c>
      <c r="D1418">
        <f>[1]hwy_speed!B1418</f>
        <v>0</v>
      </c>
      <c r="E1418">
        <f>[1]hwy_speed!C1418</f>
        <v>0</v>
      </c>
      <c r="F1418">
        <f>[1]hwy_speed!D1418</f>
        <v>0</v>
      </c>
      <c r="G1418">
        <f>[1]hwy_speed!E1418</f>
        <v>0</v>
      </c>
      <c r="H1418">
        <f>[1]hwy_speed!F1418</f>
        <v>0</v>
      </c>
    </row>
    <row r="1419" spans="3:8" x14ac:dyDescent="0.25">
      <c r="C1419">
        <f>[1]hwy_speed!A1419</f>
        <v>28455</v>
      </c>
      <c r="D1419">
        <f>[1]hwy_speed!B1419</f>
        <v>0</v>
      </c>
      <c r="E1419">
        <f>[1]hwy_speed!C1419</f>
        <v>0</v>
      </c>
      <c r="F1419">
        <f>[1]hwy_speed!D1419</f>
        <v>0</v>
      </c>
      <c r="G1419">
        <f>[1]hwy_speed!E1419</f>
        <v>0</v>
      </c>
      <c r="H1419">
        <f>[1]hwy_speed!F1419</f>
        <v>0</v>
      </c>
    </row>
    <row r="1420" spans="3:8" x14ac:dyDescent="0.25">
      <c r="C1420">
        <f>[1]hwy_speed!A1420</f>
        <v>28465</v>
      </c>
      <c r="D1420">
        <f>[1]hwy_speed!B1420</f>
        <v>0</v>
      </c>
      <c r="E1420">
        <f>[1]hwy_speed!C1420</f>
        <v>0</v>
      </c>
      <c r="F1420">
        <f>[1]hwy_speed!D1420</f>
        <v>0</v>
      </c>
      <c r="G1420">
        <f>[1]hwy_speed!E1420</f>
        <v>0</v>
      </c>
      <c r="H1420">
        <f>[1]hwy_speed!F1420</f>
        <v>0</v>
      </c>
    </row>
    <row r="1421" spans="3:8" x14ac:dyDescent="0.25">
      <c r="C1421">
        <f>[1]hwy_speed!A1421</f>
        <v>28466</v>
      </c>
      <c r="D1421">
        <f>[1]hwy_speed!B1421</f>
        <v>0</v>
      </c>
      <c r="E1421">
        <f>[1]hwy_speed!C1421</f>
        <v>0</v>
      </c>
      <c r="F1421">
        <f>[1]hwy_speed!D1421</f>
        <v>0</v>
      </c>
      <c r="G1421">
        <f>[1]hwy_speed!E1421</f>
        <v>0</v>
      </c>
      <c r="H1421">
        <f>[1]hwy_speed!F1421</f>
        <v>0</v>
      </c>
    </row>
    <row r="1422" spans="3:8" x14ac:dyDescent="0.25">
      <c r="C1422">
        <f>[1]hwy_speed!A1422</f>
        <v>28472</v>
      </c>
      <c r="D1422">
        <f>[1]hwy_speed!B1422</f>
        <v>0</v>
      </c>
      <c r="E1422">
        <f>[1]hwy_speed!C1422</f>
        <v>0</v>
      </c>
      <c r="F1422">
        <f>[1]hwy_speed!D1422</f>
        <v>0</v>
      </c>
      <c r="G1422">
        <f>[1]hwy_speed!E1422</f>
        <v>0</v>
      </c>
      <c r="H1422">
        <f>[1]hwy_speed!F1422</f>
        <v>0</v>
      </c>
    </row>
    <row r="1423" spans="3:8" x14ac:dyDescent="0.25">
      <c r="C1423">
        <f>[1]hwy_speed!A1423</f>
        <v>28473</v>
      </c>
      <c r="D1423">
        <f>[1]hwy_speed!B1423</f>
        <v>0</v>
      </c>
      <c r="E1423">
        <f>[1]hwy_speed!C1423</f>
        <v>0</v>
      </c>
      <c r="F1423">
        <f>[1]hwy_speed!D1423</f>
        <v>0</v>
      </c>
      <c r="G1423">
        <f>[1]hwy_speed!E1423</f>
        <v>0</v>
      </c>
      <c r="H1423">
        <f>[1]hwy_speed!F1423</f>
        <v>0</v>
      </c>
    </row>
    <row r="1424" spans="3:8" x14ac:dyDescent="0.25">
      <c r="C1424">
        <f>[1]hwy_speed!A1424</f>
        <v>28477</v>
      </c>
      <c r="D1424">
        <f>[1]hwy_speed!B1424</f>
        <v>0</v>
      </c>
      <c r="E1424">
        <f>[1]hwy_speed!C1424</f>
        <v>0</v>
      </c>
      <c r="F1424">
        <f>[1]hwy_speed!D1424</f>
        <v>0</v>
      </c>
      <c r="G1424">
        <f>[1]hwy_speed!E1424</f>
        <v>0</v>
      </c>
      <c r="H1424">
        <f>[1]hwy_speed!F1424</f>
        <v>0</v>
      </c>
    </row>
    <row r="1425" spans="3:8" x14ac:dyDescent="0.25">
      <c r="C1425">
        <f>[1]hwy_speed!A1425</f>
        <v>28479</v>
      </c>
      <c r="D1425">
        <f>[1]hwy_speed!B1425</f>
        <v>0</v>
      </c>
      <c r="E1425">
        <f>[1]hwy_speed!C1425</f>
        <v>0</v>
      </c>
      <c r="F1425">
        <f>[1]hwy_speed!D1425</f>
        <v>0</v>
      </c>
      <c r="G1425">
        <f>[1]hwy_speed!E1425</f>
        <v>0</v>
      </c>
      <c r="H1425">
        <f>[1]hwy_speed!F1425</f>
        <v>0</v>
      </c>
    </row>
    <row r="1426" spans="3:8" x14ac:dyDescent="0.25">
      <c r="C1426">
        <f>[1]hwy_speed!A1426</f>
        <v>28486</v>
      </c>
      <c r="D1426">
        <f>[1]hwy_speed!B1426</f>
        <v>0</v>
      </c>
      <c r="E1426">
        <f>[1]hwy_speed!C1426</f>
        <v>0</v>
      </c>
      <c r="F1426">
        <f>[1]hwy_speed!D1426</f>
        <v>0</v>
      </c>
      <c r="G1426">
        <f>[1]hwy_speed!E1426</f>
        <v>0</v>
      </c>
      <c r="H1426">
        <f>[1]hwy_speed!F1426</f>
        <v>0</v>
      </c>
    </row>
    <row r="1427" spans="3:8" x14ac:dyDescent="0.25">
      <c r="C1427">
        <f>[1]hwy_speed!A1427</f>
        <v>28490</v>
      </c>
      <c r="D1427">
        <f>[1]hwy_speed!B1427</f>
        <v>0</v>
      </c>
      <c r="E1427">
        <f>[1]hwy_speed!C1427</f>
        <v>0</v>
      </c>
      <c r="F1427">
        <f>[1]hwy_speed!D1427</f>
        <v>0</v>
      </c>
      <c r="G1427">
        <f>[1]hwy_speed!E1427</f>
        <v>0</v>
      </c>
      <c r="H1427">
        <f>[1]hwy_speed!F1427</f>
        <v>0</v>
      </c>
    </row>
    <row r="1428" spans="3:8" x14ac:dyDescent="0.25">
      <c r="C1428">
        <f>[1]hwy_speed!A1428</f>
        <v>28492</v>
      </c>
      <c r="D1428">
        <f>[1]hwy_speed!B1428</f>
        <v>0</v>
      </c>
      <c r="E1428">
        <f>[1]hwy_speed!C1428</f>
        <v>0</v>
      </c>
      <c r="F1428">
        <f>[1]hwy_speed!D1428</f>
        <v>0</v>
      </c>
      <c r="G1428">
        <f>[1]hwy_speed!E1428</f>
        <v>0</v>
      </c>
      <c r="H1428">
        <f>[1]hwy_speed!F1428</f>
        <v>0</v>
      </c>
    </row>
    <row r="1429" spans="3:8" x14ac:dyDescent="0.25">
      <c r="C1429">
        <f>[1]hwy_speed!A1429</f>
        <v>28493</v>
      </c>
      <c r="D1429">
        <f>[1]hwy_speed!B1429</f>
        <v>0</v>
      </c>
      <c r="E1429">
        <f>[1]hwy_speed!C1429</f>
        <v>0</v>
      </c>
      <c r="F1429">
        <f>[1]hwy_speed!D1429</f>
        <v>0</v>
      </c>
      <c r="G1429">
        <f>[1]hwy_speed!E1429</f>
        <v>0</v>
      </c>
      <c r="H1429">
        <f>[1]hwy_speed!F1429</f>
        <v>0</v>
      </c>
    </row>
    <row r="1430" spans="3:8" x14ac:dyDescent="0.25">
      <c r="C1430">
        <f>[1]hwy_speed!A1430</f>
        <v>28495</v>
      </c>
      <c r="D1430">
        <f>[1]hwy_speed!B1430</f>
        <v>0</v>
      </c>
      <c r="E1430">
        <f>[1]hwy_speed!C1430</f>
        <v>0</v>
      </c>
      <c r="F1430">
        <f>[1]hwy_speed!D1430</f>
        <v>0</v>
      </c>
      <c r="G1430">
        <f>[1]hwy_speed!E1430</f>
        <v>0</v>
      </c>
      <c r="H1430">
        <f>[1]hwy_speed!F1430</f>
        <v>0</v>
      </c>
    </row>
    <row r="1431" spans="3:8" x14ac:dyDescent="0.25">
      <c r="C1431">
        <f>[1]hwy_speed!A1431</f>
        <v>28511</v>
      </c>
      <c r="D1431">
        <f>[1]hwy_speed!B1431</f>
        <v>0</v>
      </c>
      <c r="E1431">
        <f>[1]hwy_speed!C1431</f>
        <v>0</v>
      </c>
      <c r="F1431">
        <f>[1]hwy_speed!D1431</f>
        <v>0</v>
      </c>
      <c r="G1431">
        <f>[1]hwy_speed!E1431</f>
        <v>0</v>
      </c>
      <c r="H1431">
        <f>[1]hwy_speed!F1431</f>
        <v>0</v>
      </c>
    </row>
    <row r="1432" spans="3:8" x14ac:dyDescent="0.25">
      <c r="C1432">
        <f>[1]hwy_speed!A1432</f>
        <v>28512</v>
      </c>
      <c r="D1432">
        <f>[1]hwy_speed!B1432</f>
        <v>0</v>
      </c>
      <c r="E1432">
        <f>[1]hwy_speed!C1432</f>
        <v>0</v>
      </c>
      <c r="F1432">
        <f>[1]hwy_speed!D1432</f>
        <v>0</v>
      </c>
      <c r="G1432">
        <f>[1]hwy_speed!E1432</f>
        <v>0</v>
      </c>
      <c r="H1432">
        <f>[1]hwy_speed!F1432</f>
        <v>0</v>
      </c>
    </row>
    <row r="1433" spans="3:8" x14ac:dyDescent="0.25">
      <c r="C1433">
        <f>[1]hwy_speed!A1433</f>
        <v>28515</v>
      </c>
      <c r="D1433">
        <f>[1]hwy_speed!B1433</f>
        <v>0</v>
      </c>
      <c r="E1433">
        <f>[1]hwy_speed!C1433</f>
        <v>0</v>
      </c>
      <c r="F1433">
        <f>[1]hwy_speed!D1433</f>
        <v>0</v>
      </c>
      <c r="G1433">
        <f>[1]hwy_speed!E1433</f>
        <v>0</v>
      </c>
      <c r="H1433">
        <f>[1]hwy_speed!F1433</f>
        <v>0</v>
      </c>
    </row>
    <row r="1434" spans="3:8" x14ac:dyDescent="0.25">
      <c r="C1434">
        <f>[1]hwy_speed!A1434</f>
        <v>28534</v>
      </c>
      <c r="D1434">
        <f>[1]hwy_speed!B1434</f>
        <v>0</v>
      </c>
      <c r="E1434">
        <f>[1]hwy_speed!C1434</f>
        <v>0</v>
      </c>
      <c r="F1434">
        <f>[1]hwy_speed!D1434</f>
        <v>0</v>
      </c>
      <c r="G1434">
        <f>[1]hwy_speed!E1434</f>
        <v>0</v>
      </c>
      <c r="H1434">
        <f>[1]hwy_speed!F1434</f>
        <v>0</v>
      </c>
    </row>
    <row r="1435" spans="3:8" x14ac:dyDescent="0.25">
      <c r="C1435">
        <f>[1]hwy_speed!A1435</f>
        <v>28535</v>
      </c>
      <c r="D1435">
        <f>[1]hwy_speed!B1435</f>
        <v>0</v>
      </c>
      <c r="E1435">
        <f>[1]hwy_speed!C1435</f>
        <v>0</v>
      </c>
      <c r="F1435">
        <f>[1]hwy_speed!D1435</f>
        <v>0</v>
      </c>
      <c r="G1435">
        <f>[1]hwy_speed!E1435</f>
        <v>0</v>
      </c>
      <c r="H1435">
        <f>[1]hwy_speed!F1435</f>
        <v>0</v>
      </c>
    </row>
    <row r="1436" spans="3:8" x14ac:dyDescent="0.25">
      <c r="C1436">
        <f>[1]hwy_speed!A1436</f>
        <v>28540</v>
      </c>
      <c r="D1436">
        <f>[1]hwy_speed!B1436</f>
        <v>0</v>
      </c>
      <c r="E1436">
        <f>[1]hwy_speed!C1436</f>
        <v>0</v>
      </c>
      <c r="F1436">
        <f>[1]hwy_speed!D1436</f>
        <v>0</v>
      </c>
      <c r="G1436">
        <f>[1]hwy_speed!E1436</f>
        <v>0</v>
      </c>
      <c r="H1436">
        <f>[1]hwy_speed!F1436</f>
        <v>0</v>
      </c>
    </row>
    <row r="1437" spans="3:8" x14ac:dyDescent="0.25">
      <c r="C1437">
        <f>[1]hwy_speed!A1437</f>
        <v>28564</v>
      </c>
      <c r="D1437">
        <f>[1]hwy_speed!B1437</f>
        <v>0</v>
      </c>
      <c r="E1437">
        <f>[1]hwy_speed!C1437</f>
        <v>0</v>
      </c>
      <c r="F1437">
        <f>[1]hwy_speed!D1437</f>
        <v>0</v>
      </c>
      <c r="G1437">
        <f>[1]hwy_speed!E1437</f>
        <v>0</v>
      </c>
      <c r="H1437">
        <f>[1]hwy_speed!F1437</f>
        <v>0</v>
      </c>
    </row>
    <row r="1438" spans="3:8" x14ac:dyDescent="0.25">
      <c r="C1438">
        <f>[1]hwy_speed!A1438</f>
        <v>28565</v>
      </c>
      <c r="D1438">
        <f>[1]hwy_speed!B1438</f>
        <v>0</v>
      </c>
      <c r="E1438">
        <f>[1]hwy_speed!C1438</f>
        <v>0</v>
      </c>
      <c r="F1438">
        <f>[1]hwy_speed!D1438</f>
        <v>0</v>
      </c>
      <c r="G1438">
        <f>[1]hwy_speed!E1438</f>
        <v>0</v>
      </c>
      <c r="H1438">
        <f>[1]hwy_speed!F1438</f>
        <v>0</v>
      </c>
    </row>
    <row r="1439" spans="3:8" x14ac:dyDescent="0.25">
      <c r="C1439">
        <f>[1]hwy_speed!A1439</f>
        <v>28568</v>
      </c>
      <c r="D1439">
        <f>[1]hwy_speed!B1439</f>
        <v>0</v>
      </c>
      <c r="E1439">
        <f>[1]hwy_speed!C1439</f>
        <v>0</v>
      </c>
      <c r="F1439">
        <f>[1]hwy_speed!D1439</f>
        <v>0</v>
      </c>
      <c r="G1439">
        <f>[1]hwy_speed!E1439</f>
        <v>0</v>
      </c>
      <c r="H1439">
        <f>[1]hwy_speed!F1439</f>
        <v>0</v>
      </c>
    </row>
    <row r="1440" spans="3:8" x14ac:dyDescent="0.25">
      <c r="C1440">
        <f>[1]hwy_speed!A1440</f>
        <v>28569</v>
      </c>
      <c r="D1440">
        <f>[1]hwy_speed!B1440</f>
        <v>0</v>
      </c>
      <c r="E1440">
        <f>[1]hwy_speed!C1440</f>
        <v>0</v>
      </c>
      <c r="F1440">
        <f>[1]hwy_speed!D1440</f>
        <v>0</v>
      </c>
      <c r="G1440">
        <f>[1]hwy_speed!E1440</f>
        <v>0</v>
      </c>
      <c r="H1440">
        <f>[1]hwy_speed!F1440</f>
        <v>0</v>
      </c>
    </row>
    <row r="1441" spans="3:8" x14ac:dyDescent="0.25">
      <c r="C1441">
        <f>[1]hwy_speed!A1441</f>
        <v>28587</v>
      </c>
      <c r="D1441">
        <f>[1]hwy_speed!B1441</f>
        <v>0</v>
      </c>
      <c r="E1441">
        <f>[1]hwy_speed!C1441</f>
        <v>0</v>
      </c>
      <c r="F1441">
        <f>[1]hwy_speed!D1441</f>
        <v>0</v>
      </c>
      <c r="G1441">
        <f>[1]hwy_speed!E1441</f>
        <v>0</v>
      </c>
      <c r="H1441">
        <f>[1]hwy_speed!F1441</f>
        <v>0</v>
      </c>
    </row>
    <row r="1442" spans="3:8" x14ac:dyDescent="0.25">
      <c r="C1442">
        <f>[1]hwy_speed!A1442</f>
        <v>28588</v>
      </c>
      <c r="D1442">
        <f>[1]hwy_speed!B1442</f>
        <v>0</v>
      </c>
      <c r="E1442">
        <f>[1]hwy_speed!C1442</f>
        <v>0</v>
      </c>
      <c r="F1442">
        <f>[1]hwy_speed!D1442</f>
        <v>0</v>
      </c>
      <c r="G1442">
        <f>[1]hwy_speed!E1442</f>
        <v>0</v>
      </c>
      <c r="H1442">
        <f>[1]hwy_speed!F1442</f>
        <v>0</v>
      </c>
    </row>
    <row r="1443" spans="3:8" x14ac:dyDescent="0.25">
      <c r="C1443">
        <f>[1]hwy_speed!A1443</f>
        <v>28601</v>
      </c>
      <c r="D1443">
        <f>[1]hwy_speed!B1443</f>
        <v>0</v>
      </c>
      <c r="E1443">
        <f>[1]hwy_speed!C1443</f>
        <v>0</v>
      </c>
      <c r="F1443">
        <f>[1]hwy_speed!D1443</f>
        <v>0</v>
      </c>
      <c r="G1443">
        <f>[1]hwy_speed!E1443</f>
        <v>0</v>
      </c>
      <c r="H1443">
        <f>[1]hwy_speed!F1443</f>
        <v>0</v>
      </c>
    </row>
    <row r="1444" spans="3:8" x14ac:dyDescent="0.25">
      <c r="C1444">
        <f>[1]hwy_speed!A1444</f>
        <v>28611</v>
      </c>
      <c r="D1444">
        <f>[1]hwy_speed!B1444</f>
        <v>0</v>
      </c>
      <c r="E1444">
        <f>[1]hwy_speed!C1444</f>
        <v>0</v>
      </c>
      <c r="F1444">
        <f>[1]hwy_speed!D1444</f>
        <v>0</v>
      </c>
      <c r="G1444">
        <f>[1]hwy_speed!E1444</f>
        <v>0</v>
      </c>
      <c r="H1444">
        <f>[1]hwy_speed!F1444</f>
        <v>0</v>
      </c>
    </row>
    <row r="1445" spans="3:8" x14ac:dyDescent="0.25">
      <c r="C1445">
        <f>[1]hwy_speed!A1445</f>
        <v>28613</v>
      </c>
      <c r="D1445">
        <f>[1]hwy_speed!B1445</f>
        <v>0</v>
      </c>
      <c r="E1445">
        <f>[1]hwy_speed!C1445</f>
        <v>0</v>
      </c>
      <c r="F1445">
        <f>[1]hwy_speed!D1445</f>
        <v>0</v>
      </c>
      <c r="G1445">
        <f>[1]hwy_speed!E1445</f>
        <v>0</v>
      </c>
      <c r="H1445">
        <f>[1]hwy_speed!F1445</f>
        <v>0</v>
      </c>
    </row>
    <row r="1446" spans="3:8" x14ac:dyDescent="0.25">
      <c r="C1446">
        <f>[1]hwy_speed!A1446</f>
        <v>28615</v>
      </c>
      <c r="D1446">
        <f>[1]hwy_speed!B1446</f>
        <v>0</v>
      </c>
      <c r="E1446">
        <f>[1]hwy_speed!C1446</f>
        <v>0</v>
      </c>
      <c r="F1446">
        <f>[1]hwy_speed!D1446</f>
        <v>0</v>
      </c>
      <c r="G1446">
        <f>[1]hwy_speed!E1446</f>
        <v>0</v>
      </c>
      <c r="H1446">
        <f>[1]hwy_speed!F1446</f>
        <v>0</v>
      </c>
    </row>
    <row r="1447" spans="3:8" x14ac:dyDescent="0.25">
      <c r="C1447">
        <f>[1]hwy_speed!A1447</f>
        <v>28619</v>
      </c>
      <c r="D1447">
        <f>[1]hwy_speed!B1447</f>
        <v>0</v>
      </c>
      <c r="E1447">
        <f>[1]hwy_speed!C1447</f>
        <v>0</v>
      </c>
      <c r="F1447">
        <f>[1]hwy_speed!D1447</f>
        <v>0</v>
      </c>
      <c r="G1447">
        <f>[1]hwy_speed!E1447</f>
        <v>0</v>
      </c>
      <c r="H1447">
        <f>[1]hwy_speed!F1447</f>
        <v>0</v>
      </c>
    </row>
    <row r="1448" spans="3:8" x14ac:dyDescent="0.25">
      <c r="C1448">
        <f>[1]hwy_speed!A1448</f>
        <v>28623</v>
      </c>
      <c r="D1448">
        <f>[1]hwy_speed!B1448</f>
        <v>0</v>
      </c>
      <c r="E1448">
        <f>[1]hwy_speed!C1448</f>
        <v>0</v>
      </c>
      <c r="F1448">
        <f>[1]hwy_speed!D1448</f>
        <v>0</v>
      </c>
      <c r="G1448">
        <f>[1]hwy_speed!E1448</f>
        <v>0</v>
      </c>
      <c r="H1448">
        <f>[1]hwy_speed!F1448</f>
        <v>0</v>
      </c>
    </row>
    <row r="1449" spans="3:8" x14ac:dyDescent="0.25">
      <c r="C1449">
        <f>[1]hwy_speed!A1449</f>
        <v>28634</v>
      </c>
      <c r="D1449">
        <f>[1]hwy_speed!B1449</f>
        <v>0</v>
      </c>
      <c r="E1449">
        <f>[1]hwy_speed!C1449</f>
        <v>0</v>
      </c>
      <c r="F1449">
        <f>[1]hwy_speed!D1449</f>
        <v>0</v>
      </c>
      <c r="G1449">
        <f>[1]hwy_speed!E1449</f>
        <v>0</v>
      </c>
      <c r="H1449">
        <f>[1]hwy_speed!F1449</f>
        <v>0</v>
      </c>
    </row>
    <row r="1450" spans="3:8" x14ac:dyDescent="0.25">
      <c r="C1450">
        <f>[1]hwy_speed!A1450</f>
        <v>28635</v>
      </c>
      <c r="D1450">
        <f>[1]hwy_speed!B1450</f>
        <v>0</v>
      </c>
      <c r="E1450">
        <f>[1]hwy_speed!C1450</f>
        <v>0</v>
      </c>
      <c r="F1450">
        <f>[1]hwy_speed!D1450</f>
        <v>0</v>
      </c>
      <c r="G1450">
        <f>[1]hwy_speed!E1450</f>
        <v>0</v>
      </c>
      <c r="H1450">
        <f>[1]hwy_speed!F1450</f>
        <v>0</v>
      </c>
    </row>
    <row r="1451" spans="3:8" x14ac:dyDescent="0.25">
      <c r="C1451">
        <f>[1]hwy_speed!A1451</f>
        <v>28636</v>
      </c>
      <c r="D1451">
        <f>[1]hwy_speed!B1451</f>
        <v>0</v>
      </c>
      <c r="E1451">
        <f>[1]hwy_speed!C1451</f>
        <v>0</v>
      </c>
      <c r="F1451">
        <f>[1]hwy_speed!D1451</f>
        <v>0</v>
      </c>
      <c r="G1451">
        <f>[1]hwy_speed!E1451</f>
        <v>0</v>
      </c>
      <c r="H1451">
        <f>[1]hwy_speed!F1451</f>
        <v>0</v>
      </c>
    </row>
    <row r="1452" spans="3:8" x14ac:dyDescent="0.25">
      <c r="C1452">
        <f>[1]hwy_speed!A1452</f>
        <v>28637</v>
      </c>
      <c r="D1452">
        <f>[1]hwy_speed!B1452</f>
        <v>0</v>
      </c>
      <c r="E1452">
        <f>[1]hwy_speed!C1452</f>
        <v>0</v>
      </c>
      <c r="F1452">
        <f>[1]hwy_speed!D1452</f>
        <v>0</v>
      </c>
      <c r="G1452">
        <f>[1]hwy_speed!E1452</f>
        <v>0</v>
      </c>
      <c r="H1452">
        <f>[1]hwy_speed!F1452</f>
        <v>0</v>
      </c>
    </row>
    <row r="1453" spans="3:8" x14ac:dyDescent="0.25">
      <c r="C1453">
        <f>[1]hwy_speed!A1453</f>
        <v>28638</v>
      </c>
      <c r="D1453">
        <f>[1]hwy_speed!B1453</f>
        <v>0</v>
      </c>
      <c r="E1453">
        <f>[1]hwy_speed!C1453</f>
        <v>0</v>
      </c>
      <c r="F1453">
        <f>[1]hwy_speed!D1453</f>
        <v>0</v>
      </c>
      <c r="G1453">
        <f>[1]hwy_speed!E1453</f>
        <v>0</v>
      </c>
      <c r="H1453">
        <f>[1]hwy_speed!F1453</f>
        <v>0</v>
      </c>
    </row>
    <row r="1454" spans="3:8" x14ac:dyDescent="0.25">
      <c r="C1454">
        <f>[1]hwy_speed!A1454</f>
        <v>28673</v>
      </c>
      <c r="D1454">
        <f>[1]hwy_speed!B1454</f>
        <v>0</v>
      </c>
      <c r="E1454">
        <f>[1]hwy_speed!C1454</f>
        <v>0</v>
      </c>
      <c r="F1454">
        <f>[1]hwy_speed!D1454</f>
        <v>0</v>
      </c>
      <c r="G1454">
        <f>[1]hwy_speed!E1454</f>
        <v>0</v>
      </c>
      <c r="H1454">
        <f>[1]hwy_speed!F1454</f>
        <v>0</v>
      </c>
    </row>
    <row r="1455" spans="3:8" x14ac:dyDescent="0.25">
      <c r="C1455">
        <f>[1]hwy_speed!A1455</f>
        <v>28675</v>
      </c>
      <c r="D1455">
        <f>[1]hwy_speed!B1455</f>
        <v>0</v>
      </c>
      <c r="E1455">
        <f>[1]hwy_speed!C1455</f>
        <v>0</v>
      </c>
      <c r="F1455">
        <f>[1]hwy_speed!D1455</f>
        <v>0</v>
      </c>
      <c r="G1455">
        <f>[1]hwy_speed!E1455</f>
        <v>0</v>
      </c>
      <c r="H1455">
        <f>[1]hwy_speed!F1455</f>
        <v>0</v>
      </c>
    </row>
    <row r="1456" spans="3:8" x14ac:dyDescent="0.25">
      <c r="C1456">
        <f>[1]hwy_speed!A1456</f>
        <v>28676</v>
      </c>
      <c r="D1456">
        <f>[1]hwy_speed!B1456</f>
        <v>0</v>
      </c>
      <c r="E1456">
        <f>[1]hwy_speed!C1456</f>
        <v>0</v>
      </c>
      <c r="F1456">
        <f>[1]hwy_speed!D1456</f>
        <v>0</v>
      </c>
      <c r="G1456">
        <f>[1]hwy_speed!E1456</f>
        <v>0</v>
      </c>
      <c r="H1456">
        <f>[1]hwy_speed!F1456</f>
        <v>0</v>
      </c>
    </row>
    <row r="1457" spans="3:8" x14ac:dyDescent="0.25">
      <c r="C1457">
        <f>[1]hwy_speed!A1457</f>
        <v>28677</v>
      </c>
      <c r="D1457">
        <f>[1]hwy_speed!B1457</f>
        <v>0</v>
      </c>
      <c r="E1457">
        <f>[1]hwy_speed!C1457</f>
        <v>0</v>
      </c>
      <c r="F1457">
        <f>[1]hwy_speed!D1457</f>
        <v>0</v>
      </c>
      <c r="G1457">
        <f>[1]hwy_speed!E1457</f>
        <v>0</v>
      </c>
      <c r="H1457">
        <f>[1]hwy_speed!F1457</f>
        <v>0</v>
      </c>
    </row>
    <row r="1458" spans="3:8" x14ac:dyDescent="0.25">
      <c r="C1458">
        <f>[1]hwy_speed!A1458</f>
        <v>28678</v>
      </c>
      <c r="D1458">
        <f>[1]hwy_speed!B1458</f>
        <v>0</v>
      </c>
      <c r="E1458">
        <f>[1]hwy_speed!C1458</f>
        <v>0</v>
      </c>
      <c r="F1458">
        <f>[1]hwy_speed!D1458</f>
        <v>0</v>
      </c>
      <c r="G1458">
        <f>[1]hwy_speed!E1458</f>
        <v>0</v>
      </c>
      <c r="H1458">
        <f>[1]hwy_speed!F1458</f>
        <v>0</v>
      </c>
    </row>
    <row r="1459" spans="3:8" x14ac:dyDescent="0.25">
      <c r="C1459">
        <f>[1]hwy_speed!A1459</f>
        <v>28695</v>
      </c>
      <c r="D1459">
        <f>[1]hwy_speed!B1459</f>
        <v>0</v>
      </c>
      <c r="E1459">
        <f>[1]hwy_speed!C1459</f>
        <v>0</v>
      </c>
      <c r="F1459">
        <f>[1]hwy_speed!D1459</f>
        <v>0</v>
      </c>
      <c r="G1459">
        <f>[1]hwy_speed!E1459</f>
        <v>0</v>
      </c>
      <c r="H1459">
        <f>[1]hwy_speed!F1459</f>
        <v>0</v>
      </c>
    </row>
    <row r="1460" spans="3:8" x14ac:dyDescent="0.25">
      <c r="C1460">
        <f>[1]hwy_speed!A1460</f>
        <v>28696</v>
      </c>
      <c r="D1460">
        <f>[1]hwy_speed!B1460</f>
        <v>0</v>
      </c>
      <c r="E1460">
        <f>[1]hwy_speed!C1460</f>
        <v>0</v>
      </c>
      <c r="F1460">
        <f>[1]hwy_speed!D1460</f>
        <v>0</v>
      </c>
      <c r="G1460">
        <f>[1]hwy_speed!E1460</f>
        <v>0</v>
      </c>
      <c r="H1460">
        <f>[1]hwy_speed!F1460</f>
        <v>0</v>
      </c>
    </row>
    <row r="1461" spans="3:8" x14ac:dyDescent="0.25">
      <c r="C1461">
        <f>[1]hwy_speed!A1461</f>
        <v>28698</v>
      </c>
      <c r="D1461">
        <f>[1]hwy_speed!B1461</f>
        <v>0</v>
      </c>
      <c r="E1461">
        <f>[1]hwy_speed!C1461</f>
        <v>0</v>
      </c>
      <c r="F1461">
        <f>[1]hwy_speed!D1461</f>
        <v>0</v>
      </c>
      <c r="G1461">
        <f>[1]hwy_speed!E1461</f>
        <v>0</v>
      </c>
      <c r="H1461">
        <f>[1]hwy_speed!F1461</f>
        <v>0</v>
      </c>
    </row>
    <row r="1462" spans="3:8" x14ac:dyDescent="0.25">
      <c r="C1462">
        <f>[1]hwy_speed!A1462</f>
        <v>28700</v>
      </c>
      <c r="D1462">
        <f>[1]hwy_speed!B1462</f>
        <v>0</v>
      </c>
      <c r="E1462">
        <f>[1]hwy_speed!C1462</f>
        <v>0</v>
      </c>
      <c r="F1462">
        <f>[1]hwy_speed!D1462</f>
        <v>0</v>
      </c>
      <c r="G1462">
        <f>[1]hwy_speed!E1462</f>
        <v>0</v>
      </c>
      <c r="H1462">
        <f>[1]hwy_speed!F1462</f>
        <v>0</v>
      </c>
    </row>
    <row r="1463" spans="3:8" x14ac:dyDescent="0.25">
      <c r="C1463">
        <f>[1]hwy_speed!A1463</f>
        <v>28701</v>
      </c>
      <c r="D1463">
        <f>[1]hwy_speed!B1463</f>
        <v>0</v>
      </c>
      <c r="E1463">
        <f>[1]hwy_speed!C1463</f>
        <v>0</v>
      </c>
      <c r="F1463">
        <f>[1]hwy_speed!D1463</f>
        <v>0</v>
      </c>
      <c r="G1463">
        <f>[1]hwy_speed!E1463</f>
        <v>0</v>
      </c>
      <c r="H1463">
        <f>[1]hwy_speed!F1463</f>
        <v>0</v>
      </c>
    </row>
    <row r="1464" spans="3:8" x14ac:dyDescent="0.25">
      <c r="C1464">
        <f>[1]hwy_speed!A1464</f>
        <v>28705</v>
      </c>
      <c r="D1464">
        <f>[1]hwy_speed!B1464</f>
        <v>0</v>
      </c>
      <c r="E1464">
        <f>[1]hwy_speed!C1464</f>
        <v>0</v>
      </c>
      <c r="F1464">
        <f>[1]hwy_speed!D1464</f>
        <v>0</v>
      </c>
      <c r="G1464">
        <f>[1]hwy_speed!E1464</f>
        <v>0</v>
      </c>
      <c r="H1464">
        <f>[1]hwy_speed!F1464</f>
        <v>0</v>
      </c>
    </row>
    <row r="1465" spans="3:8" x14ac:dyDescent="0.25">
      <c r="C1465">
        <f>[1]hwy_speed!A1465</f>
        <v>28706</v>
      </c>
      <c r="D1465">
        <f>[1]hwy_speed!B1465</f>
        <v>0</v>
      </c>
      <c r="E1465">
        <f>[1]hwy_speed!C1465</f>
        <v>0</v>
      </c>
      <c r="F1465">
        <f>[1]hwy_speed!D1465</f>
        <v>0</v>
      </c>
      <c r="G1465">
        <f>[1]hwy_speed!E1465</f>
        <v>0</v>
      </c>
      <c r="H1465">
        <f>[1]hwy_speed!F1465</f>
        <v>0</v>
      </c>
    </row>
    <row r="1466" spans="3:8" x14ac:dyDescent="0.25">
      <c r="C1466">
        <f>[1]hwy_speed!A1466</f>
        <v>28708</v>
      </c>
      <c r="D1466">
        <f>[1]hwy_speed!B1466</f>
        <v>0</v>
      </c>
      <c r="E1466">
        <f>[1]hwy_speed!C1466</f>
        <v>0</v>
      </c>
      <c r="F1466">
        <f>[1]hwy_speed!D1466</f>
        <v>0</v>
      </c>
      <c r="G1466">
        <f>[1]hwy_speed!E1466</f>
        <v>0</v>
      </c>
      <c r="H1466">
        <f>[1]hwy_speed!F1466</f>
        <v>0</v>
      </c>
    </row>
    <row r="1467" spans="3:8" x14ac:dyDescent="0.25">
      <c r="C1467">
        <f>[1]hwy_speed!A1467</f>
        <v>28710</v>
      </c>
      <c r="D1467">
        <f>[1]hwy_speed!B1467</f>
        <v>0</v>
      </c>
      <c r="E1467">
        <f>[1]hwy_speed!C1467</f>
        <v>0</v>
      </c>
      <c r="F1467">
        <f>[1]hwy_speed!D1467</f>
        <v>0</v>
      </c>
      <c r="G1467">
        <f>[1]hwy_speed!E1467</f>
        <v>0</v>
      </c>
      <c r="H1467">
        <f>[1]hwy_speed!F1467</f>
        <v>0</v>
      </c>
    </row>
    <row r="1468" spans="3:8" x14ac:dyDescent="0.25">
      <c r="C1468">
        <f>[1]hwy_speed!A1468</f>
        <v>28716</v>
      </c>
      <c r="D1468">
        <f>[1]hwy_speed!B1468</f>
        <v>0</v>
      </c>
      <c r="E1468">
        <f>[1]hwy_speed!C1468</f>
        <v>0</v>
      </c>
      <c r="F1468">
        <f>[1]hwy_speed!D1468</f>
        <v>0</v>
      </c>
      <c r="G1468">
        <f>[1]hwy_speed!E1468</f>
        <v>0</v>
      </c>
      <c r="H1468">
        <f>[1]hwy_speed!F1468</f>
        <v>0</v>
      </c>
    </row>
    <row r="1469" spans="3:8" x14ac:dyDescent="0.25">
      <c r="C1469">
        <f>[1]hwy_speed!A1469</f>
        <v>28717</v>
      </c>
      <c r="D1469">
        <f>[1]hwy_speed!B1469</f>
        <v>0</v>
      </c>
      <c r="E1469">
        <f>[1]hwy_speed!C1469</f>
        <v>0</v>
      </c>
      <c r="F1469">
        <f>[1]hwy_speed!D1469</f>
        <v>0</v>
      </c>
      <c r="G1469">
        <f>[1]hwy_speed!E1469</f>
        <v>0</v>
      </c>
      <c r="H1469">
        <f>[1]hwy_speed!F1469</f>
        <v>0</v>
      </c>
    </row>
    <row r="1470" spans="3:8" x14ac:dyDescent="0.25">
      <c r="C1470">
        <f>[1]hwy_speed!A1470</f>
        <v>28718</v>
      </c>
      <c r="D1470">
        <f>[1]hwy_speed!B1470</f>
        <v>0</v>
      </c>
      <c r="E1470">
        <f>[1]hwy_speed!C1470</f>
        <v>0</v>
      </c>
      <c r="F1470">
        <f>[1]hwy_speed!D1470</f>
        <v>0</v>
      </c>
      <c r="G1470">
        <f>[1]hwy_speed!E1470</f>
        <v>0</v>
      </c>
      <c r="H1470">
        <f>[1]hwy_speed!F1470</f>
        <v>0</v>
      </c>
    </row>
    <row r="1471" spans="3:8" x14ac:dyDescent="0.25">
      <c r="C1471">
        <f>[1]hwy_speed!A1471</f>
        <v>28722</v>
      </c>
      <c r="D1471">
        <f>[1]hwy_speed!B1471</f>
        <v>0</v>
      </c>
      <c r="E1471">
        <f>[1]hwy_speed!C1471</f>
        <v>0</v>
      </c>
      <c r="F1471">
        <f>[1]hwy_speed!D1471</f>
        <v>0</v>
      </c>
      <c r="G1471">
        <f>[1]hwy_speed!E1471</f>
        <v>0</v>
      </c>
      <c r="H1471">
        <f>[1]hwy_speed!F1471</f>
        <v>0</v>
      </c>
    </row>
    <row r="1472" spans="3:8" x14ac:dyDescent="0.25">
      <c r="C1472">
        <f>[1]hwy_speed!A1472</f>
        <v>28725</v>
      </c>
      <c r="D1472">
        <f>[1]hwy_speed!B1472</f>
        <v>0</v>
      </c>
      <c r="E1472">
        <f>[1]hwy_speed!C1472</f>
        <v>0</v>
      </c>
      <c r="F1472">
        <f>[1]hwy_speed!D1472</f>
        <v>0</v>
      </c>
      <c r="G1472">
        <f>[1]hwy_speed!E1472</f>
        <v>0</v>
      </c>
      <c r="H1472">
        <f>[1]hwy_speed!F1472</f>
        <v>0</v>
      </c>
    </row>
    <row r="1473" spans="3:8" x14ac:dyDescent="0.25">
      <c r="C1473">
        <f>[1]hwy_speed!A1473</f>
        <v>28726</v>
      </c>
      <c r="D1473">
        <f>[1]hwy_speed!B1473</f>
        <v>0</v>
      </c>
      <c r="E1473">
        <f>[1]hwy_speed!C1473</f>
        <v>0</v>
      </c>
      <c r="F1473">
        <f>[1]hwy_speed!D1473</f>
        <v>0</v>
      </c>
      <c r="G1473">
        <f>[1]hwy_speed!E1473</f>
        <v>0</v>
      </c>
      <c r="H1473">
        <f>[1]hwy_speed!F1473</f>
        <v>0</v>
      </c>
    </row>
    <row r="1474" spans="3:8" x14ac:dyDescent="0.25">
      <c r="C1474">
        <f>[1]hwy_speed!A1474</f>
        <v>28727</v>
      </c>
      <c r="D1474">
        <f>[1]hwy_speed!B1474</f>
        <v>0</v>
      </c>
      <c r="E1474">
        <f>[1]hwy_speed!C1474</f>
        <v>0</v>
      </c>
      <c r="F1474">
        <f>[1]hwy_speed!D1474</f>
        <v>0</v>
      </c>
      <c r="G1474">
        <f>[1]hwy_speed!E1474</f>
        <v>0</v>
      </c>
      <c r="H1474">
        <f>[1]hwy_speed!F1474</f>
        <v>0</v>
      </c>
    </row>
    <row r="1475" spans="3:8" x14ac:dyDescent="0.25">
      <c r="C1475">
        <f>[1]hwy_speed!A1475</f>
        <v>28730</v>
      </c>
      <c r="D1475">
        <f>[1]hwy_speed!B1475</f>
        <v>0</v>
      </c>
      <c r="E1475">
        <f>[1]hwy_speed!C1475</f>
        <v>0</v>
      </c>
      <c r="F1475">
        <f>[1]hwy_speed!D1475</f>
        <v>0</v>
      </c>
      <c r="G1475">
        <f>[1]hwy_speed!E1475</f>
        <v>0</v>
      </c>
      <c r="H1475">
        <f>[1]hwy_speed!F1475</f>
        <v>0</v>
      </c>
    </row>
    <row r="1476" spans="3:8" x14ac:dyDescent="0.25">
      <c r="C1476">
        <f>[1]hwy_speed!A1476</f>
        <v>28735</v>
      </c>
      <c r="D1476">
        <f>[1]hwy_speed!B1476</f>
        <v>0</v>
      </c>
      <c r="E1476">
        <f>[1]hwy_speed!C1476</f>
        <v>0</v>
      </c>
      <c r="F1476">
        <f>[1]hwy_speed!D1476</f>
        <v>0</v>
      </c>
      <c r="G1476">
        <f>[1]hwy_speed!E1476</f>
        <v>0</v>
      </c>
      <c r="H1476">
        <f>[1]hwy_speed!F1476</f>
        <v>0</v>
      </c>
    </row>
    <row r="1477" spans="3:8" x14ac:dyDescent="0.25">
      <c r="C1477">
        <f>[1]hwy_speed!A1477</f>
        <v>28736</v>
      </c>
      <c r="D1477">
        <f>[1]hwy_speed!B1477</f>
        <v>0</v>
      </c>
      <c r="E1477">
        <f>[1]hwy_speed!C1477</f>
        <v>0</v>
      </c>
      <c r="F1477">
        <f>[1]hwy_speed!D1477</f>
        <v>0</v>
      </c>
      <c r="G1477">
        <f>[1]hwy_speed!E1477</f>
        <v>0</v>
      </c>
      <c r="H1477">
        <f>[1]hwy_speed!F1477</f>
        <v>0</v>
      </c>
    </row>
    <row r="1478" spans="3:8" x14ac:dyDescent="0.25">
      <c r="C1478">
        <f>[1]hwy_speed!A1478</f>
        <v>28745</v>
      </c>
      <c r="D1478">
        <f>[1]hwy_speed!B1478</f>
        <v>0</v>
      </c>
      <c r="E1478">
        <f>[1]hwy_speed!C1478</f>
        <v>0</v>
      </c>
      <c r="F1478">
        <f>[1]hwy_speed!D1478</f>
        <v>0</v>
      </c>
      <c r="G1478">
        <f>[1]hwy_speed!E1478</f>
        <v>0</v>
      </c>
      <c r="H1478">
        <f>[1]hwy_speed!F1478</f>
        <v>0</v>
      </c>
    </row>
    <row r="1479" spans="3:8" x14ac:dyDescent="0.25">
      <c r="C1479">
        <f>[1]hwy_speed!A1479</f>
        <v>28746</v>
      </c>
      <c r="D1479">
        <f>[1]hwy_speed!B1479</f>
        <v>0</v>
      </c>
      <c r="E1479">
        <f>[1]hwy_speed!C1479</f>
        <v>0</v>
      </c>
      <c r="F1479">
        <f>[1]hwy_speed!D1479</f>
        <v>0</v>
      </c>
      <c r="G1479">
        <f>[1]hwy_speed!E1479</f>
        <v>0</v>
      </c>
      <c r="H1479">
        <f>[1]hwy_speed!F1479</f>
        <v>0</v>
      </c>
    </row>
    <row r="1480" spans="3:8" x14ac:dyDescent="0.25">
      <c r="C1480">
        <f>[1]hwy_speed!A1480</f>
        <v>28747</v>
      </c>
      <c r="D1480">
        <f>[1]hwy_speed!B1480</f>
        <v>0</v>
      </c>
      <c r="E1480">
        <f>[1]hwy_speed!C1480</f>
        <v>0</v>
      </c>
      <c r="F1480">
        <f>[1]hwy_speed!D1480</f>
        <v>0</v>
      </c>
      <c r="G1480">
        <f>[1]hwy_speed!E1480</f>
        <v>0</v>
      </c>
      <c r="H1480">
        <f>[1]hwy_speed!F1480</f>
        <v>0</v>
      </c>
    </row>
    <row r="1481" spans="3:8" x14ac:dyDescent="0.25">
      <c r="C1481">
        <f>[1]hwy_speed!A1481</f>
        <v>28752</v>
      </c>
      <c r="D1481">
        <f>[1]hwy_speed!B1481</f>
        <v>0</v>
      </c>
      <c r="E1481">
        <f>[1]hwy_speed!C1481</f>
        <v>0</v>
      </c>
      <c r="F1481">
        <f>[1]hwy_speed!D1481</f>
        <v>0</v>
      </c>
      <c r="G1481">
        <f>[1]hwy_speed!E1481</f>
        <v>0</v>
      </c>
      <c r="H1481">
        <f>[1]hwy_speed!F1481</f>
        <v>0</v>
      </c>
    </row>
    <row r="1482" spans="3:8" x14ac:dyDescent="0.25">
      <c r="C1482">
        <f>[1]hwy_speed!A1482</f>
        <v>28779</v>
      </c>
      <c r="D1482">
        <f>[1]hwy_speed!B1482</f>
        <v>0</v>
      </c>
      <c r="E1482">
        <f>[1]hwy_speed!C1482</f>
        <v>0</v>
      </c>
      <c r="F1482">
        <f>[1]hwy_speed!D1482</f>
        <v>0</v>
      </c>
      <c r="G1482">
        <f>[1]hwy_speed!E1482</f>
        <v>0</v>
      </c>
      <c r="H1482">
        <f>[1]hwy_speed!F1482</f>
        <v>0</v>
      </c>
    </row>
    <row r="1483" spans="3:8" x14ac:dyDescent="0.25">
      <c r="C1483">
        <f>[1]hwy_speed!A1483</f>
        <v>28781</v>
      </c>
      <c r="D1483">
        <f>[1]hwy_speed!B1483</f>
        <v>0</v>
      </c>
      <c r="E1483">
        <f>[1]hwy_speed!C1483</f>
        <v>0</v>
      </c>
      <c r="F1483">
        <f>[1]hwy_speed!D1483</f>
        <v>0</v>
      </c>
      <c r="G1483">
        <f>[1]hwy_speed!E1483</f>
        <v>0</v>
      </c>
      <c r="H1483">
        <f>[1]hwy_speed!F1483</f>
        <v>0</v>
      </c>
    </row>
    <row r="1484" spans="3:8" x14ac:dyDescent="0.25">
      <c r="C1484">
        <f>[1]hwy_speed!A1484</f>
        <v>28787</v>
      </c>
      <c r="D1484">
        <f>[1]hwy_speed!B1484</f>
        <v>0</v>
      </c>
      <c r="E1484">
        <f>[1]hwy_speed!C1484</f>
        <v>0</v>
      </c>
      <c r="F1484">
        <f>[1]hwy_speed!D1484</f>
        <v>0</v>
      </c>
      <c r="G1484">
        <f>[1]hwy_speed!E1484</f>
        <v>0</v>
      </c>
      <c r="H1484">
        <f>[1]hwy_speed!F1484</f>
        <v>0</v>
      </c>
    </row>
    <row r="1485" spans="3:8" x14ac:dyDescent="0.25">
      <c r="C1485">
        <f>[1]hwy_speed!A1485</f>
        <v>28789</v>
      </c>
      <c r="D1485">
        <f>[1]hwy_speed!B1485</f>
        <v>0</v>
      </c>
      <c r="E1485">
        <f>[1]hwy_speed!C1485</f>
        <v>0</v>
      </c>
      <c r="F1485">
        <f>[1]hwy_speed!D1485</f>
        <v>0</v>
      </c>
      <c r="G1485">
        <f>[1]hwy_speed!E1485</f>
        <v>0</v>
      </c>
      <c r="H1485">
        <f>[1]hwy_speed!F1485</f>
        <v>0</v>
      </c>
    </row>
    <row r="1486" spans="3:8" x14ac:dyDescent="0.25">
      <c r="C1486">
        <f>[1]hwy_speed!A1486</f>
        <v>28790</v>
      </c>
      <c r="D1486">
        <f>[1]hwy_speed!B1486</f>
        <v>0</v>
      </c>
      <c r="E1486">
        <f>[1]hwy_speed!C1486</f>
        <v>0</v>
      </c>
      <c r="F1486">
        <f>[1]hwy_speed!D1486</f>
        <v>0</v>
      </c>
      <c r="G1486">
        <f>[1]hwy_speed!E1486</f>
        <v>0</v>
      </c>
      <c r="H1486">
        <f>[1]hwy_speed!F1486</f>
        <v>0</v>
      </c>
    </row>
    <row r="1487" spans="3:8" x14ac:dyDescent="0.25">
      <c r="C1487">
        <f>[1]hwy_speed!A1487</f>
        <v>28791</v>
      </c>
      <c r="D1487">
        <f>[1]hwy_speed!B1487</f>
        <v>0</v>
      </c>
      <c r="E1487">
        <f>[1]hwy_speed!C1487</f>
        <v>0</v>
      </c>
      <c r="F1487">
        <f>[1]hwy_speed!D1487</f>
        <v>0</v>
      </c>
      <c r="G1487">
        <f>[1]hwy_speed!E1487</f>
        <v>0</v>
      </c>
      <c r="H1487">
        <f>[1]hwy_speed!F1487</f>
        <v>0</v>
      </c>
    </row>
    <row r="1488" spans="3:8" x14ac:dyDescent="0.25">
      <c r="C1488">
        <f>[1]hwy_speed!A1488</f>
        <v>28792</v>
      </c>
      <c r="D1488">
        <f>[1]hwy_speed!B1488</f>
        <v>0</v>
      </c>
      <c r="E1488">
        <f>[1]hwy_speed!C1488</f>
        <v>0</v>
      </c>
      <c r="F1488">
        <f>[1]hwy_speed!D1488</f>
        <v>0</v>
      </c>
      <c r="G1488">
        <f>[1]hwy_speed!E1488</f>
        <v>0</v>
      </c>
      <c r="H1488">
        <f>[1]hwy_speed!F1488</f>
        <v>0</v>
      </c>
    </row>
    <row r="1489" spans="3:8" x14ac:dyDescent="0.25">
      <c r="C1489">
        <f>[1]hwy_speed!A1489</f>
        <v>28793</v>
      </c>
      <c r="D1489">
        <f>[1]hwy_speed!B1489</f>
        <v>0</v>
      </c>
      <c r="E1489">
        <f>[1]hwy_speed!C1489</f>
        <v>0</v>
      </c>
      <c r="F1489">
        <f>[1]hwy_speed!D1489</f>
        <v>0</v>
      </c>
      <c r="G1489">
        <f>[1]hwy_speed!E1489</f>
        <v>0</v>
      </c>
      <c r="H1489">
        <f>[1]hwy_speed!F1489</f>
        <v>0</v>
      </c>
    </row>
    <row r="1490" spans="3:8" x14ac:dyDescent="0.25">
      <c r="C1490">
        <f>[1]hwy_speed!A1490</f>
        <v>28794</v>
      </c>
      <c r="D1490">
        <f>[1]hwy_speed!B1490</f>
        <v>0</v>
      </c>
      <c r="E1490">
        <f>[1]hwy_speed!C1490</f>
        <v>0</v>
      </c>
      <c r="F1490">
        <f>[1]hwy_speed!D1490</f>
        <v>0</v>
      </c>
      <c r="G1490">
        <f>[1]hwy_speed!E1490</f>
        <v>0</v>
      </c>
      <c r="H1490">
        <f>[1]hwy_speed!F1490</f>
        <v>0</v>
      </c>
    </row>
    <row r="1491" spans="3:8" x14ac:dyDescent="0.25">
      <c r="C1491">
        <f>[1]hwy_speed!A1491</f>
        <v>28795</v>
      </c>
      <c r="D1491">
        <f>[1]hwy_speed!B1491</f>
        <v>0</v>
      </c>
      <c r="E1491">
        <f>[1]hwy_speed!C1491</f>
        <v>0</v>
      </c>
      <c r="F1491">
        <f>[1]hwy_speed!D1491</f>
        <v>0</v>
      </c>
      <c r="G1491">
        <f>[1]hwy_speed!E1491</f>
        <v>0</v>
      </c>
      <c r="H1491">
        <f>[1]hwy_speed!F1491</f>
        <v>0</v>
      </c>
    </row>
    <row r="1492" spans="3:8" x14ac:dyDescent="0.25">
      <c r="C1492">
        <f>[1]hwy_speed!A1492</f>
        <v>28796</v>
      </c>
      <c r="D1492">
        <f>[1]hwy_speed!B1492</f>
        <v>0</v>
      </c>
      <c r="E1492">
        <f>[1]hwy_speed!C1492</f>
        <v>0</v>
      </c>
      <c r="F1492">
        <f>[1]hwy_speed!D1492</f>
        <v>0</v>
      </c>
      <c r="G1492">
        <f>[1]hwy_speed!E1492</f>
        <v>0</v>
      </c>
      <c r="H1492">
        <f>[1]hwy_speed!F1492</f>
        <v>0</v>
      </c>
    </row>
    <row r="1493" spans="3:8" x14ac:dyDescent="0.25">
      <c r="C1493">
        <f>[1]hwy_speed!A1493</f>
        <v>28797</v>
      </c>
      <c r="D1493">
        <f>[1]hwy_speed!B1493</f>
        <v>0</v>
      </c>
      <c r="E1493">
        <f>[1]hwy_speed!C1493</f>
        <v>0</v>
      </c>
      <c r="F1493">
        <f>[1]hwy_speed!D1493</f>
        <v>0</v>
      </c>
      <c r="G1493">
        <f>[1]hwy_speed!E1493</f>
        <v>0</v>
      </c>
      <c r="H1493">
        <f>[1]hwy_speed!F1493</f>
        <v>0</v>
      </c>
    </row>
    <row r="1494" spans="3:8" x14ac:dyDescent="0.25">
      <c r="C1494">
        <f>[1]hwy_speed!A1494</f>
        <v>28798</v>
      </c>
      <c r="D1494">
        <f>[1]hwy_speed!B1494</f>
        <v>0</v>
      </c>
      <c r="E1494">
        <f>[1]hwy_speed!C1494</f>
        <v>0</v>
      </c>
      <c r="F1494">
        <f>[1]hwy_speed!D1494</f>
        <v>0</v>
      </c>
      <c r="G1494">
        <f>[1]hwy_speed!E1494</f>
        <v>0</v>
      </c>
      <c r="H1494">
        <f>[1]hwy_speed!F1494</f>
        <v>0</v>
      </c>
    </row>
    <row r="1495" spans="3:8" x14ac:dyDescent="0.25">
      <c r="C1495">
        <f>[1]hwy_speed!A1495</f>
        <v>28805</v>
      </c>
      <c r="D1495">
        <f>[1]hwy_speed!B1495</f>
        <v>0</v>
      </c>
      <c r="E1495">
        <f>[1]hwy_speed!C1495</f>
        <v>0</v>
      </c>
      <c r="F1495">
        <f>[1]hwy_speed!D1495</f>
        <v>0</v>
      </c>
      <c r="G1495">
        <f>[1]hwy_speed!E1495</f>
        <v>0</v>
      </c>
      <c r="H1495">
        <f>[1]hwy_speed!F1495</f>
        <v>0</v>
      </c>
    </row>
    <row r="1496" spans="3:8" x14ac:dyDescent="0.25">
      <c r="C1496">
        <f>[1]hwy_speed!A1496</f>
        <v>28806</v>
      </c>
      <c r="D1496">
        <f>[1]hwy_speed!B1496</f>
        <v>0</v>
      </c>
      <c r="E1496">
        <f>[1]hwy_speed!C1496</f>
        <v>0</v>
      </c>
      <c r="F1496">
        <f>[1]hwy_speed!D1496</f>
        <v>0</v>
      </c>
      <c r="G1496">
        <f>[1]hwy_speed!E1496</f>
        <v>0</v>
      </c>
      <c r="H1496">
        <f>[1]hwy_speed!F1496</f>
        <v>0</v>
      </c>
    </row>
    <row r="1497" spans="3:8" x14ac:dyDescent="0.25">
      <c r="C1497">
        <f>[1]hwy_speed!A1497</f>
        <v>28809</v>
      </c>
      <c r="D1497">
        <f>[1]hwy_speed!B1497</f>
        <v>0</v>
      </c>
      <c r="E1497">
        <f>[1]hwy_speed!C1497</f>
        <v>0</v>
      </c>
      <c r="F1497">
        <f>[1]hwy_speed!D1497</f>
        <v>0</v>
      </c>
      <c r="G1497">
        <f>[1]hwy_speed!E1497</f>
        <v>0</v>
      </c>
      <c r="H1497">
        <f>[1]hwy_speed!F1497</f>
        <v>0</v>
      </c>
    </row>
    <row r="1498" spans="3:8" x14ac:dyDescent="0.25">
      <c r="C1498">
        <f>[1]hwy_speed!A1498</f>
        <v>28810</v>
      </c>
      <c r="D1498">
        <f>[1]hwy_speed!B1498</f>
        <v>0</v>
      </c>
      <c r="E1498">
        <f>[1]hwy_speed!C1498</f>
        <v>0</v>
      </c>
      <c r="F1498">
        <f>[1]hwy_speed!D1498</f>
        <v>0</v>
      </c>
      <c r="G1498">
        <f>[1]hwy_speed!E1498</f>
        <v>0</v>
      </c>
      <c r="H1498">
        <f>[1]hwy_speed!F1498</f>
        <v>0</v>
      </c>
    </row>
    <row r="1499" spans="3:8" x14ac:dyDescent="0.25">
      <c r="C1499">
        <f>[1]hwy_speed!A1499</f>
        <v>28839</v>
      </c>
      <c r="D1499">
        <f>[1]hwy_speed!B1499</f>
        <v>0</v>
      </c>
      <c r="E1499">
        <f>[1]hwy_speed!C1499</f>
        <v>0</v>
      </c>
      <c r="F1499">
        <f>[1]hwy_speed!D1499</f>
        <v>0</v>
      </c>
      <c r="G1499">
        <f>[1]hwy_speed!E1499</f>
        <v>0</v>
      </c>
      <c r="H1499">
        <f>[1]hwy_speed!F1499</f>
        <v>0</v>
      </c>
    </row>
    <row r="1500" spans="3:8" x14ac:dyDescent="0.25">
      <c r="C1500">
        <f>[1]hwy_speed!A1500</f>
        <v>28849</v>
      </c>
      <c r="D1500">
        <f>[1]hwy_speed!B1500</f>
        <v>0</v>
      </c>
      <c r="E1500">
        <f>[1]hwy_speed!C1500</f>
        <v>0</v>
      </c>
      <c r="F1500">
        <f>[1]hwy_speed!D1500</f>
        <v>0</v>
      </c>
      <c r="G1500">
        <f>[1]hwy_speed!E1500</f>
        <v>0</v>
      </c>
      <c r="H1500">
        <f>[1]hwy_speed!F1500</f>
        <v>0</v>
      </c>
    </row>
    <row r="1501" spans="3:8" x14ac:dyDescent="0.25">
      <c r="C1501">
        <f>[1]hwy_speed!A1501</f>
        <v>28850</v>
      </c>
      <c r="D1501">
        <f>[1]hwy_speed!B1501</f>
        <v>0</v>
      </c>
      <c r="E1501">
        <f>[1]hwy_speed!C1501</f>
        <v>0</v>
      </c>
      <c r="F1501">
        <f>[1]hwy_speed!D1501</f>
        <v>0</v>
      </c>
      <c r="G1501">
        <f>[1]hwy_speed!E1501</f>
        <v>0</v>
      </c>
      <c r="H1501">
        <f>[1]hwy_speed!F1501</f>
        <v>0</v>
      </c>
    </row>
    <row r="1502" spans="3:8" x14ac:dyDescent="0.25">
      <c r="C1502">
        <f>[1]hwy_speed!A1502</f>
        <v>28868</v>
      </c>
      <c r="D1502">
        <f>[1]hwy_speed!B1502</f>
        <v>0</v>
      </c>
      <c r="E1502">
        <f>[1]hwy_speed!C1502</f>
        <v>0</v>
      </c>
      <c r="F1502">
        <f>[1]hwy_speed!D1502</f>
        <v>0</v>
      </c>
      <c r="G1502">
        <f>[1]hwy_speed!E1502</f>
        <v>0</v>
      </c>
      <c r="H1502">
        <f>[1]hwy_speed!F1502</f>
        <v>0</v>
      </c>
    </row>
    <row r="1503" spans="3:8" x14ac:dyDescent="0.25">
      <c r="C1503">
        <f>[1]hwy_speed!A1503</f>
        <v>28899</v>
      </c>
      <c r="D1503">
        <f>[1]hwy_speed!B1503</f>
        <v>0</v>
      </c>
      <c r="E1503">
        <f>[1]hwy_speed!C1503</f>
        <v>0</v>
      </c>
      <c r="F1503">
        <f>[1]hwy_speed!D1503</f>
        <v>0</v>
      </c>
      <c r="G1503">
        <f>[1]hwy_speed!E1503</f>
        <v>0</v>
      </c>
      <c r="H1503">
        <f>[1]hwy_speed!F1503</f>
        <v>0</v>
      </c>
    </row>
    <row r="1504" spans="3:8" x14ac:dyDescent="0.25">
      <c r="C1504">
        <f>[1]hwy_speed!A1504</f>
        <v>28902</v>
      </c>
      <c r="D1504">
        <f>[1]hwy_speed!B1504</f>
        <v>0</v>
      </c>
      <c r="E1504">
        <f>[1]hwy_speed!C1504</f>
        <v>0</v>
      </c>
      <c r="F1504">
        <f>[1]hwy_speed!D1504</f>
        <v>0</v>
      </c>
      <c r="G1504">
        <f>[1]hwy_speed!E1504</f>
        <v>0</v>
      </c>
      <c r="H1504">
        <f>[1]hwy_speed!F1504</f>
        <v>0</v>
      </c>
    </row>
    <row r="1505" spans="3:8" x14ac:dyDescent="0.25">
      <c r="C1505">
        <f>[1]hwy_speed!A1505</f>
        <v>28904</v>
      </c>
      <c r="D1505">
        <f>[1]hwy_speed!B1505</f>
        <v>0</v>
      </c>
      <c r="E1505">
        <f>[1]hwy_speed!C1505</f>
        <v>0</v>
      </c>
      <c r="F1505">
        <f>[1]hwy_speed!D1505</f>
        <v>0</v>
      </c>
      <c r="G1505">
        <f>[1]hwy_speed!E1505</f>
        <v>0</v>
      </c>
      <c r="H1505">
        <f>[1]hwy_speed!F1505</f>
        <v>0</v>
      </c>
    </row>
    <row r="1506" spans="3:8" x14ac:dyDescent="0.25">
      <c r="C1506">
        <f>[1]hwy_speed!A1506</f>
        <v>28916</v>
      </c>
      <c r="D1506">
        <f>[1]hwy_speed!B1506</f>
        <v>0</v>
      </c>
      <c r="E1506">
        <f>[1]hwy_speed!C1506</f>
        <v>0</v>
      </c>
      <c r="F1506">
        <f>[1]hwy_speed!D1506</f>
        <v>0</v>
      </c>
      <c r="G1506">
        <f>[1]hwy_speed!E1506</f>
        <v>0</v>
      </c>
      <c r="H1506">
        <f>[1]hwy_speed!F1506</f>
        <v>0</v>
      </c>
    </row>
    <row r="1507" spans="3:8" x14ac:dyDescent="0.25">
      <c r="C1507">
        <f>[1]hwy_speed!A1507</f>
        <v>28920</v>
      </c>
      <c r="D1507">
        <f>[1]hwy_speed!B1507</f>
        <v>0</v>
      </c>
      <c r="E1507">
        <f>[1]hwy_speed!C1507</f>
        <v>0</v>
      </c>
      <c r="F1507">
        <f>[1]hwy_speed!D1507</f>
        <v>0</v>
      </c>
      <c r="G1507">
        <f>[1]hwy_speed!E1507</f>
        <v>0</v>
      </c>
      <c r="H1507">
        <f>[1]hwy_speed!F1507</f>
        <v>0</v>
      </c>
    </row>
    <row r="1508" spans="3:8" x14ac:dyDescent="0.25">
      <c r="C1508">
        <f>[1]hwy_speed!A1508</f>
        <v>28923</v>
      </c>
      <c r="D1508">
        <f>[1]hwy_speed!B1508</f>
        <v>0</v>
      </c>
      <c r="E1508">
        <f>[1]hwy_speed!C1508</f>
        <v>0</v>
      </c>
      <c r="F1508">
        <f>[1]hwy_speed!D1508</f>
        <v>0</v>
      </c>
      <c r="G1508">
        <f>[1]hwy_speed!E1508</f>
        <v>0</v>
      </c>
      <c r="H1508">
        <f>[1]hwy_speed!F1508</f>
        <v>0</v>
      </c>
    </row>
    <row r="1509" spans="3:8" x14ac:dyDescent="0.25">
      <c r="C1509">
        <f>[1]hwy_speed!A1509</f>
        <v>28924</v>
      </c>
      <c r="D1509">
        <f>[1]hwy_speed!B1509</f>
        <v>0</v>
      </c>
      <c r="E1509">
        <f>[1]hwy_speed!C1509</f>
        <v>0</v>
      </c>
      <c r="F1509">
        <f>[1]hwy_speed!D1509</f>
        <v>0</v>
      </c>
      <c r="G1509">
        <f>[1]hwy_speed!E1509</f>
        <v>0</v>
      </c>
      <c r="H1509">
        <f>[1]hwy_speed!F1509</f>
        <v>0</v>
      </c>
    </row>
    <row r="1510" spans="3:8" x14ac:dyDescent="0.25">
      <c r="C1510">
        <f>[1]hwy_speed!A1510</f>
        <v>28925</v>
      </c>
      <c r="D1510">
        <f>[1]hwy_speed!B1510</f>
        <v>0</v>
      </c>
      <c r="E1510">
        <f>[1]hwy_speed!C1510</f>
        <v>0</v>
      </c>
      <c r="F1510">
        <f>[1]hwy_speed!D1510</f>
        <v>0</v>
      </c>
      <c r="G1510">
        <f>[1]hwy_speed!E1510</f>
        <v>0</v>
      </c>
      <c r="H1510">
        <f>[1]hwy_speed!F1510</f>
        <v>0</v>
      </c>
    </row>
    <row r="1511" spans="3:8" x14ac:dyDescent="0.25">
      <c r="C1511">
        <f>[1]hwy_speed!A1511</f>
        <v>28929</v>
      </c>
      <c r="D1511">
        <f>[1]hwy_speed!B1511</f>
        <v>0</v>
      </c>
      <c r="E1511">
        <f>[1]hwy_speed!C1511</f>
        <v>0</v>
      </c>
      <c r="F1511">
        <f>[1]hwy_speed!D1511</f>
        <v>0</v>
      </c>
      <c r="G1511">
        <f>[1]hwy_speed!E1511</f>
        <v>0</v>
      </c>
      <c r="H1511">
        <f>[1]hwy_speed!F1511</f>
        <v>0</v>
      </c>
    </row>
    <row r="1512" spans="3:8" x14ac:dyDescent="0.25">
      <c r="C1512">
        <f>[1]hwy_speed!A1512</f>
        <v>28938</v>
      </c>
      <c r="D1512">
        <f>[1]hwy_speed!B1512</f>
        <v>0</v>
      </c>
      <c r="E1512">
        <f>[1]hwy_speed!C1512</f>
        <v>0</v>
      </c>
      <c r="F1512">
        <f>[1]hwy_speed!D1512</f>
        <v>0</v>
      </c>
      <c r="G1512">
        <f>[1]hwy_speed!E1512</f>
        <v>0</v>
      </c>
      <c r="H1512">
        <f>[1]hwy_speed!F1512</f>
        <v>0</v>
      </c>
    </row>
    <row r="1513" spans="3:8" x14ac:dyDescent="0.25">
      <c r="C1513">
        <f>[1]hwy_speed!A1513</f>
        <v>28939</v>
      </c>
      <c r="D1513">
        <f>[1]hwy_speed!B1513</f>
        <v>0</v>
      </c>
      <c r="E1513">
        <f>[1]hwy_speed!C1513</f>
        <v>0</v>
      </c>
      <c r="F1513">
        <f>[1]hwy_speed!D1513</f>
        <v>0</v>
      </c>
      <c r="G1513">
        <f>[1]hwy_speed!E1513</f>
        <v>0</v>
      </c>
      <c r="H1513">
        <f>[1]hwy_speed!F1513</f>
        <v>0</v>
      </c>
    </row>
    <row r="1514" spans="3:8" x14ac:dyDescent="0.25">
      <c r="C1514">
        <f>[1]hwy_speed!A1514</f>
        <v>28940</v>
      </c>
      <c r="D1514">
        <f>[1]hwy_speed!B1514</f>
        <v>0</v>
      </c>
      <c r="E1514">
        <f>[1]hwy_speed!C1514</f>
        <v>0</v>
      </c>
      <c r="F1514">
        <f>[1]hwy_speed!D1514</f>
        <v>0</v>
      </c>
      <c r="G1514">
        <f>[1]hwy_speed!E1514</f>
        <v>0</v>
      </c>
      <c r="H1514">
        <f>[1]hwy_speed!F1514</f>
        <v>0</v>
      </c>
    </row>
    <row r="1515" spans="3:8" x14ac:dyDescent="0.25">
      <c r="C1515">
        <f>[1]hwy_speed!A1515</f>
        <v>28941</v>
      </c>
      <c r="D1515">
        <f>[1]hwy_speed!B1515</f>
        <v>0</v>
      </c>
      <c r="E1515">
        <f>[1]hwy_speed!C1515</f>
        <v>0</v>
      </c>
      <c r="F1515">
        <f>[1]hwy_speed!D1515</f>
        <v>0</v>
      </c>
      <c r="G1515">
        <f>[1]hwy_speed!E1515</f>
        <v>0</v>
      </c>
      <c r="H1515">
        <f>[1]hwy_speed!F1515</f>
        <v>0</v>
      </c>
    </row>
    <row r="1516" spans="3:8" x14ac:dyDescent="0.25">
      <c r="C1516">
        <f>[1]hwy_speed!A1516</f>
        <v>28945</v>
      </c>
      <c r="D1516">
        <f>[1]hwy_speed!B1516</f>
        <v>0</v>
      </c>
      <c r="E1516">
        <f>[1]hwy_speed!C1516</f>
        <v>0</v>
      </c>
      <c r="F1516">
        <f>[1]hwy_speed!D1516</f>
        <v>0</v>
      </c>
      <c r="G1516">
        <f>[1]hwy_speed!E1516</f>
        <v>0</v>
      </c>
      <c r="H1516">
        <f>[1]hwy_speed!F1516</f>
        <v>0</v>
      </c>
    </row>
    <row r="1517" spans="3:8" x14ac:dyDescent="0.25">
      <c r="C1517">
        <f>[1]hwy_speed!A1517</f>
        <v>28948</v>
      </c>
      <c r="D1517">
        <f>[1]hwy_speed!B1517</f>
        <v>0</v>
      </c>
      <c r="E1517">
        <f>[1]hwy_speed!C1517</f>
        <v>0</v>
      </c>
      <c r="F1517">
        <f>[1]hwy_speed!D1517</f>
        <v>0</v>
      </c>
      <c r="G1517">
        <f>[1]hwy_speed!E1517</f>
        <v>0</v>
      </c>
      <c r="H1517">
        <f>[1]hwy_speed!F1517</f>
        <v>0</v>
      </c>
    </row>
    <row r="1518" spans="3:8" x14ac:dyDescent="0.25">
      <c r="C1518">
        <f>[1]hwy_speed!A1518</f>
        <v>28949</v>
      </c>
      <c r="D1518">
        <f>[1]hwy_speed!B1518</f>
        <v>0</v>
      </c>
      <c r="E1518">
        <f>[1]hwy_speed!C1518</f>
        <v>0</v>
      </c>
      <c r="F1518">
        <f>[1]hwy_speed!D1518</f>
        <v>0</v>
      </c>
      <c r="G1518">
        <f>[1]hwy_speed!E1518</f>
        <v>0</v>
      </c>
      <c r="H1518">
        <f>[1]hwy_speed!F1518</f>
        <v>0</v>
      </c>
    </row>
    <row r="1519" spans="3:8" x14ac:dyDescent="0.25">
      <c r="C1519">
        <f>[1]hwy_speed!A1519</f>
        <v>28950</v>
      </c>
      <c r="D1519">
        <f>[1]hwy_speed!B1519</f>
        <v>0</v>
      </c>
      <c r="E1519">
        <f>[1]hwy_speed!C1519</f>
        <v>0</v>
      </c>
      <c r="F1519">
        <f>[1]hwy_speed!D1519</f>
        <v>0</v>
      </c>
      <c r="G1519">
        <f>[1]hwy_speed!E1519</f>
        <v>0</v>
      </c>
      <c r="H1519">
        <f>[1]hwy_speed!F1519</f>
        <v>0</v>
      </c>
    </row>
    <row r="1520" spans="3:8" x14ac:dyDescent="0.25">
      <c r="C1520">
        <f>[1]hwy_speed!A1520</f>
        <v>29016</v>
      </c>
      <c r="D1520">
        <f>[1]hwy_speed!B1520</f>
        <v>0</v>
      </c>
      <c r="E1520">
        <f>[1]hwy_speed!C1520</f>
        <v>0</v>
      </c>
      <c r="F1520">
        <f>[1]hwy_speed!D1520</f>
        <v>0</v>
      </c>
      <c r="G1520">
        <f>[1]hwy_speed!E1520</f>
        <v>0</v>
      </c>
      <c r="H1520">
        <f>[1]hwy_speed!F1520</f>
        <v>0</v>
      </c>
    </row>
    <row r="1521" spans="3:8" x14ac:dyDescent="0.25">
      <c r="C1521">
        <f>[1]hwy_speed!A1521</f>
        <v>29018</v>
      </c>
      <c r="D1521">
        <f>[1]hwy_speed!B1521</f>
        <v>0</v>
      </c>
      <c r="E1521">
        <f>[1]hwy_speed!C1521</f>
        <v>0</v>
      </c>
      <c r="F1521">
        <f>[1]hwy_speed!D1521</f>
        <v>0</v>
      </c>
      <c r="G1521">
        <f>[1]hwy_speed!E1521</f>
        <v>0</v>
      </c>
      <c r="H1521">
        <f>[1]hwy_speed!F1521</f>
        <v>0</v>
      </c>
    </row>
    <row r="1522" spans="3:8" x14ac:dyDescent="0.25">
      <c r="C1522">
        <f>[1]hwy_speed!A1522</f>
        <v>29019</v>
      </c>
      <c r="D1522">
        <f>[1]hwy_speed!B1522</f>
        <v>0</v>
      </c>
      <c r="E1522">
        <f>[1]hwy_speed!C1522</f>
        <v>0</v>
      </c>
      <c r="F1522">
        <f>[1]hwy_speed!D1522</f>
        <v>0</v>
      </c>
      <c r="G1522">
        <f>[1]hwy_speed!E1522</f>
        <v>0</v>
      </c>
      <c r="H1522">
        <f>[1]hwy_speed!F1522</f>
        <v>0</v>
      </c>
    </row>
    <row r="1523" spans="3:8" x14ac:dyDescent="0.25">
      <c r="C1523">
        <f>[1]hwy_speed!A1523</f>
        <v>29023</v>
      </c>
      <c r="D1523">
        <f>[1]hwy_speed!B1523</f>
        <v>0</v>
      </c>
      <c r="E1523">
        <f>[1]hwy_speed!C1523</f>
        <v>0</v>
      </c>
      <c r="F1523">
        <f>[1]hwy_speed!D1523</f>
        <v>0</v>
      </c>
      <c r="G1523">
        <f>[1]hwy_speed!E1523</f>
        <v>0</v>
      </c>
      <c r="H1523">
        <f>[1]hwy_speed!F1523</f>
        <v>0</v>
      </c>
    </row>
    <row r="1524" spans="3:8" x14ac:dyDescent="0.25">
      <c r="C1524">
        <f>[1]hwy_speed!A1524</f>
        <v>29024</v>
      </c>
      <c r="D1524">
        <f>[1]hwy_speed!B1524</f>
        <v>0</v>
      </c>
      <c r="E1524">
        <f>[1]hwy_speed!C1524</f>
        <v>0</v>
      </c>
      <c r="F1524">
        <f>[1]hwy_speed!D1524</f>
        <v>0</v>
      </c>
      <c r="G1524">
        <f>[1]hwy_speed!E1524</f>
        <v>0</v>
      </c>
      <c r="H1524">
        <f>[1]hwy_speed!F1524</f>
        <v>0</v>
      </c>
    </row>
    <row r="1525" spans="3:8" x14ac:dyDescent="0.25">
      <c r="C1525">
        <f>[1]hwy_speed!A1525</f>
        <v>29025</v>
      </c>
      <c r="D1525">
        <f>[1]hwy_speed!B1525</f>
        <v>0</v>
      </c>
      <c r="E1525">
        <f>[1]hwy_speed!C1525</f>
        <v>0</v>
      </c>
      <c r="F1525">
        <f>[1]hwy_speed!D1525</f>
        <v>0</v>
      </c>
      <c r="G1525">
        <f>[1]hwy_speed!E1525</f>
        <v>0</v>
      </c>
      <c r="H1525">
        <f>[1]hwy_speed!F1525</f>
        <v>0</v>
      </c>
    </row>
    <row r="1526" spans="3:8" x14ac:dyDescent="0.25">
      <c r="C1526">
        <f>[1]hwy_speed!A1526</f>
        <v>29027</v>
      </c>
      <c r="D1526">
        <f>[1]hwy_speed!B1526</f>
        <v>0</v>
      </c>
      <c r="E1526">
        <f>[1]hwy_speed!C1526</f>
        <v>0</v>
      </c>
      <c r="F1526">
        <f>[1]hwy_speed!D1526</f>
        <v>0</v>
      </c>
      <c r="G1526">
        <f>[1]hwy_speed!E1526</f>
        <v>0</v>
      </c>
      <c r="H1526">
        <f>[1]hwy_speed!F1526</f>
        <v>0</v>
      </c>
    </row>
    <row r="1527" spans="3:8" x14ac:dyDescent="0.25">
      <c r="C1527">
        <f>[1]hwy_speed!A1527</f>
        <v>29028</v>
      </c>
      <c r="D1527">
        <f>[1]hwy_speed!B1527</f>
        <v>0</v>
      </c>
      <c r="E1527">
        <f>[1]hwy_speed!C1527</f>
        <v>0</v>
      </c>
      <c r="F1527">
        <f>[1]hwy_speed!D1527</f>
        <v>0</v>
      </c>
      <c r="G1527">
        <f>[1]hwy_speed!E1527</f>
        <v>0</v>
      </c>
      <c r="H1527">
        <f>[1]hwy_speed!F1527</f>
        <v>0</v>
      </c>
    </row>
    <row r="1528" spans="3:8" x14ac:dyDescent="0.25">
      <c r="C1528">
        <f>[1]hwy_speed!A1528</f>
        <v>29033</v>
      </c>
      <c r="D1528">
        <f>[1]hwy_speed!B1528</f>
        <v>0</v>
      </c>
      <c r="E1528">
        <f>[1]hwy_speed!C1528</f>
        <v>0</v>
      </c>
      <c r="F1528">
        <f>[1]hwy_speed!D1528</f>
        <v>0</v>
      </c>
      <c r="G1528">
        <f>[1]hwy_speed!E1528</f>
        <v>0</v>
      </c>
      <c r="H1528">
        <f>[1]hwy_speed!F1528</f>
        <v>0</v>
      </c>
    </row>
    <row r="1529" spans="3:8" x14ac:dyDescent="0.25">
      <c r="C1529">
        <f>[1]hwy_speed!A1529</f>
        <v>29035</v>
      </c>
      <c r="D1529">
        <f>[1]hwy_speed!B1529</f>
        <v>0</v>
      </c>
      <c r="E1529">
        <f>[1]hwy_speed!C1529</f>
        <v>0</v>
      </c>
      <c r="F1529">
        <f>[1]hwy_speed!D1529</f>
        <v>0</v>
      </c>
      <c r="G1529">
        <f>[1]hwy_speed!E1529</f>
        <v>0</v>
      </c>
      <c r="H1529">
        <f>[1]hwy_speed!F1529</f>
        <v>0</v>
      </c>
    </row>
    <row r="1530" spans="3:8" x14ac:dyDescent="0.25">
      <c r="C1530">
        <f>[1]hwy_speed!A1530</f>
        <v>29037</v>
      </c>
      <c r="D1530">
        <f>[1]hwy_speed!B1530</f>
        <v>0</v>
      </c>
      <c r="E1530">
        <f>[1]hwy_speed!C1530</f>
        <v>0</v>
      </c>
      <c r="F1530">
        <f>[1]hwy_speed!D1530</f>
        <v>0</v>
      </c>
      <c r="G1530">
        <f>[1]hwy_speed!E1530</f>
        <v>0</v>
      </c>
      <c r="H1530">
        <f>[1]hwy_speed!F1530</f>
        <v>0</v>
      </c>
    </row>
    <row r="1531" spans="3:8" x14ac:dyDescent="0.25">
      <c r="C1531">
        <f>[1]hwy_speed!A1531</f>
        <v>29039</v>
      </c>
      <c r="D1531">
        <f>[1]hwy_speed!B1531</f>
        <v>0</v>
      </c>
      <c r="E1531">
        <f>[1]hwy_speed!C1531</f>
        <v>0</v>
      </c>
      <c r="F1531">
        <f>[1]hwy_speed!D1531</f>
        <v>0</v>
      </c>
      <c r="G1531">
        <f>[1]hwy_speed!E1531</f>
        <v>0</v>
      </c>
      <c r="H1531">
        <f>[1]hwy_speed!F1531</f>
        <v>0</v>
      </c>
    </row>
    <row r="1532" spans="3:8" x14ac:dyDescent="0.25">
      <c r="C1532">
        <f>[1]hwy_speed!A1532</f>
        <v>29041</v>
      </c>
      <c r="D1532">
        <f>[1]hwy_speed!B1532</f>
        <v>0</v>
      </c>
      <c r="E1532">
        <f>[1]hwy_speed!C1532</f>
        <v>0</v>
      </c>
      <c r="F1532">
        <f>[1]hwy_speed!D1532</f>
        <v>0</v>
      </c>
      <c r="G1532">
        <f>[1]hwy_speed!E1532</f>
        <v>0</v>
      </c>
      <c r="H1532">
        <f>[1]hwy_speed!F1532</f>
        <v>0</v>
      </c>
    </row>
    <row r="1533" spans="3:8" x14ac:dyDescent="0.25">
      <c r="C1533">
        <f>[1]hwy_speed!A1533</f>
        <v>29042</v>
      </c>
      <c r="D1533">
        <f>[1]hwy_speed!B1533</f>
        <v>0</v>
      </c>
      <c r="E1533">
        <f>[1]hwy_speed!C1533</f>
        <v>0</v>
      </c>
      <c r="F1533">
        <f>[1]hwy_speed!D1533</f>
        <v>0</v>
      </c>
      <c r="G1533">
        <f>[1]hwy_speed!E1533</f>
        <v>0</v>
      </c>
      <c r="H1533">
        <f>[1]hwy_speed!F1533</f>
        <v>0</v>
      </c>
    </row>
    <row r="1534" spans="3:8" x14ac:dyDescent="0.25">
      <c r="C1534">
        <f>[1]hwy_speed!A1534</f>
        <v>29045</v>
      </c>
      <c r="D1534">
        <f>[1]hwy_speed!B1534</f>
        <v>0</v>
      </c>
      <c r="E1534">
        <f>[1]hwy_speed!C1534</f>
        <v>0</v>
      </c>
      <c r="F1534">
        <f>[1]hwy_speed!D1534</f>
        <v>0</v>
      </c>
      <c r="G1534">
        <f>[1]hwy_speed!E1534</f>
        <v>0</v>
      </c>
      <c r="H1534">
        <f>[1]hwy_speed!F1534</f>
        <v>0</v>
      </c>
    </row>
    <row r="1535" spans="3:8" x14ac:dyDescent="0.25">
      <c r="C1535">
        <f>[1]hwy_speed!A1535</f>
        <v>29046</v>
      </c>
      <c r="D1535">
        <f>[1]hwy_speed!B1535</f>
        <v>0</v>
      </c>
      <c r="E1535">
        <f>[1]hwy_speed!C1535</f>
        <v>0</v>
      </c>
      <c r="F1535">
        <f>[1]hwy_speed!D1535</f>
        <v>0</v>
      </c>
      <c r="G1535">
        <f>[1]hwy_speed!E1535</f>
        <v>0</v>
      </c>
      <c r="H1535">
        <f>[1]hwy_speed!F1535</f>
        <v>0</v>
      </c>
    </row>
    <row r="1536" spans="3:8" x14ac:dyDescent="0.25">
      <c r="C1536">
        <f>[1]hwy_speed!A1536</f>
        <v>29047</v>
      </c>
      <c r="D1536">
        <f>[1]hwy_speed!B1536</f>
        <v>0</v>
      </c>
      <c r="E1536">
        <f>[1]hwy_speed!C1536</f>
        <v>0</v>
      </c>
      <c r="F1536">
        <f>[1]hwy_speed!D1536</f>
        <v>0</v>
      </c>
      <c r="G1536">
        <f>[1]hwy_speed!E1536</f>
        <v>0</v>
      </c>
      <c r="H1536">
        <f>[1]hwy_speed!F1536</f>
        <v>0</v>
      </c>
    </row>
    <row r="1537" spans="3:8" x14ac:dyDescent="0.25">
      <c r="C1537">
        <f>[1]hwy_speed!A1537</f>
        <v>29049</v>
      </c>
      <c r="D1537">
        <f>[1]hwy_speed!B1537</f>
        <v>0</v>
      </c>
      <c r="E1537">
        <f>[1]hwy_speed!C1537</f>
        <v>0</v>
      </c>
      <c r="F1537">
        <f>[1]hwy_speed!D1537</f>
        <v>0</v>
      </c>
      <c r="G1537">
        <f>[1]hwy_speed!E1537</f>
        <v>0</v>
      </c>
      <c r="H1537">
        <f>[1]hwy_speed!F1537</f>
        <v>0</v>
      </c>
    </row>
    <row r="1538" spans="3:8" x14ac:dyDescent="0.25">
      <c r="C1538">
        <f>[1]hwy_speed!A1538</f>
        <v>29050</v>
      </c>
      <c r="D1538">
        <f>[1]hwy_speed!B1538</f>
        <v>0</v>
      </c>
      <c r="E1538">
        <f>[1]hwy_speed!C1538</f>
        <v>0</v>
      </c>
      <c r="F1538">
        <f>[1]hwy_speed!D1538</f>
        <v>0</v>
      </c>
      <c r="G1538">
        <f>[1]hwy_speed!E1538</f>
        <v>0</v>
      </c>
      <c r="H1538">
        <f>[1]hwy_speed!F1538</f>
        <v>0</v>
      </c>
    </row>
    <row r="1539" spans="3:8" x14ac:dyDescent="0.25">
      <c r="C1539">
        <f>[1]hwy_speed!A1539</f>
        <v>29051</v>
      </c>
      <c r="D1539">
        <f>[1]hwy_speed!B1539</f>
        <v>0</v>
      </c>
      <c r="E1539">
        <f>[1]hwy_speed!C1539</f>
        <v>0</v>
      </c>
      <c r="F1539">
        <f>[1]hwy_speed!D1539</f>
        <v>0</v>
      </c>
      <c r="G1539">
        <f>[1]hwy_speed!E1539</f>
        <v>0</v>
      </c>
      <c r="H1539">
        <f>[1]hwy_speed!F1539</f>
        <v>0</v>
      </c>
    </row>
    <row r="1540" spans="3:8" x14ac:dyDescent="0.25">
      <c r="C1540">
        <f>[1]hwy_speed!A1540</f>
        <v>29052</v>
      </c>
      <c r="D1540">
        <f>[1]hwy_speed!B1540</f>
        <v>0</v>
      </c>
      <c r="E1540">
        <f>[1]hwy_speed!C1540</f>
        <v>0</v>
      </c>
      <c r="F1540">
        <f>[1]hwy_speed!D1540</f>
        <v>0</v>
      </c>
      <c r="G1540">
        <f>[1]hwy_speed!E1540</f>
        <v>0</v>
      </c>
      <c r="H1540">
        <f>[1]hwy_speed!F1540</f>
        <v>0</v>
      </c>
    </row>
    <row r="1541" spans="3:8" x14ac:dyDescent="0.25">
      <c r="C1541">
        <f>[1]hwy_speed!A1541</f>
        <v>29080</v>
      </c>
      <c r="D1541">
        <f>[1]hwy_speed!B1541</f>
        <v>0</v>
      </c>
      <c r="E1541">
        <f>[1]hwy_speed!C1541</f>
        <v>0</v>
      </c>
      <c r="F1541">
        <f>[1]hwy_speed!D1541</f>
        <v>0</v>
      </c>
      <c r="G1541">
        <f>[1]hwy_speed!E1541</f>
        <v>0</v>
      </c>
      <c r="H1541">
        <f>[1]hwy_speed!F1541</f>
        <v>0</v>
      </c>
    </row>
    <row r="1542" spans="3:8" x14ac:dyDescent="0.25">
      <c r="C1542">
        <f>[1]hwy_speed!A1542</f>
        <v>29082</v>
      </c>
      <c r="D1542">
        <f>[1]hwy_speed!B1542</f>
        <v>0</v>
      </c>
      <c r="E1542">
        <f>[1]hwy_speed!C1542</f>
        <v>0</v>
      </c>
      <c r="F1542">
        <f>[1]hwy_speed!D1542</f>
        <v>0</v>
      </c>
      <c r="G1542">
        <f>[1]hwy_speed!E1542</f>
        <v>0</v>
      </c>
      <c r="H1542">
        <f>[1]hwy_speed!F1542</f>
        <v>0</v>
      </c>
    </row>
    <row r="1543" spans="3:8" x14ac:dyDescent="0.25">
      <c r="C1543">
        <f>[1]hwy_speed!A1543</f>
        <v>29086</v>
      </c>
      <c r="D1543">
        <f>[1]hwy_speed!B1543</f>
        <v>0</v>
      </c>
      <c r="E1543">
        <f>[1]hwy_speed!C1543</f>
        <v>0</v>
      </c>
      <c r="F1543">
        <f>[1]hwy_speed!D1543</f>
        <v>0</v>
      </c>
      <c r="G1543">
        <f>[1]hwy_speed!E1543</f>
        <v>0</v>
      </c>
      <c r="H1543">
        <f>[1]hwy_speed!F1543</f>
        <v>0</v>
      </c>
    </row>
    <row r="1544" spans="3:8" x14ac:dyDescent="0.25">
      <c r="C1544">
        <f>[1]hwy_speed!A1544</f>
        <v>29088</v>
      </c>
      <c r="D1544">
        <f>[1]hwy_speed!B1544</f>
        <v>0</v>
      </c>
      <c r="E1544">
        <f>[1]hwy_speed!C1544</f>
        <v>0</v>
      </c>
      <c r="F1544">
        <f>[1]hwy_speed!D1544</f>
        <v>0</v>
      </c>
      <c r="G1544">
        <f>[1]hwy_speed!E1544</f>
        <v>0</v>
      </c>
      <c r="H1544">
        <f>[1]hwy_speed!F1544</f>
        <v>0</v>
      </c>
    </row>
    <row r="1545" spans="3:8" x14ac:dyDescent="0.25">
      <c r="C1545">
        <f>[1]hwy_speed!A1545</f>
        <v>29089</v>
      </c>
      <c r="D1545">
        <f>[1]hwy_speed!B1545</f>
        <v>0</v>
      </c>
      <c r="E1545">
        <f>[1]hwy_speed!C1545</f>
        <v>0</v>
      </c>
      <c r="F1545">
        <f>[1]hwy_speed!D1545</f>
        <v>0</v>
      </c>
      <c r="G1545">
        <f>[1]hwy_speed!E1545</f>
        <v>0</v>
      </c>
      <c r="H1545">
        <f>[1]hwy_speed!F1545</f>
        <v>0</v>
      </c>
    </row>
    <row r="1546" spans="3:8" x14ac:dyDescent="0.25">
      <c r="C1546">
        <f>[1]hwy_speed!A1546</f>
        <v>29090</v>
      </c>
      <c r="D1546">
        <f>[1]hwy_speed!B1546</f>
        <v>0</v>
      </c>
      <c r="E1546">
        <f>[1]hwy_speed!C1546</f>
        <v>0</v>
      </c>
      <c r="F1546">
        <f>[1]hwy_speed!D1546</f>
        <v>0</v>
      </c>
      <c r="G1546">
        <f>[1]hwy_speed!E1546</f>
        <v>0</v>
      </c>
      <c r="H1546">
        <f>[1]hwy_speed!F1546</f>
        <v>0</v>
      </c>
    </row>
    <row r="1547" spans="3:8" x14ac:dyDescent="0.25">
      <c r="C1547">
        <f>[1]hwy_speed!A1547</f>
        <v>29095</v>
      </c>
      <c r="D1547">
        <f>[1]hwy_speed!B1547</f>
        <v>0</v>
      </c>
      <c r="E1547">
        <f>[1]hwy_speed!C1547</f>
        <v>0</v>
      </c>
      <c r="F1547">
        <f>[1]hwy_speed!D1547</f>
        <v>0</v>
      </c>
      <c r="G1547">
        <f>[1]hwy_speed!E1547</f>
        <v>0</v>
      </c>
      <c r="H1547">
        <f>[1]hwy_speed!F1547</f>
        <v>0</v>
      </c>
    </row>
    <row r="1548" spans="3:8" x14ac:dyDescent="0.25">
      <c r="C1548">
        <f>[1]hwy_speed!A1548</f>
        <v>29097</v>
      </c>
      <c r="D1548">
        <f>[1]hwy_speed!B1548</f>
        <v>0</v>
      </c>
      <c r="E1548">
        <f>[1]hwy_speed!C1548</f>
        <v>0</v>
      </c>
      <c r="F1548">
        <f>[1]hwy_speed!D1548</f>
        <v>0</v>
      </c>
      <c r="G1548">
        <f>[1]hwy_speed!E1548</f>
        <v>0</v>
      </c>
      <c r="H1548">
        <f>[1]hwy_speed!F1548</f>
        <v>0</v>
      </c>
    </row>
    <row r="1549" spans="3:8" x14ac:dyDescent="0.25">
      <c r="C1549">
        <f>[1]hwy_speed!A1549</f>
        <v>29105</v>
      </c>
      <c r="D1549">
        <f>[1]hwy_speed!B1549</f>
        <v>0</v>
      </c>
      <c r="E1549">
        <f>[1]hwy_speed!C1549</f>
        <v>0</v>
      </c>
      <c r="F1549">
        <f>[1]hwy_speed!D1549</f>
        <v>0</v>
      </c>
      <c r="G1549">
        <f>[1]hwy_speed!E1549</f>
        <v>0</v>
      </c>
      <c r="H1549">
        <f>[1]hwy_speed!F1549</f>
        <v>0</v>
      </c>
    </row>
    <row r="1550" spans="3:8" x14ac:dyDescent="0.25">
      <c r="C1550">
        <f>[1]hwy_speed!A1550</f>
        <v>29108</v>
      </c>
      <c r="D1550">
        <f>[1]hwy_speed!B1550</f>
        <v>0</v>
      </c>
      <c r="E1550">
        <f>[1]hwy_speed!C1550</f>
        <v>0</v>
      </c>
      <c r="F1550">
        <f>[1]hwy_speed!D1550</f>
        <v>0</v>
      </c>
      <c r="G1550">
        <f>[1]hwy_speed!E1550</f>
        <v>0</v>
      </c>
      <c r="H1550">
        <f>[1]hwy_speed!F1550</f>
        <v>0</v>
      </c>
    </row>
    <row r="1551" spans="3:8" x14ac:dyDescent="0.25">
      <c r="C1551">
        <f>[1]hwy_speed!A1551</f>
        <v>29109</v>
      </c>
      <c r="D1551">
        <f>[1]hwy_speed!B1551</f>
        <v>0</v>
      </c>
      <c r="E1551">
        <f>[1]hwy_speed!C1551</f>
        <v>0</v>
      </c>
      <c r="F1551">
        <f>[1]hwy_speed!D1551</f>
        <v>0</v>
      </c>
      <c r="G1551">
        <f>[1]hwy_speed!E1551</f>
        <v>0</v>
      </c>
      <c r="H1551">
        <f>[1]hwy_speed!F1551</f>
        <v>0</v>
      </c>
    </row>
    <row r="1552" spans="3:8" x14ac:dyDescent="0.25">
      <c r="C1552">
        <f>[1]hwy_speed!A1552</f>
        <v>29111</v>
      </c>
      <c r="D1552">
        <f>[1]hwy_speed!B1552</f>
        <v>0</v>
      </c>
      <c r="E1552">
        <f>[1]hwy_speed!C1552</f>
        <v>0</v>
      </c>
      <c r="F1552">
        <f>[1]hwy_speed!D1552</f>
        <v>0</v>
      </c>
      <c r="G1552">
        <f>[1]hwy_speed!E1552</f>
        <v>0</v>
      </c>
      <c r="H1552">
        <f>[1]hwy_speed!F1552</f>
        <v>0</v>
      </c>
    </row>
    <row r="1553" spans="3:8" x14ac:dyDescent="0.25">
      <c r="C1553">
        <f>[1]hwy_speed!A1553</f>
        <v>29129</v>
      </c>
      <c r="D1553">
        <f>[1]hwy_speed!B1553</f>
        <v>0</v>
      </c>
      <c r="E1553">
        <f>[1]hwy_speed!C1553</f>
        <v>0</v>
      </c>
      <c r="F1553">
        <f>[1]hwy_speed!D1553</f>
        <v>0</v>
      </c>
      <c r="G1553">
        <f>[1]hwy_speed!E1553</f>
        <v>0</v>
      </c>
      <c r="H1553">
        <f>[1]hwy_speed!F1553</f>
        <v>0</v>
      </c>
    </row>
    <row r="1554" spans="3:8" x14ac:dyDescent="0.25">
      <c r="C1554">
        <f>[1]hwy_speed!A1554</f>
        <v>29130</v>
      </c>
      <c r="D1554">
        <f>[1]hwy_speed!B1554</f>
        <v>0</v>
      </c>
      <c r="E1554">
        <f>[1]hwy_speed!C1554</f>
        <v>0</v>
      </c>
      <c r="F1554">
        <f>[1]hwy_speed!D1554</f>
        <v>0</v>
      </c>
      <c r="G1554">
        <f>[1]hwy_speed!E1554</f>
        <v>0</v>
      </c>
      <c r="H1554">
        <f>[1]hwy_speed!F1554</f>
        <v>0</v>
      </c>
    </row>
    <row r="1555" spans="3:8" x14ac:dyDescent="0.25">
      <c r="C1555">
        <f>[1]hwy_speed!A1555</f>
        <v>29146</v>
      </c>
      <c r="D1555">
        <f>[1]hwy_speed!B1555</f>
        <v>0</v>
      </c>
      <c r="E1555">
        <f>[1]hwy_speed!C1555</f>
        <v>0</v>
      </c>
      <c r="F1555">
        <f>[1]hwy_speed!D1555</f>
        <v>0</v>
      </c>
      <c r="G1555">
        <f>[1]hwy_speed!E1555</f>
        <v>0</v>
      </c>
      <c r="H1555">
        <f>[1]hwy_speed!F1555</f>
        <v>0</v>
      </c>
    </row>
    <row r="1556" spans="3:8" x14ac:dyDescent="0.25">
      <c r="C1556">
        <f>[1]hwy_speed!A1556</f>
        <v>29148</v>
      </c>
      <c r="D1556">
        <f>[1]hwy_speed!B1556</f>
        <v>0</v>
      </c>
      <c r="E1556">
        <f>[1]hwy_speed!C1556</f>
        <v>0</v>
      </c>
      <c r="F1556">
        <f>[1]hwy_speed!D1556</f>
        <v>0</v>
      </c>
      <c r="G1556">
        <f>[1]hwy_speed!E1556</f>
        <v>0</v>
      </c>
      <c r="H1556">
        <f>[1]hwy_speed!F1556</f>
        <v>0</v>
      </c>
    </row>
    <row r="1557" spans="3:8" x14ac:dyDescent="0.25">
      <c r="C1557">
        <f>[1]hwy_speed!A1557</f>
        <v>29150</v>
      </c>
      <c r="D1557">
        <f>[1]hwy_speed!B1557</f>
        <v>0</v>
      </c>
      <c r="E1557">
        <f>[1]hwy_speed!C1557</f>
        <v>0</v>
      </c>
      <c r="F1557">
        <f>[1]hwy_speed!D1557</f>
        <v>0</v>
      </c>
      <c r="G1557">
        <f>[1]hwy_speed!E1557</f>
        <v>0</v>
      </c>
      <c r="H1557">
        <f>[1]hwy_speed!F1557</f>
        <v>0</v>
      </c>
    </row>
    <row r="1558" spans="3:8" x14ac:dyDescent="0.25">
      <c r="C1558">
        <f>[1]hwy_speed!A1558</f>
        <v>29157</v>
      </c>
      <c r="D1558">
        <f>[1]hwy_speed!B1558</f>
        <v>0</v>
      </c>
      <c r="E1558">
        <f>[1]hwy_speed!C1558</f>
        <v>0</v>
      </c>
      <c r="F1558">
        <f>[1]hwy_speed!D1558</f>
        <v>0</v>
      </c>
      <c r="G1558">
        <f>[1]hwy_speed!E1558</f>
        <v>0</v>
      </c>
      <c r="H1558">
        <f>[1]hwy_speed!F1558</f>
        <v>0</v>
      </c>
    </row>
    <row r="1559" spans="3:8" x14ac:dyDescent="0.25">
      <c r="C1559">
        <f>[1]hwy_speed!A1559</f>
        <v>29158</v>
      </c>
      <c r="D1559">
        <f>[1]hwy_speed!B1559</f>
        <v>0</v>
      </c>
      <c r="E1559">
        <f>[1]hwy_speed!C1559</f>
        <v>0</v>
      </c>
      <c r="F1559">
        <f>[1]hwy_speed!D1559</f>
        <v>0</v>
      </c>
      <c r="G1559">
        <f>[1]hwy_speed!E1559</f>
        <v>0</v>
      </c>
      <c r="H1559">
        <f>[1]hwy_speed!F1559</f>
        <v>0</v>
      </c>
    </row>
    <row r="1560" spans="3:8" x14ac:dyDescent="0.25">
      <c r="C1560">
        <f>[1]hwy_speed!A1560</f>
        <v>29159</v>
      </c>
      <c r="D1560">
        <f>[1]hwy_speed!B1560</f>
        <v>0</v>
      </c>
      <c r="E1560">
        <f>[1]hwy_speed!C1560</f>
        <v>0</v>
      </c>
      <c r="F1560">
        <f>[1]hwy_speed!D1560</f>
        <v>0</v>
      </c>
      <c r="G1560">
        <f>[1]hwy_speed!E1560</f>
        <v>0</v>
      </c>
      <c r="H1560">
        <f>[1]hwy_speed!F1560</f>
        <v>0</v>
      </c>
    </row>
    <row r="1561" spans="3:8" x14ac:dyDescent="0.25">
      <c r="C1561">
        <f>[1]hwy_speed!A1561</f>
        <v>29160</v>
      </c>
      <c r="D1561">
        <f>[1]hwy_speed!B1561</f>
        <v>0</v>
      </c>
      <c r="E1561">
        <f>[1]hwy_speed!C1561</f>
        <v>0</v>
      </c>
      <c r="F1561">
        <f>[1]hwy_speed!D1561</f>
        <v>0</v>
      </c>
      <c r="G1561">
        <f>[1]hwy_speed!E1561</f>
        <v>0</v>
      </c>
      <c r="H1561">
        <f>[1]hwy_speed!F1561</f>
        <v>0</v>
      </c>
    </row>
    <row r="1562" spans="3:8" x14ac:dyDescent="0.25">
      <c r="C1562">
        <f>[1]hwy_speed!A1562</f>
        <v>29161</v>
      </c>
      <c r="D1562">
        <f>[1]hwy_speed!B1562</f>
        <v>0</v>
      </c>
      <c r="E1562">
        <f>[1]hwy_speed!C1562</f>
        <v>0</v>
      </c>
      <c r="F1562">
        <f>[1]hwy_speed!D1562</f>
        <v>0</v>
      </c>
      <c r="G1562">
        <f>[1]hwy_speed!E1562</f>
        <v>0</v>
      </c>
      <c r="H1562">
        <f>[1]hwy_speed!F1562</f>
        <v>0</v>
      </c>
    </row>
    <row r="1563" spans="3:8" x14ac:dyDescent="0.25">
      <c r="C1563">
        <f>[1]hwy_speed!A1563</f>
        <v>29167</v>
      </c>
      <c r="D1563">
        <f>[1]hwy_speed!B1563</f>
        <v>0</v>
      </c>
      <c r="E1563">
        <f>[1]hwy_speed!C1563</f>
        <v>0</v>
      </c>
      <c r="F1563">
        <f>[1]hwy_speed!D1563</f>
        <v>0</v>
      </c>
      <c r="G1563">
        <f>[1]hwy_speed!E1563</f>
        <v>0</v>
      </c>
      <c r="H1563">
        <f>[1]hwy_speed!F1563</f>
        <v>0</v>
      </c>
    </row>
    <row r="1564" spans="3:8" x14ac:dyDescent="0.25">
      <c r="C1564">
        <f>[1]hwy_speed!A1564</f>
        <v>29168</v>
      </c>
      <c r="D1564">
        <f>[1]hwy_speed!B1564</f>
        <v>0</v>
      </c>
      <c r="E1564">
        <f>[1]hwy_speed!C1564</f>
        <v>0</v>
      </c>
      <c r="F1564">
        <f>[1]hwy_speed!D1564</f>
        <v>0</v>
      </c>
      <c r="G1564">
        <f>[1]hwy_speed!E1564</f>
        <v>0</v>
      </c>
      <c r="H1564">
        <f>[1]hwy_speed!F1564</f>
        <v>0</v>
      </c>
    </row>
    <row r="1565" spans="3:8" x14ac:dyDescent="0.25">
      <c r="C1565">
        <f>[1]hwy_speed!A1565</f>
        <v>29169</v>
      </c>
      <c r="D1565">
        <f>[1]hwy_speed!B1565</f>
        <v>0</v>
      </c>
      <c r="E1565">
        <f>[1]hwy_speed!C1565</f>
        <v>0</v>
      </c>
      <c r="F1565">
        <f>[1]hwy_speed!D1565</f>
        <v>0</v>
      </c>
      <c r="G1565">
        <f>[1]hwy_speed!E1565</f>
        <v>0</v>
      </c>
      <c r="H1565">
        <f>[1]hwy_speed!F1565</f>
        <v>0</v>
      </c>
    </row>
    <row r="1566" spans="3:8" x14ac:dyDescent="0.25">
      <c r="C1566">
        <f>[1]hwy_speed!A1566</f>
        <v>29170</v>
      </c>
      <c r="D1566">
        <f>[1]hwy_speed!B1566</f>
        <v>0</v>
      </c>
      <c r="E1566">
        <f>[1]hwy_speed!C1566</f>
        <v>0</v>
      </c>
      <c r="F1566">
        <f>[1]hwy_speed!D1566</f>
        <v>0</v>
      </c>
      <c r="G1566">
        <f>[1]hwy_speed!E1566</f>
        <v>0</v>
      </c>
      <c r="H1566">
        <f>[1]hwy_speed!F1566</f>
        <v>0</v>
      </c>
    </row>
    <row r="1567" spans="3:8" x14ac:dyDescent="0.25">
      <c r="C1567">
        <f>[1]hwy_speed!A1567</f>
        <v>29171</v>
      </c>
      <c r="D1567">
        <f>[1]hwy_speed!B1567</f>
        <v>0</v>
      </c>
      <c r="E1567">
        <f>[1]hwy_speed!C1567</f>
        <v>0</v>
      </c>
      <c r="F1567">
        <f>[1]hwy_speed!D1567</f>
        <v>0</v>
      </c>
      <c r="G1567">
        <f>[1]hwy_speed!E1567</f>
        <v>0</v>
      </c>
      <c r="H1567">
        <f>[1]hwy_speed!F1567</f>
        <v>0</v>
      </c>
    </row>
    <row r="1568" spans="3:8" x14ac:dyDescent="0.25">
      <c r="C1568">
        <f>[1]hwy_speed!A1568</f>
        <v>29172</v>
      </c>
      <c r="D1568">
        <f>[1]hwy_speed!B1568</f>
        <v>0</v>
      </c>
      <c r="E1568">
        <f>[1]hwy_speed!C1568</f>
        <v>0</v>
      </c>
      <c r="F1568">
        <f>[1]hwy_speed!D1568</f>
        <v>0</v>
      </c>
      <c r="G1568">
        <f>[1]hwy_speed!E1568</f>
        <v>0</v>
      </c>
      <c r="H1568">
        <f>[1]hwy_speed!F1568</f>
        <v>0</v>
      </c>
    </row>
    <row r="1569" spans="3:8" x14ac:dyDescent="0.25">
      <c r="C1569">
        <f>[1]hwy_speed!A1569</f>
        <v>29173</v>
      </c>
      <c r="D1569">
        <f>[1]hwy_speed!B1569</f>
        <v>0</v>
      </c>
      <c r="E1569">
        <f>[1]hwy_speed!C1569</f>
        <v>0</v>
      </c>
      <c r="F1569">
        <f>[1]hwy_speed!D1569</f>
        <v>0</v>
      </c>
      <c r="G1569">
        <f>[1]hwy_speed!E1569</f>
        <v>0</v>
      </c>
      <c r="H1569">
        <f>[1]hwy_speed!F1569</f>
        <v>0</v>
      </c>
    </row>
    <row r="1570" spans="3:8" x14ac:dyDescent="0.25">
      <c r="C1570">
        <f>[1]hwy_speed!A1570</f>
        <v>29182</v>
      </c>
      <c r="D1570">
        <f>[1]hwy_speed!B1570</f>
        <v>0</v>
      </c>
      <c r="E1570">
        <f>[1]hwy_speed!C1570</f>
        <v>0</v>
      </c>
      <c r="F1570">
        <f>[1]hwy_speed!D1570</f>
        <v>0</v>
      </c>
      <c r="G1570">
        <f>[1]hwy_speed!E1570</f>
        <v>0</v>
      </c>
      <c r="H1570">
        <f>[1]hwy_speed!F1570</f>
        <v>0</v>
      </c>
    </row>
    <row r="1571" spans="3:8" x14ac:dyDescent="0.25">
      <c r="C1571">
        <f>[1]hwy_speed!A1571</f>
        <v>29183</v>
      </c>
      <c r="D1571">
        <f>[1]hwy_speed!B1571</f>
        <v>0</v>
      </c>
      <c r="E1571">
        <f>[1]hwy_speed!C1571</f>
        <v>0</v>
      </c>
      <c r="F1571">
        <f>[1]hwy_speed!D1571</f>
        <v>0</v>
      </c>
      <c r="G1571">
        <f>[1]hwy_speed!E1571</f>
        <v>0</v>
      </c>
      <c r="H1571">
        <f>[1]hwy_speed!F1571</f>
        <v>0</v>
      </c>
    </row>
    <row r="1572" spans="3:8" x14ac:dyDescent="0.25">
      <c r="C1572">
        <f>[1]hwy_speed!A1572</f>
        <v>29215</v>
      </c>
      <c r="D1572">
        <f>[1]hwy_speed!B1572</f>
        <v>0</v>
      </c>
      <c r="E1572">
        <f>[1]hwy_speed!C1572</f>
        <v>0</v>
      </c>
      <c r="F1572">
        <f>[1]hwy_speed!D1572</f>
        <v>0</v>
      </c>
      <c r="G1572">
        <f>[1]hwy_speed!E1572</f>
        <v>0</v>
      </c>
      <c r="H1572">
        <f>[1]hwy_speed!F1572</f>
        <v>0</v>
      </c>
    </row>
    <row r="1573" spans="3:8" x14ac:dyDescent="0.25">
      <c r="C1573">
        <f>[1]hwy_speed!A1573</f>
        <v>29224</v>
      </c>
      <c r="D1573">
        <f>[1]hwy_speed!B1573</f>
        <v>0</v>
      </c>
      <c r="E1573">
        <f>[1]hwy_speed!C1573</f>
        <v>0</v>
      </c>
      <c r="F1573">
        <f>[1]hwy_speed!D1573</f>
        <v>0</v>
      </c>
      <c r="G1573">
        <f>[1]hwy_speed!E1573</f>
        <v>0</v>
      </c>
      <c r="H1573">
        <f>[1]hwy_speed!F1573</f>
        <v>0</v>
      </c>
    </row>
    <row r="1574" spans="3:8" x14ac:dyDescent="0.25">
      <c r="C1574">
        <f>[1]hwy_speed!A1574</f>
        <v>29232</v>
      </c>
      <c r="D1574">
        <f>[1]hwy_speed!B1574</f>
        <v>0</v>
      </c>
      <c r="E1574">
        <f>[1]hwy_speed!C1574</f>
        <v>0</v>
      </c>
      <c r="F1574">
        <f>[1]hwy_speed!D1574</f>
        <v>0</v>
      </c>
      <c r="G1574">
        <f>[1]hwy_speed!E1574</f>
        <v>0</v>
      </c>
      <c r="H1574">
        <f>[1]hwy_speed!F1574</f>
        <v>0</v>
      </c>
    </row>
    <row r="1575" spans="3:8" x14ac:dyDescent="0.25">
      <c r="C1575">
        <f>[1]hwy_speed!A1575</f>
        <v>29368</v>
      </c>
      <c r="D1575">
        <f>[1]hwy_speed!B1575</f>
        <v>0</v>
      </c>
      <c r="E1575">
        <f>[1]hwy_speed!C1575</f>
        <v>0</v>
      </c>
      <c r="F1575">
        <f>[1]hwy_speed!D1575</f>
        <v>0</v>
      </c>
      <c r="G1575">
        <f>[1]hwy_speed!E1575</f>
        <v>0</v>
      </c>
      <c r="H1575">
        <f>[1]hwy_speed!F1575</f>
        <v>0</v>
      </c>
    </row>
    <row r="1576" spans="3:8" x14ac:dyDescent="0.25">
      <c r="C1576">
        <f>[1]hwy_speed!A1576</f>
        <v>29409</v>
      </c>
      <c r="D1576">
        <f>[1]hwy_speed!B1576</f>
        <v>0</v>
      </c>
      <c r="E1576">
        <f>[1]hwy_speed!C1576</f>
        <v>0</v>
      </c>
      <c r="F1576">
        <f>[1]hwy_speed!D1576</f>
        <v>0</v>
      </c>
      <c r="G1576">
        <f>[1]hwy_speed!E1576</f>
        <v>0</v>
      </c>
      <c r="H1576">
        <f>[1]hwy_speed!F1576</f>
        <v>0</v>
      </c>
    </row>
    <row r="1577" spans="3:8" x14ac:dyDescent="0.25">
      <c r="C1577">
        <f>[1]hwy_speed!A1577</f>
        <v>29410</v>
      </c>
      <c r="D1577">
        <f>[1]hwy_speed!B1577</f>
        <v>0</v>
      </c>
      <c r="E1577">
        <f>[1]hwy_speed!C1577</f>
        <v>0</v>
      </c>
      <c r="F1577">
        <f>[1]hwy_speed!D1577</f>
        <v>0</v>
      </c>
      <c r="G1577">
        <f>[1]hwy_speed!E1577</f>
        <v>0</v>
      </c>
      <c r="H1577">
        <f>[1]hwy_speed!F1577</f>
        <v>0</v>
      </c>
    </row>
    <row r="1578" spans="3:8" x14ac:dyDescent="0.25">
      <c r="C1578">
        <f>[1]hwy_speed!A1578</f>
        <v>29415</v>
      </c>
      <c r="D1578">
        <f>[1]hwy_speed!B1578</f>
        <v>0</v>
      </c>
      <c r="E1578">
        <f>[1]hwy_speed!C1578</f>
        <v>0</v>
      </c>
      <c r="F1578">
        <f>[1]hwy_speed!D1578</f>
        <v>0</v>
      </c>
      <c r="G1578">
        <f>[1]hwy_speed!E1578</f>
        <v>0</v>
      </c>
      <c r="H1578">
        <f>[1]hwy_speed!F1578</f>
        <v>0</v>
      </c>
    </row>
    <row r="1579" spans="3:8" x14ac:dyDescent="0.25">
      <c r="C1579">
        <f>[1]hwy_speed!A1579</f>
        <v>29442</v>
      </c>
      <c r="D1579">
        <f>[1]hwy_speed!B1579</f>
        <v>0</v>
      </c>
      <c r="E1579">
        <f>[1]hwy_speed!C1579</f>
        <v>0</v>
      </c>
      <c r="F1579">
        <f>[1]hwy_speed!D1579</f>
        <v>0</v>
      </c>
      <c r="G1579">
        <f>[1]hwy_speed!E1579</f>
        <v>0</v>
      </c>
      <c r="H1579">
        <f>[1]hwy_speed!F1579</f>
        <v>0</v>
      </c>
    </row>
    <row r="1580" spans="3:8" x14ac:dyDescent="0.25">
      <c r="C1580">
        <f>[1]hwy_speed!A1580</f>
        <v>29488</v>
      </c>
      <c r="D1580">
        <f>[1]hwy_speed!B1580</f>
        <v>0</v>
      </c>
      <c r="E1580">
        <f>[1]hwy_speed!C1580</f>
        <v>0</v>
      </c>
      <c r="F1580">
        <f>[1]hwy_speed!D1580</f>
        <v>0</v>
      </c>
      <c r="G1580">
        <f>[1]hwy_speed!E1580</f>
        <v>0</v>
      </c>
      <c r="H1580">
        <f>[1]hwy_speed!F1580</f>
        <v>0</v>
      </c>
    </row>
    <row r="1581" spans="3:8" x14ac:dyDescent="0.25">
      <c r="C1581">
        <f>[1]hwy_speed!A1581</f>
        <v>29490</v>
      </c>
      <c r="D1581">
        <f>[1]hwy_speed!B1581</f>
        <v>0</v>
      </c>
      <c r="E1581">
        <f>[1]hwy_speed!C1581</f>
        <v>0</v>
      </c>
      <c r="F1581">
        <f>[1]hwy_speed!D1581</f>
        <v>0</v>
      </c>
      <c r="G1581">
        <f>[1]hwy_speed!E1581</f>
        <v>0</v>
      </c>
      <c r="H1581">
        <f>[1]hwy_speed!F1581</f>
        <v>0</v>
      </c>
    </row>
    <row r="1582" spans="3:8" x14ac:dyDescent="0.25">
      <c r="C1582">
        <f>[1]hwy_speed!A1582</f>
        <v>29492</v>
      </c>
      <c r="D1582">
        <f>[1]hwy_speed!B1582</f>
        <v>0</v>
      </c>
      <c r="E1582">
        <f>[1]hwy_speed!C1582</f>
        <v>0</v>
      </c>
      <c r="F1582">
        <f>[1]hwy_speed!D1582</f>
        <v>0</v>
      </c>
      <c r="G1582">
        <f>[1]hwy_speed!E1582</f>
        <v>0</v>
      </c>
      <c r="H1582">
        <f>[1]hwy_speed!F1582</f>
        <v>0</v>
      </c>
    </row>
    <row r="1583" spans="3:8" x14ac:dyDescent="0.25">
      <c r="C1583">
        <f>[1]hwy_speed!A1583</f>
        <v>29533</v>
      </c>
      <c r="D1583">
        <f>[1]hwy_speed!B1583</f>
        <v>0</v>
      </c>
      <c r="E1583">
        <f>[1]hwy_speed!C1583</f>
        <v>0</v>
      </c>
      <c r="F1583">
        <f>[1]hwy_speed!D1583</f>
        <v>0</v>
      </c>
      <c r="G1583">
        <f>[1]hwy_speed!E1583</f>
        <v>0</v>
      </c>
      <c r="H1583">
        <f>[1]hwy_speed!F1583</f>
        <v>0</v>
      </c>
    </row>
    <row r="1584" spans="3:8" x14ac:dyDescent="0.25">
      <c r="C1584">
        <f>[1]hwy_speed!A1584</f>
        <v>29547</v>
      </c>
      <c r="D1584">
        <f>[1]hwy_speed!B1584</f>
        <v>0</v>
      </c>
      <c r="E1584">
        <f>[1]hwy_speed!C1584</f>
        <v>0</v>
      </c>
      <c r="F1584">
        <f>[1]hwy_speed!D1584</f>
        <v>0</v>
      </c>
      <c r="G1584">
        <f>[1]hwy_speed!E1584</f>
        <v>0</v>
      </c>
      <c r="H1584">
        <f>[1]hwy_speed!F1584</f>
        <v>0</v>
      </c>
    </row>
    <row r="1585" spans="3:8" x14ac:dyDescent="0.25">
      <c r="C1585">
        <f>[1]hwy_speed!A1585</f>
        <v>29548</v>
      </c>
      <c r="D1585">
        <f>[1]hwy_speed!B1585</f>
        <v>0</v>
      </c>
      <c r="E1585">
        <f>[1]hwy_speed!C1585</f>
        <v>0</v>
      </c>
      <c r="F1585">
        <f>[1]hwy_speed!D1585</f>
        <v>0</v>
      </c>
      <c r="G1585">
        <f>[1]hwy_speed!E1585</f>
        <v>0</v>
      </c>
      <c r="H1585">
        <f>[1]hwy_speed!F1585</f>
        <v>0</v>
      </c>
    </row>
    <row r="1586" spans="3:8" x14ac:dyDescent="0.25">
      <c r="C1586">
        <f>[1]hwy_speed!A1586</f>
        <v>29550</v>
      </c>
      <c r="D1586">
        <f>[1]hwy_speed!B1586</f>
        <v>0</v>
      </c>
      <c r="E1586">
        <f>[1]hwy_speed!C1586</f>
        <v>0</v>
      </c>
      <c r="F1586">
        <f>[1]hwy_speed!D1586</f>
        <v>0</v>
      </c>
      <c r="G1586">
        <f>[1]hwy_speed!E1586</f>
        <v>0</v>
      </c>
      <c r="H1586">
        <f>[1]hwy_speed!F1586</f>
        <v>0</v>
      </c>
    </row>
    <row r="1587" spans="3:8" x14ac:dyDescent="0.25">
      <c r="C1587">
        <f>[1]hwy_speed!A1587</f>
        <v>29551</v>
      </c>
      <c r="D1587">
        <f>[1]hwy_speed!B1587</f>
        <v>0</v>
      </c>
      <c r="E1587">
        <f>[1]hwy_speed!C1587</f>
        <v>0</v>
      </c>
      <c r="F1587">
        <f>[1]hwy_speed!D1587</f>
        <v>0</v>
      </c>
      <c r="G1587">
        <f>[1]hwy_speed!E1587</f>
        <v>0</v>
      </c>
      <c r="H1587">
        <f>[1]hwy_speed!F1587</f>
        <v>0</v>
      </c>
    </row>
    <row r="1588" spans="3:8" x14ac:dyDescent="0.25">
      <c r="C1588">
        <f>[1]hwy_speed!A1588</f>
        <v>29553</v>
      </c>
      <c r="D1588">
        <f>[1]hwy_speed!B1588</f>
        <v>0</v>
      </c>
      <c r="E1588">
        <f>[1]hwy_speed!C1588</f>
        <v>0</v>
      </c>
      <c r="F1588">
        <f>[1]hwy_speed!D1588</f>
        <v>0</v>
      </c>
      <c r="G1588">
        <f>[1]hwy_speed!E1588</f>
        <v>0</v>
      </c>
      <c r="H1588">
        <f>[1]hwy_speed!F1588</f>
        <v>0</v>
      </c>
    </row>
    <row r="1589" spans="3:8" x14ac:dyDescent="0.25">
      <c r="C1589">
        <f>[1]hwy_speed!A1589</f>
        <v>29559</v>
      </c>
      <c r="D1589">
        <f>[1]hwy_speed!B1589</f>
        <v>0</v>
      </c>
      <c r="E1589">
        <f>[1]hwy_speed!C1589</f>
        <v>0</v>
      </c>
      <c r="F1589">
        <f>[1]hwy_speed!D1589</f>
        <v>0</v>
      </c>
      <c r="G1589">
        <f>[1]hwy_speed!E1589</f>
        <v>0</v>
      </c>
      <c r="H1589">
        <f>[1]hwy_speed!F1589</f>
        <v>0</v>
      </c>
    </row>
    <row r="1590" spans="3:8" x14ac:dyDescent="0.25">
      <c r="C1590">
        <f>[1]hwy_speed!A1590</f>
        <v>29565</v>
      </c>
      <c r="D1590">
        <f>[1]hwy_speed!B1590</f>
        <v>0</v>
      </c>
      <c r="E1590">
        <f>[1]hwy_speed!C1590</f>
        <v>0</v>
      </c>
      <c r="F1590">
        <f>[1]hwy_speed!D1590</f>
        <v>0</v>
      </c>
      <c r="G1590">
        <f>[1]hwy_speed!E1590</f>
        <v>0</v>
      </c>
      <c r="H1590">
        <f>[1]hwy_speed!F1590</f>
        <v>0</v>
      </c>
    </row>
    <row r="1591" spans="3:8" x14ac:dyDescent="0.25">
      <c r="C1591">
        <f>[1]hwy_speed!A1591</f>
        <v>29570</v>
      </c>
      <c r="D1591">
        <f>[1]hwy_speed!B1591</f>
        <v>0</v>
      </c>
      <c r="E1591">
        <f>[1]hwy_speed!C1591</f>
        <v>0</v>
      </c>
      <c r="F1591">
        <f>[1]hwy_speed!D1591</f>
        <v>0</v>
      </c>
      <c r="G1591">
        <f>[1]hwy_speed!E1591</f>
        <v>0</v>
      </c>
      <c r="H1591">
        <f>[1]hwy_speed!F1591</f>
        <v>0</v>
      </c>
    </row>
    <row r="1592" spans="3:8" x14ac:dyDescent="0.25">
      <c r="C1592">
        <f>[1]hwy_speed!A1592</f>
        <v>29571</v>
      </c>
      <c r="D1592">
        <f>[1]hwy_speed!B1592</f>
        <v>0</v>
      </c>
      <c r="E1592">
        <f>[1]hwy_speed!C1592</f>
        <v>0</v>
      </c>
      <c r="F1592">
        <f>[1]hwy_speed!D1592</f>
        <v>0</v>
      </c>
      <c r="G1592">
        <f>[1]hwy_speed!E1592</f>
        <v>0</v>
      </c>
      <c r="H1592">
        <f>[1]hwy_speed!F1592</f>
        <v>0</v>
      </c>
    </row>
    <row r="1593" spans="3:8" x14ac:dyDescent="0.25">
      <c r="C1593">
        <f>[1]hwy_speed!A1593</f>
        <v>29573</v>
      </c>
      <c r="D1593">
        <f>[1]hwy_speed!B1593</f>
        <v>0</v>
      </c>
      <c r="E1593">
        <f>[1]hwy_speed!C1593</f>
        <v>0</v>
      </c>
      <c r="F1593">
        <f>[1]hwy_speed!D1593</f>
        <v>0</v>
      </c>
      <c r="G1593">
        <f>[1]hwy_speed!E1593</f>
        <v>0</v>
      </c>
      <c r="H1593">
        <f>[1]hwy_speed!F1593</f>
        <v>0</v>
      </c>
    </row>
    <row r="1594" spans="3:8" x14ac:dyDescent="0.25">
      <c r="C1594">
        <f>[1]hwy_speed!A1594</f>
        <v>29575</v>
      </c>
      <c r="D1594">
        <f>[1]hwy_speed!B1594</f>
        <v>0</v>
      </c>
      <c r="E1594">
        <f>[1]hwy_speed!C1594</f>
        <v>0</v>
      </c>
      <c r="F1594">
        <f>[1]hwy_speed!D1594</f>
        <v>0</v>
      </c>
      <c r="G1594">
        <f>[1]hwy_speed!E1594</f>
        <v>0</v>
      </c>
      <c r="H1594">
        <f>[1]hwy_speed!F1594</f>
        <v>0</v>
      </c>
    </row>
    <row r="1595" spans="3:8" x14ac:dyDescent="0.25">
      <c r="C1595">
        <f>[1]hwy_speed!A1595</f>
        <v>29577</v>
      </c>
      <c r="D1595">
        <f>[1]hwy_speed!B1595</f>
        <v>0</v>
      </c>
      <c r="E1595">
        <f>[1]hwy_speed!C1595</f>
        <v>0</v>
      </c>
      <c r="F1595">
        <f>[1]hwy_speed!D1595</f>
        <v>0</v>
      </c>
      <c r="G1595">
        <f>[1]hwy_speed!E1595</f>
        <v>0</v>
      </c>
      <c r="H1595">
        <f>[1]hwy_speed!F1595</f>
        <v>0</v>
      </c>
    </row>
    <row r="1596" spans="3:8" x14ac:dyDescent="0.25">
      <c r="C1596">
        <f>[1]hwy_speed!A1596</f>
        <v>29587</v>
      </c>
      <c r="D1596">
        <f>[1]hwy_speed!B1596</f>
        <v>0</v>
      </c>
      <c r="E1596">
        <f>[1]hwy_speed!C1596</f>
        <v>0</v>
      </c>
      <c r="F1596">
        <f>[1]hwy_speed!D1596</f>
        <v>0</v>
      </c>
      <c r="G1596">
        <f>[1]hwy_speed!E1596</f>
        <v>0</v>
      </c>
      <c r="H1596">
        <f>[1]hwy_speed!F1596</f>
        <v>0</v>
      </c>
    </row>
    <row r="1597" spans="3:8" x14ac:dyDescent="0.25">
      <c r="C1597">
        <f>[1]hwy_speed!A1597</f>
        <v>29716</v>
      </c>
      <c r="D1597">
        <f>[1]hwy_speed!B1597</f>
        <v>0</v>
      </c>
      <c r="E1597">
        <f>[1]hwy_speed!C1597</f>
        <v>0</v>
      </c>
      <c r="F1597">
        <f>[1]hwy_speed!D1597</f>
        <v>0</v>
      </c>
      <c r="G1597">
        <f>[1]hwy_speed!E1597</f>
        <v>0</v>
      </c>
      <c r="H1597">
        <f>[1]hwy_speed!F1597</f>
        <v>0</v>
      </c>
    </row>
    <row r="1598" spans="3:8" x14ac:dyDescent="0.25">
      <c r="C1598">
        <f>[1]hwy_speed!A1598</f>
        <v>29750</v>
      </c>
      <c r="D1598">
        <f>[1]hwy_speed!B1598</f>
        <v>0</v>
      </c>
      <c r="E1598">
        <f>[1]hwy_speed!C1598</f>
        <v>0</v>
      </c>
      <c r="F1598">
        <f>[1]hwy_speed!D1598</f>
        <v>0</v>
      </c>
      <c r="G1598">
        <f>[1]hwy_speed!E1598</f>
        <v>0</v>
      </c>
      <c r="H1598">
        <f>[1]hwy_speed!F1598</f>
        <v>0</v>
      </c>
    </row>
    <row r="1599" spans="3:8" x14ac:dyDescent="0.25">
      <c r="C1599">
        <f>[1]hwy_speed!A1599</f>
        <v>29752</v>
      </c>
      <c r="D1599">
        <f>[1]hwy_speed!B1599</f>
        <v>0</v>
      </c>
      <c r="E1599">
        <f>[1]hwy_speed!C1599</f>
        <v>0</v>
      </c>
      <c r="F1599">
        <f>[1]hwy_speed!D1599</f>
        <v>0</v>
      </c>
      <c r="G1599">
        <f>[1]hwy_speed!E1599</f>
        <v>0</v>
      </c>
      <c r="H1599">
        <f>[1]hwy_speed!F1599</f>
        <v>0</v>
      </c>
    </row>
    <row r="1600" spans="3:8" x14ac:dyDescent="0.25">
      <c r="C1600">
        <f>[1]hwy_speed!A1600</f>
        <v>29753</v>
      </c>
      <c r="D1600">
        <f>[1]hwy_speed!B1600</f>
        <v>0</v>
      </c>
      <c r="E1600">
        <f>[1]hwy_speed!C1600</f>
        <v>0</v>
      </c>
      <c r="F1600">
        <f>[1]hwy_speed!D1600</f>
        <v>0</v>
      </c>
      <c r="G1600">
        <f>[1]hwy_speed!E1600</f>
        <v>0</v>
      </c>
      <c r="H1600">
        <f>[1]hwy_speed!F1600</f>
        <v>0</v>
      </c>
    </row>
    <row r="1601" spans="3:8" x14ac:dyDescent="0.25">
      <c r="C1601">
        <f>[1]hwy_speed!A1601</f>
        <v>29756</v>
      </c>
      <c r="D1601">
        <f>[1]hwy_speed!B1601</f>
        <v>0</v>
      </c>
      <c r="E1601">
        <f>[1]hwy_speed!C1601</f>
        <v>0</v>
      </c>
      <c r="F1601">
        <f>[1]hwy_speed!D1601</f>
        <v>0</v>
      </c>
      <c r="G1601">
        <f>[1]hwy_speed!E1601</f>
        <v>0</v>
      </c>
      <c r="H1601">
        <f>[1]hwy_speed!F1601</f>
        <v>0</v>
      </c>
    </row>
    <row r="1602" spans="3:8" x14ac:dyDescent="0.25">
      <c r="C1602">
        <f>[1]hwy_speed!A1602</f>
        <v>29761</v>
      </c>
      <c r="D1602">
        <f>[1]hwy_speed!B1602</f>
        <v>0</v>
      </c>
      <c r="E1602">
        <f>[1]hwy_speed!C1602</f>
        <v>0</v>
      </c>
      <c r="F1602">
        <f>[1]hwy_speed!D1602</f>
        <v>0</v>
      </c>
      <c r="G1602">
        <f>[1]hwy_speed!E1602</f>
        <v>0</v>
      </c>
      <c r="H1602">
        <f>[1]hwy_speed!F1602</f>
        <v>0</v>
      </c>
    </row>
    <row r="1603" spans="3:8" x14ac:dyDescent="0.25">
      <c r="C1603">
        <f>[1]hwy_speed!A1603</f>
        <v>29772</v>
      </c>
      <c r="D1603">
        <f>[1]hwy_speed!B1603</f>
        <v>0</v>
      </c>
      <c r="E1603">
        <f>[1]hwy_speed!C1603</f>
        <v>0</v>
      </c>
      <c r="F1603">
        <f>[1]hwy_speed!D1603</f>
        <v>0</v>
      </c>
      <c r="G1603">
        <f>[1]hwy_speed!E1603</f>
        <v>0</v>
      </c>
      <c r="H1603">
        <f>[1]hwy_speed!F1603</f>
        <v>0</v>
      </c>
    </row>
    <row r="1604" spans="3:8" x14ac:dyDescent="0.25">
      <c r="C1604">
        <f>[1]hwy_speed!A1604</f>
        <v>29816</v>
      </c>
      <c r="D1604">
        <f>[1]hwy_speed!B1604</f>
        <v>0</v>
      </c>
      <c r="E1604">
        <f>[1]hwy_speed!C1604</f>
        <v>0</v>
      </c>
      <c r="F1604">
        <f>[1]hwy_speed!D1604</f>
        <v>0</v>
      </c>
      <c r="G1604">
        <f>[1]hwy_speed!E1604</f>
        <v>0</v>
      </c>
      <c r="H1604">
        <f>[1]hwy_speed!F1604</f>
        <v>0</v>
      </c>
    </row>
    <row r="1605" spans="3:8" x14ac:dyDescent="0.25">
      <c r="C1605">
        <f>[1]hwy_speed!A1605</f>
        <v>30080</v>
      </c>
      <c r="D1605">
        <f>[1]hwy_speed!B1605</f>
        <v>0</v>
      </c>
      <c r="E1605">
        <f>[1]hwy_speed!C1605</f>
        <v>0</v>
      </c>
      <c r="F1605">
        <f>[1]hwy_speed!D1605</f>
        <v>0</v>
      </c>
      <c r="G1605">
        <f>[1]hwy_speed!E1605</f>
        <v>0</v>
      </c>
      <c r="H1605">
        <f>[1]hwy_speed!F1605</f>
        <v>0</v>
      </c>
    </row>
    <row r="1606" spans="3:8" x14ac:dyDescent="0.25">
      <c r="C1606">
        <f>[1]hwy_speed!A1606</f>
        <v>30706</v>
      </c>
      <c r="D1606">
        <f>[1]hwy_speed!B1606</f>
        <v>0</v>
      </c>
      <c r="E1606">
        <f>[1]hwy_speed!C1606</f>
        <v>0</v>
      </c>
      <c r="F1606">
        <f>[1]hwy_speed!D1606</f>
        <v>0</v>
      </c>
      <c r="G1606">
        <f>[1]hwy_speed!E1606</f>
        <v>0</v>
      </c>
      <c r="H1606">
        <f>[1]hwy_speed!F1606</f>
        <v>0</v>
      </c>
    </row>
    <row r="1607" spans="3:8" x14ac:dyDescent="0.25">
      <c r="C1607">
        <f>[1]hwy_speed!A1607</f>
        <v>30776</v>
      </c>
      <c r="D1607">
        <f>[1]hwy_speed!B1607</f>
        <v>0</v>
      </c>
      <c r="E1607">
        <f>[1]hwy_speed!C1607</f>
        <v>0</v>
      </c>
      <c r="F1607">
        <f>[1]hwy_speed!D1607</f>
        <v>0</v>
      </c>
      <c r="G1607">
        <f>[1]hwy_speed!E1607</f>
        <v>0</v>
      </c>
      <c r="H1607">
        <f>[1]hwy_speed!F1607</f>
        <v>0</v>
      </c>
    </row>
    <row r="1608" spans="3:8" x14ac:dyDescent="0.25">
      <c r="C1608">
        <f>[1]hwy_speed!A1608</f>
        <v>30782</v>
      </c>
      <c r="D1608">
        <f>[1]hwy_speed!B1608</f>
        <v>0</v>
      </c>
      <c r="E1608">
        <f>[1]hwy_speed!C1608</f>
        <v>0</v>
      </c>
      <c r="F1608">
        <f>[1]hwy_speed!D1608</f>
        <v>0</v>
      </c>
      <c r="G1608">
        <f>[1]hwy_speed!E1608</f>
        <v>0</v>
      </c>
      <c r="H1608">
        <f>[1]hwy_speed!F1608</f>
        <v>0</v>
      </c>
    </row>
    <row r="1609" spans="3:8" x14ac:dyDescent="0.25">
      <c r="C1609">
        <f>[1]hwy_speed!A1609</f>
        <v>30784</v>
      </c>
      <c r="D1609">
        <f>[1]hwy_speed!B1609</f>
        <v>0</v>
      </c>
      <c r="E1609">
        <f>[1]hwy_speed!C1609</f>
        <v>0</v>
      </c>
      <c r="F1609">
        <f>[1]hwy_speed!D1609</f>
        <v>0</v>
      </c>
      <c r="G1609">
        <f>[1]hwy_speed!E1609</f>
        <v>0</v>
      </c>
      <c r="H1609">
        <f>[1]hwy_speed!F1609</f>
        <v>0</v>
      </c>
    </row>
    <row r="1610" spans="3:8" x14ac:dyDescent="0.25">
      <c r="C1610">
        <f>[1]hwy_speed!A1610</f>
        <v>30791</v>
      </c>
      <c r="D1610">
        <f>[1]hwy_speed!B1610</f>
        <v>0</v>
      </c>
      <c r="E1610">
        <f>[1]hwy_speed!C1610</f>
        <v>0</v>
      </c>
      <c r="F1610">
        <f>[1]hwy_speed!D1610</f>
        <v>0</v>
      </c>
      <c r="G1610">
        <f>[1]hwy_speed!E1610</f>
        <v>0</v>
      </c>
      <c r="H1610">
        <f>[1]hwy_speed!F1610</f>
        <v>0</v>
      </c>
    </row>
    <row r="1611" spans="3:8" x14ac:dyDescent="0.25">
      <c r="C1611">
        <f>[1]hwy_speed!A1611</f>
        <v>30792</v>
      </c>
      <c r="D1611">
        <f>[1]hwy_speed!B1611</f>
        <v>0</v>
      </c>
      <c r="E1611">
        <f>[1]hwy_speed!C1611</f>
        <v>0</v>
      </c>
      <c r="F1611">
        <f>[1]hwy_speed!D1611</f>
        <v>0</v>
      </c>
      <c r="G1611">
        <f>[1]hwy_speed!E1611</f>
        <v>0</v>
      </c>
      <c r="H1611">
        <f>[1]hwy_speed!F1611</f>
        <v>0</v>
      </c>
    </row>
    <row r="1612" spans="3:8" x14ac:dyDescent="0.25">
      <c r="C1612">
        <f>[1]hwy_speed!A1612</f>
        <v>30805</v>
      </c>
      <c r="D1612">
        <f>[1]hwy_speed!B1612</f>
        <v>0</v>
      </c>
      <c r="E1612">
        <f>[1]hwy_speed!C1612</f>
        <v>0</v>
      </c>
      <c r="F1612">
        <f>[1]hwy_speed!D1612</f>
        <v>0</v>
      </c>
      <c r="G1612">
        <f>[1]hwy_speed!E1612</f>
        <v>0</v>
      </c>
      <c r="H1612">
        <f>[1]hwy_speed!F1612</f>
        <v>0</v>
      </c>
    </row>
    <row r="1613" spans="3:8" x14ac:dyDescent="0.25">
      <c r="C1613">
        <f>[1]hwy_speed!A1613</f>
        <v>30813</v>
      </c>
      <c r="D1613">
        <f>[1]hwy_speed!B1613</f>
        <v>0</v>
      </c>
      <c r="E1613">
        <f>[1]hwy_speed!C1613</f>
        <v>0</v>
      </c>
      <c r="F1613">
        <f>[1]hwy_speed!D1613</f>
        <v>0</v>
      </c>
      <c r="G1613">
        <f>[1]hwy_speed!E1613</f>
        <v>0</v>
      </c>
      <c r="H1613">
        <f>[1]hwy_speed!F1613</f>
        <v>0</v>
      </c>
    </row>
    <row r="1614" spans="3:8" x14ac:dyDescent="0.25">
      <c r="C1614">
        <f>[1]hwy_speed!A1614</f>
        <v>30814</v>
      </c>
      <c r="D1614">
        <f>[1]hwy_speed!B1614</f>
        <v>0</v>
      </c>
      <c r="E1614">
        <f>[1]hwy_speed!C1614</f>
        <v>0</v>
      </c>
      <c r="F1614">
        <f>[1]hwy_speed!D1614</f>
        <v>0</v>
      </c>
      <c r="G1614">
        <f>[1]hwy_speed!E1614</f>
        <v>0</v>
      </c>
      <c r="H1614">
        <f>[1]hwy_speed!F1614</f>
        <v>0</v>
      </c>
    </row>
    <row r="1615" spans="3:8" x14ac:dyDescent="0.25">
      <c r="C1615">
        <f>[1]hwy_speed!A1615</f>
        <v>30815</v>
      </c>
      <c r="D1615">
        <f>[1]hwy_speed!B1615</f>
        <v>0</v>
      </c>
      <c r="E1615">
        <f>[1]hwy_speed!C1615</f>
        <v>0</v>
      </c>
      <c r="F1615">
        <f>[1]hwy_speed!D1615</f>
        <v>0</v>
      </c>
      <c r="G1615">
        <f>[1]hwy_speed!E1615</f>
        <v>0</v>
      </c>
      <c r="H1615">
        <f>[1]hwy_speed!F1615</f>
        <v>0</v>
      </c>
    </row>
    <row r="1616" spans="3:8" x14ac:dyDescent="0.25">
      <c r="C1616">
        <f>[1]hwy_speed!A1616</f>
        <v>30816</v>
      </c>
      <c r="D1616">
        <f>[1]hwy_speed!B1616</f>
        <v>0</v>
      </c>
      <c r="E1616">
        <f>[1]hwy_speed!C1616</f>
        <v>0</v>
      </c>
      <c r="F1616">
        <f>[1]hwy_speed!D1616</f>
        <v>0</v>
      </c>
      <c r="G1616">
        <f>[1]hwy_speed!E1616</f>
        <v>0</v>
      </c>
      <c r="H1616">
        <f>[1]hwy_speed!F1616</f>
        <v>0</v>
      </c>
    </row>
    <row r="1617" spans="3:8" x14ac:dyDescent="0.25">
      <c r="C1617">
        <f>[1]hwy_speed!A1617</f>
        <v>30817</v>
      </c>
      <c r="D1617">
        <f>[1]hwy_speed!B1617</f>
        <v>0</v>
      </c>
      <c r="E1617">
        <f>[1]hwy_speed!C1617</f>
        <v>0</v>
      </c>
      <c r="F1617">
        <f>[1]hwy_speed!D1617</f>
        <v>0</v>
      </c>
      <c r="G1617">
        <f>[1]hwy_speed!E1617</f>
        <v>0</v>
      </c>
      <c r="H1617">
        <f>[1]hwy_speed!F1617</f>
        <v>0</v>
      </c>
    </row>
    <row r="1618" spans="3:8" x14ac:dyDescent="0.25">
      <c r="C1618">
        <f>[1]hwy_speed!A1618</f>
        <v>30818</v>
      </c>
      <c r="D1618">
        <f>[1]hwy_speed!B1618</f>
        <v>0</v>
      </c>
      <c r="E1618">
        <f>[1]hwy_speed!C1618</f>
        <v>0</v>
      </c>
      <c r="F1618">
        <f>[1]hwy_speed!D1618</f>
        <v>0</v>
      </c>
      <c r="G1618">
        <f>[1]hwy_speed!E1618</f>
        <v>0</v>
      </c>
      <c r="H1618">
        <f>[1]hwy_speed!F1618</f>
        <v>0</v>
      </c>
    </row>
    <row r="1619" spans="3:8" x14ac:dyDescent="0.25">
      <c r="C1619">
        <f>[1]hwy_speed!A1619</f>
        <v>30820</v>
      </c>
      <c r="D1619">
        <f>[1]hwy_speed!B1619</f>
        <v>0</v>
      </c>
      <c r="E1619">
        <f>[1]hwy_speed!C1619</f>
        <v>0</v>
      </c>
      <c r="F1619">
        <f>[1]hwy_speed!D1619</f>
        <v>0</v>
      </c>
      <c r="G1619">
        <f>[1]hwy_speed!E1619</f>
        <v>0</v>
      </c>
      <c r="H1619">
        <f>[1]hwy_speed!F1619</f>
        <v>0</v>
      </c>
    </row>
    <row r="1620" spans="3:8" x14ac:dyDescent="0.25">
      <c r="C1620">
        <f>[1]hwy_speed!A1620</f>
        <v>30841</v>
      </c>
      <c r="D1620">
        <f>[1]hwy_speed!B1620</f>
        <v>0</v>
      </c>
      <c r="E1620">
        <f>[1]hwy_speed!C1620</f>
        <v>0</v>
      </c>
      <c r="F1620">
        <f>[1]hwy_speed!D1620</f>
        <v>0</v>
      </c>
      <c r="G1620">
        <f>[1]hwy_speed!E1620</f>
        <v>0</v>
      </c>
      <c r="H1620">
        <f>[1]hwy_speed!F1620</f>
        <v>0</v>
      </c>
    </row>
    <row r="1621" spans="3:8" x14ac:dyDescent="0.25">
      <c r="C1621">
        <f>[1]hwy_speed!A1621</f>
        <v>30842</v>
      </c>
      <c r="D1621">
        <f>[1]hwy_speed!B1621</f>
        <v>0</v>
      </c>
      <c r="E1621">
        <f>[1]hwy_speed!C1621</f>
        <v>0</v>
      </c>
      <c r="F1621">
        <f>[1]hwy_speed!D1621</f>
        <v>0</v>
      </c>
      <c r="G1621">
        <f>[1]hwy_speed!E1621</f>
        <v>0</v>
      </c>
      <c r="H1621">
        <f>[1]hwy_speed!F1621</f>
        <v>0</v>
      </c>
    </row>
    <row r="1622" spans="3:8" x14ac:dyDescent="0.25">
      <c r="C1622">
        <f>[1]hwy_speed!A1622</f>
        <v>30860</v>
      </c>
      <c r="D1622">
        <f>[1]hwy_speed!B1622</f>
        <v>0</v>
      </c>
      <c r="E1622">
        <f>[1]hwy_speed!C1622</f>
        <v>0</v>
      </c>
      <c r="F1622">
        <f>[1]hwy_speed!D1622</f>
        <v>0</v>
      </c>
      <c r="G1622">
        <f>[1]hwy_speed!E1622</f>
        <v>0</v>
      </c>
      <c r="H1622">
        <f>[1]hwy_speed!F1622</f>
        <v>0</v>
      </c>
    </row>
    <row r="1623" spans="3:8" x14ac:dyDescent="0.25">
      <c r="C1623">
        <f>[1]hwy_speed!A1623</f>
        <v>30862</v>
      </c>
      <c r="D1623">
        <f>[1]hwy_speed!B1623</f>
        <v>0</v>
      </c>
      <c r="E1623">
        <f>[1]hwy_speed!C1623</f>
        <v>0</v>
      </c>
      <c r="F1623">
        <f>[1]hwy_speed!D1623</f>
        <v>0</v>
      </c>
      <c r="G1623">
        <f>[1]hwy_speed!E1623</f>
        <v>0</v>
      </c>
      <c r="H1623">
        <f>[1]hwy_speed!F1623</f>
        <v>0</v>
      </c>
    </row>
    <row r="1624" spans="3:8" x14ac:dyDescent="0.25">
      <c r="C1624">
        <f>[1]hwy_speed!A1624</f>
        <v>30863</v>
      </c>
      <c r="D1624">
        <f>[1]hwy_speed!B1624</f>
        <v>0</v>
      </c>
      <c r="E1624">
        <f>[1]hwy_speed!C1624</f>
        <v>0</v>
      </c>
      <c r="F1624">
        <f>[1]hwy_speed!D1624</f>
        <v>0</v>
      </c>
      <c r="G1624">
        <f>[1]hwy_speed!E1624</f>
        <v>0</v>
      </c>
      <c r="H1624">
        <f>[1]hwy_speed!F1624</f>
        <v>0</v>
      </c>
    </row>
    <row r="1625" spans="3:8" x14ac:dyDescent="0.25">
      <c r="C1625">
        <f>[1]hwy_speed!A1625</f>
        <v>30864</v>
      </c>
      <c r="D1625">
        <f>[1]hwy_speed!B1625</f>
        <v>0</v>
      </c>
      <c r="E1625">
        <f>[1]hwy_speed!C1625</f>
        <v>0</v>
      </c>
      <c r="F1625">
        <f>[1]hwy_speed!D1625</f>
        <v>0</v>
      </c>
      <c r="G1625">
        <f>[1]hwy_speed!E1625</f>
        <v>0</v>
      </c>
      <c r="H1625">
        <f>[1]hwy_speed!F1625</f>
        <v>0</v>
      </c>
    </row>
    <row r="1626" spans="3:8" x14ac:dyDescent="0.25">
      <c r="C1626">
        <f>[1]hwy_speed!A1626</f>
        <v>30865</v>
      </c>
      <c r="D1626">
        <f>[1]hwy_speed!B1626</f>
        <v>0</v>
      </c>
      <c r="E1626">
        <f>[1]hwy_speed!C1626</f>
        <v>0</v>
      </c>
      <c r="F1626">
        <f>[1]hwy_speed!D1626</f>
        <v>0</v>
      </c>
      <c r="G1626">
        <f>[1]hwy_speed!E1626</f>
        <v>0</v>
      </c>
      <c r="H1626">
        <f>[1]hwy_speed!F1626</f>
        <v>0</v>
      </c>
    </row>
    <row r="1627" spans="3:8" x14ac:dyDescent="0.25">
      <c r="C1627">
        <f>[1]hwy_speed!A1627</f>
        <v>30903</v>
      </c>
      <c r="D1627">
        <f>[1]hwy_speed!B1627</f>
        <v>0</v>
      </c>
      <c r="E1627">
        <f>[1]hwy_speed!C1627</f>
        <v>0</v>
      </c>
      <c r="F1627">
        <f>[1]hwy_speed!D1627</f>
        <v>0</v>
      </c>
      <c r="G1627">
        <f>[1]hwy_speed!E1627</f>
        <v>0</v>
      </c>
      <c r="H1627">
        <f>[1]hwy_speed!F1627</f>
        <v>0</v>
      </c>
    </row>
    <row r="1628" spans="3:8" x14ac:dyDescent="0.25">
      <c r="C1628">
        <f>[1]hwy_speed!A1628</f>
        <v>30904</v>
      </c>
      <c r="D1628">
        <f>[1]hwy_speed!B1628</f>
        <v>0</v>
      </c>
      <c r="E1628">
        <f>[1]hwy_speed!C1628</f>
        <v>0</v>
      </c>
      <c r="F1628">
        <f>[1]hwy_speed!D1628</f>
        <v>0</v>
      </c>
      <c r="G1628">
        <f>[1]hwy_speed!E1628</f>
        <v>0</v>
      </c>
      <c r="H1628">
        <f>[1]hwy_speed!F1628</f>
        <v>0</v>
      </c>
    </row>
    <row r="1629" spans="3:8" x14ac:dyDescent="0.25">
      <c r="C1629">
        <f>[1]hwy_speed!A1629</f>
        <v>30981</v>
      </c>
      <c r="D1629">
        <f>[1]hwy_speed!B1629</f>
        <v>0</v>
      </c>
      <c r="E1629">
        <f>[1]hwy_speed!C1629</f>
        <v>0</v>
      </c>
      <c r="F1629">
        <f>[1]hwy_speed!D1629</f>
        <v>0</v>
      </c>
      <c r="G1629">
        <f>[1]hwy_speed!E1629</f>
        <v>0</v>
      </c>
      <c r="H1629">
        <f>[1]hwy_speed!F1629</f>
        <v>0</v>
      </c>
    </row>
    <row r="1630" spans="3:8" x14ac:dyDescent="0.25">
      <c r="C1630">
        <f>[1]hwy_speed!A1630</f>
        <v>31013</v>
      </c>
      <c r="D1630">
        <f>[1]hwy_speed!B1630</f>
        <v>0</v>
      </c>
      <c r="E1630">
        <f>[1]hwy_speed!C1630</f>
        <v>0</v>
      </c>
      <c r="F1630">
        <f>[1]hwy_speed!D1630</f>
        <v>0</v>
      </c>
      <c r="G1630">
        <f>[1]hwy_speed!E1630</f>
        <v>0</v>
      </c>
      <c r="H1630">
        <f>[1]hwy_speed!F1630</f>
        <v>0</v>
      </c>
    </row>
    <row r="1631" spans="3:8" x14ac:dyDescent="0.25">
      <c r="C1631">
        <f>[1]hwy_speed!A1631</f>
        <v>31014</v>
      </c>
      <c r="D1631">
        <f>[1]hwy_speed!B1631</f>
        <v>0</v>
      </c>
      <c r="E1631">
        <f>[1]hwy_speed!C1631</f>
        <v>0</v>
      </c>
      <c r="F1631">
        <f>[1]hwy_speed!D1631</f>
        <v>0</v>
      </c>
      <c r="G1631">
        <f>[1]hwy_speed!E1631</f>
        <v>0</v>
      </c>
      <c r="H1631">
        <f>[1]hwy_speed!F1631</f>
        <v>0</v>
      </c>
    </row>
    <row r="1632" spans="3:8" x14ac:dyDescent="0.25">
      <c r="C1632">
        <f>[1]hwy_speed!A1632</f>
        <v>31105</v>
      </c>
      <c r="D1632">
        <f>[1]hwy_speed!B1632</f>
        <v>0</v>
      </c>
      <c r="E1632">
        <f>[1]hwy_speed!C1632</f>
        <v>0</v>
      </c>
      <c r="F1632">
        <f>[1]hwy_speed!D1632</f>
        <v>0</v>
      </c>
      <c r="G1632">
        <f>[1]hwy_speed!E1632</f>
        <v>0</v>
      </c>
      <c r="H1632">
        <f>[1]hwy_speed!F1632</f>
        <v>0</v>
      </c>
    </row>
    <row r="1633" spans="3:8" x14ac:dyDescent="0.25">
      <c r="C1633">
        <f>[1]hwy_speed!A1633</f>
        <v>31108</v>
      </c>
      <c r="D1633">
        <f>[1]hwy_speed!B1633</f>
        <v>0</v>
      </c>
      <c r="E1633">
        <f>[1]hwy_speed!C1633</f>
        <v>0</v>
      </c>
      <c r="F1633">
        <f>[1]hwy_speed!D1633</f>
        <v>0</v>
      </c>
      <c r="G1633">
        <f>[1]hwy_speed!E1633</f>
        <v>0</v>
      </c>
      <c r="H1633">
        <f>[1]hwy_speed!F1633</f>
        <v>0</v>
      </c>
    </row>
    <row r="1634" spans="3:8" x14ac:dyDescent="0.25">
      <c r="C1634">
        <f>[1]hwy_speed!A1634</f>
        <v>31144</v>
      </c>
      <c r="D1634">
        <f>[1]hwy_speed!B1634</f>
        <v>0</v>
      </c>
      <c r="E1634">
        <f>[1]hwy_speed!C1634</f>
        <v>0</v>
      </c>
      <c r="F1634">
        <f>[1]hwy_speed!D1634</f>
        <v>0</v>
      </c>
      <c r="G1634">
        <f>[1]hwy_speed!E1634</f>
        <v>0</v>
      </c>
      <c r="H1634">
        <f>[1]hwy_speed!F1634</f>
        <v>0</v>
      </c>
    </row>
    <row r="1635" spans="3:8" x14ac:dyDescent="0.25">
      <c r="C1635">
        <f>[1]hwy_speed!A1635</f>
        <v>31167</v>
      </c>
      <c r="D1635">
        <f>[1]hwy_speed!B1635</f>
        <v>0</v>
      </c>
      <c r="E1635">
        <f>[1]hwy_speed!C1635</f>
        <v>0</v>
      </c>
      <c r="F1635">
        <f>[1]hwy_speed!D1635</f>
        <v>0</v>
      </c>
      <c r="G1635">
        <f>[1]hwy_speed!E1635</f>
        <v>0</v>
      </c>
      <c r="H1635">
        <f>[1]hwy_speed!F1635</f>
        <v>0</v>
      </c>
    </row>
    <row r="1636" spans="3:8" x14ac:dyDescent="0.25">
      <c r="C1636">
        <f>[1]hwy_speed!A1636</f>
        <v>31171</v>
      </c>
      <c r="D1636">
        <f>[1]hwy_speed!B1636</f>
        <v>0</v>
      </c>
      <c r="E1636">
        <f>[1]hwy_speed!C1636</f>
        <v>0</v>
      </c>
      <c r="F1636">
        <f>[1]hwy_speed!D1636</f>
        <v>0</v>
      </c>
      <c r="G1636">
        <f>[1]hwy_speed!E1636</f>
        <v>0</v>
      </c>
      <c r="H1636">
        <f>[1]hwy_speed!F1636</f>
        <v>0</v>
      </c>
    </row>
    <row r="1637" spans="3:8" x14ac:dyDescent="0.25">
      <c r="C1637">
        <f>[1]hwy_speed!A1637</f>
        <v>31172</v>
      </c>
      <c r="D1637">
        <f>[1]hwy_speed!B1637</f>
        <v>0</v>
      </c>
      <c r="E1637">
        <f>[1]hwy_speed!C1637</f>
        <v>0</v>
      </c>
      <c r="F1637">
        <f>[1]hwy_speed!D1637</f>
        <v>0</v>
      </c>
      <c r="G1637">
        <f>[1]hwy_speed!E1637</f>
        <v>0</v>
      </c>
      <c r="H1637">
        <f>[1]hwy_speed!F1637</f>
        <v>0</v>
      </c>
    </row>
    <row r="1638" spans="3:8" x14ac:dyDescent="0.25">
      <c r="C1638">
        <f>[1]hwy_speed!A1638</f>
        <v>31183</v>
      </c>
      <c r="D1638">
        <f>[1]hwy_speed!B1638</f>
        <v>0</v>
      </c>
      <c r="E1638">
        <f>[1]hwy_speed!C1638</f>
        <v>0</v>
      </c>
      <c r="F1638">
        <f>[1]hwy_speed!D1638</f>
        <v>0</v>
      </c>
      <c r="G1638">
        <f>[1]hwy_speed!E1638</f>
        <v>0</v>
      </c>
      <c r="H1638">
        <f>[1]hwy_speed!F1638</f>
        <v>0</v>
      </c>
    </row>
    <row r="1639" spans="3:8" x14ac:dyDescent="0.25">
      <c r="C1639">
        <f>[1]hwy_speed!A1639</f>
        <v>31184</v>
      </c>
      <c r="D1639">
        <f>[1]hwy_speed!B1639</f>
        <v>0</v>
      </c>
      <c r="E1639">
        <f>[1]hwy_speed!C1639</f>
        <v>0</v>
      </c>
      <c r="F1639">
        <f>[1]hwy_speed!D1639</f>
        <v>0</v>
      </c>
      <c r="G1639">
        <f>[1]hwy_speed!E1639</f>
        <v>0</v>
      </c>
      <c r="H1639">
        <f>[1]hwy_speed!F1639</f>
        <v>0</v>
      </c>
    </row>
    <row r="1640" spans="3:8" x14ac:dyDescent="0.25">
      <c r="C1640">
        <f>[1]hwy_speed!A1640</f>
        <v>31192</v>
      </c>
      <c r="D1640">
        <f>[1]hwy_speed!B1640</f>
        <v>0</v>
      </c>
      <c r="E1640">
        <f>[1]hwy_speed!C1640</f>
        <v>0</v>
      </c>
      <c r="F1640">
        <f>[1]hwy_speed!D1640</f>
        <v>0</v>
      </c>
      <c r="G1640">
        <f>[1]hwy_speed!E1640</f>
        <v>0</v>
      </c>
      <c r="H1640">
        <f>[1]hwy_speed!F1640</f>
        <v>0</v>
      </c>
    </row>
    <row r="1641" spans="3:8" x14ac:dyDescent="0.25">
      <c r="C1641">
        <f>[1]hwy_speed!A1641</f>
        <v>31193</v>
      </c>
      <c r="D1641">
        <f>[1]hwy_speed!B1641</f>
        <v>0</v>
      </c>
      <c r="E1641">
        <f>[1]hwy_speed!C1641</f>
        <v>0</v>
      </c>
      <c r="F1641">
        <f>[1]hwy_speed!D1641</f>
        <v>0</v>
      </c>
      <c r="G1641">
        <f>[1]hwy_speed!E1641</f>
        <v>0</v>
      </c>
      <c r="H1641">
        <f>[1]hwy_speed!F1641</f>
        <v>0</v>
      </c>
    </row>
    <row r="1642" spans="3:8" x14ac:dyDescent="0.25">
      <c r="C1642">
        <f>[1]hwy_speed!A1642</f>
        <v>31198</v>
      </c>
      <c r="D1642">
        <f>[1]hwy_speed!B1642</f>
        <v>0</v>
      </c>
      <c r="E1642">
        <f>[1]hwy_speed!C1642</f>
        <v>0</v>
      </c>
      <c r="F1642">
        <f>[1]hwy_speed!D1642</f>
        <v>0</v>
      </c>
      <c r="G1642">
        <f>[1]hwy_speed!E1642</f>
        <v>0</v>
      </c>
      <c r="H1642">
        <f>[1]hwy_speed!F1642</f>
        <v>0</v>
      </c>
    </row>
    <row r="1643" spans="3:8" x14ac:dyDescent="0.25">
      <c r="C1643">
        <f>[1]hwy_speed!A1643</f>
        <v>31204</v>
      </c>
      <c r="D1643">
        <f>[1]hwy_speed!B1643</f>
        <v>0</v>
      </c>
      <c r="E1643">
        <f>[1]hwy_speed!C1643</f>
        <v>0</v>
      </c>
      <c r="F1643">
        <f>[1]hwy_speed!D1643</f>
        <v>0</v>
      </c>
      <c r="G1643">
        <f>[1]hwy_speed!E1643</f>
        <v>0</v>
      </c>
      <c r="H1643">
        <f>[1]hwy_speed!F1643</f>
        <v>0</v>
      </c>
    </row>
    <row r="1644" spans="3:8" x14ac:dyDescent="0.25">
      <c r="C1644">
        <f>[1]hwy_speed!A1644</f>
        <v>31205</v>
      </c>
      <c r="D1644">
        <f>[1]hwy_speed!B1644</f>
        <v>0</v>
      </c>
      <c r="E1644">
        <f>[1]hwy_speed!C1644</f>
        <v>0</v>
      </c>
      <c r="F1644">
        <f>[1]hwy_speed!D1644</f>
        <v>0</v>
      </c>
      <c r="G1644">
        <f>[1]hwy_speed!E1644</f>
        <v>0</v>
      </c>
      <c r="H1644">
        <f>[1]hwy_speed!F1644</f>
        <v>0</v>
      </c>
    </row>
    <row r="1645" spans="3:8" x14ac:dyDescent="0.25">
      <c r="C1645">
        <f>[1]hwy_speed!A1645</f>
        <v>31206</v>
      </c>
      <c r="D1645">
        <f>[1]hwy_speed!B1645</f>
        <v>0</v>
      </c>
      <c r="E1645">
        <f>[1]hwy_speed!C1645</f>
        <v>0</v>
      </c>
      <c r="F1645">
        <f>[1]hwy_speed!D1645</f>
        <v>0</v>
      </c>
      <c r="G1645">
        <f>[1]hwy_speed!E1645</f>
        <v>0</v>
      </c>
      <c r="H1645">
        <f>[1]hwy_speed!F1645</f>
        <v>0</v>
      </c>
    </row>
    <row r="1646" spans="3:8" x14ac:dyDescent="0.25">
      <c r="C1646">
        <f>[1]hwy_speed!A1646</f>
        <v>31207</v>
      </c>
      <c r="D1646">
        <f>[1]hwy_speed!B1646</f>
        <v>0</v>
      </c>
      <c r="E1646">
        <f>[1]hwy_speed!C1646</f>
        <v>0</v>
      </c>
      <c r="F1646">
        <f>[1]hwy_speed!D1646</f>
        <v>0</v>
      </c>
      <c r="G1646">
        <f>[1]hwy_speed!E1646</f>
        <v>0</v>
      </c>
      <c r="H1646">
        <f>[1]hwy_speed!F1646</f>
        <v>0</v>
      </c>
    </row>
    <row r="1647" spans="3:8" x14ac:dyDescent="0.25">
      <c r="C1647">
        <f>[1]hwy_speed!A1647</f>
        <v>31208</v>
      </c>
      <c r="D1647">
        <f>[1]hwy_speed!B1647</f>
        <v>0</v>
      </c>
      <c r="E1647">
        <f>[1]hwy_speed!C1647</f>
        <v>0</v>
      </c>
      <c r="F1647">
        <f>[1]hwy_speed!D1647</f>
        <v>0</v>
      </c>
      <c r="G1647">
        <f>[1]hwy_speed!E1647</f>
        <v>0</v>
      </c>
      <c r="H1647">
        <f>[1]hwy_speed!F1647</f>
        <v>0</v>
      </c>
    </row>
    <row r="1648" spans="3:8" x14ac:dyDescent="0.25">
      <c r="C1648">
        <f>[1]hwy_speed!A1648</f>
        <v>31210</v>
      </c>
      <c r="D1648">
        <f>[1]hwy_speed!B1648</f>
        <v>0</v>
      </c>
      <c r="E1648">
        <f>[1]hwy_speed!C1648</f>
        <v>0</v>
      </c>
      <c r="F1648">
        <f>[1]hwy_speed!D1648</f>
        <v>0</v>
      </c>
      <c r="G1648">
        <f>[1]hwy_speed!E1648</f>
        <v>0</v>
      </c>
      <c r="H1648">
        <f>[1]hwy_speed!F1648</f>
        <v>0</v>
      </c>
    </row>
    <row r="1649" spans="3:8" x14ac:dyDescent="0.25">
      <c r="C1649">
        <f>[1]hwy_speed!A1649</f>
        <v>31211</v>
      </c>
      <c r="D1649">
        <f>[1]hwy_speed!B1649</f>
        <v>0</v>
      </c>
      <c r="E1649">
        <f>[1]hwy_speed!C1649</f>
        <v>0</v>
      </c>
      <c r="F1649">
        <f>[1]hwy_speed!D1649</f>
        <v>0</v>
      </c>
      <c r="G1649">
        <f>[1]hwy_speed!E1649</f>
        <v>0</v>
      </c>
      <c r="H1649">
        <f>[1]hwy_speed!F1649</f>
        <v>0</v>
      </c>
    </row>
    <row r="1650" spans="3:8" x14ac:dyDescent="0.25">
      <c r="C1650">
        <f>[1]hwy_speed!A1650</f>
        <v>31212</v>
      </c>
      <c r="D1650">
        <f>[1]hwy_speed!B1650</f>
        <v>0</v>
      </c>
      <c r="E1650">
        <f>[1]hwy_speed!C1650</f>
        <v>0</v>
      </c>
      <c r="F1650">
        <f>[1]hwy_speed!D1650</f>
        <v>0</v>
      </c>
      <c r="G1650">
        <f>[1]hwy_speed!E1650</f>
        <v>0</v>
      </c>
      <c r="H1650">
        <f>[1]hwy_speed!F1650</f>
        <v>0</v>
      </c>
    </row>
    <row r="1651" spans="3:8" x14ac:dyDescent="0.25">
      <c r="C1651">
        <f>[1]hwy_speed!A1651</f>
        <v>31213</v>
      </c>
      <c r="D1651">
        <f>[1]hwy_speed!B1651</f>
        <v>0</v>
      </c>
      <c r="E1651">
        <f>[1]hwy_speed!C1651</f>
        <v>0</v>
      </c>
      <c r="F1651">
        <f>[1]hwy_speed!D1651</f>
        <v>0</v>
      </c>
      <c r="G1651">
        <f>[1]hwy_speed!E1651</f>
        <v>0</v>
      </c>
      <c r="H1651">
        <f>[1]hwy_speed!F1651</f>
        <v>0</v>
      </c>
    </row>
    <row r="1652" spans="3:8" x14ac:dyDescent="0.25">
      <c r="C1652">
        <f>[1]hwy_speed!A1652</f>
        <v>31308</v>
      </c>
      <c r="D1652">
        <f>[1]hwy_speed!B1652</f>
        <v>0</v>
      </c>
      <c r="E1652">
        <f>[1]hwy_speed!C1652</f>
        <v>0</v>
      </c>
      <c r="F1652">
        <f>[1]hwy_speed!D1652</f>
        <v>0</v>
      </c>
      <c r="G1652">
        <f>[1]hwy_speed!E1652</f>
        <v>0</v>
      </c>
      <c r="H1652">
        <f>[1]hwy_speed!F1652</f>
        <v>0</v>
      </c>
    </row>
    <row r="1653" spans="3:8" x14ac:dyDescent="0.25">
      <c r="C1653">
        <f>[1]hwy_speed!A1653</f>
        <v>31310</v>
      </c>
      <c r="D1653">
        <f>[1]hwy_speed!B1653</f>
        <v>0</v>
      </c>
      <c r="E1653">
        <f>[1]hwy_speed!C1653</f>
        <v>0</v>
      </c>
      <c r="F1653">
        <f>[1]hwy_speed!D1653</f>
        <v>0</v>
      </c>
      <c r="G1653">
        <f>[1]hwy_speed!E1653</f>
        <v>0</v>
      </c>
      <c r="H1653">
        <f>[1]hwy_speed!F1653</f>
        <v>0</v>
      </c>
    </row>
    <row r="1654" spans="3:8" x14ac:dyDescent="0.25">
      <c r="C1654">
        <f>[1]hwy_speed!A1654</f>
        <v>31311</v>
      </c>
      <c r="D1654">
        <f>[1]hwy_speed!B1654</f>
        <v>0</v>
      </c>
      <c r="E1654">
        <f>[1]hwy_speed!C1654</f>
        <v>0</v>
      </c>
      <c r="F1654">
        <f>[1]hwy_speed!D1654</f>
        <v>0</v>
      </c>
      <c r="G1654">
        <f>[1]hwy_speed!E1654</f>
        <v>0</v>
      </c>
      <c r="H1654">
        <f>[1]hwy_speed!F1654</f>
        <v>0</v>
      </c>
    </row>
    <row r="1655" spans="3:8" x14ac:dyDescent="0.25">
      <c r="C1655">
        <f>[1]hwy_speed!A1655</f>
        <v>31312</v>
      </c>
      <c r="D1655">
        <f>[1]hwy_speed!B1655</f>
        <v>0</v>
      </c>
      <c r="E1655">
        <f>[1]hwy_speed!C1655</f>
        <v>0</v>
      </c>
      <c r="F1655">
        <f>[1]hwy_speed!D1655</f>
        <v>0</v>
      </c>
      <c r="G1655">
        <f>[1]hwy_speed!E1655</f>
        <v>0</v>
      </c>
      <c r="H1655">
        <f>[1]hwy_speed!F1655</f>
        <v>0</v>
      </c>
    </row>
    <row r="1656" spans="3:8" x14ac:dyDescent="0.25">
      <c r="C1656">
        <f>[1]hwy_speed!A1656</f>
        <v>36079</v>
      </c>
      <c r="D1656">
        <f>[1]hwy_speed!B1656</f>
        <v>0</v>
      </c>
      <c r="E1656">
        <f>[1]hwy_speed!C1656</f>
        <v>0</v>
      </c>
      <c r="F1656">
        <f>[1]hwy_speed!D1656</f>
        <v>0</v>
      </c>
      <c r="G1656">
        <f>[1]hwy_speed!E1656</f>
        <v>0</v>
      </c>
      <c r="H1656">
        <f>[1]hwy_speed!F1656</f>
        <v>0</v>
      </c>
    </row>
  </sheetData>
  <hyperlinks>
    <hyperlink ref="A14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5" tint="0.39997558519241921"/>
  </sheetPr>
  <dimension ref="B1:L50"/>
  <sheetViews>
    <sheetView showGridLines="0" workbookViewId="0">
      <selection activeCell="C23" sqref="C23"/>
    </sheetView>
  </sheetViews>
  <sheetFormatPr defaultRowHeight="15" x14ac:dyDescent="0.25"/>
  <cols>
    <col min="2" max="2" width="14.5703125" bestFit="1" customWidth="1"/>
    <col min="3" max="12" width="11.7109375" customWidth="1"/>
  </cols>
  <sheetData>
    <row r="1" spans="2:12" ht="15.75" thickBot="1" x14ac:dyDescent="0.3"/>
    <row r="2" spans="2:12" x14ac:dyDescent="0.25">
      <c r="B2" s="11"/>
      <c r="C2" s="149" t="s">
        <v>38</v>
      </c>
      <c r="D2" s="150"/>
      <c r="E2" s="150"/>
      <c r="F2" s="150"/>
      <c r="G2" s="151"/>
      <c r="H2" s="152" t="s">
        <v>46</v>
      </c>
      <c r="I2" s="153"/>
      <c r="J2" s="153"/>
      <c r="K2" s="153"/>
      <c r="L2" s="154"/>
    </row>
    <row r="3" spans="2:12" x14ac:dyDescent="0.25">
      <c r="B3" s="12"/>
      <c r="C3" s="13">
        <v>1</v>
      </c>
      <c r="D3" s="13">
        <v>2</v>
      </c>
      <c r="E3" s="13">
        <v>3</v>
      </c>
      <c r="F3" s="13">
        <v>4</v>
      </c>
      <c r="G3" s="14"/>
      <c r="H3" s="15">
        <v>1</v>
      </c>
      <c r="I3" s="13">
        <v>3</v>
      </c>
      <c r="J3" s="13">
        <v>2</v>
      </c>
      <c r="K3" s="13">
        <v>4</v>
      </c>
      <c r="L3" s="16"/>
    </row>
    <row r="4" spans="2:12" x14ac:dyDescent="0.25">
      <c r="B4" s="17" t="s">
        <v>14</v>
      </c>
      <c r="C4" s="18" t="s">
        <v>39</v>
      </c>
      <c r="D4" s="18" t="s">
        <v>42</v>
      </c>
      <c r="E4" s="18" t="s">
        <v>43</v>
      </c>
      <c r="F4" s="18" t="s">
        <v>44</v>
      </c>
      <c r="G4" s="19" t="s">
        <v>45</v>
      </c>
      <c r="H4" s="20" t="s">
        <v>39</v>
      </c>
      <c r="I4" s="18" t="s">
        <v>42</v>
      </c>
      <c r="J4" s="18" t="s">
        <v>43</v>
      </c>
      <c r="K4" s="18" t="s">
        <v>44</v>
      </c>
      <c r="L4" s="21" t="s">
        <v>45</v>
      </c>
    </row>
    <row r="5" spans="2:12" x14ac:dyDescent="0.25">
      <c r="B5" s="22" t="s">
        <v>15</v>
      </c>
      <c r="C5" s="133">
        <f>COUNTIFS(ws[dir],C$3,ws[gap_am],"&gt;=40%")</f>
        <v>0</v>
      </c>
      <c r="D5" s="133">
        <f>COUNTIFS(ws[dir],D$3,ws[gap_am],"&gt;=40%")</f>
        <v>0</v>
      </c>
      <c r="E5" s="133">
        <f>COUNTIFS(ws[dir],E$3,ws[gap_am],"&gt;=40%")</f>
        <v>0</v>
      </c>
      <c r="F5" s="133">
        <f>COUNTIFS(ws[dir],F$3,ws[gap_am],"&gt;=40%")</f>
        <v>0</v>
      </c>
      <c r="G5" s="23">
        <f>SUM(C5:F5)</f>
        <v>0</v>
      </c>
      <c r="H5" s="24">
        <f>C5/C$21</f>
        <v>0</v>
      </c>
      <c r="I5" s="25">
        <f t="shared" ref="I5:L14" si="0">D5/D$21</f>
        <v>0</v>
      </c>
      <c r="J5" s="25">
        <f t="shared" si="0"/>
        <v>0</v>
      </c>
      <c r="K5" s="25">
        <f t="shared" si="0"/>
        <v>0</v>
      </c>
      <c r="L5" s="26">
        <f>G5/G$21</f>
        <v>0</v>
      </c>
    </row>
    <row r="6" spans="2:12" x14ac:dyDescent="0.25">
      <c r="B6" s="22" t="s">
        <v>16</v>
      </c>
      <c r="C6" s="135">
        <f>COUNTIFS(ws[dir],C$3,ws[gap_am],"&gt;=30%",ws[gap_am],"&lt;40%")</f>
        <v>0</v>
      </c>
      <c r="D6" s="135">
        <f>COUNTIFS(ws[dir],D$3,ws[gap_am],"&gt;=30%",ws[gap_am],"&lt;40%")</f>
        <v>0</v>
      </c>
      <c r="E6" s="135">
        <f>COUNTIFS(ws[dir],E$3,ws[gap_am],"&gt;=30%",ws[gap_am],"&lt;40%")</f>
        <v>0</v>
      </c>
      <c r="F6" s="135">
        <f>COUNTIFS(ws[dir],F$3,ws[gap_am],"&gt;=30%",ws[gap_am],"&lt;40%")</f>
        <v>0</v>
      </c>
      <c r="G6" s="23">
        <f t="shared" ref="G6:G14" si="1">SUM(C6:F6)</f>
        <v>0</v>
      </c>
      <c r="H6" s="27">
        <f t="shared" ref="H6:H14" si="2">C6/C$21</f>
        <v>0</v>
      </c>
      <c r="I6" s="28">
        <f t="shared" si="0"/>
        <v>0</v>
      </c>
      <c r="J6" s="28">
        <f t="shared" si="0"/>
        <v>0</v>
      </c>
      <c r="K6" s="28">
        <f t="shared" si="0"/>
        <v>0</v>
      </c>
      <c r="L6" s="29">
        <f t="shared" si="0"/>
        <v>0</v>
      </c>
    </row>
    <row r="7" spans="2:12" x14ac:dyDescent="0.25">
      <c r="B7" s="30" t="s">
        <v>17</v>
      </c>
      <c r="C7" s="136">
        <f>COUNTIFS(ws[dir],C$3,ws[gap_am],"&gt;=20%",ws[gap_am],"&lt;30%")</f>
        <v>0</v>
      </c>
      <c r="D7" s="136">
        <f>COUNTIFS(ws[dir],D$3,ws[gap_am],"&gt;=20%",ws[gap_am],"&lt;30%")</f>
        <v>0</v>
      </c>
      <c r="E7" s="136">
        <f>COUNTIFS(ws[dir],E$3,ws[gap_am],"&gt;=20%",ws[gap_am],"&lt;30%")</f>
        <v>0</v>
      </c>
      <c r="F7" s="136">
        <f>COUNTIFS(ws[dir],F$3,ws[gap_am],"&gt;=20%",ws[gap_am],"&lt;30%")</f>
        <v>0</v>
      </c>
      <c r="G7" s="31">
        <f t="shared" si="1"/>
        <v>0</v>
      </c>
      <c r="H7" s="32">
        <f t="shared" si="2"/>
        <v>0</v>
      </c>
      <c r="I7" s="33">
        <f t="shared" si="0"/>
        <v>0</v>
      </c>
      <c r="J7" s="33">
        <f t="shared" si="0"/>
        <v>0</v>
      </c>
      <c r="K7" s="33">
        <f t="shared" si="0"/>
        <v>0</v>
      </c>
      <c r="L7" s="34">
        <f t="shared" si="0"/>
        <v>0</v>
      </c>
    </row>
    <row r="8" spans="2:12" x14ac:dyDescent="0.25">
      <c r="B8" s="30" t="s">
        <v>18</v>
      </c>
      <c r="C8" s="136">
        <f>COUNTIFS(ws[dir],C$3,ws[gap_am],"&gt;=10%",ws[gap_am],"&lt;20%")</f>
        <v>0</v>
      </c>
      <c r="D8" s="136">
        <f>COUNTIFS(ws[dir],D$3,ws[gap_am],"&gt;=10%",ws[gap_am],"&lt;20%")</f>
        <v>0</v>
      </c>
      <c r="E8" s="136">
        <f>COUNTIFS(ws[dir],E$3,ws[gap_am],"&gt;=10%",ws[gap_am],"&lt;20%")</f>
        <v>0</v>
      </c>
      <c r="F8" s="136">
        <f>COUNTIFS(ws[dir],F$3,ws[gap_am],"&gt;=10%",ws[gap_am],"&lt;20%")</f>
        <v>0</v>
      </c>
      <c r="G8" s="31">
        <f t="shared" si="1"/>
        <v>0</v>
      </c>
      <c r="H8" s="32">
        <f t="shared" si="2"/>
        <v>0</v>
      </c>
      <c r="I8" s="33">
        <f t="shared" si="0"/>
        <v>0</v>
      </c>
      <c r="J8" s="33">
        <f t="shared" si="0"/>
        <v>0</v>
      </c>
      <c r="K8" s="33">
        <f t="shared" si="0"/>
        <v>0</v>
      </c>
      <c r="L8" s="34">
        <f t="shared" si="0"/>
        <v>0</v>
      </c>
    </row>
    <row r="9" spans="2:12" x14ac:dyDescent="0.25">
      <c r="B9" s="30" t="s">
        <v>19</v>
      </c>
      <c r="C9" s="136">
        <f>COUNTIFS(ws[dir],C$3,ws[gap_am],"&gt;=0%",ws[gap_am],"&lt;10%")</f>
        <v>0</v>
      </c>
      <c r="D9" s="136">
        <f>COUNTIFS(ws[dir],D$3,ws[gap_am],"&gt;=0%",ws[gap_am],"&lt;10%")</f>
        <v>0</v>
      </c>
      <c r="E9" s="136">
        <f>COUNTIFS(ws[dir],E$3,ws[gap_am],"&gt;=0%",ws[gap_am],"&lt;10%")</f>
        <v>0</v>
      </c>
      <c r="F9" s="136">
        <f>COUNTIFS(ws[dir],F$3,ws[gap_am],"&gt;=0%",ws[gap_am],"&lt;10%")</f>
        <v>0</v>
      </c>
      <c r="G9" s="31">
        <f t="shared" si="1"/>
        <v>0</v>
      </c>
      <c r="H9" s="32">
        <f>C9/C$21</f>
        <v>0</v>
      </c>
      <c r="I9" s="33">
        <f t="shared" si="0"/>
        <v>0</v>
      </c>
      <c r="J9" s="33">
        <f t="shared" si="0"/>
        <v>0</v>
      </c>
      <c r="K9" s="33">
        <f>F9/F$21</f>
        <v>0</v>
      </c>
      <c r="L9" s="34">
        <f t="shared" si="0"/>
        <v>0</v>
      </c>
    </row>
    <row r="10" spans="2:12" x14ac:dyDescent="0.25">
      <c r="B10" s="35" t="s">
        <v>20</v>
      </c>
      <c r="C10" s="36">
        <f>COUNTIFS(ws[dir],C$3,ws[gap_am],"&gt;=-10%",ws[gap_am],"&lt;0%")</f>
        <v>0</v>
      </c>
      <c r="D10" s="36">
        <f>COUNTIFS(ws[dir],D$3,ws[gap_am],"&gt;=-10%",ws[gap_am],"&lt;0%")</f>
        <v>0</v>
      </c>
      <c r="E10" s="36">
        <f>COUNTIFS(ws[dir],E$3,ws[gap_am],"&gt;=-10%",ws[gap_am],"&lt;0%")</f>
        <v>0</v>
      </c>
      <c r="F10" s="36">
        <f>COUNTIFS(ws[dir],F$3,ws[gap_am],"&gt;=-10%",ws[gap_am],"&lt;0%")</f>
        <v>0</v>
      </c>
      <c r="G10" s="37">
        <f>SUM(C10:F10)</f>
        <v>0</v>
      </c>
      <c r="H10" s="38">
        <f t="shared" si="2"/>
        <v>0</v>
      </c>
      <c r="I10" s="39">
        <f t="shared" si="0"/>
        <v>0</v>
      </c>
      <c r="J10" s="39">
        <f t="shared" si="0"/>
        <v>0</v>
      </c>
      <c r="K10" s="39">
        <f t="shared" si="0"/>
        <v>0</v>
      </c>
      <c r="L10" s="40">
        <f t="shared" si="0"/>
        <v>0</v>
      </c>
    </row>
    <row r="11" spans="2:12" x14ac:dyDescent="0.25">
      <c r="B11" s="41" t="s">
        <v>21</v>
      </c>
      <c r="C11" s="42">
        <f>COUNTIFS(ws[dir],C$3,ws[gap_am],"&gt;=-20%",ws[gap_am],"&lt;-10%")</f>
        <v>0</v>
      </c>
      <c r="D11" s="42">
        <f>COUNTIFS(ws[dir],D$3,ws[gap_am],"&gt;=-20%",ws[gap_am],"&lt;-10%")</f>
        <v>0</v>
      </c>
      <c r="E11" s="42">
        <f>COUNTIFS(ws[dir],E$3,ws[gap_am],"&gt;=-20%",ws[gap_am],"&lt;-10%")</f>
        <v>0</v>
      </c>
      <c r="F11" s="42">
        <f>COUNTIFS(ws[dir],F$3,ws[gap_am],"&gt;=-20%",ws[gap_am],"&lt;-10%")</f>
        <v>0</v>
      </c>
      <c r="G11" s="43">
        <f t="shared" si="1"/>
        <v>0</v>
      </c>
      <c r="H11" s="44">
        <f t="shared" si="2"/>
        <v>0</v>
      </c>
      <c r="I11" s="45">
        <f t="shared" si="0"/>
        <v>0</v>
      </c>
      <c r="J11" s="45">
        <f t="shared" si="0"/>
        <v>0</v>
      </c>
      <c r="K11" s="45">
        <f t="shared" si="0"/>
        <v>0</v>
      </c>
      <c r="L11" s="46">
        <f t="shared" si="0"/>
        <v>0</v>
      </c>
    </row>
    <row r="12" spans="2:12" x14ac:dyDescent="0.25">
      <c r="B12" s="41" t="s">
        <v>22</v>
      </c>
      <c r="C12" s="42">
        <f>COUNTIFS(ws[dir],C$3,ws[gap_am],"&gt;=-30%",ws[gap_am],"&lt;-20%")</f>
        <v>0</v>
      </c>
      <c r="D12" s="42">
        <f>COUNTIFS(ws[dir],D$3,ws[gap_am],"&gt;=-30%",ws[gap_am],"&lt;-20%")</f>
        <v>0</v>
      </c>
      <c r="E12" s="42">
        <f>COUNTIFS(ws[dir],E$3,ws[gap_am],"&gt;=-30%",ws[gap_am],"&lt;-20%")</f>
        <v>0</v>
      </c>
      <c r="F12" s="42">
        <f>COUNTIFS(ws[dir],F$3,ws[gap_am],"&gt;=-30%",ws[gap_am],"&lt;-20%")</f>
        <v>0</v>
      </c>
      <c r="G12" s="43">
        <f t="shared" si="1"/>
        <v>0</v>
      </c>
      <c r="H12" s="44">
        <f t="shared" si="2"/>
        <v>0</v>
      </c>
      <c r="I12" s="45">
        <f t="shared" si="0"/>
        <v>0</v>
      </c>
      <c r="J12" s="45">
        <f t="shared" si="0"/>
        <v>0</v>
      </c>
      <c r="K12" s="45">
        <f t="shared" si="0"/>
        <v>0</v>
      </c>
      <c r="L12" s="46">
        <f t="shared" si="0"/>
        <v>0</v>
      </c>
    </row>
    <row r="13" spans="2:12" x14ac:dyDescent="0.25">
      <c r="B13" s="47" t="s">
        <v>23</v>
      </c>
      <c r="C13" s="134">
        <f>COUNTIFS(ws[dir],C$3,ws[gap_am],"&gt;=-40%",ws[gap_am],"&lt;-30%")</f>
        <v>0</v>
      </c>
      <c r="D13" s="134">
        <f>COUNTIFS(ws[dir],D$3,ws[gap_am],"&gt;=-40%",ws[gap_am],"&lt;-30%")</f>
        <v>0</v>
      </c>
      <c r="E13" s="134">
        <f>COUNTIFS(ws[dir],E$3,ws[gap_am],"&gt;=-40%",ws[gap_am],"&lt;-30%")</f>
        <v>0</v>
      </c>
      <c r="F13" s="134">
        <f>COUNTIFS(ws[dir],F$3,ws[gap_am],"&gt;=-40%",ws[gap_am],"&lt;-30%")</f>
        <v>0</v>
      </c>
      <c r="G13" s="48">
        <f t="shared" si="1"/>
        <v>0</v>
      </c>
      <c r="H13" s="49">
        <f t="shared" si="2"/>
        <v>0</v>
      </c>
      <c r="I13" s="50">
        <f t="shared" si="0"/>
        <v>0</v>
      </c>
      <c r="J13" s="50">
        <f t="shared" si="0"/>
        <v>0</v>
      </c>
      <c r="K13" s="50">
        <f t="shared" si="0"/>
        <v>0</v>
      </c>
      <c r="L13" s="51">
        <f t="shared" si="0"/>
        <v>0</v>
      </c>
    </row>
    <row r="14" spans="2:12" x14ac:dyDescent="0.25">
      <c r="B14" s="52" t="s">
        <v>24</v>
      </c>
      <c r="C14" s="134">
        <f>COUNTIFS(ws[dir],C$3,ws[gap_am],"&lt;-40%")</f>
        <v>338</v>
      </c>
      <c r="D14" s="134">
        <f>COUNTIFS(ws[dir],D$3,ws[gap_am],"&lt;-40%")</f>
        <v>320</v>
      </c>
      <c r="E14" s="134">
        <f>COUNTIFS(ws[dir],E$3,ws[gap_am],"&lt;-40%")</f>
        <v>170</v>
      </c>
      <c r="F14" s="134">
        <f>COUNTIFS(ws[dir],F$3,ws[gap_am],"&lt;-40%")</f>
        <v>160</v>
      </c>
      <c r="G14" s="48">
        <f t="shared" si="1"/>
        <v>988</v>
      </c>
      <c r="H14" s="49">
        <f t="shared" si="2"/>
        <v>1</v>
      </c>
      <c r="I14" s="50">
        <f t="shared" si="0"/>
        <v>1</v>
      </c>
      <c r="J14" s="50">
        <f t="shared" si="0"/>
        <v>1</v>
      </c>
      <c r="K14" s="50">
        <f t="shared" si="0"/>
        <v>1</v>
      </c>
      <c r="L14" s="51">
        <f t="shared" si="0"/>
        <v>1</v>
      </c>
    </row>
    <row r="15" spans="2:12" x14ac:dyDescent="0.25">
      <c r="B15" s="53" t="s">
        <v>25</v>
      </c>
      <c r="C15" s="54">
        <f>SUM(C9:C10)</f>
        <v>0</v>
      </c>
      <c r="D15" s="54">
        <f t="shared" ref="D15:L15" si="3">SUM(D9:D10)</f>
        <v>0</v>
      </c>
      <c r="E15" s="54">
        <f t="shared" si="3"/>
        <v>0</v>
      </c>
      <c r="F15" s="54">
        <f t="shared" si="3"/>
        <v>0</v>
      </c>
      <c r="G15" s="55">
        <f t="shared" si="3"/>
        <v>0</v>
      </c>
      <c r="H15" s="56">
        <f>SUM(H9:H10)</f>
        <v>0</v>
      </c>
      <c r="I15" s="57">
        <f t="shared" si="3"/>
        <v>0</v>
      </c>
      <c r="J15" s="57">
        <f t="shared" si="3"/>
        <v>0</v>
      </c>
      <c r="K15" s="58">
        <f t="shared" si="3"/>
        <v>0</v>
      </c>
      <c r="L15" s="59">
        <f t="shared" si="3"/>
        <v>0</v>
      </c>
    </row>
    <row r="16" spans="2:12" x14ac:dyDescent="0.25">
      <c r="B16" s="60" t="s">
        <v>26</v>
      </c>
      <c r="C16" s="61">
        <f>SUM(C8:C9,C10:C11)</f>
        <v>0</v>
      </c>
      <c r="D16" s="61">
        <f t="shared" ref="D16:L16" si="4">SUM(D8:D9,D10:D11)</f>
        <v>0</v>
      </c>
      <c r="E16" s="61">
        <f t="shared" si="4"/>
        <v>0</v>
      </c>
      <c r="F16" s="61">
        <f t="shared" si="4"/>
        <v>0</v>
      </c>
      <c r="G16" s="62">
        <f t="shared" si="4"/>
        <v>0</v>
      </c>
      <c r="H16" s="63">
        <f t="shared" si="4"/>
        <v>0</v>
      </c>
      <c r="I16" s="64">
        <f t="shared" si="4"/>
        <v>0</v>
      </c>
      <c r="J16" s="64">
        <f t="shared" si="4"/>
        <v>0</v>
      </c>
      <c r="K16" s="65">
        <f t="shared" si="4"/>
        <v>0</v>
      </c>
      <c r="L16" s="66">
        <f t="shared" si="4"/>
        <v>0</v>
      </c>
    </row>
    <row r="17" spans="2:12" x14ac:dyDescent="0.25">
      <c r="B17" s="67" t="s">
        <v>27</v>
      </c>
      <c r="C17" s="68">
        <f>SUM(C7:C12)</f>
        <v>0</v>
      </c>
      <c r="D17" s="68">
        <f t="shared" ref="D17:L17" si="5">SUM(D7:D12)</f>
        <v>0</v>
      </c>
      <c r="E17" s="68">
        <f t="shared" si="5"/>
        <v>0</v>
      </c>
      <c r="F17" s="68">
        <f t="shared" si="5"/>
        <v>0</v>
      </c>
      <c r="G17" s="69">
        <f>SUM(G7:G12)</f>
        <v>0</v>
      </c>
      <c r="H17" s="70">
        <f t="shared" si="5"/>
        <v>0</v>
      </c>
      <c r="I17" s="71">
        <f t="shared" si="5"/>
        <v>0</v>
      </c>
      <c r="J17" s="71">
        <f t="shared" si="5"/>
        <v>0</v>
      </c>
      <c r="K17" s="72">
        <f t="shared" si="5"/>
        <v>0</v>
      </c>
      <c r="L17" s="73">
        <f t="shared" si="5"/>
        <v>0</v>
      </c>
    </row>
    <row r="18" spans="2:12" x14ac:dyDescent="0.25">
      <c r="B18" s="74"/>
      <c r="C18" s="155" t="s">
        <v>40</v>
      </c>
      <c r="D18" s="156"/>
      <c r="E18" s="156"/>
      <c r="F18" s="156"/>
      <c r="G18" s="157"/>
      <c r="H18" s="158" t="s">
        <v>47</v>
      </c>
      <c r="I18" s="156"/>
      <c r="J18" s="156"/>
      <c r="K18" s="156"/>
      <c r="L18" s="159"/>
    </row>
    <row r="19" spans="2:12" x14ac:dyDescent="0.25">
      <c r="B19" s="75" t="s">
        <v>28</v>
      </c>
      <c r="C19" s="76">
        <f>SUM(C5:C9)</f>
        <v>0</v>
      </c>
      <c r="D19" s="76">
        <f>SUM(D5:D9)</f>
        <v>0</v>
      </c>
      <c r="E19" s="76">
        <f>SUM(E5:E9)</f>
        <v>0</v>
      </c>
      <c r="F19" s="76">
        <f>SUM(F5:F9)</f>
        <v>0</v>
      </c>
      <c r="G19" s="77">
        <f>SUM(G5:G9)</f>
        <v>0</v>
      </c>
      <c r="H19" s="78">
        <f>C19/C$21</f>
        <v>0</v>
      </c>
      <c r="I19" s="79">
        <f t="shared" ref="I19:L20" si="6">D19/D$21</f>
        <v>0</v>
      </c>
      <c r="J19" s="79">
        <f t="shared" si="6"/>
        <v>0</v>
      </c>
      <c r="K19" s="80">
        <f t="shared" si="6"/>
        <v>0</v>
      </c>
      <c r="L19" s="81">
        <f>G19/G$21</f>
        <v>0</v>
      </c>
    </row>
    <row r="20" spans="2:12" x14ac:dyDescent="0.25">
      <c r="B20" s="82" t="s">
        <v>29</v>
      </c>
      <c r="C20" s="83">
        <f>SUM(C10:C14)</f>
        <v>338</v>
      </c>
      <c r="D20" s="83">
        <f>SUM(D10:D14)</f>
        <v>320</v>
      </c>
      <c r="E20" s="83">
        <f>SUM(E10:E14)</f>
        <v>170</v>
      </c>
      <c r="F20" s="83">
        <f>SUM(F10:F14)</f>
        <v>160</v>
      </c>
      <c r="G20" s="84">
        <f>SUM(G10:G14)</f>
        <v>988</v>
      </c>
      <c r="H20" s="85">
        <f>C20/C$21</f>
        <v>1</v>
      </c>
      <c r="I20" s="86">
        <f t="shared" si="6"/>
        <v>1</v>
      </c>
      <c r="J20" s="86">
        <f t="shared" si="6"/>
        <v>1</v>
      </c>
      <c r="K20" s="87">
        <f t="shared" si="6"/>
        <v>1</v>
      </c>
      <c r="L20" s="88">
        <f t="shared" si="6"/>
        <v>1</v>
      </c>
    </row>
    <row r="21" spans="2:12" x14ac:dyDescent="0.25">
      <c r="B21" s="89" t="s">
        <v>30</v>
      </c>
      <c r="C21" s="90">
        <f>C19+C20</f>
        <v>338</v>
      </c>
      <c r="D21" s="90">
        <f>D19+D20</f>
        <v>320</v>
      </c>
      <c r="E21" s="90">
        <f>E19+E20</f>
        <v>170</v>
      </c>
      <c r="F21" s="90">
        <f>F19+F20</f>
        <v>160</v>
      </c>
      <c r="G21" s="91">
        <f>G19+G20</f>
        <v>988</v>
      </c>
      <c r="H21" s="92">
        <f>SUM(H19:H20)</f>
        <v>1</v>
      </c>
      <c r="I21" s="93">
        <f>SUM(I19:I20)</f>
        <v>1</v>
      </c>
      <c r="J21" s="93">
        <f>SUM(J19:J20)</f>
        <v>1</v>
      </c>
      <c r="K21" s="94">
        <f>SUM(K19:K20)</f>
        <v>1</v>
      </c>
      <c r="L21" s="95">
        <f>SUM(L19:L20)</f>
        <v>1</v>
      </c>
    </row>
    <row r="22" spans="2:12" x14ac:dyDescent="0.25">
      <c r="B22" s="96"/>
      <c r="C22" s="160" t="s">
        <v>41</v>
      </c>
      <c r="D22" s="161"/>
      <c r="E22" s="161"/>
      <c r="F22" s="161"/>
      <c r="G22" s="162"/>
      <c r="H22" s="97"/>
      <c r="I22" s="98"/>
      <c r="J22" s="98"/>
      <c r="K22" s="98"/>
      <c r="L22" s="98"/>
    </row>
    <row r="23" spans="2:12" x14ac:dyDescent="0.25">
      <c r="B23" s="22" t="s">
        <v>31</v>
      </c>
      <c r="C23" s="129" t="e">
        <f>AVERAGEIFS(ws[gap_am],ws[dir],C$3,ws[gap_am],"&gt;=0%")</f>
        <v>#DIV/0!</v>
      </c>
      <c r="D23" s="129" t="e">
        <f>AVERAGEIFS(ws[gap_am],ws[dir],D$3,ws[gap_am],"&gt;=0%")</f>
        <v>#DIV/0!</v>
      </c>
      <c r="E23" s="129" t="e">
        <f>AVERAGEIFS(ws[gap_am],ws[dir],E$3,ws[gap_am],"&gt;=0%")</f>
        <v>#DIV/0!</v>
      </c>
      <c r="F23" s="129" t="e">
        <f>AVERAGEIFS(ws[gap_am],ws[dir],F$3,ws[gap_am],"&gt;=0%")</f>
        <v>#DIV/0!</v>
      </c>
      <c r="G23" s="132" t="e">
        <f>AVERAGEIFS(ws[gap_am],ws[gap_am],"&gt;=0%")</f>
        <v>#DIV/0!</v>
      </c>
      <c r="H23" s="99"/>
      <c r="I23" s="99"/>
      <c r="J23" s="99"/>
      <c r="K23" s="99"/>
      <c r="L23" s="99"/>
    </row>
    <row r="24" spans="2:12" x14ac:dyDescent="0.25">
      <c r="B24" s="52" t="s">
        <v>32</v>
      </c>
      <c r="C24" s="129">
        <f>AVERAGEIFS(ws[gap_am],ws[dir],C$3,ws[gap_am],"&lt;0%")</f>
        <v>-1</v>
      </c>
      <c r="D24" s="129">
        <f>AVERAGEIFS(ws[gap_am],ws[dir],D$3,ws[gap_am],"&lt;0%")</f>
        <v>-1</v>
      </c>
      <c r="E24" s="129">
        <f>AVERAGEIFS(ws[gap_am],ws[dir],E$3,ws[gap_am],"&lt;0%")</f>
        <v>-1</v>
      </c>
      <c r="F24" s="129">
        <f>AVERAGEIFS(ws[gap_am],ws[dir],F$3,ws[gap_am],"&lt;0%")</f>
        <v>-1</v>
      </c>
      <c r="G24" s="132">
        <f>AVERAGEIFS(ws[gap_am],ws[gap_am],"&lt;0%")</f>
        <v>-1</v>
      </c>
      <c r="H24" s="100"/>
      <c r="I24" s="100"/>
      <c r="J24" s="100"/>
      <c r="K24" s="100"/>
      <c r="L24" s="100"/>
    </row>
    <row r="25" spans="2:12" ht="15.75" thickBot="1" x14ac:dyDescent="0.3">
      <c r="B25" s="101" t="s">
        <v>33</v>
      </c>
      <c r="C25" s="130">
        <f>AVERAGEIFS(ws[gap_am],ws[dir],C$3)</f>
        <v>-1</v>
      </c>
      <c r="D25" s="130">
        <f>AVERAGEIFS(ws[gap_am],ws[dir],D$3)</f>
        <v>-1</v>
      </c>
      <c r="E25" s="130">
        <f>AVERAGEIFS(ws[gap_am],ws[dir],E$3)</f>
        <v>-1</v>
      </c>
      <c r="F25" s="130">
        <f>AVERAGEIFS(ws[gap_am],ws[dir],F$3)</f>
        <v>-1</v>
      </c>
      <c r="G25" s="131">
        <f>AVERAGE(ws[gap_am])</f>
        <v>-1</v>
      </c>
      <c r="H25" s="102"/>
      <c r="I25" s="102"/>
      <c r="J25" s="102"/>
      <c r="K25" s="103"/>
      <c r="L25" s="103"/>
    </row>
    <row r="26" spans="2:12" ht="15.75" thickTop="1" x14ac:dyDescent="0.25">
      <c r="B26" s="163" t="s">
        <v>34</v>
      </c>
      <c r="C26" s="164"/>
      <c r="D26" s="164"/>
      <c r="E26" s="164"/>
      <c r="F26" s="164"/>
      <c r="G26" s="165"/>
      <c r="H26" s="98"/>
      <c r="I26" s="98"/>
      <c r="J26" s="98"/>
      <c r="K26" s="98"/>
      <c r="L26" s="98"/>
    </row>
    <row r="27" spans="2:12" x14ac:dyDescent="0.25">
      <c r="B27" s="104" t="s">
        <v>35</v>
      </c>
      <c r="C27" s="105">
        <f>SQRT(AVERAGEIF(ws[dir],C3,ws[x2_am]))/AVERAGEIF(ws[dir],C3,ws[spd_am])</f>
        <v>1.0219328038742146</v>
      </c>
      <c r="D27" s="105">
        <f>SQRT(AVERAGEIF(ws[dir],D3,ws[x2_am]))/AVERAGEIF(ws[dir],D3,ws[spd_am])</f>
        <v>1.006036470168101</v>
      </c>
      <c r="E27" s="105">
        <f>SQRT(AVERAGEIF(ws[dir],E3,ws[x2_am]))/AVERAGEIF(ws[dir],E3,ws[spd_am])</f>
        <v>1.0133439682602685</v>
      </c>
      <c r="F27" s="105">
        <f>SQRT(AVERAGEIF(ws[dir],F3,ws[x2_am]))/AVERAGEIF(ws[dir],F3,ws[spd_am])</f>
        <v>1.0040031965000951</v>
      </c>
      <c r="G27" s="106">
        <f>SQRT(AVERAGE(ws[x2_am]))/AVERAGE(ws[spd_am])</f>
        <v>1.0128927823293601</v>
      </c>
      <c r="H27" s="107"/>
      <c r="I27" s="107"/>
      <c r="J27" s="107"/>
      <c r="K27" s="107"/>
      <c r="L27" s="107"/>
    </row>
    <row r="28" spans="2:12" x14ac:dyDescent="0.25">
      <c r="B28" s="146" t="s">
        <v>36</v>
      </c>
      <c r="C28" s="147"/>
      <c r="D28" s="147"/>
      <c r="E28" s="147"/>
      <c r="F28" s="147"/>
      <c r="G28" s="148"/>
      <c r="H28" s="98"/>
      <c r="I28" s="98"/>
      <c r="J28" s="98"/>
      <c r="K28" s="98"/>
      <c r="L28" s="98"/>
    </row>
    <row r="29" spans="2:12" ht="15.75" thickBot="1" x14ac:dyDescent="0.3">
      <c r="B29" s="108" t="s">
        <v>37</v>
      </c>
      <c r="C29" s="109">
        <f>LINEST((ws[dir]=C3)*(ws[speed_am]),(ws[dir]=C3)*(ws[spd_am]),FALSE)</f>
        <v>0</v>
      </c>
      <c r="D29" s="109">
        <f>LINEST((ws[dir]=D3)*(ws[speed_am]),(ws[dir]=D3)*(ws[spd_am]),FALSE)</f>
        <v>0</v>
      </c>
      <c r="E29" s="109">
        <f>LINEST((ws[dir]=E3)*(ws[speed_am]),(ws[dir]=E3)*(ws[spd_am]),FALSE)</f>
        <v>0</v>
      </c>
      <c r="F29" s="109">
        <f>LINEST((ws[dir]=F3)*(ws[speed_am]),(ws[dir]=F3)*(ws[spd_am]),FALSE)</f>
        <v>0</v>
      </c>
      <c r="G29" s="110">
        <f>LINEST(ws[speed_am],ws[spd_am],FALSE)</f>
        <v>0</v>
      </c>
      <c r="H29" s="107"/>
      <c r="I29" s="107"/>
      <c r="J29" s="107"/>
      <c r="K29" s="107"/>
      <c r="L29" s="107"/>
    </row>
    <row r="30" spans="2:12" ht="15.75" thickTop="1" x14ac:dyDescent="0.25"/>
    <row r="50" spans="2:2" x14ac:dyDescent="0.25">
      <c r="B50" s="137"/>
    </row>
  </sheetData>
  <mergeCells count="7">
    <mergeCell ref="B28:G28"/>
    <mergeCell ref="C2:G2"/>
    <mergeCell ref="H2:L2"/>
    <mergeCell ref="C18:G18"/>
    <mergeCell ref="H18:L18"/>
    <mergeCell ref="C22:G22"/>
    <mergeCell ref="B26:G2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5" tint="0.39997558519241921"/>
  </sheetPr>
  <dimension ref="A1:L54"/>
  <sheetViews>
    <sheetView showGridLines="0" workbookViewId="0">
      <selection activeCell="I30" sqref="I30"/>
    </sheetView>
  </sheetViews>
  <sheetFormatPr defaultRowHeight="15" x14ac:dyDescent="0.25"/>
  <cols>
    <col min="2" max="2" width="14.5703125" customWidth="1"/>
    <col min="3" max="12" width="11.7109375" customWidth="1"/>
  </cols>
  <sheetData>
    <row r="1" spans="2:12" ht="15.75" thickBot="1" x14ac:dyDescent="0.3"/>
    <row r="2" spans="2:12" x14ac:dyDescent="0.25">
      <c r="B2" s="11"/>
      <c r="C2" s="149" t="s">
        <v>38</v>
      </c>
      <c r="D2" s="150"/>
      <c r="E2" s="150"/>
      <c r="F2" s="150"/>
      <c r="G2" s="151"/>
      <c r="H2" s="152" t="s">
        <v>46</v>
      </c>
      <c r="I2" s="153"/>
      <c r="J2" s="153"/>
      <c r="K2" s="153"/>
      <c r="L2" s="154"/>
    </row>
    <row r="3" spans="2:12" x14ac:dyDescent="0.25">
      <c r="B3" s="12"/>
      <c r="C3" s="13">
        <v>1</v>
      </c>
      <c r="D3" s="13">
        <v>2</v>
      </c>
      <c r="E3" s="13">
        <v>3</v>
      </c>
      <c r="F3" s="13">
        <v>4</v>
      </c>
      <c r="G3" s="14"/>
      <c r="H3" s="15">
        <v>1</v>
      </c>
      <c r="I3" s="13">
        <v>3</v>
      </c>
      <c r="J3" s="13">
        <v>2</v>
      </c>
      <c r="K3" s="13">
        <v>4</v>
      </c>
      <c r="L3" s="16"/>
    </row>
    <row r="4" spans="2:12" x14ac:dyDescent="0.25">
      <c r="B4" s="17" t="s">
        <v>14</v>
      </c>
      <c r="C4" s="18" t="s">
        <v>39</v>
      </c>
      <c r="D4" s="18" t="s">
        <v>42</v>
      </c>
      <c r="E4" s="18" t="s">
        <v>43</v>
      </c>
      <c r="F4" s="18" t="s">
        <v>44</v>
      </c>
      <c r="G4" s="19" t="s">
        <v>45</v>
      </c>
      <c r="H4" s="20" t="s">
        <v>39</v>
      </c>
      <c r="I4" s="18" t="s">
        <v>42</v>
      </c>
      <c r="J4" s="18" t="s">
        <v>43</v>
      </c>
      <c r="K4" s="18" t="s">
        <v>44</v>
      </c>
      <c r="L4" s="21" t="s">
        <v>45</v>
      </c>
    </row>
    <row r="5" spans="2:12" x14ac:dyDescent="0.25">
      <c r="B5" s="22" t="s">
        <v>15</v>
      </c>
      <c r="C5" s="133">
        <f>COUNTIFS(ws[dir],C$3,ws[gap_pm],"&gt;=40%")</f>
        <v>0</v>
      </c>
      <c r="D5" s="133">
        <f>COUNTIFS(ws[dir],D$3,ws[gap_pm],"&gt;=40%")</f>
        <v>0</v>
      </c>
      <c r="E5" s="133">
        <f>COUNTIFS(ws[dir],E$3,ws[gap_pm],"&gt;=40%")</f>
        <v>0</v>
      </c>
      <c r="F5" s="133">
        <f>COUNTIFS(ws[dir],F$3,ws[gap_pm],"&gt;=40%")</f>
        <v>0</v>
      </c>
      <c r="G5" s="23">
        <f>SUM(C5:F5)</f>
        <v>0</v>
      </c>
      <c r="H5" s="24">
        <f>C5/C$21</f>
        <v>0</v>
      </c>
      <c r="I5" s="25">
        <f t="shared" ref="I5:L14" si="0">D5/D$21</f>
        <v>0</v>
      </c>
      <c r="J5" s="25">
        <f t="shared" si="0"/>
        <v>0</v>
      </c>
      <c r="K5" s="25">
        <f t="shared" si="0"/>
        <v>0</v>
      </c>
      <c r="L5" s="26">
        <f>G5/G$21</f>
        <v>0</v>
      </c>
    </row>
    <row r="6" spans="2:12" x14ac:dyDescent="0.25">
      <c r="B6" s="22" t="s">
        <v>16</v>
      </c>
      <c r="C6" s="135">
        <f>COUNTIFS(ws[dir],C$3,ws[gap_pm],"&gt;=30%",ws[gap_pm],"&lt;40%")</f>
        <v>0</v>
      </c>
      <c r="D6" s="135">
        <f>COUNTIFS(ws[dir],D$3,ws[gap_pm],"&gt;=30%",ws[gap_pm],"&lt;40%")</f>
        <v>0</v>
      </c>
      <c r="E6" s="135">
        <f>COUNTIFS(ws[dir],E$3,ws[gap_pm],"&gt;=30%",ws[gap_pm],"&lt;40%")</f>
        <v>0</v>
      </c>
      <c r="F6" s="135">
        <f>COUNTIFS(ws[dir],F$3,ws[gap_pm],"&gt;=30%",ws[gap_pm],"&lt;40%")</f>
        <v>0</v>
      </c>
      <c r="G6" s="23">
        <f t="shared" ref="G6:G14" si="1">SUM(C6:F6)</f>
        <v>0</v>
      </c>
      <c r="H6" s="27">
        <f t="shared" ref="H6:H14" si="2">C6/C$21</f>
        <v>0</v>
      </c>
      <c r="I6" s="28">
        <f t="shared" si="0"/>
        <v>0</v>
      </c>
      <c r="J6" s="28">
        <f t="shared" si="0"/>
        <v>0</v>
      </c>
      <c r="K6" s="28">
        <f t="shared" si="0"/>
        <v>0</v>
      </c>
      <c r="L6" s="29">
        <f t="shared" si="0"/>
        <v>0</v>
      </c>
    </row>
    <row r="7" spans="2:12" x14ac:dyDescent="0.25">
      <c r="B7" s="30" t="s">
        <v>17</v>
      </c>
      <c r="C7" s="136">
        <f>COUNTIFS(ws[dir],C$3,ws[gap_pm],"&gt;=20%",ws[gap_pm],"&lt;30%")</f>
        <v>0</v>
      </c>
      <c r="D7" s="136">
        <f>COUNTIFS(ws[dir],D$3,ws[gap_pm],"&gt;=20%",ws[gap_pm],"&lt;30%")</f>
        <v>0</v>
      </c>
      <c r="E7" s="136">
        <f>COUNTIFS(ws[dir],E$3,ws[gap_pm],"&gt;=20%",ws[gap_pm],"&lt;30%")</f>
        <v>0</v>
      </c>
      <c r="F7" s="136">
        <f>COUNTIFS(ws[dir],F$3,ws[gap_pm],"&gt;=20%",ws[gap_pm],"&lt;30%")</f>
        <v>0</v>
      </c>
      <c r="G7" s="31">
        <f t="shared" si="1"/>
        <v>0</v>
      </c>
      <c r="H7" s="32">
        <f t="shared" si="2"/>
        <v>0</v>
      </c>
      <c r="I7" s="33">
        <f t="shared" si="0"/>
        <v>0</v>
      </c>
      <c r="J7" s="33">
        <f t="shared" si="0"/>
        <v>0</v>
      </c>
      <c r="K7" s="33">
        <f t="shared" si="0"/>
        <v>0</v>
      </c>
      <c r="L7" s="34">
        <f t="shared" si="0"/>
        <v>0</v>
      </c>
    </row>
    <row r="8" spans="2:12" x14ac:dyDescent="0.25">
      <c r="B8" s="30" t="s">
        <v>18</v>
      </c>
      <c r="C8" s="136">
        <f>COUNTIFS(ws[dir],C$3,ws[gap_pm],"&gt;=10%",ws[gap_pm],"&lt;20%")</f>
        <v>0</v>
      </c>
      <c r="D8" s="136">
        <f>COUNTIFS(ws[dir],D$3,ws[gap_pm],"&gt;=10%",ws[gap_pm],"&lt;20%")</f>
        <v>0</v>
      </c>
      <c r="E8" s="136">
        <f>COUNTIFS(ws[dir],E$3,ws[gap_pm],"&gt;=10%",ws[gap_pm],"&lt;20%")</f>
        <v>0</v>
      </c>
      <c r="F8" s="136">
        <f>COUNTIFS(ws[dir],F$3,ws[gap_pm],"&gt;=10%",ws[gap_pm],"&lt;20%")</f>
        <v>0</v>
      </c>
      <c r="G8" s="31">
        <f t="shared" si="1"/>
        <v>0</v>
      </c>
      <c r="H8" s="32">
        <f t="shared" si="2"/>
        <v>0</v>
      </c>
      <c r="I8" s="33">
        <f t="shared" si="0"/>
        <v>0</v>
      </c>
      <c r="J8" s="33">
        <f t="shared" si="0"/>
        <v>0</v>
      </c>
      <c r="K8" s="33">
        <f t="shared" si="0"/>
        <v>0</v>
      </c>
      <c r="L8" s="34">
        <f t="shared" si="0"/>
        <v>0</v>
      </c>
    </row>
    <row r="9" spans="2:12" x14ac:dyDescent="0.25">
      <c r="B9" s="30" t="s">
        <v>19</v>
      </c>
      <c r="C9" s="136">
        <f>COUNTIFS(ws[dir],C$3,ws[gap_pm],"&gt;=0%",ws[gap_pm],"&lt;10%")</f>
        <v>0</v>
      </c>
      <c r="D9" s="136">
        <f>COUNTIFS(ws[dir],D$3,ws[gap_pm],"&gt;=0%",ws[gap_pm],"&lt;10%")</f>
        <v>0</v>
      </c>
      <c r="E9" s="136">
        <f>COUNTIFS(ws[dir],E$3,ws[gap_pm],"&gt;=0%",ws[gap_pm],"&lt;10%")</f>
        <v>0</v>
      </c>
      <c r="F9" s="136">
        <f>COUNTIFS(ws[dir],F$3,ws[gap_pm],"&gt;=0%",ws[gap_pm],"&lt;10%")</f>
        <v>0</v>
      </c>
      <c r="G9" s="31">
        <f t="shared" si="1"/>
        <v>0</v>
      </c>
      <c r="H9" s="32">
        <f>C9/C$21</f>
        <v>0</v>
      </c>
      <c r="I9" s="33">
        <f t="shared" si="0"/>
        <v>0</v>
      </c>
      <c r="J9" s="33">
        <f t="shared" si="0"/>
        <v>0</v>
      </c>
      <c r="K9" s="33">
        <f>F9/F$21</f>
        <v>0</v>
      </c>
      <c r="L9" s="34">
        <f t="shared" si="0"/>
        <v>0</v>
      </c>
    </row>
    <row r="10" spans="2:12" x14ac:dyDescent="0.25">
      <c r="B10" s="35" t="s">
        <v>20</v>
      </c>
      <c r="C10" s="36">
        <f>COUNTIFS(ws[dir],C$3,ws[gap_pm],"&gt;=-10%",ws[gap_pm],"&lt;0%")</f>
        <v>0</v>
      </c>
      <c r="D10" s="36">
        <f>COUNTIFS(ws[dir],D$3,ws[gap_pm],"&gt;=-10%",ws[gap_pm],"&lt;0%")</f>
        <v>0</v>
      </c>
      <c r="E10" s="36">
        <f>COUNTIFS(ws[dir],E$3,ws[gap_pm],"&gt;=-10%",ws[gap_pm],"&lt;0%")</f>
        <v>0</v>
      </c>
      <c r="F10" s="36">
        <f>COUNTIFS(ws[dir],F$3,ws[gap_pm],"&gt;=-10%",ws[gap_pm],"&lt;0%")</f>
        <v>0</v>
      </c>
      <c r="G10" s="37">
        <f>SUM(C10:F10)</f>
        <v>0</v>
      </c>
      <c r="H10" s="38">
        <f t="shared" si="2"/>
        <v>0</v>
      </c>
      <c r="I10" s="39">
        <f t="shared" si="0"/>
        <v>0</v>
      </c>
      <c r="J10" s="39">
        <f t="shared" si="0"/>
        <v>0</v>
      </c>
      <c r="K10" s="39">
        <f t="shared" si="0"/>
        <v>0</v>
      </c>
      <c r="L10" s="40">
        <f t="shared" si="0"/>
        <v>0</v>
      </c>
    </row>
    <row r="11" spans="2:12" x14ac:dyDescent="0.25">
      <c r="B11" s="41" t="s">
        <v>21</v>
      </c>
      <c r="C11" s="42">
        <f>COUNTIFS(ws[dir],C$3,ws[gap_pm],"&gt;=-20%",ws[gap_pm],"&lt;-10%")</f>
        <v>0</v>
      </c>
      <c r="D11" s="42">
        <f>COUNTIFS(ws[dir],D$3,ws[gap_pm],"&gt;=-20%",ws[gap_pm],"&lt;-10%")</f>
        <v>0</v>
      </c>
      <c r="E11" s="42">
        <f>COUNTIFS(ws[dir],E$3,ws[gap_pm],"&gt;=-20%",ws[gap_pm],"&lt;-10%")</f>
        <v>0</v>
      </c>
      <c r="F11" s="42">
        <f>COUNTIFS(ws[dir],F$3,ws[gap_pm],"&gt;=-20%",ws[gap_pm],"&lt;-10%")</f>
        <v>0</v>
      </c>
      <c r="G11" s="43">
        <f t="shared" si="1"/>
        <v>0</v>
      </c>
      <c r="H11" s="44">
        <f t="shared" si="2"/>
        <v>0</v>
      </c>
      <c r="I11" s="45">
        <f t="shared" si="0"/>
        <v>0</v>
      </c>
      <c r="J11" s="45">
        <f t="shared" si="0"/>
        <v>0</v>
      </c>
      <c r="K11" s="45">
        <f t="shared" si="0"/>
        <v>0</v>
      </c>
      <c r="L11" s="46">
        <f t="shared" si="0"/>
        <v>0</v>
      </c>
    </row>
    <row r="12" spans="2:12" x14ac:dyDescent="0.25">
      <c r="B12" s="41" t="s">
        <v>22</v>
      </c>
      <c r="C12" s="42">
        <f>COUNTIFS(ws[dir],C$3,ws[gap_pm],"&gt;=-30%",ws[gap_pm],"&lt;-20%")</f>
        <v>0</v>
      </c>
      <c r="D12" s="42">
        <f>COUNTIFS(ws[dir],D$3,ws[gap_pm],"&gt;=-30%",ws[gap_pm],"&lt;-20%")</f>
        <v>0</v>
      </c>
      <c r="E12" s="42">
        <f>COUNTIFS(ws[dir],E$3,ws[gap_pm],"&gt;=-30%",ws[gap_pm],"&lt;-20%")</f>
        <v>0</v>
      </c>
      <c r="F12" s="42">
        <f>COUNTIFS(ws[dir],F$3,ws[gap_pm],"&gt;=-30%",ws[gap_pm],"&lt;-20%")</f>
        <v>0</v>
      </c>
      <c r="G12" s="43">
        <f t="shared" si="1"/>
        <v>0</v>
      </c>
      <c r="H12" s="44">
        <f t="shared" si="2"/>
        <v>0</v>
      </c>
      <c r="I12" s="45">
        <f t="shared" si="0"/>
        <v>0</v>
      </c>
      <c r="J12" s="45">
        <f t="shared" si="0"/>
        <v>0</v>
      </c>
      <c r="K12" s="45">
        <f t="shared" si="0"/>
        <v>0</v>
      </c>
      <c r="L12" s="46">
        <f t="shared" si="0"/>
        <v>0</v>
      </c>
    </row>
    <row r="13" spans="2:12" x14ac:dyDescent="0.25">
      <c r="B13" s="47" t="s">
        <v>23</v>
      </c>
      <c r="C13" s="134">
        <f>COUNTIFS(ws[dir],C$3,ws[gap_pm],"&gt;=-40%",ws[gap_pm],"&lt;-30%")</f>
        <v>0</v>
      </c>
      <c r="D13" s="134">
        <f>COUNTIFS(ws[dir],D$3,ws[gap_pm],"&gt;=-40%",ws[gap_pm],"&lt;-30%")</f>
        <v>0</v>
      </c>
      <c r="E13" s="134">
        <f>COUNTIFS(ws[dir],E$3,ws[gap_pm],"&gt;=-40%",ws[gap_pm],"&lt;-30%")</f>
        <v>0</v>
      </c>
      <c r="F13" s="134">
        <f>COUNTIFS(ws[dir],F$3,ws[gap_pm],"&gt;=-40%",ws[gap_pm],"&lt;-30%")</f>
        <v>0</v>
      </c>
      <c r="G13" s="48">
        <f t="shared" si="1"/>
        <v>0</v>
      </c>
      <c r="H13" s="49">
        <f t="shared" si="2"/>
        <v>0</v>
      </c>
      <c r="I13" s="50">
        <f t="shared" si="0"/>
        <v>0</v>
      </c>
      <c r="J13" s="50">
        <f t="shared" si="0"/>
        <v>0</v>
      </c>
      <c r="K13" s="50">
        <f t="shared" si="0"/>
        <v>0</v>
      </c>
      <c r="L13" s="51">
        <f t="shared" si="0"/>
        <v>0</v>
      </c>
    </row>
    <row r="14" spans="2:12" x14ac:dyDescent="0.25">
      <c r="B14" s="52" t="s">
        <v>24</v>
      </c>
      <c r="C14" s="134">
        <f>COUNTIFS(ws[dir],C$3,ws[gap_pm],"&lt;-40%")</f>
        <v>338</v>
      </c>
      <c r="D14" s="134">
        <f>COUNTIFS(ws[dir],D$3,ws[gap_pm],"&lt;-40%")</f>
        <v>320</v>
      </c>
      <c r="E14" s="134">
        <f>COUNTIFS(ws[dir],E$3,ws[gap_pm],"&lt;-40%")</f>
        <v>170</v>
      </c>
      <c r="F14" s="134">
        <f>COUNTIFS(ws[dir],F$3,ws[gap_pm],"&lt;-40%")</f>
        <v>160</v>
      </c>
      <c r="G14" s="48">
        <f t="shared" si="1"/>
        <v>988</v>
      </c>
      <c r="H14" s="49">
        <f t="shared" si="2"/>
        <v>1</v>
      </c>
      <c r="I14" s="50">
        <f t="shared" si="0"/>
        <v>1</v>
      </c>
      <c r="J14" s="50">
        <f t="shared" si="0"/>
        <v>1</v>
      </c>
      <c r="K14" s="50">
        <f t="shared" si="0"/>
        <v>1</v>
      </c>
      <c r="L14" s="51">
        <f t="shared" si="0"/>
        <v>1</v>
      </c>
    </row>
    <row r="15" spans="2:12" x14ac:dyDescent="0.25">
      <c r="B15" s="53" t="s">
        <v>25</v>
      </c>
      <c r="C15" s="54">
        <f>SUM(C9:C10)</f>
        <v>0</v>
      </c>
      <c r="D15" s="54">
        <f t="shared" ref="D15:G15" si="3">SUM(D9:D10)</f>
        <v>0</v>
      </c>
      <c r="E15" s="54">
        <f t="shared" si="3"/>
        <v>0</v>
      </c>
      <c r="F15" s="54">
        <f t="shared" si="3"/>
        <v>0</v>
      </c>
      <c r="G15" s="54">
        <f t="shared" si="3"/>
        <v>0</v>
      </c>
      <c r="H15" s="56">
        <f>SUM(H9:H10)</f>
        <v>0</v>
      </c>
      <c r="I15" s="57">
        <f t="shared" ref="I15:L15" si="4">SUM(I9:I10)</f>
        <v>0</v>
      </c>
      <c r="J15" s="57">
        <f t="shared" si="4"/>
        <v>0</v>
      </c>
      <c r="K15" s="58">
        <f t="shared" si="4"/>
        <v>0</v>
      </c>
      <c r="L15" s="59">
        <f t="shared" si="4"/>
        <v>0</v>
      </c>
    </row>
    <row r="16" spans="2:12" x14ac:dyDescent="0.25">
      <c r="B16" s="60" t="s">
        <v>26</v>
      </c>
      <c r="C16" s="61">
        <f>SUM(C8:C9,C10:C11)</f>
        <v>0</v>
      </c>
      <c r="D16" s="61">
        <f t="shared" ref="D16:F16" si="5">SUM(D8:D9,D10:D11)</f>
        <v>0</v>
      </c>
      <c r="E16" s="61">
        <f t="shared" si="5"/>
        <v>0</v>
      </c>
      <c r="F16" s="61">
        <f t="shared" si="5"/>
        <v>0</v>
      </c>
      <c r="G16" s="62">
        <f t="shared" ref="G16:L16" si="6">SUM(G8:G9,G10:G11)</f>
        <v>0</v>
      </c>
      <c r="H16" s="63">
        <f t="shared" si="6"/>
        <v>0</v>
      </c>
      <c r="I16" s="64">
        <f t="shared" si="6"/>
        <v>0</v>
      </c>
      <c r="J16" s="64">
        <f t="shared" si="6"/>
        <v>0</v>
      </c>
      <c r="K16" s="65">
        <f t="shared" si="6"/>
        <v>0</v>
      </c>
      <c r="L16" s="66">
        <f t="shared" si="6"/>
        <v>0</v>
      </c>
    </row>
    <row r="17" spans="2:12" x14ac:dyDescent="0.25">
      <c r="B17" s="67" t="s">
        <v>27</v>
      </c>
      <c r="C17" s="68">
        <f>SUM(C7:C12)</f>
        <v>0</v>
      </c>
      <c r="D17" s="68">
        <f t="shared" ref="D17:F17" si="7">SUM(D7:D12)</f>
        <v>0</v>
      </c>
      <c r="E17" s="68">
        <f t="shared" si="7"/>
        <v>0</v>
      </c>
      <c r="F17" s="68">
        <f t="shared" si="7"/>
        <v>0</v>
      </c>
      <c r="G17" s="69">
        <f>SUM(G7:G12)</f>
        <v>0</v>
      </c>
      <c r="H17" s="70">
        <f t="shared" ref="H17:L17" si="8">SUM(H7:H12)</f>
        <v>0</v>
      </c>
      <c r="I17" s="71">
        <f t="shared" si="8"/>
        <v>0</v>
      </c>
      <c r="J17" s="71">
        <f t="shared" si="8"/>
        <v>0</v>
      </c>
      <c r="K17" s="72">
        <f t="shared" si="8"/>
        <v>0</v>
      </c>
      <c r="L17" s="73">
        <f t="shared" si="8"/>
        <v>0</v>
      </c>
    </row>
    <row r="18" spans="2:12" x14ac:dyDescent="0.25">
      <c r="B18" s="74"/>
      <c r="C18" s="155" t="s">
        <v>40</v>
      </c>
      <c r="D18" s="156"/>
      <c r="E18" s="156"/>
      <c r="F18" s="156"/>
      <c r="G18" s="157"/>
      <c r="H18" s="158" t="s">
        <v>47</v>
      </c>
      <c r="I18" s="156"/>
      <c r="J18" s="156"/>
      <c r="K18" s="156"/>
      <c r="L18" s="159"/>
    </row>
    <row r="19" spans="2:12" x14ac:dyDescent="0.25">
      <c r="B19" s="75" t="s">
        <v>28</v>
      </c>
      <c r="C19" s="76">
        <f>SUM(C5:C9)</f>
        <v>0</v>
      </c>
      <c r="D19" s="76">
        <f>SUM(D5:D9)</f>
        <v>0</v>
      </c>
      <c r="E19" s="76">
        <f>SUM(E5:E9)</f>
        <v>0</v>
      </c>
      <c r="F19" s="76">
        <f>SUM(F5:F9)</f>
        <v>0</v>
      </c>
      <c r="G19" s="77">
        <f>SUM(G5:G9)</f>
        <v>0</v>
      </c>
      <c r="H19" s="78">
        <f>C19/C$21</f>
        <v>0</v>
      </c>
      <c r="I19" s="79">
        <f t="shared" ref="I19:L20" si="9">D19/D$21</f>
        <v>0</v>
      </c>
      <c r="J19" s="79">
        <f t="shared" si="9"/>
        <v>0</v>
      </c>
      <c r="K19" s="80">
        <f t="shared" si="9"/>
        <v>0</v>
      </c>
      <c r="L19" s="81">
        <f>G19/G$21</f>
        <v>0</v>
      </c>
    </row>
    <row r="20" spans="2:12" x14ac:dyDescent="0.25">
      <c r="B20" s="82" t="s">
        <v>29</v>
      </c>
      <c r="C20" s="83">
        <f>SUM(C10:C14)</f>
        <v>338</v>
      </c>
      <c r="D20" s="83">
        <f>SUM(D10:D14)</f>
        <v>320</v>
      </c>
      <c r="E20" s="83">
        <f>SUM(E10:E14)</f>
        <v>170</v>
      </c>
      <c r="F20" s="83">
        <f>SUM(F10:F14)</f>
        <v>160</v>
      </c>
      <c r="G20" s="84">
        <f>SUM(G10:G14)</f>
        <v>988</v>
      </c>
      <c r="H20" s="85">
        <f>C20/C$21</f>
        <v>1</v>
      </c>
      <c r="I20" s="86">
        <f t="shared" si="9"/>
        <v>1</v>
      </c>
      <c r="J20" s="86">
        <f t="shared" si="9"/>
        <v>1</v>
      </c>
      <c r="K20" s="87">
        <f t="shared" si="9"/>
        <v>1</v>
      </c>
      <c r="L20" s="88">
        <f t="shared" si="9"/>
        <v>1</v>
      </c>
    </row>
    <row r="21" spans="2:12" x14ac:dyDescent="0.25">
      <c r="B21" s="89" t="s">
        <v>30</v>
      </c>
      <c r="C21" s="90">
        <f>C19+C20</f>
        <v>338</v>
      </c>
      <c r="D21" s="90">
        <f>D19+D20</f>
        <v>320</v>
      </c>
      <c r="E21" s="90">
        <f>E19+E20</f>
        <v>170</v>
      </c>
      <c r="F21" s="90">
        <f>F19+F20</f>
        <v>160</v>
      </c>
      <c r="G21" s="91">
        <f>G19+G20</f>
        <v>988</v>
      </c>
      <c r="H21" s="92">
        <f>SUM(H19:H20)</f>
        <v>1</v>
      </c>
      <c r="I21" s="93">
        <f>SUM(I19:I20)</f>
        <v>1</v>
      </c>
      <c r="J21" s="93">
        <f>SUM(J19:J20)</f>
        <v>1</v>
      </c>
      <c r="K21" s="94">
        <f>SUM(K19:K20)</f>
        <v>1</v>
      </c>
      <c r="L21" s="95">
        <f>SUM(L19:L20)</f>
        <v>1</v>
      </c>
    </row>
    <row r="22" spans="2:12" x14ac:dyDescent="0.25">
      <c r="B22" s="96"/>
      <c r="C22" s="160" t="s">
        <v>41</v>
      </c>
      <c r="D22" s="161"/>
      <c r="E22" s="161"/>
      <c r="F22" s="161"/>
      <c r="G22" s="162"/>
      <c r="H22" s="97"/>
      <c r="I22" s="98"/>
      <c r="J22" s="98"/>
      <c r="K22" s="98"/>
      <c r="L22" s="98"/>
    </row>
    <row r="23" spans="2:12" x14ac:dyDescent="0.25">
      <c r="B23" s="22" t="s">
        <v>31</v>
      </c>
      <c r="C23" s="129" t="e">
        <f>AVERAGEIFS(ws[gap_pm],ws[dir],C$3,ws[gap_pm],"&gt;=0%")</f>
        <v>#DIV/0!</v>
      </c>
      <c r="D23" s="129" t="e">
        <f>AVERAGEIFS(ws[gap_pm],ws[dir],D$3,ws[gap_pm],"&gt;=0%")</f>
        <v>#DIV/0!</v>
      </c>
      <c r="E23" s="129" t="e">
        <f>AVERAGEIFS(ws[gap_pm],ws[dir],E$3,ws[gap_pm],"&gt;=0%")</f>
        <v>#DIV/0!</v>
      </c>
      <c r="F23" s="129" t="e">
        <f>AVERAGEIFS(ws[gap_pm],ws[dir],F$3,ws[gap_pm],"&gt;=0%")</f>
        <v>#DIV/0!</v>
      </c>
      <c r="G23" s="132" t="e">
        <f>AVERAGEIFS(ws[gap_pm],ws[gap_pm],"&gt;=0%")</f>
        <v>#DIV/0!</v>
      </c>
      <c r="H23" s="99"/>
      <c r="I23" s="99"/>
      <c r="J23" s="99"/>
      <c r="K23" s="99"/>
      <c r="L23" s="99"/>
    </row>
    <row r="24" spans="2:12" x14ac:dyDescent="0.25">
      <c r="B24" s="52" t="s">
        <v>32</v>
      </c>
      <c r="C24" s="129">
        <f>AVERAGEIFS(ws[gap_pm],ws[dir],C$3,ws[gap_pm],"&lt;0%")</f>
        <v>-1</v>
      </c>
      <c r="D24" s="129">
        <f>AVERAGEIFS(ws[gap_pm],ws[dir],D$3,ws[gap_pm],"&lt;0%")</f>
        <v>-1</v>
      </c>
      <c r="E24" s="129">
        <f>AVERAGEIFS(ws[gap_pm],ws[dir],E$3,ws[gap_pm],"&lt;0%")</f>
        <v>-1</v>
      </c>
      <c r="F24" s="129">
        <f>AVERAGEIFS(ws[gap_pm],ws[dir],F$3,ws[gap_pm],"&lt;0%")</f>
        <v>-1</v>
      </c>
      <c r="G24" s="132">
        <f>AVERAGEIFS(ws[gap_pm],ws[gap_pm],"&lt;0%")</f>
        <v>-1</v>
      </c>
      <c r="H24" s="100"/>
      <c r="I24" s="100"/>
      <c r="J24" s="100"/>
      <c r="K24" s="100"/>
      <c r="L24" s="100"/>
    </row>
    <row r="25" spans="2:12" ht="15.75" thickBot="1" x14ac:dyDescent="0.3">
      <c r="B25" s="101" t="s">
        <v>33</v>
      </c>
      <c r="C25" s="130">
        <f>AVERAGEIFS(ws[gap_pm],ws[dir],C$3)</f>
        <v>-1</v>
      </c>
      <c r="D25" s="130">
        <f>AVERAGEIFS(ws[gap_pm],ws[dir],D$3)</f>
        <v>-1</v>
      </c>
      <c r="E25" s="130">
        <f>AVERAGEIFS(ws[gap_pm],ws[dir],E$3)</f>
        <v>-1</v>
      </c>
      <c r="F25" s="130">
        <f>AVERAGEIFS(ws[gap_pm],ws[dir],F$3)</f>
        <v>-1</v>
      </c>
      <c r="G25" s="131">
        <f>AVERAGE(ws[gap_pm])</f>
        <v>-1</v>
      </c>
      <c r="H25" s="102"/>
      <c r="I25" s="102"/>
      <c r="J25" s="102"/>
      <c r="K25" s="103"/>
      <c r="L25" s="103"/>
    </row>
    <row r="26" spans="2:12" ht="15.75" thickTop="1" x14ac:dyDescent="0.25">
      <c r="B26" s="163" t="s">
        <v>34</v>
      </c>
      <c r="C26" s="164"/>
      <c r="D26" s="164"/>
      <c r="E26" s="164"/>
      <c r="F26" s="164"/>
      <c r="G26" s="165"/>
      <c r="H26" s="98"/>
      <c r="I26" s="98"/>
      <c r="J26" s="98"/>
      <c r="K26" s="98"/>
      <c r="L26" s="98"/>
    </row>
    <row r="27" spans="2:12" x14ac:dyDescent="0.25">
      <c r="B27" s="104" t="s">
        <v>35</v>
      </c>
      <c r="C27" s="105">
        <f>SQRT(AVERAGEIF(ws[dir],C3,ws[x2_pm]))/AVERAGEIF(ws[dir],C3,ws[spd_pm])</f>
        <v>1.0108241645186513</v>
      </c>
      <c r="D27" s="105">
        <f>SQRT(AVERAGEIF(ws[dir],D3,ws[x2_pm]))/AVERAGEIF(ws[dir],D3,ws[spd_pm])</f>
        <v>1.0252161908630799</v>
      </c>
      <c r="E27" s="105">
        <f>SQRT(AVERAGEIF(ws[dir],E3,ws[x2_pm]))/AVERAGEIF(ws[dir],E3,ws[spd_pm])</f>
        <v>1.00359487578191</v>
      </c>
      <c r="F27" s="105">
        <f>SQRT(AVERAGEIF(ws[dir],F3,ws[x2_pm]))/AVERAGEIF(ws[dir],F3,ws[spd_pm])</f>
        <v>1.0162128058466293</v>
      </c>
      <c r="G27" s="106">
        <f>SQRT(AVERAGE(ws[x2_pm]))/AVERAGE(ws[spd_pm])</f>
        <v>1.0155464432750614</v>
      </c>
      <c r="H27" s="107"/>
      <c r="I27" s="107"/>
      <c r="J27" s="107"/>
      <c r="K27" s="107"/>
      <c r="L27" s="107"/>
    </row>
    <row r="28" spans="2:12" x14ac:dyDescent="0.25">
      <c r="B28" s="146" t="s">
        <v>36</v>
      </c>
      <c r="C28" s="147"/>
      <c r="D28" s="147"/>
      <c r="E28" s="147"/>
      <c r="F28" s="147"/>
      <c r="G28" s="148"/>
      <c r="H28" s="98"/>
      <c r="I28" s="98"/>
      <c r="J28" s="98"/>
      <c r="K28" s="98"/>
      <c r="L28" s="98"/>
    </row>
    <row r="29" spans="2:12" ht="15.75" thickBot="1" x14ac:dyDescent="0.3">
      <c r="B29" s="108" t="s">
        <v>37</v>
      </c>
      <c r="C29" s="109">
        <f>LINEST((ws[dir]=C3)*(ws[speed_pm]),(ws[dir]=C3)*(ws[spd_pm]),FALSE)</f>
        <v>0</v>
      </c>
      <c r="D29" s="109">
        <f>LINEST((ws[dir]=D3)*(ws[speed_pm]),(ws[dir]=D3)*(ws[spd_pm]),FALSE)</f>
        <v>0</v>
      </c>
      <c r="E29" s="109">
        <f>LINEST((ws[dir]=E3)*(ws[speed_pm]),(ws[dir]=E3)*(ws[spd_pm]),FALSE)</f>
        <v>0</v>
      </c>
      <c r="F29" s="109">
        <f>LINEST((ws[dir]=F3)*(ws[speed_pm]),(ws[dir]=F3)*(ws[spd_pm]),FALSE)</f>
        <v>0</v>
      </c>
      <c r="G29" s="110">
        <f>LINEST(ws[speed_pm],ws[spd_pm],FALSE)</f>
        <v>0</v>
      </c>
      <c r="H29" s="107"/>
      <c r="I29" s="107"/>
      <c r="J29" s="107"/>
      <c r="K29" s="107"/>
      <c r="L29" s="107"/>
    </row>
    <row r="30" spans="2:12" ht="15.75" thickTop="1" x14ac:dyDescent="0.25"/>
    <row r="50" spans="1:3" x14ac:dyDescent="0.25">
      <c r="A50" t="s">
        <v>55</v>
      </c>
      <c r="B50" s="137" t="s">
        <v>62</v>
      </c>
    </row>
    <row r="51" spans="1:3" x14ac:dyDescent="0.25">
      <c r="A51">
        <v>1</v>
      </c>
      <c r="B51" cm="1">
        <f t="array" ref="B51:C51">LINEST((ws[hwycov_id]=C3)*(ws[speed_pm]),(ws[hwycov_id]=C3)*(ws[spd_pm]),FALSE)</f>
        <v>0</v>
      </c>
      <c r="C51">
        <v>0</v>
      </c>
    </row>
    <row r="52" spans="1:3" x14ac:dyDescent="0.25">
      <c r="A52">
        <v>2</v>
      </c>
      <c r="B52" cm="1">
        <f t="array" ref="B52:C52">LINEST((ws[hwycov_id]=D3)*(ws[speed_pm]),(ws[hwycov_id]=D3)*(ws[spd_pm]),FALSE)</f>
        <v>0</v>
      </c>
      <c r="C52">
        <v>0</v>
      </c>
    </row>
    <row r="53" spans="1:3" x14ac:dyDescent="0.25">
      <c r="A53">
        <v>3</v>
      </c>
      <c r="B53" cm="1">
        <f t="array" ref="B53:C53">LINEST((ws[hwycov_id]=E3)*(ws[speed_pm]),(ws[hwycov_id]=E3)*(ws[spd_pm]),FALSE)</f>
        <v>0</v>
      </c>
      <c r="C53">
        <v>0</v>
      </c>
    </row>
    <row r="54" spans="1:3" x14ac:dyDescent="0.25">
      <c r="A54">
        <v>4</v>
      </c>
      <c r="B54" cm="1">
        <f t="array" ref="B54:C54">LINEST((ws[hwycov_id]=F3)*(ws[speed_pm]),(ws[hwycov_id]=F3)*(ws[spd_pm]),FALSE)</f>
        <v>0</v>
      </c>
      <c r="C54">
        <v>0</v>
      </c>
    </row>
  </sheetData>
  <mergeCells count="7">
    <mergeCell ref="B28:G28"/>
    <mergeCell ref="C2:G2"/>
    <mergeCell ref="H2:L2"/>
    <mergeCell ref="C18:G18"/>
    <mergeCell ref="H18:L18"/>
    <mergeCell ref="C22:G22"/>
    <mergeCell ref="B26:G2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 tint="0.79998168889431442"/>
  </sheetPr>
  <dimension ref="A1"/>
  <sheetViews>
    <sheetView showGridLines="0" zoomScale="80" zoomScaleNormal="80" workbookViewId="0">
      <selection activeCell="AA29" sqref="AA29"/>
    </sheetView>
  </sheetViews>
  <sheetFormatPr defaultRowHeight="15" x14ac:dyDescent="0.25"/>
  <sheetData/>
  <printOptions horizontalCentered="1" verticalCentered="1"/>
  <pageMargins left="0.7" right="0.7" top="0.75" bottom="0.75" header="0.3" footer="0.3"/>
  <pageSetup paperSize="5" scale="80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LL1055"/>
  <sheetViews>
    <sheetView zoomScale="80" zoomScaleNormal="80" workbookViewId="0">
      <pane ySplit="1" topLeftCell="A2" activePane="bottomLeft" state="frozen"/>
      <selection activeCell="T2" sqref="T2"/>
      <selection pane="bottomLeft" activeCell="C4" sqref="C4"/>
    </sheetView>
  </sheetViews>
  <sheetFormatPr defaultRowHeight="15" x14ac:dyDescent="0.25"/>
  <cols>
    <col min="1" max="1" width="10.7109375" bestFit="1" customWidth="1"/>
    <col min="2" max="2" width="4.5703125" bestFit="1" customWidth="1"/>
    <col min="3" max="3" width="20.7109375" bestFit="1" customWidth="1"/>
    <col min="4" max="4" width="12.5703125" bestFit="1" customWidth="1"/>
    <col min="5" max="5" width="9" bestFit="1" customWidth="1"/>
    <col min="6" max="6" width="23.7109375" bestFit="1" customWidth="1"/>
    <col min="7" max="7" width="11.85546875" style="113" bestFit="1" customWidth="1"/>
    <col min="8" max="8" width="12.42578125" bestFit="1" customWidth="1"/>
    <col min="9" max="9" width="12.5703125" style="113" bestFit="1" customWidth="1"/>
    <col min="10" max="10" width="12.5703125" bestFit="1" customWidth="1"/>
    <col min="11" max="11" width="11.85546875" style="113" bestFit="1" customWidth="1"/>
    <col min="12" max="12" width="11.85546875" style="114" bestFit="1" customWidth="1"/>
    <col min="13" max="13" width="12.42578125" bestFit="1" customWidth="1"/>
    <col min="14" max="14" width="12.5703125" style="114" bestFit="1" customWidth="1"/>
    <col min="15" max="15" width="12.5703125" bestFit="1" customWidth="1"/>
    <col min="16" max="16" width="12" style="114" bestFit="1" customWidth="1"/>
    <col min="17" max="17" width="10.140625" bestFit="1" customWidth="1"/>
    <col min="18" max="18" width="9" style="116" bestFit="1" customWidth="1"/>
    <col min="19" max="19" width="10.28515625" customWidth="1"/>
    <col min="20" max="20" width="9.140625" style="116"/>
    <col min="22" max="22" width="14.140625" bestFit="1" customWidth="1"/>
    <col min="23" max="23" width="16.7109375" bestFit="1" customWidth="1"/>
    <col min="24" max="24" width="17.28515625" bestFit="1" customWidth="1"/>
    <col min="25" max="25" width="15.140625" bestFit="1" customWidth="1"/>
    <col min="26" max="26" width="17.28515625" bestFit="1" customWidth="1"/>
    <col min="27" max="27" width="15.140625" bestFit="1" customWidth="1"/>
    <col min="28" max="28" width="17.28515625" bestFit="1" customWidth="1"/>
    <col min="29" max="29" width="15.140625" bestFit="1" customWidth="1"/>
    <col min="30" max="30" width="17.28515625" bestFit="1" customWidth="1"/>
    <col min="31" max="31" width="15.140625" bestFit="1" customWidth="1"/>
    <col min="32" max="32" width="17.28515625" bestFit="1" customWidth="1"/>
    <col min="33" max="33" width="15.140625" bestFit="1" customWidth="1"/>
    <col min="34" max="34" width="17.28515625" bestFit="1" customWidth="1"/>
    <col min="35" max="35" width="15.140625" bestFit="1" customWidth="1"/>
    <col min="36" max="36" width="17.28515625" bestFit="1" customWidth="1"/>
    <col min="37" max="37" width="15.140625" bestFit="1" customWidth="1"/>
    <col min="38" max="38" width="17.28515625" bestFit="1" customWidth="1"/>
    <col min="39" max="39" width="20.28515625" bestFit="1" customWidth="1"/>
    <col min="40" max="40" width="22.42578125" bestFit="1" customWidth="1"/>
    <col min="41" max="41" width="20.28515625" bestFit="1" customWidth="1"/>
    <col min="42" max="42" width="22.42578125" bestFit="1" customWidth="1"/>
    <col min="43" max="43" width="20.28515625" bestFit="1" customWidth="1"/>
    <col min="44" max="44" width="22.42578125" bestFit="1" customWidth="1"/>
    <col min="45" max="45" width="20.28515625" bestFit="1" customWidth="1"/>
    <col min="46" max="46" width="22.42578125" bestFit="1" customWidth="1"/>
    <col min="47" max="173" width="5" bestFit="1" customWidth="1"/>
    <col min="174" max="174" width="7.28515625" bestFit="1" customWidth="1"/>
    <col min="175" max="364" width="5" bestFit="1" customWidth="1"/>
    <col min="365" max="365" width="7.28515625" bestFit="1" customWidth="1"/>
    <col min="366" max="475" width="5" bestFit="1" customWidth="1"/>
    <col min="476" max="476" width="7.28515625" bestFit="1" customWidth="1"/>
    <col min="477" max="585" width="5" bestFit="1" customWidth="1"/>
    <col min="586" max="586" width="7.28515625" bestFit="1" customWidth="1"/>
    <col min="587" max="587" width="11.5703125" bestFit="1" customWidth="1"/>
    <col min="588" max="589" width="5" bestFit="1" customWidth="1"/>
    <col min="590" max="590" width="10" bestFit="1" customWidth="1"/>
    <col min="591" max="594" width="5" bestFit="1" customWidth="1"/>
    <col min="595" max="595" width="10" bestFit="1" customWidth="1"/>
    <col min="596" max="597" width="5" bestFit="1" customWidth="1"/>
    <col min="598" max="598" width="10" bestFit="1" customWidth="1"/>
    <col min="599" max="601" width="5" bestFit="1" customWidth="1"/>
    <col min="602" max="602" width="10" bestFit="1" customWidth="1"/>
    <col min="603" max="603" width="5" bestFit="1" customWidth="1"/>
    <col min="604" max="604" width="10" bestFit="1" customWidth="1"/>
    <col min="605" max="607" width="5" bestFit="1" customWidth="1"/>
    <col min="608" max="608" width="10" bestFit="1" customWidth="1"/>
    <col min="609" max="612" width="5" bestFit="1" customWidth="1"/>
    <col min="613" max="613" width="10" bestFit="1" customWidth="1"/>
    <col min="614" max="614" width="5" bestFit="1" customWidth="1"/>
    <col min="615" max="615" width="10" bestFit="1" customWidth="1"/>
    <col min="616" max="617" width="5" bestFit="1" customWidth="1"/>
    <col min="618" max="618" width="10" bestFit="1" customWidth="1"/>
    <col min="619" max="619" width="5" bestFit="1" customWidth="1"/>
    <col min="620" max="620" width="10" bestFit="1" customWidth="1"/>
    <col min="621" max="623" width="5" bestFit="1" customWidth="1"/>
    <col min="624" max="624" width="10" bestFit="1" customWidth="1"/>
    <col min="625" max="625" width="5" bestFit="1" customWidth="1"/>
    <col min="626" max="626" width="10" bestFit="1" customWidth="1"/>
    <col min="627" max="627" width="5" bestFit="1" customWidth="1"/>
    <col min="628" max="628" width="10" bestFit="1" customWidth="1"/>
    <col min="629" max="629" width="5" bestFit="1" customWidth="1"/>
    <col min="630" max="630" width="10" bestFit="1" customWidth="1"/>
    <col min="631" max="631" width="5" bestFit="1" customWidth="1"/>
    <col min="632" max="632" width="10" bestFit="1" customWidth="1"/>
    <col min="633" max="634" width="5" bestFit="1" customWidth="1"/>
    <col min="635" max="635" width="10" bestFit="1" customWidth="1"/>
    <col min="636" max="636" width="5" bestFit="1" customWidth="1"/>
    <col min="637" max="637" width="10" bestFit="1" customWidth="1"/>
    <col min="638" max="638" width="5" bestFit="1" customWidth="1"/>
    <col min="639" max="639" width="10" bestFit="1" customWidth="1"/>
    <col min="640" max="641" width="5" bestFit="1" customWidth="1"/>
    <col min="642" max="642" width="10" bestFit="1" customWidth="1"/>
    <col min="643" max="644" width="5" bestFit="1" customWidth="1"/>
    <col min="645" max="645" width="10" bestFit="1" customWidth="1"/>
    <col min="646" max="648" width="5" bestFit="1" customWidth="1"/>
    <col min="649" max="649" width="10" bestFit="1" customWidth="1"/>
    <col min="650" max="650" width="5" bestFit="1" customWidth="1"/>
    <col min="651" max="651" width="10" bestFit="1" customWidth="1"/>
    <col min="652" max="653" width="5" bestFit="1" customWidth="1"/>
    <col min="654" max="654" width="10" bestFit="1" customWidth="1"/>
    <col min="655" max="656" width="5" bestFit="1" customWidth="1"/>
    <col min="657" max="657" width="10" bestFit="1" customWidth="1"/>
    <col min="658" max="660" width="5" bestFit="1" customWidth="1"/>
    <col min="661" max="661" width="10" bestFit="1" customWidth="1"/>
    <col min="662" max="662" width="5" bestFit="1" customWidth="1"/>
    <col min="663" max="663" width="10" bestFit="1" customWidth="1"/>
    <col min="664" max="664" width="5" bestFit="1" customWidth="1"/>
    <col min="665" max="665" width="10" bestFit="1" customWidth="1"/>
    <col min="666" max="666" width="5" bestFit="1" customWidth="1"/>
    <col min="667" max="667" width="10" bestFit="1" customWidth="1"/>
    <col min="668" max="668" width="5" bestFit="1" customWidth="1"/>
    <col min="669" max="669" width="10" bestFit="1" customWidth="1"/>
    <col min="670" max="670" width="5" bestFit="1" customWidth="1"/>
    <col min="671" max="671" width="10" bestFit="1" customWidth="1"/>
    <col min="672" max="672" width="5" bestFit="1" customWidth="1"/>
    <col min="673" max="673" width="10" bestFit="1" customWidth="1"/>
    <col min="674" max="674" width="5" bestFit="1" customWidth="1"/>
    <col min="675" max="675" width="10" bestFit="1" customWidth="1"/>
    <col min="676" max="676" width="5" bestFit="1" customWidth="1"/>
    <col min="677" max="677" width="10" bestFit="1" customWidth="1"/>
    <col min="678" max="681" width="5" bestFit="1" customWidth="1"/>
    <col min="682" max="682" width="10" bestFit="1" customWidth="1"/>
    <col min="683" max="685" width="5" bestFit="1" customWidth="1"/>
    <col min="686" max="686" width="10" bestFit="1" customWidth="1"/>
    <col min="687" max="688" width="5" bestFit="1" customWidth="1"/>
    <col min="689" max="689" width="10" bestFit="1" customWidth="1"/>
    <col min="690" max="692" width="5" bestFit="1" customWidth="1"/>
    <col min="693" max="693" width="10" bestFit="1" customWidth="1"/>
    <col min="694" max="695" width="5" bestFit="1" customWidth="1"/>
    <col min="696" max="696" width="10" bestFit="1" customWidth="1"/>
    <col min="697" max="697" width="5" bestFit="1" customWidth="1"/>
    <col min="698" max="698" width="10" bestFit="1" customWidth="1"/>
    <col min="699" max="700" width="5" bestFit="1" customWidth="1"/>
    <col min="701" max="701" width="10" bestFit="1" customWidth="1"/>
    <col min="702" max="702" width="5" bestFit="1" customWidth="1"/>
    <col min="703" max="703" width="10" bestFit="1" customWidth="1"/>
    <col min="704" max="704" width="5" bestFit="1" customWidth="1"/>
    <col min="705" max="705" width="10" bestFit="1" customWidth="1"/>
    <col min="706" max="706" width="5" bestFit="1" customWidth="1"/>
    <col min="707" max="707" width="10" bestFit="1" customWidth="1"/>
    <col min="708" max="709" width="5" bestFit="1" customWidth="1"/>
    <col min="710" max="710" width="10" bestFit="1" customWidth="1"/>
    <col min="711" max="712" width="5" bestFit="1" customWidth="1"/>
    <col min="713" max="713" width="10" bestFit="1" customWidth="1"/>
    <col min="714" max="714" width="5" bestFit="1" customWidth="1"/>
    <col min="715" max="715" width="10" bestFit="1" customWidth="1"/>
    <col min="716" max="716" width="5" bestFit="1" customWidth="1"/>
    <col min="717" max="717" width="10" bestFit="1" customWidth="1"/>
    <col min="718" max="718" width="5" bestFit="1" customWidth="1"/>
    <col min="719" max="719" width="10" bestFit="1" customWidth="1"/>
    <col min="720" max="720" width="5" bestFit="1" customWidth="1"/>
    <col min="721" max="721" width="10" bestFit="1" customWidth="1"/>
    <col min="722" max="725" width="5" bestFit="1" customWidth="1"/>
    <col min="726" max="726" width="10" bestFit="1" customWidth="1"/>
    <col min="727" max="728" width="5" bestFit="1" customWidth="1"/>
    <col min="729" max="729" width="10" bestFit="1" customWidth="1"/>
    <col min="730" max="730" width="5" bestFit="1" customWidth="1"/>
    <col min="731" max="731" width="10" bestFit="1" customWidth="1"/>
    <col min="732" max="732" width="5" bestFit="1" customWidth="1"/>
    <col min="733" max="733" width="10" bestFit="1" customWidth="1"/>
    <col min="734" max="734" width="5" bestFit="1" customWidth="1"/>
    <col min="735" max="735" width="10" bestFit="1" customWidth="1"/>
    <col min="736" max="737" width="5" bestFit="1" customWidth="1"/>
    <col min="738" max="738" width="10" bestFit="1" customWidth="1"/>
    <col min="739" max="739" width="5" bestFit="1" customWidth="1"/>
    <col min="740" max="740" width="10" bestFit="1" customWidth="1"/>
    <col min="741" max="741" width="5" bestFit="1" customWidth="1"/>
    <col min="742" max="742" width="10" bestFit="1" customWidth="1"/>
    <col min="743" max="743" width="5" bestFit="1" customWidth="1"/>
    <col min="744" max="744" width="10" bestFit="1" customWidth="1"/>
    <col min="745" max="745" width="5" bestFit="1" customWidth="1"/>
    <col min="746" max="746" width="10" bestFit="1" customWidth="1"/>
    <col min="747" max="747" width="5" bestFit="1" customWidth="1"/>
    <col min="748" max="748" width="10" bestFit="1" customWidth="1"/>
    <col min="749" max="749" width="5" bestFit="1" customWidth="1"/>
    <col min="750" max="750" width="10" bestFit="1" customWidth="1"/>
    <col min="751" max="753" width="5" bestFit="1" customWidth="1"/>
    <col min="754" max="754" width="10" bestFit="1" customWidth="1"/>
    <col min="755" max="755" width="5" bestFit="1" customWidth="1"/>
    <col min="756" max="756" width="10" bestFit="1" customWidth="1"/>
    <col min="757" max="757" width="5" bestFit="1" customWidth="1"/>
    <col min="758" max="758" width="10" bestFit="1" customWidth="1"/>
    <col min="759" max="759" width="5" bestFit="1" customWidth="1"/>
    <col min="760" max="760" width="10" bestFit="1" customWidth="1"/>
    <col min="761" max="761" width="5" bestFit="1" customWidth="1"/>
    <col min="762" max="762" width="10" bestFit="1" customWidth="1"/>
    <col min="763" max="763" width="5" bestFit="1" customWidth="1"/>
    <col min="764" max="764" width="10" bestFit="1" customWidth="1"/>
    <col min="765" max="765" width="5" bestFit="1" customWidth="1"/>
    <col min="766" max="766" width="10" bestFit="1" customWidth="1"/>
    <col min="767" max="768" width="5" bestFit="1" customWidth="1"/>
    <col min="769" max="769" width="10" bestFit="1" customWidth="1"/>
    <col min="770" max="770" width="5" bestFit="1" customWidth="1"/>
    <col min="771" max="771" width="10" bestFit="1" customWidth="1"/>
    <col min="772" max="773" width="5" bestFit="1" customWidth="1"/>
    <col min="774" max="774" width="10" bestFit="1" customWidth="1"/>
    <col min="775" max="775" width="5" bestFit="1" customWidth="1"/>
    <col min="776" max="776" width="10" bestFit="1" customWidth="1"/>
    <col min="777" max="777" width="5" bestFit="1" customWidth="1"/>
    <col min="778" max="778" width="10" bestFit="1" customWidth="1"/>
    <col min="779" max="779" width="5" bestFit="1" customWidth="1"/>
    <col min="780" max="780" width="10" bestFit="1" customWidth="1"/>
    <col min="781" max="782" width="5" bestFit="1" customWidth="1"/>
    <col min="783" max="783" width="10" bestFit="1" customWidth="1"/>
    <col min="784" max="784" width="5" bestFit="1" customWidth="1"/>
    <col min="785" max="785" width="10" bestFit="1" customWidth="1"/>
    <col min="786" max="786" width="5" bestFit="1" customWidth="1"/>
    <col min="787" max="787" width="10" bestFit="1" customWidth="1"/>
    <col min="788" max="788" width="5" bestFit="1" customWidth="1"/>
    <col min="789" max="789" width="10" bestFit="1" customWidth="1"/>
    <col min="790" max="790" width="5" bestFit="1" customWidth="1"/>
    <col min="791" max="791" width="10" bestFit="1" customWidth="1"/>
    <col min="792" max="793" width="5" bestFit="1" customWidth="1"/>
    <col min="794" max="794" width="10" bestFit="1" customWidth="1"/>
    <col min="795" max="795" width="5" bestFit="1" customWidth="1"/>
    <col min="796" max="796" width="10" bestFit="1" customWidth="1"/>
    <col min="797" max="799" width="5" bestFit="1" customWidth="1"/>
    <col min="800" max="800" width="10" bestFit="1" customWidth="1"/>
    <col min="801" max="802" width="5" bestFit="1" customWidth="1"/>
    <col min="803" max="803" width="10" bestFit="1" customWidth="1"/>
    <col min="804" max="804" width="5" bestFit="1" customWidth="1"/>
    <col min="805" max="805" width="10" bestFit="1" customWidth="1"/>
    <col min="806" max="807" width="5" bestFit="1" customWidth="1"/>
    <col min="808" max="808" width="10" bestFit="1" customWidth="1"/>
    <col min="809" max="809" width="5" bestFit="1" customWidth="1"/>
    <col min="810" max="810" width="10" bestFit="1" customWidth="1"/>
    <col min="811" max="814" width="5" bestFit="1" customWidth="1"/>
    <col min="815" max="815" width="10" bestFit="1" customWidth="1"/>
    <col min="816" max="816" width="5" bestFit="1" customWidth="1"/>
    <col min="817" max="817" width="10" bestFit="1" customWidth="1"/>
    <col min="818" max="818" width="5" bestFit="1" customWidth="1"/>
    <col min="819" max="819" width="10" bestFit="1" customWidth="1"/>
    <col min="820" max="821" width="5" bestFit="1" customWidth="1"/>
    <col min="822" max="822" width="10" bestFit="1" customWidth="1"/>
    <col min="823" max="824" width="5" bestFit="1" customWidth="1"/>
    <col min="825" max="825" width="10" bestFit="1" customWidth="1"/>
    <col min="826" max="827" width="5" bestFit="1" customWidth="1"/>
    <col min="828" max="828" width="10" bestFit="1" customWidth="1"/>
    <col min="829" max="832" width="5" bestFit="1" customWidth="1"/>
    <col min="833" max="833" width="10" bestFit="1" customWidth="1"/>
    <col min="834" max="835" width="5" bestFit="1" customWidth="1"/>
    <col min="836" max="836" width="10" bestFit="1" customWidth="1"/>
    <col min="837" max="837" width="5" bestFit="1" customWidth="1"/>
    <col min="838" max="838" width="10" bestFit="1" customWidth="1"/>
    <col min="839" max="839" width="5" bestFit="1" customWidth="1"/>
    <col min="840" max="840" width="10" bestFit="1" customWidth="1"/>
    <col min="841" max="842" width="5" bestFit="1" customWidth="1"/>
    <col min="843" max="843" width="10" bestFit="1" customWidth="1"/>
    <col min="844" max="844" width="5" bestFit="1" customWidth="1"/>
    <col min="845" max="845" width="10" bestFit="1" customWidth="1"/>
    <col min="846" max="847" width="5" bestFit="1" customWidth="1"/>
    <col min="848" max="848" width="10" bestFit="1" customWidth="1"/>
    <col min="849" max="850" width="5" bestFit="1" customWidth="1"/>
    <col min="851" max="851" width="10" bestFit="1" customWidth="1"/>
    <col min="852" max="852" width="5" bestFit="1" customWidth="1"/>
    <col min="853" max="853" width="10" bestFit="1" customWidth="1"/>
    <col min="854" max="854" width="5" bestFit="1" customWidth="1"/>
    <col min="855" max="855" width="10" bestFit="1" customWidth="1"/>
    <col min="856" max="856" width="5" bestFit="1" customWidth="1"/>
    <col min="857" max="857" width="10" bestFit="1" customWidth="1"/>
    <col min="858" max="859" width="5" bestFit="1" customWidth="1"/>
    <col min="860" max="860" width="10" bestFit="1" customWidth="1"/>
    <col min="861" max="861" width="5" bestFit="1" customWidth="1"/>
    <col min="862" max="862" width="10" bestFit="1" customWidth="1"/>
    <col min="863" max="864" width="5" bestFit="1" customWidth="1"/>
    <col min="865" max="865" width="10" bestFit="1" customWidth="1"/>
    <col min="866" max="866" width="5" bestFit="1" customWidth="1"/>
    <col min="867" max="867" width="10" bestFit="1" customWidth="1"/>
    <col min="868" max="868" width="5" bestFit="1" customWidth="1"/>
    <col min="869" max="869" width="10" bestFit="1" customWidth="1"/>
    <col min="870" max="870" width="5" bestFit="1" customWidth="1"/>
    <col min="871" max="871" width="10" bestFit="1" customWidth="1"/>
    <col min="872" max="872" width="5" bestFit="1" customWidth="1"/>
    <col min="873" max="873" width="10" bestFit="1" customWidth="1"/>
    <col min="874" max="875" width="5" bestFit="1" customWidth="1"/>
    <col min="876" max="876" width="10" bestFit="1" customWidth="1"/>
    <col min="877" max="877" width="5" bestFit="1" customWidth="1"/>
    <col min="878" max="878" width="10" bestFit="1" customWidth="1"/>
    <col min="879" max="879" width="5" bestFit="1" customWidth="1"/>
    <col min="880" max="880" width="10" bestFit="1" customWidth="1"/>
    <col min="881" max="881" width="5" bestFit="1" customWidth="1"/>
    <col min="882" max="882" width="10" bestFit="1" customWidth="1"/>
    <col min="883" max="883" width="5" bestFit="1" customWidth="1"/>
    <col min="884" max="884" width="10" bestFit="1" customWidth="1"/>
    <col min="885" max="885" width="5" bestFit="1" customWidth="1"/>
    <col min="886" max="886" width="10" bestFit="1" customWidth="1"/>
    <col min="887" max="887" width="5" bestFit="1" customWidth="1"/>
    <col min="888" max="888" width="10" bestFit="1" customWidth="1"/>
    <col min="889" max="890" width="5" bestFit="1" customWidth="1"/>
    <col min="891" max="891" width="10" bestFit="1" customWidth="1"/>
    <col min="892" max="892" width="5" bestFit="1" customWidth="1"/>
    <col min="893" max="893" width="10" bestFit="1" customWidth="1"/>
    <col min="894" max="894" width="5" bestFit="1" customWidth="1"/>
    <col min="895" max="895" width="10" bestFit="1" customWidth="1"/>
    <col min="896" max="897" width="5" bestFit="1" customWidth="1"/>
    <col min="898" max="898" width="10" bestFit="1" customWidth="1"/>
    <col min="899" max="899" width="5" bestFit="1" customWidth="1"/>
    <col min="900" max="900" width="10" bestFit="1" customWidth="1"/>
    <col min="901" max="901" width="5" bestFit="1" customWidth="1"/>
    <col min="902" max="902" width="10" bestFit="1" customWidth="1"/>
    <col min="903" max="905" width="5" bestFit="1" customWidth="1"/>
    <col min="906" max="906" width="10" bestFit="1" customWidth="1"/>
    <col min="907" max="908" width="5" bestFit="1" customWidth="1"/>
    <col min="909" max="909" width="10" bestFit="1" customWidth="1"/>
    <col min="910" max="910" width="5" bestFit="1" customWidth="1"/>
    <col min="911" max="911" width="10" bestFit="1" customWidth="1"/>
    <col min="912" max="913" width="5" bestFit="1" customWidth="1"/>
    <col min="914" max="914" width="10" bestFit="1" customWidth="1"/>
    <col min="915" max="915" width="5" bestFit="1" customWidth="1"/>
    <col min="916" max="916" width="10" bestFit="1" customWidth="1"/>
    <col min="917" max="917" width="5" bestFit="1" customWidth="1"/>
    <col min="918" max="918" width="10" bestFit="1" customWidth="1"/>
    <col min="919" max="919" width="5" bestFit="1" customWidth="1"/>
    <col min="920" max="920" width="10" bestFit="1" customWidth="1"/>
    <col min="921" max="922" width="5" bestFit="1" customWidth="1"/>
    <col min="923" max="923" width="10" bestFit="1" customWidth="1"/>
    <col min="924" max="924" width="5" bestFit="1" customWidth="1"/>
    <col min="925" max="925" width="10" bestFit="1" customWidth="1"/>
    <col min="926" max="926" width="5" bestFit="1" customWidth="1"/>
    <col min="927" max="927" width="10" bestFit="1" customWidth="1"/>
    <col min="928" max="928" width="5" bestFit="1" customWidth="1"/>
    <col min="929" max="929" width="10" bestFit="1" customWidth="1"/>
    <col min="930" max="930" width="5" bestFit="1" customWidth="1"/>
    <col min="931" max="931" width="10" bestFit="1" customWidth="1"/>
    <col min="932" max="932" width="5" bestFit="1" customWidth="1"/>
    <col min="933" max="933" width="10" bestFit="1" customWidth="1"/>
    <col min="934" max="934" width="5" bestFit="1" customWidth="1"/>
    <col min="935" max="935" width="10" bestFit="1" customWidth="1"/>
    <col min="936" max="936" width="5" bestFit="1" customWidth="1"/>
    <col min="937" max="937" width="10" bestFit="1" customWidth="1"/>
    <col min="938" max="938" width="7.28515625" bestFit="1" customWidth="1"/>
    <col min="939" max="939" width="5" bestFit="1" customWidth="1"/>
    <col min="940" max="940" width="10" bestFit="1" customWidth="1"/>
    <col min="941" max="941" width="5" bestFit="1" customWidth="1"/>
    <col min="942" max="942" width="10" bestFit="1" customWidth="1"/>
    <col min="943" max="943" width="5" bestFit="1" customWidth="1"/>
    <col min="944" max="944" width="10" bestFit="1" customWidth="1"/>
    <col min="945" max="945" width="5" bestFit="1" customWidth="1"/>
    <col min="946" max="946" width="10" bestFit="1" customWidth="1"/>
    <col min="947" max="947" width="5" bestFit="1" customWidth="1"/>
    <col min="948" max="948" width="10" bestFit="1" customWidth="1"/>
    <col min="949" max="949" width="5" bestFit="1" customWidth="1"/>
    <col min="950" max="950" width="10" bestFit="1" customWidth="1"/>
    <col min="951" max="951" width="5" bestFit="1" customWidth="1"/>
    <col min="952" max="952" width="10" bestFit="1" customWidth="1"/>
    <col min="953" max="953" width="5" bestFit="1" customWidth="1"/>
    <col min="954" max="954" width="10" bestFit="1" customWidth="1"/>
    <col min="955" max="955" width="5" bestFit="1" customWidth="1"/>
    <col min="956" max="956" width="10" bestFit="1" customWidth="1"/>
    <col min="957" max="957" width="5" bestFit="1" customWidth="1"/>
    <col min="958" max="958" width="10" bestFit="1" customWidth="1"/>
    <col min="959" max="960" width="5" bestFit="1" customWidth="1"/>
    <col min="961" max="961" width="10" bestFit="1" customWidth="1"/>
    <col min="962" max="962" width="5" bestFit="1" customWidth="1"/>
    <col min="963" max="963" width="10" bestFit="1" customWidth="1"/>
    <col min="964" max="964" width="5" bestFit="1" customWidth="1"/>
    <col min="965" max="965" width="10" bestFit="1" customWidth="1"/>
    <col min="966" max="966" width="5" bestFit="1" customWidth="1"/>
    <col min="967" max="967" width="10" bestFit="1" customWidth="1"/>
    <col min="968" max="968" width="5" bestFit="1" customWidth="1"/>
    <col min="969" max="969" width="10" bestFit="1" customWidth="1"/>
    <col min="970" max="971" width="5" bestFit="1" customWidth="1"/>
    <col min="972" max="972" width="10" bestFit="1" customWidth="1"/>
    <col min="973" max="973" width="5" bestFit="1" customWidth="1"/>
    <col min="974" max="974" width="10" bestFit="1" customWidth="1"/>
    <col min="975" max="975" width="5" bestFit="1" customWidth="1"/>
    <col min="976" max="976" width="10" bestFit="1" customWidth="1"/>
    <col min="977" max="977" width="5" bestFit="1" customWidth="1"/>
    <col min="978" max="978" width="10" bestFit="1" customWidth="1"/>
    <col min="979" max="980" width="5" bestFit="1" customWidth="1"/>
    <col min="981" max="981" width="10" bestFit="1" customWidth="1"/>
    <col min="982" max="982" width="5" bestFit="1" customWidth="1"/>
    <col min="983" max="983" width="10" bestFit="1" customWidth="1"/>
    <col min="984" max="984" width="5" bestFit="1" customWidth="1"/>
    <col min="985" max="985" width="10" bestFit="1" customWidth="1"/>
    <col min="986" max="986" width="5" bestFit="1" customWidth="1"/>
    <col min="987" max="987" width="10" bestFit="1" customWidth="1"/>
    <col min="988" max="988" width="5" bestFit="1" customWidth="1"/>
    <col min="989" max="989" width="10" bestFit="1" customWidth="1"/>
    <col min="990" max="990" width="5" bestFit="1" customWidth="1"/>
    <col min="991" max="991" width="10" bestFit="1" customWidth="1"/>
    <col min="992" max="992" width="5" bestFit="1" customWidth="1"/>
    <col min="993" max="993" width="10" bestFit="1" customWidth="1"/>
    <col min="994" max="997" width="5" bestFit="1" customWidth="1"/>
    <col min="998" max="998" width="10" bestFit="1" customWidth="1"/>
    <col min="999" max="1000" width="5" bestFit="1" customWidth="1"/>
    <col min="1001" max="1001" width="10" bestFit="1" customWidth="1"/>
    <col min="1002" max="1002" width="5" bestFit="1" customWidth="1"/>
    <col min="1003" max="1003" width="10" bestFit="1" customWidth="1"/>
    <col min="1004" max="1004" width="5" bestFit="1" customWidth="1"/>
    <col min="1005" max="1005" width="10" bestFit="1" customWidth="1"/>
    <col min="1006" max="1006" width="5" bestFit="1" customWidth="1"/>
    <col min="1007" max="1007" width="10" bestFit="1" customWidth="1"/>
    <col min="1008" max="1008" width="5" bestFit="1" customWidth="1"/>
    <col min="1009" max="1009" width="10" bestFit="1" customWidth="1"/>
    <col min="1010" max="1010" width="5" bestFit="1" customWidth="1"/>
    <col min="1011" max="1011" width="10" bestFit="1" customWidth="1"/>
    <col min="1012" max="1012" width="5" bestFit="1" customWidth="1"/>
    <col min="1013" max="1013" width="10" bestFit="1" customWidth="1"/>
    <col min="1014" max="1014" width="5" bestFit="1" customWidth="1"/>
    <col min="1015" max="1015" width="10" bestFit="1" customWidth="1"/>
    <col min="1016" max="1016" width="5" bestFit="1" customWidth="1"/>
    <col min="1017" max="1017" width="10" bestFit="1" customWidth="1"/>
    <col min="1018" max="1018" width="5" bestFit="1" customWidth="1"/>
    <col min="1019" max="1019" width="10" bestFit="1" customWidth="1"/>
    <col min="1020" max="1020" width="5" bestFit="1" customWidth="1"/>
    <col min="1021" max="1021" width="10" bestFit="1" customWidth="1"/>
    <col min="1022" max="1022" width="5" bestFit="1" customWidth="1"/>
    <col min="1023" max="1023" width="10" bestFit="1" customWidth="1"/>
    <col min="1024" max="1025" width="5" bestFit="1" customWidth="1"/>
    <col min="1026" max="1026" width="10" bestFit="1" customWidth="1"/>
    <col min="1027" max="1027" width="5" bestFit="1" customWidth="1"/>
    <col min="1028" max="1028" width="10" bestFit="1" customWidth="1"/>
    <col min="1029" max="1029" width="5" bestFit="1" customWidth="1"/>
    <col min="1030" max="1030" width="10" bestFit="1" customWidth="1"/>
    <col min="1031" max="1031" width="5" bestFit="1" customWidth="1"/>
    <col min="1032" max="1032" width="10" bestFit="1" customWidth="1"/>
    <col min="1033" max="1033" width="5" bestFit="1" customWidth="1"/>
    <col min="1034" max="1034" width="10" bestFit="1" customWidth="1"/>
    <col min="1035" max="1036" width="5" bestFit="1" customWidth="1"/>
    <col min="1037" max="1037" width="10" bestFit="1" customWidth="1"/>
    <col min="1038" max="1038" width="5" bestFit="1" customWidth="1"/>
    <col min="1039" max="1039" width="10" bestFit="1" customWidth="1"/>
    <col min="1040" max="1040" width="5" bestFit="1" customWidth="1"/>
    <col min="1041" max="1041" width="10" bestFit="1" customWidth="1"/>
    <col min="1042" max="1042" width="5" bestFit="1" customWidth="1"/>
    <col min="1043" max="1043" width="10" bestFit="1" customWidth="1"/>
    <col min="1044" max="1045" width="5" bestFit="1" customWidth="1"/>
    <col min="1046" max="1046" width="10" bestFit="1" customWidth="1"/>
    <col min="1047" max="1047" width="5" bestFit="1" customWidth="1"/>
    <col min="1048" max="1048" width="10" bestFit="1" customWidth="1"/>
    <col min="1049" max="1049" width="5" bestFit="1" customWidth="1"/>
    <col min="1050" max="1050" width="10" bestFit="1" customWidth="1"/>
    <col min="1051" max="1051" width="5" bestFit="1" customWidth="1"/>
    <col min="1052" max="1052" width="10" bestFit="1" customWidth="1"/>
    <col min="1053" max="1053" width="5" bestFit="1" customWidth="1"/>
    <col min="1054" max="1054" width="10" bestFit="1" customWidth="1"/>
    <col min="1055" max="1056" width="5" bestFit="1" customWidth="1"/>
    <col min="1057" max="1057" width="10" bestFit="1" customWidth="1"/>
    <col min="1058" max="1058" width="5" bestFit="1" customWidth="1"/>
    <col min="1059" max="1059" width="10" bestFit="1" customWidth="1"/>
    <col min="1060" max="1060" width="5" bestFit="1" customWidth="1"/>
    <col min="1061" max="1061" width="10" bestFit="1" customWidth="1"/>
    <col min="1062" max="1062" width="5" bestFit="1" customWidth="1"/>
    <col min="1063" max="1063" width="10" bestFit="1" customWidth="1"/>
    <col min="1064" max="1064" width="5" bestFit="1" customWidth="1"/>
    <col min="1065" max="1065" width="10" bestFit="1" customWidth="1"/>
    <col min="1066" max="1066" width="5" bestFit="1" customWidth="1"/>
    <col min="1067" max="1067" width="10" bestFit="1" customWidth="1"/>
    <col min="1068" max="1068" width="5" bestFit="1" customWidth="1"/>
    <col min="1069" max="1069" width="10" bestFit="1" customWidth="1"/>
    <col min="1070" max="1072" width="5" bestFit="1" customWidth="1"/>
    <col min="1073" max="1073" width="10" bestFit="1" customWidth="1"/>
    <col min="1074" max="1074" width="5" bestFit="1" customWidth="1"/>
    <col min="1075" max="1075" width="10" bestFit="1" customWidth="1"/>
    <col min="1076" max="1077" width="5" bestFit="1" customWidth="1"/>
    <col min="1078" max="1078" width="10" bestFit="1" customWidth="1"/>
    <col min="1079" max="1079" width="5" bestFit="1" customWidth="1"/>
    <col min="1080" max="1080" width="10" bestFit="1" customWidth="1"/>
    <col min="1081" max="1082" width="5" bestFit="1" customWidth="1"/>
    <col min="1083" max="1083" width="10" bestFit="1" customWidth="1"/>
    <col min="1084" max="1084" width="5" bestFit="1" customWidth="1"/>
    <col min="1085" max="1085" width="10" bestFit="1" customWidth="1"/>
    <col min="1086" max="1086" width="5" bestFit="1" customWidth="1"/>
    <col min="1087" max="1087" width="10" bestFit="1" customWidth="1"/>
    <col min="1088" max="1088" width="5" bestFit="1" customWidth="1"/>
    <col min="1089" max="1089" width="10" bestFit="1" customWidth="1"/>
    <col min="1090" max="1090" width="5" bestFit="1" customWidth="1"/>
    <col min="1091" max="1091" width="10" bestFit="1" customWidth="1"/>
    <col min="1092" max="1092" width="5" bestFit="1" customWidth="1"/>
    <col min="1093" max="1093" width="10" bestFit="1" customWidth="1"/>
    <col min="1094" max="1094" width="5" bestFit="1" customWidth="1"/>
    <col min="1095" max="1095" width="10" bestFit="1" customWidth="1"/>
    <col min="1096" max="1096" width="5" bestFit="1" customWidth="1"/>
    <col min="1097" max="1097" width="10" bestFit="1" customWidth="1"/>
    <col min="1098" max="1098" width="5" bestFit="1" customWidth="1"/>
    <col min="1099" max="1099" width="10" bestFit="1" customWidth="1"/>
    <col min="1100" max="1100" width="5" bestFit="1" customWidth="1"/>
    <col min="1101" max="1101" width="10" bestFit="1" customWidth="1"/>
    <col min="1102" max="1103" width="5" bestFit="1" customWidth="1"/>
    <col min="1104" max="1104" width="10" bestFit="1" customWidth="1"/>
    <col min="1105" max="1105" width="5" bestFit="1" customWidth="1"/>
    <col min="1106" max="1106" width="10" bestFit="1" customWidth="1"/>
    <col min="1107" max="1107" width="5" bestFit="1" customWidth="1"/>
    <col min="1108" max="1108" width="10" bestFit="1" customWidth="1"/>
    <col min="1109" max="1110" width="5" bestFit="1" customWidth="1"/>
    <col min="1111" max="1111" width="10" bestFit="1" customWidth="1"/>
    <col min="1112" max="1112" width="5" bestFit="1" customWidth="1"/>
    <col min="1113" max="1113" width="10" bestFit="1" customWidth="1"/>
    <col min="1114" max="1115" width="5" bestFit="1" customWidth="1"/>
    <col min="1116" max="1116" width="10" bestFit="1" customWidth="1"/>
    <col min="1117" max="1117" width="5" bestFit="1" customWidth="1"/>
    <col min="1118" max="1118" width="10" bestFit="1" customWidth="1"/>
    <col min="1119" max="1119" width="5" bestFit="1" customWidth="1"/>
    <col min="1120" max="1120" width="10" bestFit="1" customWidth="1"/>
    <col min="1121" max="1121" width="5" bestFit="1" customWidth="1"/>
    <col min="1122" max="1122" width="10" bestFit="1" customWidth="1"/>
    <col min="1123" max="1123" width="5" bestFit="1" customWidth="1"/>
    <col min="1124" max="1124" width="10" bestFit="1" customWidth="1"/>
    <col min="1125" max="1125" width="5" bestFit="1" customWidth="1"/>
    <col min="1126" max="1126" width="10" bestFit="1" customWidth="1"/>
    <col min="1127" max="1128" width="5" bestFit="1" customWidth="1"/>
    <col min="1129" max="1129" width="10" bestFit="1" customWidth="1"/>
    <col min="1130" max="1131" width="5" bestFit="1" customWidth="1"/>
    <col min="1132" max="1132" width="10" bestFit="1" customWidth="1"/>
    <col min="1133" max="1133" width="5" bestFit="1" customWidth="1"/>
    <col min="1134" max="1134" width="10" bestFit="1" customWidth="1"/>
    <col min="1135" max="1135" width="5" bestFit="1" customWidth="1"/>
    <col min="1136" max="1136" width="10" bestFit="1" customWidth="1"/>
    <col min="1137" max="1137" width="5" bestFit="1" customWidth="1"/>
    <col min="1138" max="1138" width="10" bestFit="1" customWidth="1"/>
    <col min="1139" max="1139" width="5" bestFit="1" customWidth="1"/>
    <col min="1140" max="1140" width="10" bestFit="1" customWidth="1"/>
    <col min="1141" max="1141" width="5" bestFit="1" customWidth="1"/>
    <col min="1142" max="1142" width="10" bestFit="1" customWidth="1"/>
    <col min="1143" max="1143" width="5" bestFit="1" customWidth="1"/>
    <col min="1144" max="1144" width="10" bestFit="1" customWidth="1"/>
    <col min="1145" max="1145" width="5" bestFit="1" customWidth="1"/>
    <col min="1146" max="1146" width="10" bestFit="1" customWidth="1"/>
    <col min="1147" max="1147" width="5" bestFit="1" customWidth="1"/>
    <col min="1148" max="1148" width="10" bestFit="1" customWidth="1"/>
    <col min="1149" max="1149" width="5" bestFit="1" customWidth="1"/>
    <col min="1150" max="1150" width="10" bestFit="1" customWidth="1"/>
    <col min="1151" max="1152" width="5" bestFit="1" customWidth="1"/>
    <col min="1153" max="1153" width="10" bestFit="1" customWidth="1"/>
    <col min="1154" max="1154" width="5" bestFit="1" customWidth="1"/>
    <col min="1155" max="1155" width="10" bestFit="1" customWidth="1"/>
    <col min="1156" max="1157" width="5" bestFit="1" customWidth="1"/>
    <col min="1158" max="1158" width="10" bestFit="1" customWidth="1"/>
    <col min="1159" max="1160" width="5" bestFit="1" customWidth="1"/>
    <col min="1161" max="1161" width="10" bestFit="1" customWidth="1"/>
    <col min="1162" max="1162" width="5" bestFit="1" customWidth="1"/>
    <col min="1163" max="1163" width="10" bestFit="1" customWidth="1"/>
    <col min="1164" max="1164" width="5" bestFit="1" customWidth="1"/>
    <col min="1165" max="1165" width="10" bestFit="1" customWidth="1"/>
    <col min="1166" max="1167" width="5" bestFit="1" customWidth="1"/>
    <col min="1168" max="1168" width="10" bestFit="1" customWidth="1"/>
    <col min="1169" max="1169" width="5" bestFit="1" customWidth="1"/>
    <col min="1170" max="1170" width="10" bestFit="1" customWidth="1"/>
    <col min="1171" max="1171" width="5" bestFit="1" customWidth="1"/>
    <col min="1172" max="1172" width="10" bestFit="1" customWidth="1"/>
    <col min="1173" max="1174" width="5" bestFit="1" customWidth="1"/>
    <col min="1175" max="1175" width="10" bestFit="1" customWidth="1"/>
    <col min="1176" max="1176" width="5" bestFit="1" customWidth="1"/>
    <col min="1177" max="1177" width="10" bestFit="1" customWidth="1"/>
    <col min="1178" max="1178" width="5" bestFit="1" customWidth="1"/>
    <col min="1179" max="1179" width="10" bestFit="1" customWidth="1"/>
    <col min="1180" max="1181" width="5" bestFit="1" customWidth="1"/>
    <col min="1182" max="1182" width="10" bestFit="1" customWidth="1"/>
    <col min="1183" max="1183" width="5" bestFit="1" customWidth="1"/>
    <col min="1184" max="1184" width="10" bestFit="1" customWidth="1"/>
    <col min="1185" max="1185" width="7.28515625" bestFit="1" customWidth="1"/>
    <col min="1186" max="1189" width="5" bestFit="1" customWidth="1"/>
    <col min="1190" max="1190" width="10" bestFit="1" customWidth="1"/>
    <col min="1191" max="1192" width="5" bestFit="1" customWidth="1"/>
    <col min="1193" max="1193" width="10" bestFit="1" customWidth="1"/>
    <col min="1194" max="1195" width="5" bestFit="1" customWidth="1"/>
    <col min="1196" max="1196" width="10" bestFit="1" customWidth="1"/>
    <col min="1197" max="1197" width="5" bestFit="1" customWidth="1"/>
    <col min="1198" max="1198" width="10" bestFit="1" customWidth="1"/>
    <col min="1199" max="1199" width="5" bestFit="1" customWidth="1"/>
    <col min="1200" max="1200" width="10" bestFit="1" customWidth="1"/>
    <col min="1201" max="1202" width="5" bestFit="1" customWidth="1"/>
    <col min="1203" max="1203" width="10" bestFit="1" customWidth="1"/>
    <col min="1204" max="1204" width="5" bestFit="1" customWidth="1"/>
    <col min="1205" max="1205" width="10" bestFit="1" customWidth="1"/>
    <col min="1206" max="1206" width="5" bestFit="1" customWidth="1"/>
    <col min="1207" max="1207" width="10" bestFit="1" customWidth="1"/>
    <col min="1208" max="1208" width="5" bestFit="1" customWidth="1"/>
    <col min="1209" max="1209" width="10" bestFit="1" customWidth="1"/>
    <col min="1210" max="1212" width="5" bestFit="1" customWidth="1"/>
    <col min="1213" max="1213" width="10" bestFit="1" customWidth="1"/>
    <col min="1214" max="1214" width="5" bestFit="1" customWidth="1"/>
    <col min="1215" max="1215" width="10" bestFit="1" customWidth="1"/>
    <col min="1216" max="1216" width="5" bestFit="1" customWidth="1"/>
    <col min="1217" max="1217" width="10" bestFit="1" customWidth="1"/>
    <col min="1218" max="1218" width="5" bestFit="1" customWidth="1"/>
    <col min="1219" max="1219" width="10" bestFit="1" customWidth="1"/>
    <col min="1220" max="1221" width="5" bestFit="1" customWidth="1"/>
    <col min="1222" max="1222" width="10" bestFit="1" customWidth="1"/>
    <col min="1223" max="1225" width="5" bestFit="1" customWidth="1"/>
    <col min="1226" max="1226" width="10" bestFit="1" customWidth="1"/>
    <col min="1227" max="1228" width="5" bestFit="1" customWidth="1"/>
    <col min="1229" max="1229" width="10" bestFit="1" customWidth="1"/>
    <col min="1230" max="1230" width="5" bestFit="1" customWidth="1"/>
    <col min="1231" max="1231" width="10" bestFit="1" customWidth="1"/>
    <col min="1232" max="1232" width="5" bestFit="1" customWidth="1"/>
    <col min="1233" max="1233" width="10" bestFit="1" customWidth="1"/>
    <col min="1234" max="1234" width="5" bestFit="1" customWidth="1"/>
    <col min="1235" max="1235" width="10" bestFit="1" customWidth="1"/>
    <col min="1236" max="1238" width="5" bestFit="1" customWidth="1"/>
    <col min="1239" max="1239" width="10" bestFit="1" customWidth="1"/>
    <col min="1240" max="1241" width="5" bestFit="1" customWidth="1"/>
    <col min="1242" max="1242" width="10" bestFit="1" customWidth="1"/>
    <col min="1243" max="1244" width="5" bestFit="1" customWidth="1"/>
    <col min="1245" max="1245" width="10" bestFit="1" customWidth="1"/>
    <col min="1246" max="1246" width="5" bestFit="1" customWidth="1"/>
    <col min="1247" max="1247" width="10" bestFit="1" customWidth="1"/>
    <col min="1248" max="1249" width="5" bestFit="1" customWidth="1"/>
    <col min="1250" max="1250" width="10" bestFit="1" customWidth="1"/>
    <col min="1251" max="1252" width="5" bestFit="1" customWidth="1"/>
    <col min="1253" max="1253" width="10" bestFit="1" customWidth="1"/>
    <col min="1254" max="1254" width="5" bestFit="1" customWidth="1"/>
    <col min="1255" max="1255" width="10" bestFit="1" customWidth="1"/>
    <col min="1256" max="1256" width="5" bestFit="1" customWidth="1"/>
    <col min="1257" max="1257" width="10" bestFit="1" customWidth="1"/>
    <col min="1258" max="1258" width="5" bestFit="1" customWidth="1"/>
    <col min="1259" max="1259" width="10" bestFit="1" customWidth="1"/>
    <col min="1260" max="1260" width="5" bestFit="1" customWidth="1"/>
    <col min="1261" max="1261" width="10" bestFit="1" customWidth="1"/>
    <col min="1262" max="1262" width="5" bestFit="1" customWidth="1"/>
    <col min="1263" max="1263" width="10" bestFit="1" customWidth="1"/>
    <col min="1264" max="1264" width="5" bestFit="1" customWidth="1"/>
    <col min="1265" max="1265" width="10" bestFit="1" customWidth="1"/>
    <col min="1266" max="1268" width="5" bestFit="1" customWidth="1"/>
    <col min="1269" max="1269" width="10" bestFit="1" customWidth="1"/>
    <col min="1270" max="1270" width="5" bestFit="1" customWidth="1"/>
    <col min="1271" max="1271" width="10" bestFit="1" customWidth="1"/>
    <col min="1272" max="1273" width="5" bestFit="1" customWidth="1"/>
    <col min="1274" max="1274" width="10" bestFit="1" customWidth="1"/>
    <col min="1275" max="1276" width="5" bestFit="1" customWidth="1"/>
    <col min="1277" max="1277" width="10" bestFit="1" customWidth="1"/>
    <col min="1278" max="1278" width="5" bestFit="1" customWidth="1"/>
    <col min="1279" max="1279" width="10" bestFit="1" customWidth="1"/>
    <col min="1280" max="1280" width="5" bestFit="1" customWidth="1"/>
    <col min="1281" max="1281" width="10" bestFit="1" customWidth="1"/>
    <col min="1282" max="1282" width="5" bestFit="1" customWidth="1"/>
    <col min="1283" max="1283" width="10" bestFit="1" customWidth="1"/>
    <col min="1284" max="1284" width="5" bestFit="1" customWidth="1"/>
    <col min="1285" max="1285" width="10" bestFit="1" customWidth="1"/>
    <col min="1286" max="1287" width="5" bestFit="1" customWidth="1"/>
    <col min="1288" max="1288" width="10" bestFit="1" customWidth="1"/>
    <col min="1289" max="1289" width="5" bestFit="1" customWidth="1"/>
    <col min="1290" max="1290" width="10" bestFit="1" customWidth="1"/>
    <col min="1291" max="1291" width="5" bestFit="1" customWidth="1"/>
    <col min="1292" max="1292" width="10" bestFit="1" customWidth="1"/>
    <col min="1293" max="1293" width="5" bestFit="1" customWidth="1"/>
    <col min="1294" max="1294" width="10" bestFit="1" customWidth="1"/>
    <col min="1295" max="1295" width="5" bestFit="1" customWidth="1"/>
    <col min="1296" max="1296" width="10" bestFit="1" customWidth="1"/>
    <col min="1297" max="1297" width="5" bestFit="1" customWidth="1"/>
    <col min="1298" max="1298" width="10" bestFit="1" customWidth="1"/>
    <col min="1299" max="1299" width="5" bestFit="1" customWidth="1"/>
    <col min="1300" max="1300" width="10" bestFit="1" customWidth="1"/>
    <col min="1301" max="1301" width="5" bestFit="1" customWidth="1"/>
    <col min="1302" max="1302" width="10" bestFit="1" customWidth="1"/>
    <col min="1303" max="1304" width="5" bestFit="1" customWidth="1"/>
    <col min="1305" max="1305" width="10" bestFit="1" customWidth="1"/>
    <col min="1306" max="1306" width="5" bestFit="1" customWidth="1"/>
    <col min="1307" max="1307" width="10" bestFit="1" customWidth="1"/>
    <col min="1308" max="1308" width="5" bestFit="1" customWidth="1"/>
    <col min="1309" max="1309" width="10" bestFit="1" customWidth="1"/>
    <col min="1310" max="1310" width="5" bestFit="1" customWidth="1"/>
    <col min="1311" max="1311" width="10" bestFit="1" customWidth="1"/>
    <col min="1312" max="1312" width="5" bestFit="1" customWidth="1"/>
    <col min="1313" max="1313" width="10" bestFit="1" customWidth="1"/>
    <col min="1314" max="1315" width="5" bestFit="1" customWidth="1"/>
    <col min="1316" max="1316" width="10" bestFit="1" customWidth="1"/>
    <col min="1317" max="1317" width="5" bestFit="1" customWidth="1"/>
    <col min="1318" max="1318" width="10" bestFit="1" customWidth="1"/>
    <col min="1319" max="1319" width="5" bestFit="1" customWidth="1"/>
    <col min="1320" max="1320" width="10" bestFit="1" customWidth="1"/>
    <col min="1321" max="1321" width="5" bestFit="1" customWidth="1"/>
    <col min="1322" max="1322" width="10" bestFit="1" customWidth="1"/>
    <col min="1323" max="1323" width="5" bestFit="1" customWidth="1"/>
    <col min="1324" max="1324" width="10" bestFit="1" customWidth="1"/>
    <col min="1325" max="1325" width="5" bestFit="1" customWidth="1"/>
    <col min="1326" max="1326" width="10" bestFit="1" customWidth="1"/>
    <col min="1327" max="1327" width="5" bestFit="1" customWidth="1"/>
    <col min="1328" max="1328" width="10" bestFit="1" customWidth="1"/>
    <col min="1329" max="1330" width="5" bestFit="1" customWidth="1"/>
    <col min="1331" max="1331" width="10" bestFit="1" customWidth="1"/>
    <col min="1332" max="1333" width="5" bestFit="1" customWidth="1"/>
    <col min="1334" max="1334" width="10" bestFit="1" customWidth="1"/>
    <col min="1335" max="1336" width="5" bestFit="1" customWidth="1"/>
    <col min="1337" max="1337" width="10" bestFit="1" customWidth="1"/>
    <col min="1338" max="1338" width="5" bestFit="1" customWidth="1"/>
    <col min="1339" max="1339" width="10" bestFit="1" customWidth="1"/>
    <col min="1340" max="1340" width="5" bestFit="1" customWidth="1"/>
    <col min="1341" max="1341" width="10" bestFit="1" customWidth="1"/>
    <col min="1342" max="1342" width="5" bestFit="1" customWidth="1"/>
    <col min="1343" max="1343" width="10" bestFit="1" customWidth="1"/>
    <col min="1344" max="1344" width="5" bestFit="1" customWidth="1"/>
    <col min="1345" max="1345" width="10" bestFit="1" customWidth="1"/>
    <col min="1346" max="1346" width="5" bestFit="1" customWidth="1"/>
    <col min="1347" max="1347" width="10" bestFit="1" customWidth="1"/>
    <col min="1348" max="1349" width="5" bestFit="1" customWidth="1"/>
    <col min="1350" max="1350" width="10" bestFit="1" customWidth="1"/>
    <col min="1351" max="1351" width="5" bestFit="1" customWidth="1"/>
    <col min="1352" max="1352" width="10" bestFit="1" customWidth="1"/>
    <col min="1353" max="1353" width="5" bestFit="1" customWidth="1"/>
    <col min="1354" max="1354" width="10" bestFit="1" customWidth="1"/>
    <col min="1355" max="1355" width="5" bestFit="1" customWidth="1"/>
    <col min="1356" max="1356" width="10" bestFit="1" customWidth="1"/>
    <col min="1357" max="1357" width="5" bestFit="1" customWidth="1"/>
    <col min="1358" max="1358" width="10" bestFit="1" customWidth="1"/>
    <col min="1359" max="1361" width="5" bestFit="1" customWidth="1"/>
    <col min="1362" max="1362" width="10" bestFit="1" customWidth="1"/>
    <col min="1363" max="1363" width="5" bestFit="1" customWidth="1"/>
    <col min="1364" max="1364" width="10" bestFit="1" customWidth="1"/>
    <col min="1365" max="1365" width="5" bestFit="1" customWidth="1"/>
    <col min="1366" max="1366" width="10" bestFit="1" customWidth="1"/>
    <col min="1367" max="1368" width="5" bestFit="1" customWidth="1"/>
    <col min="1369" max="1369" width="10" bestFit="1" customWidth="1"/>
    <col min="1370" max="1370" width="5" bestFit="1" customWidth="1"/>
    <col min="1371" max="1371" width="10" bestFit="1" customWidth="1"/>
    <col min="1372" max="1373" width="5" bestFit="1" customWidth="1"/>
    <col min="1374" max="1374" width="10" bestFit="1" customWidth="1"/>
    <col min="1375" max="1375" width="5" bestFit="1" customWidth="1"/>
    <col min="1376" max="1376" width="10" bestFit="1" customWidth="1"/>
    <col min="1377" max="1377" width="5" bestFit="1" customWidth="1"/>
    <col min="1378" max="1378" width="10" bestFit="1" customWidth="1"/>
    <col min="1379" max="1380" width="5" bestFit="1" customWidth="1"/>
    <col min="1381" max="1381" width="10" bestFit="1" customWidth="1"/>
    <col min="1382" max="1382" width="5" bestFit="1" customWidth="1"/>
    <col min="1383" max="1383" width="10" bestFit="1" customWidth="1"/>
    <col min="1384" max="1384" width="5" bestFit="1" customWidth="1"/>
    <col min="1385" max="1385" width="10" bestFit="1" customWidth="1"/>
    <col min="1386" max="1386" width="5" bestFit="1" customWidth="1"/>
    <col min="1387" max="1387" width="10" bestFit="1" customWidth="1"/>
    <col min="1388" max="1388" width="5" bestFit="1" customWidth="1"/>
    <col min="1389" max="1389" width="10" bestFit="1" customWidth="1"/>
    <col min="1390" max="1391" width="5" bestFit="1" customWidth="1"/>
    <col min="1392" max="1392" width="10" bestFit="1" customWidth="1"/>
    <col min="1393" max="1393" width="5" bestFit="1" customWidth="1"/>
    <col min="1394" max="1394" width="10" bestFit="1" customWidth="1"/>
    <col min="1395" max="1396" width="5" bestFit="1" customWidth="1"/>
    <col min="1397" max="1397" width="10" bestFit="1" customWidth="1"/>
    <col min="1398" max="1398" width="5" bestFit="1" customWidth="1"/>
    <col min="1399" max="1399" width="10" bestFit="1" customWidth="1"/>
    <col min="1400" max="1400" width="5" bestFit="1" customWidth="1"/>
    <col min="1401" max="1401" width="10" bestFit="1" customWidth="1"/>
    <col min="1402" max="1402" width="5" bestFit="1" customWidth="1"/>
    <col min="1403" max="1403" width="10" bestFit="1" customWidth="1"/>
    <col min="1404" max="1404" width="5" bestFit="1" customWidth="1"/>
    <col min="1405" max="1405" width="10" bestFit="1" customWidth="1"/>
    <col min="1406" max="1406" width="5" bestFit="1" customWidth="1"/>
    <col min="1407" max="1407" width="10" bestFit="1" customWidth="1"/>
    <col min="1408" max="1408" width="5" bestFit="1" customWidth="1"/>
    <col min="1409" max="1409" width="10" bestFit="1" customWidth="1"/>
    <col min="1410" max="1414" width="5" bestFit="1" customWidth="1"/>
    <col min="1415" max="1415" width="10" bestFit="1" customWidth="1"/>
    <col min="1416" max="1416" width="5" bestFit="1" customWidth="1"/>
    <col min="1417" max="1417" width="10" bestFit="1" customWidth="1"/>
    <col min="1418" max="1418" width="5" bestFit="1" customWidth="1"/>
    <col min="1419" max="1419" width="10" bestFit="1" customWidth="1"/>
    <col min="1420" max="1420" width="5" bestFit="1" customWidth="1"/>
    <col min="1421" max="1421" width="10" bestFit="1" customWidth="1"/>
    <col min="1422" max="1422" width="5" bestFit="1" customWidth="1"/>
    <col min="1423" max="1423" width="10" bestFit="1" customWidth="1"/>
    <col min="1424" max="1426" width="5" bestFit="1" customWidth="1"/>
    <col min="1427" max="1427" width="10" bestFit="1" customWidth="1"/>
    <col min="1428" max="1428" width="5" bestFit="1" customWidth="1"/>
    <col min="1429" max="1429" width="10" bestFit="1" customWidth="1"/>
    <col min="1430" max="1430" width="5" bestFit="1" customWidth="1"/>
    <col min="1431" max="1431" width="10" bestFit="1" customWidth="1"/>
    <col min="1432" max="1432" width="5" bestFit="1" customWidth="1"/>
    <col min="1433" max="1433" width="10" bestFit="1" customWidth="1"/>
    <col min="1434" max="1437" width="5" bestFit="1" customWidth="1"/>
    <col min="1438" max="1438" width="10" bestFit="1" customWidth="1"/>
    <col min="1439" max="1439" width="5" bestFit="1" customWidth="1"/>
    <col min="1440" max="1440" width="10" bestFit="1" customWidth="1"/>
    <col min="1441" max="1442" width="5" bestFit="1" customWidth="1"/>
    <col min="1443" max="1443" width="10" bestFit="1" customWidth="1"/>
    <col min="1444" max="1444" width="5" bestFit="1" customWidth="1"/>
    <col min="1445" max="1445" width="10" bestFit="1" customWidth="1"/>
    <col min="1446" max="1446" width="5" bestFit="1" customWidth="1"/>
    <col min="1447" max="1447" width="10" bestFit="1" customWidth="1"/>
    <col min="1448" max="1448" width="5" bestFit="1" customWidth="1"/>
    <col min="1449" max="1449" width="10" bestFit="1" customWidth="1"/>
    <col min="1450" max="1450" width="7.28515625" bestFit="1" customWidth="1"/>
    <col min="1451" max="1451" width="11.5703125" bestFit="1" customWidth="1"/>
    <col min="1452" max="1452" width="15.140625" bestFit="1" customWidth="1"/>
    <col min="1453" max="1453" width="17.28515625" bestFit="1" customWidth="1"/>
    <col min="1454" max="1454" width="15.140625" bestFit="1" customWidth="1"/>
    <col min="1455" max="1455" width="17.28515625" bestFit="1" customWidth="1"/>
    <col min="1456" max="1456" width="15.140625" bestFit="1" customWidth="1"/>
    <col min="1457" max="1457" width="17.28515625" bestFit="1" customWidth="1"/>
    <col min="1458" max="1458" width="19.5703125" bestFit="1" customWidth="1"/>
    <col min="1459" max="1459" width="21.7109375" bestFit="1" customWidth="1"/>
    <col min="1460" max="1460" width="15.140625" bestFit="1" customWidth="1"/>
    <col min="1461" max="1461" width="17.28515625" bestFit="1" customWidth="1"/>
    <col min="1462" max="1462" width="15.140625" bestFit="1" customWidth="1"/>
    <col min="1463" max="1463" width="17.28515625" bestFit="1" customWidth="1"/>
    <col min="1464" max="1464" width="19.5703125" bestFit="1" customWidth="1"/>
    <col min="1465" max="1465" width="21.7109375" bestFit="1" customWidth="1"/>
    <col min="1466" max="1466" width="15.140625" bestFit="1" customWidth="1"/>
    <col min="1467" max="1467" width="17.28515625" bestFit="1" customWidth="1"/>
    <col min="1468" max="1468" width="19.5703125" bestFit="1" customWidth="1"/>
    <col min="1469" max="1469" width="21.7109375" bestFit="1" customWidth="1"/>
    <col min="1470" max="1470" width="15.140625" bestFit="1" customWidth="1"/>
    <col min="1471" max="1471" width="17.28515625" bestFit="1" customWidth="1"/>
    <col min="1472" max="1472" width="19.5703125" bestFit="1" customWidth="1"/>
    <col min="1473" max="1473" width="21.7109375" bestFit="1" customWidth="1"/>
    <col min="1474" max="1474" width="15.140625" bestFit="1" customWidth="1"/>
    <col min="1475" max="1475" width="17.28515625" bestFit="1" customWidth="1"/>
    <col min="1476" max="1476" width="19.5703125" bestFit="1" customWidth="1"/>
    <col min="1477" max="1477" width="21.7109375" bestFit="1" customWidth="1"/>
    <col min="1478" max="1478" width="15.140625" bestFit="1" customWidth="1"/>
    <col min="1479" max="1479" width="17.28515625" bestFit="1" customWidth="1"/>
    <col min="1480" max="1480" width="15.140625" bestFit="1" customWidth="1"/>
    <col min="1481" max="1481" width="17.28515625" bestFit="1" customWidth="1"/>
    <col min="1482" max="1482" width="19.5703125" bestFit="1" customWidth="1"/>
    <col min="1483" max="1483" width="21.7109375" bestFit="1" customWidth="1"/>
    <col min="1484" max="1484" width="15.140625" bestFit="1" customWidth="1"/>
    <col min="1485" max="1485" width="17.28515625" bestFit="1" customWidth="1"/>
    <col min="1486" max="1486" width="19.5703125" bestFit="1" customWidth="1"/>
    <col min="1487" max="1487" width="21.7109375" bestFit="1" customWidth="1"/>
    <col min="1488" max="1488" width="15.140625" bestFit="1" customWidth="1"/>
    <col min="1489" max="1489" width="17.28515625" bestFit="1" customWidth="1"/>
    <col min="1490" max="1490" width="19.5703125" bestFit="1" customWidth="1"/>
    <col min="1491" max="1491" width="21.7109375" bestFit="1" customWidth="1"/>
    <col min="1492" max="1492" width="15.140625" bestFit="1" customWidth="1"/>
    <col min="1493" max="1493" width="17.28515625" bestFit="1" customWidth="1"/>
    <col min="1494" max="1494" width="19.5703125" bestFit="1" customWidth="1"/>
    <col min="1495" max="1495" width="21.7109375" bestFit="1" customWidth="1"/>
    <col min="1496" max="1496" width="15.140625" bestFit="1" customWidth="1"/>
    <col min="1497" max="1497" width="17.28515625" bestFit="1" customWidth="1"/>
    <col min="1498" max="1498" width="19.5703125" bestFit="1" customWidth="1"/>
    <col min="1499" max="1499" width="21.7109375" bestFit="1" customWidth="1"/>
    <col min="1500" max="1500" width="15.140625" bestFit="1" customWidth="1"/>
    <col min="1501" max="1501" width="17.28515625" bestFit="1" customWidth="1"/>
    <col min="1502" max="1502" width="19.5703125" bestFit="1" customWidth="1"/>
    <col min="1503" max="1503" width="21.7109375" bestFit="1" customWidth="1"/>
    <col min="1504" max="1504" width="15.140625" bestFit="1" customWidth="1"/>
    <col min="1505" max="1505" width="17.28515625" bestFit="1" customWidth="1"/>
    <col min="1506" max="1506" width="19.5703125" bestFit="1" customWidth="1"/>
    <col min="1507" max="1507" width="21.7109375" bestFit="1" customWidth="1"/>
    <col min="1508" max="1508" width="15.140625" bestFit="1" customWidth="1"/>
    <col min="1509" max="1509" width="17.28515625" bestFit="1" customWidth="1"/>
    <col min="1510" max="1510" width="15.140625" bestFit="1" customWidth="1"/>
    <col min="1511" max="1511" width="17.28515625" bestFit="1" customWidth="1"/>
    <col min="1512" max="1512" width="15.140625" bestFit="1" customWidth="1"/>
    <col min="1513" max="1513" width="17.28515625" bestFit="1" customWidth="1"/>
    <col min="1514" max="1514" width="19.5703125" bestFit="1" customWidth="1"/>
    <col min="1515" max="1515" width="21.7109375" bestFit="1" customWidth="1"/>
    <col min="1516" max="1516" width="15.140625" bestFit="1" customWidth="1"/>
    <col min="1517" max="1517" width="17.28515625" bestFit="1" customWidth="1"/>
    <col min="1518" max="1518" width="19.5703125" bestFit="1" customWidth="1"/>
    <col min="1519" max="1519" width="21.7109375" bestFit="1" customWidth="1"/>
    <col min="1520" max="1520" width="15.140625" bestFit="1" customWidth="1"/>
    <col min="1521" max="1521" width="17.28515625" bestFit="1" customWidth="1"/>
    <col min="1522" max="1522" width="19.5703125" bestFit="1" customWidth="1"/>
    <col min="1523" max="1523" width="21.7109375" bestFit="1" customWidth="1"/>
    <col min="1524" max="1524" width="15.140625" bestFit="1" customWidth="1"/>
    <col min="1525" max="1525" width="17.28515625" bestFit="1" customWidth="1"/>
    <col min="1526" max="1526" width="19.5703125" bestFit="1" customWidth="1"/>
    <col min="1527" max="1527" width="21.7109375" bestFit="1" customWidth="1"/>
    <col min="1528" max="1528" width="15.140625" bestFit="1" customWidth="1"/>
    <col min="1529" max="1529" width="17.28515625" bestFit="1" customWidth="1"/>
    <col min="1530" max="1530" width="19.5703125" bestFit="1" customWidth="1"/>
    <col min="1531" max="1531" width="21.7109375" bestFit="1" customWidth="1"/>
    <col min="1532" max="1532" width="15.140625" bestFit="1" customWidth="1"/>
    <col min="1533" max="1533" width="17.28515625" bestFit="1" customWidth="1"/>
    <col min="1534" max="1534" width="19.5703125" bestFit="1" customWidth="1"/>
    <col min="1535" max="1535" width="21.7109375" bestFit="1" customWidth="1"/>
    <col min="1536" max="1536" width="15.140625" bestFit="1" customWidth="1"/>
    <col min="1537" max="1537" width="17.28515625" bestFit="1" customWidth="1"/>
    <col min="1538" max="1538" width="19.5703125" bestFit="1" customWidth="1"/>
    <col min="1539" max="1539" width="21.7109375" bestFit="1" customWidth="1"/>
    <col min="1540" max="1540" width="15.140625" bestFit="1" customWidth="1"/>
    <col min="1541" max="1541" width="17.28515625" bestFit="1" customWidth="1"/>
    <col min="1542" max="1542" width="15.140625" bestFit="1" customWidth="1"/>
    <col min="1543" max="1543" width="17.28515625" bestFit="1" customWidth="1"/>
    <col min="1544" max="1544" width="19.5703125" bestFit="1" customWidth="1"/>
    <col min="1545" max="1545" width="21.7109375" bestFit="1" customWidth="1"/>
    <col min="1546" max="1546" width="15.140625" bestFit="1" customWidth="1"/>
    <col min="1547" max="1547" width="17.28515625" bestFit="1" customWidth="1"/>
    <col min="1548" max="1548" width="19.5703125" bestFit="1" customWidth="1"/>
    <col min="1549" max="1549" width="21.7109375" bestFit="1" customWidth="1"/>
    <col min="1550" max="1550" width="15.140625" bestFit="1" customWidth="1"/>
    <col min="1551" max="1551" width="17.28515625" bestFit="1" customWidth="1"/>
    <col min="1552" max="1552" width="15.140625" bestFit="1" customWidth="1"/>
    <col min="1553" max="1553" width="17.28515625" bestFit="1" customWidth="1"/>
    <col min="1554" max="1554" width="19.5703125" bestFit="1" customWidth="1"/>
    <col min="1555" max="1555" width="21.7109375" bestFit="1" customWidth="1"/>
    <col min="1556" max="1556" width="15.140625" bestFit="1" customWidth="1"/>
    <col min="1557" max="1557" width="17.28515625" bestFit="1" customWidth="1"/>
    <col min="1558" max="1558" width="19.5703125" bestFit="1" customWidth="1"/>
    <col min="1559" max="1559" width="21.7109375" bestFit="1" customWidth="1"/>
    <col min="1560" max="1560" width="15.140625" bestFit="1" customWidth="1"/>
    <col min="1561" max="1561" width="17.28515625" bestFit="1" customWidth="1"/>
    <col min="1562" max="1562" width="19.5703125" bestFit="1" customWidth="1"/>
    <col min="1563" max="1563" width="21.7109375" bestFit="1" customWidth="1"/>
    <col min="1564" max="1564" width="15.140625" bestFit="1" customWidth="1"/>
    <col min="1565" max="1565" width="17.28515625" bestFit="1" customWidth="1"/>
    <col min="1566" max="1566" width="19.5703125" bestFit="1" customWidth="1"/>
    <col min="1567" max="1567" width="21.7109375" bestFit="1" customWidth="1"/>
    <col min="1568" max="1568" width="15.140625" bestFit="1" customWidth="1"/>
    <col min="1569" max="1569" width="17.28515625" bestFit="1" customWidth="1"/>
    <col min="1570" max="1570" width="15.140625" bestFit="1" customWidth="1"/>
    <col min="1571" max="1571" width="17.28515625" bestFit="1" customWidth="1"/>
    <col min="1572" max="1572" width="19.5703125" bestFit="1" customWidth="1"/>
    <col min="1573" max="1573" width="21.7109375" bestFit="1" customWidth="1"/>
    <col min="1574" max="1574" width="15.140625" bestFit="1" customWidth="1"/>
    <col min="1575" max="1575" width="17.28515625" bestFit="1" customWidth="1"/>
    <col min="1576" max="1576" width="19.5703125" bestFit="1" customWidth="1"/>
    <col min="1577" max="1577" width="21.7109375" bestFit="1" customWidth="1"/>
    <col min="1578" max="1578" width="15.140625" bestFit="1" customWidth="1"/>
    <col min="1579" max="1579" width="17.28515625" bestFit="1" customWidth="1"/>
    <col min="1580" max="1580" width="19.5703125" bestFit="1" customWidth="1"/>
    <col min="1581" max="1581" width="21.7109375" bestFit="1" customWidth="1"/>
    <col min="1582" max="1582" width="15.140625" bestFit="1" customWidth="1"/>
    <col min="1583" max="1583" width="17.28515625" bestFit="1" customWidth="1"/>
    <col min="1584" max="1584" width="19.5703125" bestFit="1" customWidth="1"/>
    <col min="1585" max="1585" width="21.7109375" bestFit="1" customWidth="1"/>
    <col min="1586" max="1586" width="15.140625" bestFit="1" customWidth="1"/>
    <col min="1587" max="1587" width="17.28515625" bestFit="1" customWidth="1"/>
    <col min="1588" max="1588" width="19.5703125" bestFit="1" customWidth="1"/>
    <col min="1589" max="1589" width="21.7109375" bestFit="1" customWidth="1"/>
    <col min="1590" max="1590" width="15.140625" bestFit="1" customWidth="1"/>
    <col min="1591" max="1591" width="17.28515625" bestFit="1" customWidth="1"/>
    <col min="1592" max="1592" width="15.140625" bestFit="1" customWidth="1"/>
    <col min="1593" max="1593" width="17.28515625" bestFit="1" customWidth="1"/>
    <col min="1594" max="1594" width="19.5703125" bestFit="1" customWidth="1"/>
    <col min="1595" max="1595" width="21.7109375" bestFit="1" customWidth="1"/>
    <col min="1596" max="1596" width="15.140625" bestFit="1" customWidth="1"/>
    <col min="1597" max="1597" width="17.28515625" bestFit="1" customWidth="1"/>
    <col min="1598" max="1598" width="19.5703125" bestFit="1" customWidth="1"/>
    <col min="1599" max="1599" width="21.7109375" bestFit="1" customWidth="1"/>
    <col min="1600" max="1600" width="15.140625" bestFit="1" customWidth="1"/>
    <col min="1601" max="1601" width="17.28515625" bestFit="1" customWidth="1"/>
    <col min="1602" max="1602" width="15.140625" bestFit="1" customWidth="1"/>
    <col min="1603" max="1603" width="17.28515625" bestFit="1" customWidth="1"/>
    <col min="1604" max="1604" width="15.140625" bestFit="1" customWidth="1"/>
    <col min="1605" max="1605" width="17.28515625" bestFit="1" customWidth="1"/>
    <col min="1606" max="1606" width="19.5703125" bestFit="1" customWidth="1"/>
    <col min="1607" max="1607" width="21.7109375" bestFit="1" customWidth="1"/>
    <col min="1608" max="1608" width="15.140625" bestFit="1" customWidth="1"/>
    <col min="1609" max="1609" width="17.28515625" bestFit="1" customWidth="1"/>
    <col min="1610" max="1610" width="15.140625" bestFit="1" customWidth="1"/>
    <col min="1611" max="1611" width="17.28515625" bestFit="1" customWidth="1"/>
    <col min="1612" max="1612" width="19.5703125" bestFit="1" customWidth="1"/>
    <col min="1613" max="1613" width="21.7109375" bestFit="1" customWidth="1"/>
    <col min="1614" max="1614" width="15.140625" bestFit="1" customWidth="1"/>
    <col min="1615" max="1615" width="17.28515625" bestFit="1" customWidth="1"/>
    <col min="1616" max="1616" width="19.5703125" bestFit="1" customWidth="1"/>
    <col min="1617" max="1617" width="21.7109375" bestFit="1" customWidth="1"/>
    <col min="1618" max="1618" width="15.140625" bestFit="1" customWidth="1"/>
    <col min="1619" max="1619" width="17.28515625" bestFit="1" customWidth="1"/>
    <col min="1620" max="1620" width="15.140625" bestFit="1" customWidth="1"/>
    <col min="1621" max="1621" width="17.28515625" bestFit="1" customWidth="1"/>
    <col min="1622" max="1622" width="19.5703125" bestFit="1" customWidth="1"/>
    <col min="1623" max="1623" width="21.7109375" bestFit="1" customWidth="1"/>
    <col min="1624" max="1624" width="15.140625" bestFit="1" customWidth="1"/>
    <col min="1625" max="1625" width="17.28515625" bestFit="1" customWidth="1"/>
    <col min="1626" max="1626" width="19.5703125" bestFit="1" customWidth="1"/>
    <col min="1627" max="1627" width="21.7109375" bestFit="1" customWidth="1"/>
    <col min="1628" max="1628" width="15.140625" bestFit="1" customWidth="1"/>
    <col min="1629" max="1629" width="17.28515625" bestFit="1" customWidth="1"/>
    <col min="1630" max="1630" width="15.140625" bestFit="1" customWidth="1"/>
    <col min="1631" max="1631" width="17.28515625" bestFit="1" customWidth="1"/>
    <col min="1632" max="1632" width="15.140625" bestFit="1" customWidth="1"/>
    <col min="1633" max="1633" width="17.28515625" bestFit="1" customWidth="1"/>
    <col min="1634" max="1634" width="15.140625" bestFit="1" customWidth="1"/>
    <col min="1635" max="1635" width="17.28515625" bestFit="1" customWidth="1"/>
    <col min="1636" max="1636" width="19.5703125" bestFit="1" customWidth="1"/>
    <col min="1637" max="1637" width="21.7109375" bestFit="1" customWidth="1"/>
    <col min="1638" max="1638" width="15.140625" bestFit="1" customWidth="1"/>
    <col min="1639" max="1639" width="17.28515625" bestFit="1" customWidth="1"/>
    <col min="1640" max="1640" width="19.5703125" bestFit="1" customWidth="1"/>
    <col min="1641" max="1641" width="21.7109375" bestFit="1" customWidth="1"/>
    <col min="1642" max="1642" width="15.140625" bestFit="1" customWidth="1"/>
    <col min="1643" max="1643" width="17.28515625" bestFit="1" customWidth="1"/>
    <col min="1644" max="1644" width="19.5703125" bestFit="1" customWidth="1"/>
    <col min="1645" max="1645" width="21.7109375" bestFit="1" customWidth="1"/>
    <col min="1646" max="1646" width="15.140625" bestFit="1" customWidth="1"/>
    <col min="1647" max="1647" width="17.28515625" bestFit="1" customWidth="1"/>
    <col min="1648" max="1648" width="15.140625" bestFit="1" customWidth="1"/>
    <col min="1649" max="1649" width="17.28515625" bestFit="1" customWidth="1"/>
    <col min="1650" max="1650" width="19.5703125" bestFit="1" customWidth="1"/>
    <col min="1651" max="1651" width="21.7109375" bestFit="1" customWidth="1"/>
    <col min="1652" max="1652" width="15.140625" bestFit="1" customWidth="1"/>
    <col min="1653" max="1653" width="17.28515625" bestFit="1" customWidth="1"/>
    <col min="1654" max="1654" width="15.140625" bestFit="1" customWidth="1"/>
    <col min="1655" max="1655" width="17.28515625" bestFit="1" customWidth="1"/>
    <col min="1656" max="1656" width="19.5703125" bestFit="1" customWidth="1"/>
    <col min="1657" max="1657" width="21.7109375" bestFit="1" customWidth="1"/>
    <col min="1658" max="1658" width="15.140625" bestFit="1" customWidth="1"/>
    <col min="1659" max="1659" width="17.28515625" bestFit="1" customWidth="1"/>
    <col min="1660" max="1660" width="15.140625" bestFit="1" customWidth="1"/>
    <col min="1661" max="1661" width="17.28515625" bestFit="1" customWidth="1"/>
    <col min="1662" max="1662" width="19.5703125" bestFit="1" customWidth="1"/>
    <col min="1663" max="1663" width="21.7109375" bestFit="1" customWidth="1"/>
    <col min="1664" max="1664" width="15.140625" bestFit="1" customWidth="1"/>
    <col min="1665" max="1665" width="17.28515625" bestFit="1" customWidth="1"/>
    <col min="1666" max="1666" width="15.140625" bestFit="1" customWidth="1"/>
    <col min="1667" max="1667" width="17.28515625" bestFit="1" customWidth="1"/>
    <col min="1668" max="1668" width="15.140625" bestFit="1" customWidth="1"/>
    <col min="1669" max="1669" width="17.28515625" bestFit="1" customWidth="1"/>
    <col min="1670" max="1670" width="15.140625" bestFit="1" customWidth="1"/>
    <col min="1671" max="1671" width="17.28515625" bestFit="1" customWidth="1"/>
    <col min="1672" max="1672" width="19.5703125" bestFit="1" customWidth="1"/>
    <col min="1673" max="1673" width="21.7109375" bestFit="1" customWidth="1"/>
    <col min="1674" max="1674" width="15.140625" bestFit="1" customWidth="1"/>
    <col min="1675" max="1675" width="17.28515625" bestFit="1" customWidth="1"/>
    <col min="1676" max="1676" width="15.140625" bestFit="1" customWidth="1"/>
    <col min="1677" max="1677" width="17.28515625" bestFit="1" customWidth="1"/>
    <col min="1678" max="1678" width="19.5703125" bestFit="1" customWidth="1"/>
    <col min="1679" max="1679" width="21.7109375" bestFit="1" customWidth="1"/>
    <col min="1680" max="1680" width="15.140625" bestFit="1" customWidth="1"/>
    <col min="1681" max="1681" width="17.28515625" bestFit="1" customWidth="1"/>
    <col min="1682" max="1682" width="19.5703125" bestFit="1" customWidth="1"/>
    <col min="1683" max="1683" width="21.7109375" bestFit="1" customWidth="1"/>
    <col min="1684" max="1684" width="15.140625" bestFit="1" customWidth="1"/>
    <col min="1685" max="1685" width="17.28515625" bestFit="1" customWidth="1"/>
    <col min="1686" max="1686" width="19.5703125" bestFit="1" customWidth="1"/>
    <col min="1687" max="1687" width="21.7109375" bestFit="1" customWidth="1"/>
    <col min="1688" max="1688" width="15.140625" bestFit="1" customWidth="1"/>
    <col min="1689" max="1689" width="17.28515625" bestFit="1" customWidth="1"/>
    <col min="1690" max="1690" width="15.140625" bestFit="1" customWidth="1"/>
    <col min="1691" max="1691" width="17.28515625" bestFit="1" customWidth="1"/>
    <col min="1692" max="1692" width="19.5703125" bestFit="1" customWidth="1"/>
    <col min="1693" max="1693" width="21.7109375" bestFit="1" customWidth="1"/>
    <col min="1694" max="1694" width="15.140625" bestFit="1" customWidth="1"/>
    <col min="1695" max="1695" width="17.28515625" bestFit="1" customWidth="1"/>
    <col min="1696" max="1696" width="19.5703125" bestFit="1" customWidth="1"/>
    <col min="1697" max="1697" width="21.7109375" bestFit="1" customWidth="1"/>
    <col min="1698" max="1698" width="15.140625" bestFit="1" customWidth="1"/>
    <col min="1699" max="1699" width="17.28515625" bestFit="1" customWidth="1"/>
    <col min="1700" max="1700" width="15.140625" bestFit="1" customWidth="1"/>
    <col min="1701" max="1701" width="17.28515625" bestFit="1" customWidth="1"/>
    <col min="1702" max="1702" width="19.5703125" bestFit="1" customWidth="1"/>
    <col min="1703" max="1703" width="21.7109375" bestFit="1" customWidth="1"/>
    <col min="1704" max="1704" width="15.140625" bestFit="1" customWidth="1"/>
    <col min="1705" max="1705" width="17.28515625" bestFit="1" customWidth="1"/>
    <col min="1706" max="1706" width="15.140625" bestFit="1" customWidth="1"/>
    <col min="1707" max="1707" width="17.28515625" bestFit="1" customWidth="1"/>
    <col min="1708" max="1708" width="19.5703125" bestFit="1" customWidth="1"/>
    <col min="1709" max="1709" width="21.7109375" bestFit="1" customWidth="1"/>
    <col min="1710" max="1710" width="15.140625" bestFit="1" customWidth="1"/>
    <col min="1711" max="1711" width="17.28515625" bestFit="1" customWidth="1"/>
    <col min="1712" max="1712" width="19.5703125" bestFit="1" customWidth="1"/>
    <col min="1713" max="1713" width="21.7109375" bestFit="1" customWidth="1"/>
    <col min="1714" max="1714" width="15.140625" bestFit="1" customWidth="1"/>
    <col min="1715" max="1715" width="17.28515625" bestFit="1" customWidth="1"/>
    <col min="1716" max="1716" width="19.5703125" bestFit="1" customWidth="1"/>
    <col min="1717" max="1717" width="21.7109375" bestFit="1" customWidth="1"/>
    <col min="1718" max="1718" width="15.140625" bestFit="1" customWidth="1"/>
    <col min="1719" max="1719" width="17.28515625" bestFit="1" customWidth="1"/>
    <col min="1720" max="1720" width="19.5703125" bestFit="1" customWidth="1"/>
    <col min="1721" max="1721" width="21.7109375" bestFit="1" customWidth="1"/>
    <col min="1722" max="1722" width="15.140625" bestFit="1" customWidth="1"/>
    <col min="1723" max="1723" width="17.28515625" bestFit="1" customWidth="1"/>
    <col min="1724" max="1724" width="15.140625" bestFit="1" customWidth="1"/>
    <col min="1725" max="1725" width="17.28515625" bestFit="1" customWidth="1"/>
    <col min="1726" max="1726" width="19.5703125" bestFit="1" customWidth="1"/>
    <col min="1727" max="1727" width="21.7109375" bestFit="1" customWidth="1"/>
    <col min="1728" max="1728" width="15.140625" bestFit="1" customWidth="1"/>
    <col min="1729" max="1729" width="17.28515625" bestFit="1" customWidth="1"/>
    <col min="1730" max="1730" width="19.5703125" bestFit="1" customWidth="1"/>
    <col min="1731" max="1731" width="21.7109375" bestFit="1" customWidth="1"/>
    <col min="1732" max="1732" width="15.140625" bestFit="1" customWidth="1"/>
    <col min="1733" max="1733" width="17.28515625" bestFit="1" customWidth="1"/>
    <col min="1734" max="1734" width="15.140625" bestFit="1" customWidth="1"/>
    <col min="1735" max="1735" width="17.28515625" bestFit="1" customWidth="1"/>
    <col min="1736" max="1736" width="19.5703125" bestFit="1" customWidth="1"/>
    <col min="1737" max="1737" width="21.7109375" bestFit="1" customWidth="1"/>
    <col min="1738" max="1738" width="15.140625" bestFit="1" customWidth="1"/>
    <col min="1739" max="1739" width="17.28515625" bestFit="1" customWidth="1"/>
    <col min="1740" max="1740" width="19.5703125" bestFit="1" customWidth="1"/>
    <col min="1741" max="1741" width="21.7109375" bestFit="1" customWidth="1"/>
    <col min="1742" max="1742" width="15.140625" bestFit="1" customWidth="1"/>
    <col min="1743" max="1743" width="17.28515625" bestFit="1" customWidth="1"/>
    <col min="1744" max="1744" width="19.5703125" bestFit="1" customWidth="1"/>
    <col min="1745" max="1745" width="21.7109375" bestFit="1" customWidth="1"/>
    <col min="1746" max="1746" width="15.140625" bestFit="1" customWidth="1"/>
    <col min="1747" max="1747" width="17.28515625" bestFit="1" customWidth="1"/>
    <col min="1748" max="1748" width="19.5703125" bestFit="1" customWidth="1"/>
    <col min="1749" max="1749" width="21.7109375" bestFit="1" customWidth="1"/>
    <col min="1750" max="1750" width="15.140625" bestFit="1" customWidth="1"/>
    <col min="1751" max="1751" width="17.28515625" bestFit="1" customWidth="1"/>
    <col min="1752" max="1752" width="19.5703125" bestFit="1" customWidth="1"/>
    <col min="1753" max="1753" width="21.7109375" bestFit="1" customWidth="1"/>
    <col min="1754" max="1754" width="15.140625" bestFit="1" customWidth="1"/>
    <col min="1755" max="1755" width="17.28515625" bestFit="1" customWidth="1"/>
    <col min="1756" max="1756" width="15.140625" bestFit="1" customWidth="1"/>
    <col min="1757" max="1757" width="17.28515625" bestFit="1" customWidth="1"/>
    <col min="1758" max="1758" width="19.5703125" bestFit="1" customWidth="1"/>
    <col min="1759" max="1759" width="21.7109375" bestFit="1" customWidth="1"/>
    <col min="1760" max="1760" width="15.140625" bestFit="1" customWidth="1"/>
    <col min="1761" max="1761" width="17.28515625" bestFit="1" customWidth="1"/>
    <col min="1762" max="1762" width="19.5703125" bestFit="1" customWidth="1"/>
    <col min="1763" max="1763" width="21.7109375" bestFit="1" customWidth="1"/>
    <col min="1764" max="1764" width="15.140625" bestFit="1" customWidth="1"/>
    <col min="1765" max="1765" width="17.28515625" bestFit="1" customWidth="1"/>
    <col min="1766" max="1766" width="19.5703125" bestFit="1" customWidth="1"/>
    <col min="1767" max="1767" width="21.7109375" bestFit="1" customWidth="1"/>
    <col min="1768" max="1768" width="15.140625" bestFit="1" customWidth="1"/>
    <col min="1769" max="1769" width="17.28515625" bestFit="1" customWidth="1"/>
    <col min="1770" max="1770" width="19.5703125" bestFit="1" customWidth="1"/>
    <col min="1771" max="1771" width="21.7109375" bestFit="1" customWidth="1"/>
    <col min="1772" max="1772" width="15.140625" bestFit="1" customWidth="1"/>
    <col min="1773" max="1773" width="17.28515625" bestFit="1" customWidth="1"/>
    <col min="1774" max="1774" width="19.5703125" bestFit="1" customWidth="1"/>
    <col min="1775" max="1775" width="21.7109375" bestFit="1" customWidth="1"/>
    <col min="1776" max="1776" width="15.140625" bestFit="1" customWidth="1"/>
    <col min="1777" max="1777" width="17.28515625" bestFit="1" customWidth="1"/>
    <col min="1778" max="1778" width="19.5703125" bestFit="1" customWidth="1"/>
    <col min="1779" max="1779" width="21.7109375" bestFit="1" customWidth="1"/>
    <col min="1780" max="1780" width="15.140625" bestFit="1" customWidth="1"/>
    <col min="1781" max="1781" width="17.28515625" bestFit="1" customWidth="1"/>
    <col min="1782" max="1782" width="19.5703125" bestFit="1" customWidth="1"/>
    <col min="1783" max="1783" width="21.7109375" bestFit="1" customWidth="1"/>
    <col min="1784" max="1784" width="15.140625" bestFit="1" customWidth="1"/>
    <col min="1785" max="1785" width="17.28515625" bestFit="1" customWidth="1"/>
    <col min="1786" max="1786" width="15.140625" bestFit="1" customWidth="1"/>
    <col min="1787" max="1787" width="17.28515625" bestFit="1" customWidth="1"/>
    <col min="1788" max="1788" width="19.5703125" bestFit="1" customWidth="1"/>
    <col min="1789" max="1789" width="21.7109375" bestFit="1" customWidth="1"/>
    <col min="1790" max="1790" width="15.140625" bestFit="1" customWidth="1"/>
    <col min="1791" max="1791" width="17.28515625" bestFit="1" customWidth="1"/>
    <col min="1792" max="1792" width="19.5703125" bestFit="1" customWidth="1"/>
    <col min="1793" max="1793" width="21.7109375" bestFit="1" customWidth="1"/>
    <col min="1794" max="1794" width="15.140625" bestFit="1" customWidth="1"/>
    <col min="1795" max="1795" width="17.28515625" bestFit="1" customWidth="1"/>
    <col min="1796" max="1796" width="19.5703125" bestFit="1" customWidth="1"/>
    <col min="1797" max="1797" width="21.7109375" bestFit="1" customWidth="1"/>
    <col min="1798" max="1798" width="15.140625" bestFit="1" customWidth="1"/>
    <col min="1799" max="1799" width="17.28515625" bestFit="1" customWidth="1"/>
    <col min="1800" max="1800" width="15.140625" bestFit="1" customWidth="1"/>
    <col min="1801" max="1801" width="17.28515625" bestFit="1" customWidth="1"/>
    <col min="1802" max="1802" width="19.5703125" bestFit="1" customWidth="1"/>
    <col min="1803" max="1803" width="21.7109375" bestFit="1" customWidth="1"/>
    <col min="1804" max="1804" width="15.140625" bestFit="1" customWidth="1"/>
    <col min="1805" max="1805" width="17.28515625" bestFit="1" customWidth="1"/>
    <col min="1806" max="1806" width="19.5703125" bestFit="1" customWidth="1"/>
    <col min="1807" max="1807" width="21.7109375" bestFit="1" customWidth="1"/>
    <col min="1808" max="1808" width="15.140625" bestFit="1" customWidth="1"/>
    <col min="1809" max="1809" width="17.28515625" bestFit="1" customWidth="1"/>
    <col min="1810" max="1810" width="19.5703125" bestFit="1" customWidth="1"/>
    <col min="1811" max="1811" width="21.7109375" bestFit="1" customWidth="1"/>
    <col min="1812" max="1812" width="15.140625" bestFit="1" customWidth="1"/>
    <col min="1813" max="1813" width="17.28515625" bestFit="1" customWidth="1"/>
    <col min="1814" max="1814" width="15.140625" bestFit="1" customWidth="1"/>
    <col min="1815" max="1815" width="17.28515625" bestFit="1" customWidth="1"/>
    <col min="1816" max="1816" width="15.140625" bestFit="1" customWidth="1"/>
    <col min="1817" max="1817" width="17.28515625" bestFit="1" customWidth="1"/>
    <col min="1818" max="1818" width="19.5703125" bestFit="1" customWidth="1"/>
    <col min="1819" max="1819" width="21.7109375" bestFit="1" customWidth="1"/>
    <col min="1820" max="1820" width="15.140625" bestFit="1" customWidth="1"/>
    <col min="1821" max="1821" width="17.28515625" bestFit="1" customWidth="1"/>
    <col min="1822" max="1822" width="15.140625" bestFit="1" customWidth="1"/>
    <col min="1823" max="1823" width="17.28515625" bestFit="1" customWidth="1"/>
    <col min="1824" max="1824" width="19.5703125" bestFit="1" customWidth="1"/>
    <col min="1825" max="1825" width="21.7109375" bestFit="1" customWidth="1"/>
    <col min="1826" max="1826" width="15.140625" bestFit="1" customWidth="1"/>
    <col min="1827" max="1827" width="17.28515625" bestFit="1" customWidth="1"/>
    <col min="1828" max="1828" width="19.5703125" bestFit="1" customWidth="1"/>
    <col min="1829" max="1829" width="21.7109375" bestFit="1" customWidth="1"/>
    <col min="1830" max="1830" width="15.140625" bestFit="1" customWidth="1"/>
    <col min="1831" max="1831" width="17.28515625" bestFit="1" customWidth="1"/>
    <col min="1832" max="1832" width="15.140625" bestFit="1" customWidth="1"/>
    <col min="1833" max="1833" width="17.28515625" bestFit="1" customWidth="1"/>
    <col min="1834" max="1834" width="19.5703125" bestFit="1" customWidth="1"/>
    <col min="1835" max="1835" width="21.7109375" bestFit="1" customWidth="1"/>
    <col min="1836" max="1836" width="15.140625" bestFit="1" customWidth="1"/>
    <col min="1837" max="1837" width="17.28515625" bestFit="1" customWidth="1"/>
    <col min="1838" max="1838" width="19.5703125" bestFit="1" customWidth="1"/>
    <col min="1839" max="1839" width="21.7109375" bestFit="1" customWidth="1"/>
    <col min="1840" max="1840" width="15.140625" bestFit="1" customWidth="1"/>
    <col min="1841" max="1841" width="17.28515625" bestFit="1" customWidth="1"/>
    <col min="1842" max="1842" width="19.5703125" bestFit="1" customWidth="1"/>
    <col min="1843" max="1843" width="21.7109375" bestFit="1" customWidth="1"/>
    <col min="1844" max="1844" width="15.140625" bestFit="1" customWidth="1"/>
    <col min="1845" max="1845" width="17.28515625" bestFit="1" customWidth="1"/>
    <col min="1846" max="1846" width="19.5703125" bestFit="1" customWidth="1"/>
    <col min="1847" max="1847" width="21.7109375" bestFit="1" customWidth="1"/>
    <col min="1848" max="1848" width="15.140625" bestFit="1" customWidth="1"/>
    <col min="1849" max="1849" width="17.28515625" bestFit="1" customWidth="1"/>
    <col min="1850" max="1850" width="15.140625" bestFit="1" customWidth="1"/>
    <col min="1851" max="1851" width="17.28515625" bestFit="1" customWidth="1"/>
    <col min="1852" max="1852" width="19.5703125" bestFit="1" customWidth="1"/>
    <col min="1853" max="1853" width="21.7109375" bestFit="1" customWidth="1"/>
    <col min="1854" max="1854" width="15.140625" bestFit="1" customWidth="1"/>
    <col min="1855" max="1855" width="17.28515625" bestFit="1" customWidth="1"/>
    <col min="1856" max="1856" width="19.5703125" bestFit="1" customWidth="1"/>
    <col min="1857" max="1857" width="21.7109375" bestFit="1" customWidth="1"/>
    <col min="1858" max="1858" width="15.140625" bestFit="1" customWidth="1"/>
    <col min="1859" max="1859" width="17.28515625" bestFit="1" customWidth="1"/>
    <col min="1860" max="1860" width="19.5703125" bestFit="1" customWidth="1"/>
    <col min="1861" max="1861" width="21.7109375" bestFit="1" customWidth="1"/>
    <col min="1862" max="1862" width="15.140625" bestFit="1" customWidth="1"/>
    <col min="1863" max="1863" width="17.28515625" bestFit="1" customWidth="1"/>
    <col min="1864" max="1864" width="19.5703125" bestFit="1" customWidth="1"/>
    <col min="1865" max="1865" width="21.7109375" bestFit="1" customWidth="1"/>
    <col min="1866" max="1866" width="15.140625" bestFit="1" customWidth="1"/>
    <col min="1867" max="1867" width="17.28515625" bestFit="1" customWidth="1"/>
    <col min="1868" max="1868" width="19.5703125" bestFit="1" customWidth="1"/>
    <col min="1869" max="1869" width="21.7109375" bestFit="1" customWidth="1"/>
    <col min="1870" max="1870" width="15.140625" bestFit="1" customWidth="1"/>
    <col min="1871" max="1871" width="17.28515625" bestFit="1" customWidth="1"/>
    <col min="1872" max="1872" width="19.5703125" bestFit="1" customWidth="1"/>
    <col min="1873" max="1873" width="21.7109375" bestFit="1" customWidth="1"/>
    <col min="1874" max="1874" width="15.140625" bestFit="1" customWidth="1"/>
    <col min="1875" max="1875" width="17.28515625" bestFit="1" customWidth="1"/>
    <col min="1876" max="1876" width="19.5703125" bestFit="1" customWidth="1"/>
    <col min="1877" max="1877" width="21.7109375" bestFit="1" customWidth="1"/>
    <col min="1878" max="1878" width="15.140625" bestFit="1" customWidth="1"/>
    <col min="1879" max="1879" width="17.28515625" bestFit="1" customWidth="1"/>
    <col min="1880" max="1880" width="19.5703125" bestFit="1" customWidth="1"/>
    <col min="1881" max="1881" width="21.7109375" bestFit="1" customWidth="1"/>
    <col min="1882" max="1882" width="16.7109375" bestFit="1" customWidth="1"/>
    <col min="1883" max="1883" width="19.140625" bestFit="1" customWidth="1"/>
    <col min="1884" max="1884" width="15.140625" bestFit="1" customWidth="1"/>
    <col min="1885" max="1885" width="17.28515625" bestFit="1" customWidth="1"/>
    <col min="1886" max="1886" width="19.5703125" bestFit="1" customWidth="1"/>
    <col min="1887" max="1887" width="21.7109375" bestFit="1" customWidth="1"/>
    <col min="1888" max="1888" width="15.140625" bestFit="1" customWidth="1"/>
    <col min="1889" max="1889" width="17.28515625" bestFit="1" customWidth="1"/>
    <col min="1890" max="1890" width="19.5703125" bestFit="1" customWidth="1"/>
    <col min="1891" max="1891" width="21.7109375" bestFit="1" customWidth="1"/>
    <col min="1892" max="1892" width="15.140625" bestFit="1" customWidth="1"/>
    <col min="1893" max="1893" width="17.28515625" bestFit="1" customWidth="1"/>
    <col min="1894" max="1894" width="19.5703125" bestFit="1" customWidth="1"/>
    <col min="1895" max="1895" width="21.7109375" bestFit="1" customWidth="1"/>
    <col min="1896" max="1896" width="15.140625" bestFit="1" customWidth="1"/>
    <col min="1897" max="1897" width="17.28515625" bestFit="1" customWidth="1"/>
    <col min="1898" max="1898" width="19.5703125" bestFit="1" customWidth="1"/>
    <col min="1899" max="1899" width="21.7109375" bestFit="1" customWidth="1"/>
    <col min="1900" max="1900" width="15.140625" bestFit="1" customWidth="1"/>
    <col min="1901" max="1901" width="17.28515625" bestFit="1" customWidth="1"/>
    <col min="1902" max="1902" width="19.5703125" bestFit="1" customWidth="1"/>
    <col min="1903" max="1903" width="21.7109375" bestFit="1" customWidth="1"/>
    <col min="1904" max="1904" width="15.140625" bestFit="1" customWidth="1"/>
    <col min="1905" max="1905" width="17.28515625" bestFit="1" customWidth="1"/>
    <col min="1906" max="1906" width="19.5703125" bestFit="1" customWidth="1"/>
    <col min="1907" max="1907" width="21.7109375" bestFit="1" customWidth="1"/>
    <col min="1908" max="1908" width="15.140625" bestFit="1" customWidth="1"/>
    <col min="1909" max="1909" width="17.28515625" bestFit="1" customWidth="1"/>
    <col min="1910" max="1910" width="19.5703125" bestFit="1" customWidth="1"/>
    <col min="1911" max="1911" width="21.7109375" bestFit="1" customWidth="1"/>
    <col min="1912" max="1912" width="15.140625" bestFit="1" customWidth="1"/>
    <col min="1913" max="1913" width="17.28515625" bestFit="1" customWidth="1"/>
    <col min="1914" max="1914" width="19.5703125" bestFit="1" customWidth="1"/>
    <col min="1915" max="1915" width="21.7109375" bestFit="1" customWidth="1"/>
    <col min="1916" max="1916" width="15.140625" bestFit="1" customWidth="1"/>
    <col min="1917" max="1917" width="17.28515625" bestFit="1" customWidth="1"/>
    <col min="1918" max="1918" width="19.5703125" bestFit="1" customWidth="1"/>
    <col min="1919" max="1919" width="21.7109375" bestFit="1" customWidth="1"/>
    <col min="1920" max="1920" width="15.140625" bestFit="1" customWidth="1"/>
    <col min="1921" max="1921" width="17.28515625" bestFit="1" customWidth="1"/>
    <col min="1922" max="1922" width="19.5703125" bestFit="1" customWidth="1"/>
    <col min="1923" max="1923" width="21.7109375" bestFit="1" customWidth="1"/>
    <col min="1924" max="1924" width="15.140625" bestFit="1" customWidth="1"/>
    <col min="1925" max="1925" width="17.28515625" bestFit="1" customWidth="1"/>
    <col min="1926" max="1926" width="15.140625" bestFit="1" customWidth="1"/>
    <col min="1927" max="1927" width="17.28515625" bestFit="1" customWidth="1"/>
    <col min="1928" max="1928" width="19.5703125" bestFit="1" customWidth="1"/>
    <col min="1929" max="1929" width="21.7109375" bestFit="1" customWidth="1"/>
    <col min="1930" max="1930" width="15.140625" bestFit="1" customWidth="1"/>
    <col min="1931" max="1931" width="17.28515625" bestFit="1" customWidth="1"/>
    <col min="1932" max="1932" width="19.5703125" bestFit="1" customWidth="1"/>
    <col min="1933" max="1933" width="21.7109375" bestFit="1" customWidth="1"/>
    <col min="1934" max="1934" width="15.140625" bestFit="1" customWidth="1"/>
    <col min="1935" max="1935" width="17.28515625" bestFit="1" customWidth="1"/>
    <col min="1936" max="1936" width="19.5703125" bestFit="1" customWidth="1"/>
    <col min="1937" max="1937" width="21.7109375" bestFit="1" customWidth="1"/>
    <col min="1938" max="1938" width="15.140625" bestFit="1" customWidth="1"/>
    <col min="1939" max="1939" width="17.28515625" bestFit="1" customWidth="1"/>
    <col min="1940" max="1940" width="19.5703125" bestFit="1" customWidth="1"/>
    <col min="1941" max="1941" width="21.7109375" bestFit="1" customWidth="1"/>
    <col min="1942" max="1942" width="15.140625" bestFit="1" customWidth="1"/>
    <col min="1943" max="1943" width="17.28515625" bestFit="1" customWidth="1"/>
    <col min="1944" max="1944" width="19.5703125" bestFit="1" customWidth="1"/>
    <col min="1945" max="1945" width="21.7109375" bestFit="1" customWidth="1"/>
    <col min="1946" max="1946" width="15.140625" bestFit="1" customWidth="1"/>
    <col min="1947" max="1947" width="17.28515625" bestFit="1" customWidth="1"/>
    <col min="1948" max="1948" width="15.140625" bestFit="1" customWidth="1"/>
    <col min="1949" max="1949" width="17.28515625" bestFit="1" customWidth="1"/>
    <col min="1950" max="1950" width="19.5703125" bestFit="1" customWidth="1"/>
    <col min="1951" max="1951" width="21.7109375" bestFit="1" customWidth="1"/>
    <col min="1952" max="1952" width="15.140625" bestFit="1" customWidth="1"/>
    <col min="1953" max="1953" width="17.28515625" bestFit="1" customWidth="1"/>
    <col min="1954" max="1954" width="19.5703125" bestFit="1" customWidth="1"/>
    <col min="1955" max="1955" width="21.7109375" bestFit="1" customWidth="1"/>
    <col min="1956" max="1956" width="15.140625" bestFit="1" customWidth="1"/>
    <col min="1957" max="1957" width="17.28515625" bestFit="1" customWidth="1"/>
    <col min="1958" max="1958" width="19.5703125" bestFit="1" customWidth="1"/>
    <col min="1959" max="1959" width="21.7109375" bestFit="1" customWidth="1"/>
    <col min="1960" max="1960" width="15.140625" bestFit="1" customWidth="1"/>
    <col min="1961" max="1961" width="17.28515625" bestFit="1" customWidth="1"/>
    <col min="1962" max="1962" width="19.5703125" bestFit="1" customWidth="1"/>
    <col min="1963" max="1963" width="21.7109375" bestFit="1" customWidth="1"/>
    <col min="1964" max="1964" width="15.140625" bestFit="1" customWidth="1"/>
    <col min="1965" max="1965" width="17.28515625" bestFit="1" customWidth="1"/>
    <col min="1966" max="1966" width="15.140625" bestFit="1" customWidth="1"/>
    <col min="1967" max="1967" width="17.28515625" bestFit="1" customWidth="1"/>
    <col min="1968" max="1968" width="19.5703125" bestFit="1" customWidth="1"/>
    <col min="1969" max="1969" width="21.7109375" bestFit="1" customWidth="1"/>
    <col min="1970" max="1970" width="15.140625" bestFit="1" customWidth="1"/>
    <col min="1971" max="1971" width="17.28515625" bestFit="1" customWidth="1"/>
    <col min="1972" max="1972" width="19.5703125" bestFit="1" customWidth="1"/>
    <col min="1973" max="1973" width="21.7109375" bestFit="1" customWidth="1"/>
    <col min="1974" max="1974" width="15.140625" bestFit="1" customWidth="1"/>
    <col min="1975" max="1975" width="17.28515625" bestFit="1" customWidth="1"/>
    <col min="1976" max="1976" width="19.5703125" bestFit="1" customWidth="1"/>
    <col min="1977" max="1977" width="21.7109375" bestFit="1" customWidth="1"/>
    <col min="1978" max="1978" width="15.140625" bestFit="1" customWidth="1"/>
    <col min="1979" max="1979" width="17.28515625" bestFit="1" customWidth="1"/>
    <col min="1980" max="1980" width="19.5703125" bestFit="1" customWidth="1"/>
    <col min="1981" max="1981" width="21.7109375" bestFit="1" customWidth="1"/>
    <col min="1982" max="1982" width="15.140625" bestFit="1" customWidth="1"/>
    <col min="1983" max="1983" width="17.28515625" bestFit="1" customWidth="1"/>
    <col min="1984" max="1984" width="19.5703125" bestFit="1" customWidth="1"/>
    <col min="1985" max="1985" width="21.7109375" bestFit="1" customWidth="1"/>
    <col min="1986" max="1986" width="15.140625" bestFit="1" customWidth="1"/>
    <col min="1987" max="1987" width="17.28515625" bestFit="1" customWidth="1"/>
    <col min="1988" max="1988" width="19.5703125" bestFit="1" customWidth="1"/>
    <col min="1989" max="1989" width="21.7109375" bestFit="1" customWidth="1"/>
    <col min="1990" max="1990" width="15.140625" bestFit="1" customWidth="1"/>
    <col min="1991" max="1991" width="17.28515625" bestFit="1" customWidth="1"/>
    <col min="1992" max="1992" width="19.5703125" bestFit="1" customWidth="1"/>
    <col min="1993" max="1993" width="21.7109375" bestFit="1" customWidth="1"/>
    <col min="1994" max="1994" width="15.140625" bestFit="1" customWidth="1"/>
    <col min="1995" max="1995" width="17.28515625" bestFit="1" customWidth="1"/>
    <col min="1996" max="1996" width="15.140625" bestFit="1" customWidth="1"/>
    <col min="1997" max="1997" width="17.28515625" bestFit="1" customWidth="1"/>
    <col min="1998" max="1998" width="15.140625" bestFit="1" customWidth="1"/>
    <col min="1999" max="1999" width="17.28515625" bestFit="1" customWidth="1"/>
    <col min="2000" max="2000" width="15.140625" bestFit="1" customWidth="1"/>
    <col min="2001" max="2001" width="17.28515625" bestFit="1" customWidth="1"/>
    <col min="2002" max="2002" width="19.5703125" bestFit="1" customWidth="1"/>
    <col min="2003" max="2003" width="21.7109375" bestFit="1" customWidth="1"/>
    <col min="2004" max="2004" width="15.140625" bestFit="1" customWidth="1"/>
    <col min="2005" max="2005" width="17.28515625" bestFit="1" customWidth="1"/>
    <col min="2006" max="2006" width="15.140625" bestFit="1" customWidth="1"/>
    <col min="2007" max="2007" width="17.28515625" bestFit="1" customWidth="1"/>
    <col min="2008" max="2008" width="19.5703125" bestFit="1" customWidth="1"/>
    <col min="2009" max="2009" width="21.7109375" bestFit="1" customWidth="1"/>
    <col min="2010" max="2010" width="15.140625" bestFit="1" customWidth="1"/>
    <col min="2011" max="2011" width="17.28515625" bestFit="1" customWidth="1"/>
    <col min="2012" max="2012" width="19.5703125" bestFit="1" customWidth="1"/>
    <col min="2013" max="2013" width="21.7109375" bestFit="1" customWidth="1"/>
    <col min="2014" max="2014" width="15.140625" bestFit="1" customWidth="1"/>
    <col min="2015" max="2015" width="17.28515625" bestFit="1" customWidth="1"/>
    <col min="2016" max="2016" width="19.5703125" bestFit="1" customWidth="1"/>
    <col min="2017" max="2017" width="21.7109375" bestFit="1" customWidth="1"/>
    <col min="2018" max="2018" width="15.140625" bestFit="1" customWidth="1"/>
    <col min="2019" max="2019" width="17.28515625" bestFit="1" customWidth="1"/>
    <col min="2020" max="2020" width="19.5703125" bestFit="1" customWidth="1"/>
    <col min="2021" max="2021" width="21.7109375" bestFit="1" customWidth="1"/>
    <col min="2022" max="2022" width="15.140625" bestFit="1" customWidth="1"/>
    <col min="2023" max="2023" width="17.28515625" bestFit="1" customWidth="1"/>
    <col min="2024" max="2024" width="19.5703125" bestFit="1" customWidth="1"/>
    <col min="2025" max="2025" width="21.7109375" bestFit="1" customWidth="1"/>
    <col min="2026" max="2026" width="15.140625" bestFit="1" customWidth="1"/>
    <col min="2027" max="2027" width="17.28515625" bestFit="1" customWidth="1"/>
    <col min="2028" max="2028" width="19.5703125" bestFit="1" customWidth="1"/>
    <col min="2029" max="2029" width="21.7109375" bestFit="1" customWidth="1"/>
    <col min="2030" max="2030" width="15.140625" bestFit="1" customWidth="1"/>
    <col min="2031" max="2031" width="17.28515625" bestFit="1" customWidth="1"/>
    <col min="2032" max="2032" width="19.5703125" bestFit="1" customWidth="1"/>
    <col min="2033" max="2033" width="21.7109375" bestFit="1" customWidth="1"/>
    <col min="2034" max="2034" width="15.140625" bestFit="1" customWidth="1"/>
    <col min="2035" max="2035" width="17.28515625" bestFit="1" customWidth="1"/>
    <col min="2036" max="2036" width="19.5703125" bestFit="1" customWidth="1"/>
    <col min="2037" max="2037" width="21.7109375" bestFit="1" customWidth="1"/>
    <col min="2038" max="2038" width="15.140625" bestFit="1" customWidth="1"/>
    <col min="2039" max="2039" width="17.28515625" bestFit="1" customWidth="1"/>
    <col min="2040" max="2040" width="19.5703125" bestFit="1" customWidth="1"/>
    <col min="2041" max="2041" width="21.7109375" bestFit="1" customWidth="1"/>
    <col min="2042" max="2042" width="15.140625" bestFit="1" customWidth="1"/>
    <col min="2043" max="2043" width="17.28515625" bestFit="1" customWidth="1"/>
    <col min="2044" max="2044" width="19.5703125" bestFit="1" customWidth="1"/>
    <col min="2045" max="2045" width="21.7109375" bestFit="1" customWidth="1"/>
    <col min="2046" max="2046" width="15.140625" bestFit="1" customWidth="1"/>
    <col min="2047" max="2047" width="17.28515625" bestFit="1" customWidth="1"/>
    <col min="2048" max="2048" width="19.5703125" bestFit="1" customWidth="1"/>
    <col min="2049" max="2049" width="21.7109375" bestFit="1" customWidth="1"/>
    <col min="2050" max="2050" width="15.140625" bestFit="1" customWidth="1"/>
    <col min="2051" max="2051" width="17.28515625" bestFit="1" customWidth="1"/>
    <col min="2052" max="2052" width="19.5703125" bestFit="1" customWidth="1"/>
    <col min="2053" max="2053" width="21.7109375" bestFit="1" customWidth="1"/>
    <col min="2054" max="2054" width="15.140625" bestFit="1" customWidth="1"/>
    <col min="2055" max="2055" width="17.28515625" bestFit="1" customWidth="1"/>
    <col min="2056" max="2056" width="15.140625" bestFit="1" customWidth="1"/>
    <col min="2057" max="2057" width="17.28515625" bestFit="1" customWidth="1"/>
    <col min="2058" max="2058" width="19.5703125" bestFit="1" customWidth="1"/>
    <col min="2059" max="2059" width="21.7109375" bestFit="1" customWidth="1"/>
    <col min="2060" max="2060" width="15.140625" bestFit="1" customWidth="1"/>
    <col min="2061" max="2061" width="17.28515625" bestFit="1" customWidth="1"/>
    <col min="2062" max="2062" width="19.5703125" bestFit="1" customWidth="1"/>
    <col min="2063" max="2063" width="21.7109375" bestFit="1" customWidth="1"/>
    <col min="2064" max="2064" width="15.140625" bestFit="1" customWidth="1"/>
    <col min="2065" max="2065" width="17.28515625" bestFit="1" customWidth="1"/>
    <col min="2066" max="2066" width="19.5703125" bestFit="1" customWidth="1"/>
    <col min="2067" max="2067" width="21.7109375" bestFit="1" customWidth="1"/>
    <col min="2068" max="2068" width="15.140625" bestFit="1" customWidth="1"/>
    <col min="2069" max="2069" width="17.28515625" bestFit="1" customWidth="1"/>
    <col min="2070" max="2070" width="19.5703125" bestFit="1" customWidth="1"/>
    <col min="2071" max="2071" width="21.7109375" bestFit="1" customWidth="1"/>
    <col min="2072" max="2072" width="15.140625" bestFit="1" customWidth="1"/>
    <col min="2073" max="2073" width="17.28515625" bestFit="1" customWidth="1"/>
    <col min="2074" max="2074" width="19.5703125" bestFit="1" customWidth="1"/>
    <col min="2075" max="2075" width="21.7109375" bestFit="1" customWidth="1"/>
    <col min="2076" max="2076" width="15.140625" bestFit="1" customWidth="1"/>
    <col min="2077" max="2077" width="17.28515625" bestFit="1" customWidth="1"/>
    <col min="2078" max="2078" width="15.140625" bestFit="1" customWidth="1"/>
    <col min="2079" max="2079" width="17.28515625" bestFit="1" customWidth="1"/>
    <col min="2080" max="2080" width="19.5703125" bestFit="1" customWidth="1"/>
    <col min="2081" max="2081" width="21.7109375" bestFit="1" customWidth="1"/>
    <col min="2082" max="2082" width="15.140625" bestFit="1" customWidth="1"/>
    <col min="2083" max="2083" width="17.28515625" bestFit="1" customWidth="1"/>
    <col min="2084" max="2084" width="19.5703125" bestFit="1" customWidth="1"/>
    <col min="2085" max="2085" width="21.7109375" bestFit="1" customWidth="1"/>
    <col min="2086" max="2086" width="15.140625" bestFit="1" customWidth="1"/>
    <col min="2087" max="2087" width="17.28515625" bestFit="1" customWidth="1"/>
    <col min="2088" max="2088" width="19.5703125" bestFit="1" customWidth="1"/>
    <col min="2089" max="2089" width="21.7109375" bestFit="1" customWidth="1"/>
    <col min="2090" max="2090" width="15.140625" bestFit="1" customWidth="1"/>
    <col min="2091" max="2091" width="17.28515625" bestFit="1" customWidth="1"/>
    <col min="2092" max="2092" width="19.5703125" bestFit="1" customWidth="1"/>
    <col min="2093" max="2093" width="21.7109375" bestFit="1" customWidth="1"/>
    <col min="2094" max="2094" width="15.140625" bestFit="1" customWidth="1"/>
    <col min="2095" max="2095" width="17.28515625" bestFit="1" customWidth="1"/>
    <col min="2096" max="2096" width="15.140625" bestFit="1" customWidth="1"/>
    <col min="2097" max="2097" width="17.28515625" bestFit="1" customWidth="1"/>
    <col min="2098" max="2098" width="19.5703125" bestFit="1" customWidth="1"/>
    <col min="2099" max="2099" width="21.7109375" bestFit="1" customWidth="1"/>
    <col min="2100" max="2100" width="15.140625" bestFit="1" customWidth="1"/>
    <col min="2101" max="2101" width="17.28515625" bestFit="1" customWidth="1"/>
    <col min="2102" max="2102" width="19.5703125" bestFit="1" customWidth="1"/>
    <col min="2103" max="2103" width="21.7109375" bestFit="1" customWidth="1"/>
    <col min="2104" max="2104" width="15.140625" bestFit="1" customWidth="1"/>
    <col min="2105" max="2105" width="17.28515625" bestFit="1" customWidth="1"/>
    <col min="2106" max="2106" width="19.5703125" bestFit="1" customWidth="1"/>
    <col min="2107" max="2107" width="21.7109375" bestFit="1" customWidth="1"/>
    <col min="2108" max="2108" width="15.140625" bestFit="1" customWidth="1"/>
    <col min="2109" max="2109" width="17.28515625" bestFit="1" customWidth="1"/>
    <col min="2110" max="2110" width="19.5703125" bestFit="1" customWidth="1"/>
    <col min="2111" max="2111" width="21.7109375" bestFit="1" customWidth="1"/>
    <col min="2112" max="2112" width="15.140625" bestFit="1" customWidth="1"/>
    <col min="2113" max="2113" width="17.28515625" bestFit="1" customWidth="1"/>
    <col min="2114" max="2114" width="19.5703125" bestFit="1" customWidth="1"/>
    <col min="2115" max="2115" width="21.7109375" bestFit="1" customWidth="1"/>
    <col min="2116" max="2116" width="15.140625" bestFit="1" customWidth="1"/>
    <col min="2117" max="2117" width="17.28515625" bestFit="1" customWidth="1"/>
    <col min="2118" max="2118" width="15.140625" bestFit="1" customWidth="1"/>
    <col min="2119" max="2119" width="17.28515625" bestFit="1" customWidth="1"/>
    <col min="2120" max="2120" width="19.5703125" bestFit="1" customWidth="1"/>
    <col min="2121" max="2121" width="21.7109375" bestFit="1" customWidth="1"/>
    <col min="2122" max="2122" width="15.140625" bestFit="1" customWidth="1"/>
    <col min="2123" max="2123" width="17.28515625" bestFit="1" customWidth="1"/>
    <col min="2124" max="2124" width="19.5703125" bestFit="1" customWidth="1"/>
    <col min="2125" max="2125" width="21.7109375" bestFit="1" customWidth="1"/>
    <col min="2126" max="2126" width="15.140625" bestFit="1" customWidth="1"/>
    <col min="2127" max="2127" width="17.28515625" bestFit="1" customWidth="1"/>
    <col min="2128" max="2128" width="19.5703125" bestFit="1" customWidth="1"/>
    <col min="2129" max="2129" width="21.7109375" bestFit="1" customWidth="1"/>
    <col min="2130" max="2130" width="15.140625" bestFit="1" customWidth="1"/>
    <col min="2131" max="2131" width="17.28515625" bestFit="1" customWidth="1"/>
    <col min="2132" max="2132" width="19.5703125" bestFit="1" customWidth="1"/>
    <col min="2133" max="2133" width="21.7109375" bestFit="1" customWidth="1"/>
    <col min="2134" max="2134" width="15.140625" bestFit="1" customWidth="1"/>
    <col min="2135" max="2135" width="17.28515625" bestFit="1" customWidth="1"/>
    <col min="2136" max="2136" width="19.5703125" bestFit="1" customWidth="1"/>
    <col min="2137" max="2137" width="21.7109375" bestFit="1" customWidth="1"/>
    <col min="2138" max="2138" width="15.140625" bestFit="1" customWidth="1"/>
    <col min="2139" max="2139" width="17.28515625" bestFit="1" customWidth="1"/>
    <col min="2140" max="2140" width="19.5703125" bestFit="1" customWidth="1"/>
    <col min="2141" max="2141" width="21.7109375" bestFit="1" customWidth="1"/>
    <col min="2142" max="2142" width="15.140625" bestFit="1" customWidth="1"/>
    <col min="2143" max="2143" width="17.28515625" bestFit="1" customWidth="1"/>
    <col min="2144" max="2144" width="19.5703125" bestFit="1" customWidth="1"/>
    <col min="2145" max="2145" width="21.7109375" bestFit="1" customWidth="1"/>
    <col min="2146" max="2146" width="15.140625" bestFit="1" customWidth="1"/>
    <col min="2147" max="2147" width="17.28515625" bestFit="1" customWidth="1"/>
    <col min="2148" max="2148" width="15.140625" bestFit="1" customWidth="1"/>
    <col min="2149" max="2149" width="17.28515625" bestFit="1" customWidth="1"/>
    <col min="2150" max="2150" width="15.140625" bestFit="1" customWidth="1"/>
    <col min="2151" max="2151" width="17.28515625" bestFit="1" customWidth="1"/>
    <col min="2152" max="2152" width="19.5703125" bestFit="1" customWidth="1"/>
    <col min="2153" max="2153" width="21.7109375" bestFit="1" customWidth="1"/>
    <col min="2154" max="2154" width="15.140625" bestFit="1" customWidth="1"/>
    <col min="2155" max="2155" width="17.28515625" bestFit="1" customWidth="1"/>
    <col min="2156" max="2156" width="19.5703125" bestFit="1" customWidth="1"/>
    <col min="2157" max="2157" width="21.7109375" bestFit="1" customWidth="1"/>
    <col min="2158" max="2158" width="15.140625" bestFit="1" customWidth="1"/>
    <col min="2159" max="2159" width="17.28515625" bestFit="1" customWidth="1"/>
    <col min="2160" max="2160" width="15.140625" bestFit="1" customWidth="1"/>
    <col min="2161" max="2161" width="17.28515625" bestFit="1" customWidth="1"/>
    <col min="2162" max="2162" width="19.5703125" bestFit="1" customWidth="1"/>
    <col min="2163" max="2163" width="21.7109375" bestFit="1" customWidth="1"/>
    <col min="2164" max="2164" width="15.140625" bestFit="1" customWidth="1"/>
    <col min="2165" max="2165" width="17.28515625" bestFit="1" customWidth="1"/>
    <col min="2166" max="2166" width="19.5703125" bestFit="1" customWidth="1"/>
    <col min="2167" max="2167" width="21.7109375" bestFit="1" customWidth="1"/>
    <col min="2168" max="2168" width="15.140625" bestFit="1" customWidth="1"/>
    <col min="2169" max="2169" width="17.28515625" bestFit="1" customWidth="1"/>
    <col min="2170" max="2170" width="15.140625" bestFit="1" customWidth="1"/>
    <col min="2171" max="2171" width="17.28515625" bestFit="1" customWidth="1"/>
    <col min="2172" max="2172" width="19.5703125" bestFit="1" customWidth="1"/>
    <col min="2173" max="2173" width="21.7109375" bestFit="1" customWidth="1"/>
    <col min="2174" max="2174" width="15.140625" bestFit="1" customWidth="1"/>
    <col min="2175" max="2175" width="17.28515625" bestFit="1" customWidth="1"/>
    <col min="2176" max="2176" width="19.5703125" bestFit="1" customWidth="1"/>
    <col min="2177" max="2177" width="21.7109375" bestFit="1" customWidth="1"/>
    <col min="2178" max="2178" width="15.140625" bestFit="1" customWidth="1"/>
    <col min="2179" max="2179" width="17.28515625" bestFit="1" customWidth="1"/>
    <col min="2180" max="2180" width="19.5703125" bestFit="1" customWidth="1"/>
    <col min="2181" max="2181" width="21.7109375" bestFit="1" customWidth="1"/>
    <col min="2182" max="2182" width="15.140625" bestFit="1" customWidth="1"/>
    <col min="2183" max="2183" width="17.28515625" bestFit="1" customWidth="1"/>
    <col min="2184" max="2184" width="19.5703125" bestFit="1" customWidth="1"/>
    <col min="2185" max="2185" width="21.7109375" bestFit="1" customWidth="1"/>
    <col min="2186" max="2186" width="15.140625" bestFit="1" customWidth="1"/>
    <col min="2187" max="2187" width="17.28515625" bestFit="1" customWidth="1"/>
    <col min="2188" max="2188" width="19.5703125" bestFit="1" customWidth="1"/>
    <col min="2189" max="2189" width="21.7109375" bestFit="1" customWidth="1"/>
    <col min="2190" max="2190" width="15.140625" bestFit="1" customWidth="1"/>
    <col min="2191" max="2191" width="17.28515625" bestFit="1" customWidth="1"/>
    <col min="2192" max="2192" width="19.5703125" bestFit="1" customWidth="1"/>
    <col min="2193" max="2193" width="21.7109375" bestFit="1" customWidth="1"/>
    <col min="2194" max="2194" width="15.140625" bestFit="1" customWidth="1"/>
    <col min="2195" max="2195" width="17.28515625" bestFit="1" customWidth="1"/>
    <col min="2196" max="2196" width="19.5703125" bestFit="1" customWidth="1"/>
    <col min="2197" max="2197" width="21.7109375" bestFit="1" customWidth="1"/>
    <col min="2198" max="2198" width="15.140625" bestFit="1" customWidth="1"/>
    <col min="2199" max="2199" width="17.28515625" bestFit="1" customWidth="1"/>
    <col min="2200" max="2200" width="19.5703125" bestFit="1" customWidth="1"/>
    <col min="2201" max="2201" width="21.7109375" bestFit="1" customWidth="1"/>
    <col min="2202" max="2202" width="15.140625" bestFit="1" customWidth="1"/>
    <col min="2203" max="2203" width="17.28515625" bestFit="1" customWidth="1"/>
    <col min="2204" max="2204" width="19.5703125" bestFit="1" customWidth="1"/>
    <col min="2205" max="2205" width="21.7109375" bestFit="1" customWidth="1"/>
    <col min="2206" max="2206" width="15.140625" bestFit="1" customWidth="1"/>
    <col min="2207" max="2207" width="17.28515625" bestFit="1" customWidth="1"/>
    <col min="2208" max="2208" width="19.5703125" bestFit="1" customWidth="1"/>
    <col min="2209" max="2209" width="21.7109375" bestFit="1" customWidth="1"/>
    <col min="2210" max="2210" width="15.140625" bestFit="1" customWidth="1"/>
    <col min="2211" max="2211" width="17.28515625" bestFit="1" customWidth="1"/>
    <col min="2212" max="2212" width="15.140625" bestFit="1" customWidth="1"/>
    <col min="2213" max="2213" width="17.28515625" bestFit="1" customWidth="1"/>
    <col min="2214" max="2214" width="19.5703125" bestFit="1" customWidth="1"/>
    <col min="2215" max="2215" width="21.7109375" bestFit="1" customWidth="1"/>
    <col min="2216" max="2216" width="15.140625" bestFit="1" customWidth="1"/>
    <col min="2217" max="2217" width="17.28515625" bestFit="1" customWidth="1"/>
    <col min="2218" max="2218" width="19.5703125" bestFit="1" customWidth="1"/>
    <col min="2219" max="2219" width="21.7109375" bestFit="1" customWidth="1"/>
    <col min="2220" max="2220" width="15.140625" bestFit="1" customWidth="1"/>
    <col min="2221" max="2221" width="17.28515625" bestFit="1" customWidth="1"/>
    <col min="2222" max="2222" width="19.5703125" bestFit="1" customWidth="1"/>
    <col min="2223" max="2223" width="21.7109375" bestFit="1" customWidth="1"/>
    <col min="2224" max="2224" width="15.140625" bestFit="1" customWidth="1"/>
    <col min="2225" max="2225" width="17.28515625" bestFit="1" customWidth="1"/>
    <col min="2226" max="2226" width="15.140625" bestFit="1" customWidth="1"/>
    <col min="2227" max="2227" width="17.28515625" bestFit="1" customWidth="1"/>
    <col min="2228" max="2228" width="19.5703125" bestFit="1" customWidth="1"/>
    <col min="2229" max="2229" width="21.7109375" bestFit="1" customWidth="1"/>
    <col min="2230" max="2230" width="15.140625" bestFit="1" customWidth="1"/>
    <col min="2231" max="2231" width="17.28515625" bestFit="1" customWidth="1"/>
    <col min="2232" max="2232" width="19.5703125" bestFit="1" customWidth="1"/>
    <col min="2233" max="2233" width="21.7109375" bestFit="1" customWidth="1"/>
    <col min="2234" max="2234" width="15.140625" bestFit="1" customWidth="1"/>
    <col min="2235" max="2235" width="17.28515625" bestFit="1" customWidth="1"/>
    <col min="2236" max="2236" width="15.140625" bestFit="1" customWidth="1"/>
    <col min="2237" max="2237" width="17.28515625" bestFit="1" customWidth="1"/>
    <col min="2238" max="2238" width="19.5703125" bestFit="1" customWidth="1"/>
    <col min="2239" max="2239" width="21.7109375" bestFit="1" customWidth="1"/>
    <col min="2240" max="2240" width="15.140625" bestFit="1" customWidth="1"/>
    <col min="2241" max="2241" width="17.28515625" bestFit="1" customWidth="1"/>
    <col min="2242" max="2242" width="19.5703125" bestFit="1" customWidth="1"/>
    <col min="2243" max="2243" width="21.7109375" bestFit="1" customWidth="1"/>
    <col min="2244" max="2244" width="15.140625" bestFit="1" customWidth="1"/>
    <col min="2245" max="2245" width="17.28515625" bestFit="1" customWidth="1"/>
    <col min="2246" max="2246" width="19.5703125" bestFit="1" customWidth="1"/>
    <col min="2247" max="2247" width="21.7109375" bestFit="1" customWidth="1"/>
    <col min="2248" max="2248" width="15.140625" bestFit="1" customWidth="1"/>
    <col min="2249" max="2249" width="17.28515625" bestFit="1" customWidth="1"/>
    <col min="2250" max="2250" width="19.5703125" bestFit="1" customWidth="1"/>
    <col min="2251" max="2251" width="21.7109375" bestFit="1" customWidth="1"/>
    <col min="2252" max="2252" width="15.140625" bestFit="1" customWidth="1"/>
    <col min="2253" max="2253" width="17.28515625" bestFit="1" customWidth="1"/>
    <col min="2254" max="2254" width="19.5703125" bestFit="1" customWidth="1"/>
    <col min="2255" max="2255" width="21.7109375" bestFit="1" customWidth="1"/>
    <col min="2256" max="2256" width="15.140625" bestFit="1" customWidth="1"/>
    <col min="2257" max="2257" width="17.28515625" bestFit="1" customWidth="1"/>
    <col min="2258" max="2258" width="19.5703125" bestFit="1" customWidth="1"/>
    <col min="2259" max="2259" width="21.7109375" bestFit="1" customWidth="1"/>
    <col min="2260" max="2260" width="15.140625" bestFit="1" customWidth="1"/>
    <col min="2261" max="2261" width="17.28515625" bestFit="1" customWidth="1"/>
    <col min="2262" max="2262" width="15.140625" bestFit="1" customWidth="1"/>
    <col min="2263" max="2263" width="17.28515625" bestFit="1" customWidth="1"/>
    <col min="2264" max="2264" width="19.5703125" bestFit="1" customWidth="1"/>
    <col min="2265" max="2265" width="21.7109375" bestFit="1" customWidth="1"/>
    <col min="2266" max="2266" width="15.140625" bestFit="1" customWidth="1"/>
    <col min="2267" max="2267" width="17.28515625" bestFit="1" customWidth="1"/>
    <col min="2268" max="2268" width="15.140625" bestFit="1" customWidth="1"/>
    <col min="2269" max="2269" width="17.28515625" bestFit="1" customWidth="1"/>
    <col min="2270" max="2270" width="19.5703125" bestFit="1" customWidth="1"/>
    <col min="2271" max="2271" width="21.7109375" bestFit="1" customWidth="1"/>
    <col min="2272" max="2272" width="15.140625" bestFit="1" customWidth="1"/>
    <col min="2273" max="2273" width="17.28515625" bestFit="1" customWidth="1"/>
    <col min="2274" max="2274" width="19.5703125" bestFit="1" customWidth="1"/>
    <col min="2275" max="2275" width="21.7109375" bestFit="1" customWidth="1"/>
    <col min="2276" max="2276" width="15.140625" bestFit="1" customWidth="1"/>
    <col min="2277" max="2277" width="17.28515625" bestFit="1" customWidth="1"/>
    <col min="2278" max="2278" width="19.5703125" bestFit="1" customWidth="1"/>
    <col min="2279" max="2279" width="21.7109375" bestFit="1" customWidth="1"/>
    <col min="2280" max="2280" width="15.140625" bestFit="1" customWidth="1"/>
    <col min="2281" max="2281" width="17.28515625" bestFit="1" customWidth="1"/>
    <col min="2282" max="2282" width="19.5703125" bestFit="1" customWidth="1"/>
    <col min="2283" max="2283" width="21.7109375" bestFit="1" customWidth="1"/>
    <col min="2284" max="2284" width="15.140625" bestFit="1" customWidth="1"/>
    <col min="2285" max="2285" width="17.28515625" bestFit="1" customWidth="1"/>
    <col min="2286" max="2286" width="19.5703125" bestFit="1" customWidth="1"/>
    <col min="2287" max="2287" width="21.7109375" bestFit="1" customWidth="1"/>
    <col min="2288" max="2288" width="15.140625" bestFit="1" customWidth="1"/>
    <col min="2289" max="2289" width="17.28515625" bestFit="1" customWidth="1"/>
    <col min="2290" max="2290" width="19.5703125" bestFit="1" customWidth="1"/>
    <col min="2291" max="2291" width="21.7109375" bestFit="1" customWidth="1"/>
    <col min="2292" max="2292" width="15.140625" bestFit="1" customWidth="1"/>
    <col min="2293" max="2293" width="17.28515625" bestFit="1" customWidth="1"/>
    <col min="2294" max="2294" width="19.5703125" bestFit="1" customWidth="1"/>
    <col min="2295" max="2295" width="21.7109375" bestFit="1" customWidth="1"/>
    <col min="2296" max="2296" width="15.140625" bestFit="1" customWidth="1"/>
    <col min="2297" max="2297" width="17.28515625" bestFit="1" customWidth="1"/>
    <col min="2298" max="2298" width="19.5703125" bestFit="1" customWidth="1"/>
    <col min="2299" max="2299" width="21.7109375" bestFit="1" customWidth="1"/>
    <col min="2300" max="2300" width="15.140625" bestFit="1" customWidth="1"/>
    <col min="2301" max="2301" width="17.28515625" bestFit="1" customWidth="1"/>
    <col min="2302" max="2302" width="19.5703125" bestFit="1" customWidth="1"/>
    <col min="2303" max="2303" width="21.7109375" bestFit="1" customWidth="1"/>
    <col min="2304" max="2304" width="15.140625" bestFit="1" customWidth="1"/>
    <col min="2305" max="2305" width="17.28515625" bestFit="1" customWidth="1"/>
    <col min="2306" max="2306" width="19.5703125" bestFit="1" customWidth="1"/>
    <col min="2307" max="2307" width="21.7109375" bestFit="1" customWidth="1"/>
    <col min="2308" max="2308" width="15.140625" bestFit="1" customWidth="1"/>
    <col min="2309" max="2309" width="17.28515625" bestFit="1" customWidth="1"/>
    <col min="2310" max="2310" width="15.140625" bestFit="1" customWidth="1"/>
    <col min="2311" max="2311" width="17.28515625" bestFit="1" customWidth="1"/>
    <col min="2312" max="2312" width="19.5703125" bestFit="1" customWidth="1"/>
    <col min="2313" max="2313" width="21.7109375" bestFit="1" customWidth="1"/>
    <col min="2314" max="2314" width="15.140625" bestFit="1" customWidth="1"/>
    <col min="2315" max="2315" width="17.28515625" bestFit="1" customWidth="1"/>
    <col min="2316" max="2316" width="19.5703125" bestFit="1" customWidth="1"/>
    <col min="2317" max="2317" width="21.7109375" bestFit="1" customWidth="1"/>
    <col min="2318" max="2318" width="15.140625" bestFit="1" customWidth="1"/>
    <col min="2319" max="2319" width="17.28515625" bestFit="1" customWidth="1"/>
    <col min="2320" max="2320" width="15.140625" bestFit="1" customWidth="1"/>
    <col min="2321" max="2321" width="17.28515625" bestFit="1" customWidth="1"/>
    <col min="2322" max="2322" width="19.5703125" bestFit="1" customWidth="1"/>
    <col min="2323" max="2323" width="21.7109375" bestFit="1" customWidth="1"/>
    <col min="2324" max="2324" width="15.140625" bestFit="1" customWidth="1"/>
    <col min="2325" max="2325" width="17.28515625" bestFit="1" customWidth="1"/>
    <col min="2326" max="2326" width="15.140625" bestFit="1" customWidth="1"/>
    <col min="2327" max="2327" width="17.28515625" bestFit="1" customWidth="1"/>
    <col min="2328" max="2328" width="19.5703125" bestFit="1" customWidth="1"/>
    <col min="2329" max="2329" width="21.7109375" bestFit="1" customWidth="1"/>
    <col min="2330" max="2330" width="15.140625" bestFit="1" customWidth="1"/>
    <col min="2331" max="2331" width="17.28515625" bestFit="1" customWidth="1"/>
    <col min="2332" max="2332" width="19.5703125" bestFit="1" customWidth="1"/>
    <col min="2333" max="2333" width="21.7109375" bestFit="1" customWidth="1"/>
    <col min="2334" max="2334" width="15.140625" bestFit="1" customWidth="1"/>
    <col min="2335" max="2335" width="17.28515625" bestFit="1" customWidth="1"/>
    <col min="2336" max="2336" width="19.5703125" bestFit="1" customWidth="1"/>
    <col min="2337" max="2337" width="21.7109375" bestFit="1" customWidth="1"/>
    <col min="2338" max="2338" width="15.140625" bestFit="1" customWidth="1"/>
    <col min="2339" max="2339" width="17.28515625" bestFit="1" customWidth="1"/>
    <col min="2340" max="2340" width="15.140625" bestFit="1" customWidth="1"/>
    <col min="2341" max="2341" width="17.28515625" bestFit="1" customWidth="1"/>
    <col min="2342" max="2342" width="19.5703125" bestFit="1" customWidth="1"/>
    <col min="2343" max="2343" width="21.7109375" bestFit="1" customWidth="1"/>
    <col min="2344" max="2344" width="15.140625" bestFit="1" customWidth="1"/>
    <col min="2345" max="2345" width="17.28515625" bestFit="1" customWidth="1"/>
    <col min="2346" max="2346" width="19.5703125" bestFit="1" customWidth="1"/>
    <col min="2347" max="2347" width="21.7109375" bestFit="1" customWidth="1"/>
    <col min="2348" max="2348" width="15.140625" bestFit="1" customWidth="1"/>
    <col min="2349" max="2349" width="17.28515625" bestFit="1" customWidth="1"/>
    <col min="2350" max="2350" width="19.5703125" bestFit="1" customWidth="1"/>
    <col min="2351" max="2351" width="21.7109375" bestFit="1" customWidth="1"/>
    <col min="2352" max="2352" width="15.140625" bestFit="1" customWidth="1"/>
    <col min="2353" max="2353" width="17.28515625" bestFit="1" customWidth="1"/>
    <col min="2354" max="2354" width="15.140625" bestFit="1" customWidth="1"/>
    <col min="2355" max="2355" width="17.28515625" bestFit="1" customWidth="1"/>
    <col min="2356" max="2356" width="19.5703125" bestFit="1" customWidth="1"/>
    <col min="2357" max="2357" width="21.7109375" bestFit="1" customWidth="1"/>
    <col min="2358" max="2358" width="15.140625" bestFit="1" customWidth="1"/>
    <col min="2359" max="2359" width="17.28515625" bestFit="1" customWidth="1"/>
    <col min="2360" max="2360" width="19.5703125" bestFit="1" customWidth="1"/>
    <col min="2361" max="2361" width="21.7109375" bestFit="1" customWidth="1"/>
    <col min="2362" max="2362" width="15.140625" bestFit="1" customWidth="1"/>
    <col min="2363" max="2363" width="17.28515625" bestFit="1" customWidth="1"/>
    <col min="2364" max="2364" width="19.5703125" bestFit="1" customWidth="1"/>
    <col min="2365" max="2365" width="21.7109375" bestFit="1" customWidth="1"/>
    <col min="2366" max="2366" width="15.140625" bestFit="1" customWidth="1"/>
    <col min="2367" max="2367" width="17.28515625" bestFit="1" customWidth="1"/>
    <col min="2368" max="2368" width="15.140625" bestFit="1" customWidth="1"/>
    <col min="2369" max="2369" width="17.28515625" bestFit="1" customWidth="1"/>
    <col min="2370" max="2370" width="19.5703125" bestFit="1" customWidth="1"/>
    <col min="2371" max="2371" width="21.7109375" bestFit="1" customWidth="1"/>
    <col min="2372" max="2372" width="15.140625" bestFit="1" customWidth="1"/>
    <col min="2373" max="2373" width="17.28515625" bestFit="1" customWidth="1"/>
    <col min="2374" max="2374" width="19.5703125" bestFit="1" customWidth="1"/>
    <col min="2375" max="2375" width="21.7109375" bestFit="1" customWidth="1"/>
    <col min="2376" max="2376" width="16.7109375" bestFit="1" customWidth="1"/>
    <col min="2377" max="2377" width="19.140625" bestFit="1" customWidth="1"/>
    <col min="2378" max="2378" width="15.140625" bestFit="1" customWidth="1"/>
    <col min="2379" max="2379" width="17.28515625" bestFit="1" customWidth="1"/>
    <col min="2380" max="2380" width="15.140625" bestFit="1" customWidth="1"/>
    <col min="2381" max="2381" width="17.28515625" bestFit="1" customWidth="1"/>
    <col min="2382" max="2382" width="15.140625" bestFit="1" customWidth="1"/>
    <col min="2383" max="2383" width="17.28515625" bestFit="1" customWidth="1"/>
    <col min="2384" max="2384" width="15.140625" bestFit="1" customWidth="1"/>
    <col min="2385" max="2385" width="17.28515625" bestFit="1" customWidth="1"/>
    <col min="2386" max="2386" width="19.5703125" bestFit="1" customWidth="1"/>
    <col min="2387" max="2387" width="21.7109375" bestFit="1" customWidth="1"/>
    <col min="2388" max="2388" width="15.140625" bestFit="1" customWidth="1"/>
    <col min="2389" max="2389" width="17.28515625" bestFit="1" customWidth="1"/>
    <col min="2390" max="2390" width="15.140625" bestFit="1" customWidth="1"/>
    <col min="2391" max="2391" width="17.28515625" bestFit="1" customWidth="1"/>
    <col min="2392" max="2392" width="19.5703125" bestFit="1" customWidth="1"/>
    <col min="2393" max="2393" width="21.7109375" bestFit="1" customWidth="1"/>
    <col min="2394" max="2394" width="15.140625" bestFit="1" customWidth="1"/>
    <col min="2395" max="2395" width="17.28515625" bestFit="1" customWidth="1"/>
    <col min="2396" max="2396" width="15.140625" bestFit="1" customWidth="1"/>
    <col min="2397" max="2397" width="17.28515625" bestFit="1" customWidth="1"/>
    <col min="2398" max="2398" width="19.5703125" bestFit="1" customWidth="1"/>
    <col min="2399" max="2399" width="21.7109375" bestFit="1" customWidth="1"/>
    <col min="2400" max="2400" width="15.140625" bestFit="1" customWidth="1"/>
    <col min="2401" max="2401" width="17.28515625" bestFit="1" customWidth="1"/>
    <col min="2402" max="2402" width="19.5703125" bestFit="1" customWidth="1"/>
    <col min="2403" max="2403" width="21.7109375" bestFit="1" customWidth="1"/>
    <col min="2404" max="2404" width="15.140625" bestFit="1" customWidth="1"/>
    <col min="2405" max="2405" width="17.28515625" bestFit="1" customWidth="1"/>
    <col min="2406" max="2406" width="19.5703125" bestFit="1" customWidth="1"/>
    <col min="2407" max="2407" width="21.7109375" bestFit="1" customWidth="1"/>
    <col min="2408" max="2408" width="15.140625" bestFit="1" customWidth="1"/>
    <col min="2409" max="2409" width="17.28515625" bestFit="1" customWidth="1"/>
    <col min="2410" max="2410" width="15.140625" bestFit="1" customWidth="1"/>
    <col min="2411" max="2411" width="17.28515625" bestFit="1" customWidth="1"/>
    <col min="2412" max="2412" width="19.5703125" bestFit="1" customWidth="1"/>
    <col min="2413" max="2413" width="21.7109375" bestFit="1" customWidth="1"/>
    <col min="2414" max="2414" width="15.140625" bestFit="1" customWidth="1"/>
    <col min="2415" max="2415" width="17.28515625" bestFit="1" customWidth="1"/>
    <col min="2416" max="2416" width="19.5703125" bestFit="1" customWidth="1"/>
    <col min="2417" max="2417" width="21.7109375" bestFit="1" customWidth="1"/>
    <col min="2418" max="2418" width="15.140625" bestFit="1" customWidth="1"/>
    <col min="2419" max="2419" width="17.28515625" bestFit="1" customWidth="1"/>
    <col min="2420" max="2420" width="19.5703125" bestFit="1" customWidth="1"/>
    <col min="2421" max="2421" width="21.7109375" bestFit="1" customWidth="1"/>
    <col min="2422" max="2422" width="15.140625" bestFit="1" customWidth="1"/>
    <col min="2423" max="2423" width="17.28515625" bestFit="1" customWidth="1"/>
    <col min="2424" max="2424" width="19.5703125" bestFit="1" customWidth="1"/>
    <col min="2425" max="2425" width="21.7109375" bestFit="1" customWidth="1"/>
    <col min="2426" max="2426" width="15.140625" bestFit="1" customWidth="1"/>
    <col min="2427" max="2427" width="17.28515625" bestFit="1" customWidth="1"/>
    <col min="2428" max="2428" width="15.140625" bestFit="1" customWidth="1"/>
    <col min="2429" max="2429" width="17.28515625" bestFit="1" customWidth="1"/>
    <col min="2430" max="2430" width="15.140625" bestFit="1" customWidth="1"/>
    <col min="2431" max="2431" width="17.28515625" bestFit="1" customWidth="1"/>
    <col min="2432" max="2432" width="19.5703125" bestFit="1" customWidth="1"/>
    <col min="2433" max="2433" width="21.7109375" bestFit="1" customWidth="1"/>
    <col min="2434" max="2434" width="15.140625" bestFit="1" customWidth="1"/>
    <col min="2435" max="2435" width="17.28515625" bestFit="1" customWidth="1"/>
    <col min="2436" max="2436" width="19.5703125" bestFit="1" customWidth="1"/>
    <col min="2437" max="2437" width="21.7109375" bestFit="1" customWidth="1"/>
    <col min="2438" max="2438" width="15.140625" bestFit="1" customWidth="1"/>
    <col min="2439" max="2439" width="17.28515625" bestFit="1" customWidth="1"/>
    <col min="2440" max="2440" width="19.5703125" bestFit="1" customWidth="1"/>
    <col min="2441" max="2441" width="21.7109375" bestFit="1" customWidth="1"/>
    <col min="2442" max="2442" width="15.140625" bestFit="1" customWidth="1"/>
    <col min="2443" max="2443" width="17.28515625" bestFit="1" customWidth="1"/>
    <col min="2444" max="2444" width="19.5703125" bestFit="1" customWidth="1"/>
    <col min="2445" max="2445" width="21.7109375" bestFit="1" customWidth="1"/>
    <col min="2446" max="2446" width="15.140625" bestFit="1" customWidth="1"/>
    <col min="2447" max="2447" width="17.28515625" bestFit="1" customWidth="1"/>
    <col min="2448" max="2448" width="15.140625" bestFit="1" customWidth="1"/>
    <col min="2449" max="2449" width="17.28515625" bestFit="1" customWidth="1"/>
    <col min="2450" max="2450" width="19.5703125" bestFit="1" customWidth="1"/>
    <col min="2451" max="2451" width="21.7109375" bestFit="1" customWidth="1"/>
    <col min="2452" max="2452" width="15.140625" bestFit="1" customWidth="1"/>
    <col min="2453" max="2453" width="17.28515625" bestFit="1" customWidth="1"/>
    <col min="2454" max="2454" width="15.140625" bestFit="1" customWidth="1"/>
    <col min="2455" max="2455" width="17.28515625" bestFit="1" customWidth="1"/>
    <col min="2456" max="2456" width="15.140625" bestFit="1" customWidth="1"/>
    <col min="2457" max="2457" width="17.28515625" bestFit="1" customWidth="1"/>
    <col min="2458" max="2458" width="19.5703125" bestFit="1" customWidth="1"/>
    <col min="2459" max="2459" width="21.7109375" bestFit="1" customWidth="1"/>
    <col min="2460" max="2460" width="15.140625" bestFit="1" customWidth="1"/>
    <col min="2461" max="2461" width="17.28515625" bestFit="1" customWidth="1"/>
    <col min="2462" max="2462" width="15.140625" bestFit="1" customWidth="1"/>
    <col min="2463" max="2463" width="17.28515625" bestFit="1" customWidth="1"/>
    <col min="2464" max="2464" width="19.5703125" bestFit="1" customWidth="1"/>
    <col min="2465" max="2465" width="21.7109375" bestFit="1" customWidth="1"/>
    <col min="2466" max="2466" width="15.140625" bestFit="1" customWidth="1"/>
    <col min="2467" max="2467" width="17.28515625" bestFit="1" customWidth="1"/>
    <col min="2468" max="2468" width="19.5703125" bestFit="1" customWidth="1"/>
    <col min="2469" max="2469" width="21.7109375" bestFit="1" customWidth="1"/>
    <col min="2470" max="2470" width="15.140625" bestFit="1" customWidth="1"/>
    <col min="2471" max="2471" width="17.28515625" bestFit="1" customWidth="1"/>
    <col min="2472" max="2472" width="19.5703125" bestFit="1" customWidth="1"/>
    <col min="2473" max="2473" width="21.7109375" bestFit="1" customWidth="1"/>
    <col min="2474" max="2474" width="15.140625" bestFit="1" customWidth="1"/>
    <col min="2475" max="2475" width="17.28515625" bestFit="1" customWidth="1"/>
    <col min="2476" max="2476" width="19.5703125" bestFit="1" customWidth="1"/>
    <col min="2477" max="2477" width="21.7109375" bestFit="1" customWidth="1"/>
    <col min="2478" max="2478" width="15.140625" bestFit="1" customWidth="1"/>
    <col min="2479" max="2479" width="17.28515625" bestFit="1" customWidth="1"/>
    <col min="2480" max="2480" width="15.140625" bestFit="1" customWidth="1"/>
    <col min="2481" max="2481" width="17.28515625" bestFit="1" customWidth="1"/>
    <col min="2482" max="2482" width="15.140625" bestFit="1" customWidth="1"/>
    <col min="2483" max="2483" width="17.28515625" bestFit="1" customWidth="1"/>
    <col min="2484" max="2484" width="19.5703125" bestFit="1" customWidth="1"/>
    <col min="2485" max="2485" width="21.7109375" bestFit="1" customWidth="1"/>
    <col min="2486" max="2486" width="15.140625" bestFit="1" customWidth="1"/>
    <col min="2487" max="2487" width="17.28515625" bestFit="1" customWidth="1"/>
    <col min="2488" max="2488" width="15.140625" bestFit="1" customWidth="1"/>
    <col min="2489" max="2489" width="17.28515625" bestFit="1" customWidth="1"/>
    <col min="2490" max="2490" width="19.5703125" bestFit="1" customWidth="1"/>
    <col min="2491" max="2491" width="21.7109375" bestFit="1" customWidth="1"/>
    <col min="2492" max="2492" width="15.140625" bestFit="1" customWidth="1"/>
    <col min="2493" max="2493" width="17.28515625" bestFit="1" customWidth="1"/>
    <col min="2494" max="2494" width="15.140625" bestFit="1" customWidth="1"/>
    <col min="2495" max="2495" width="17.28515625" bestFit="1" customWidth="1"/>
    <col min="2496" max="2496" width="19.5703125" bestFit="1" customWidth="1"/>
    <col min="2497" max="2497" width="21.7109375" bestFit="1" customWidth="1"/>
    <col min="2498" max="2498" width="15.140625" bestFit="1" customWidth="1"/>
    <col min="2499" max="2499" width="17.28515625" bestFit="1" customWidth="1"/>
    <col min="2500" max="2500" width="19.5703125" bestFit="1" customWidth="1"/>
    <col min="2501" max="2501" width="21.7109375" bestFit="1" customWidth="1"/>
    <col min="2502" max="2502" width="15.140625" bestFit="1" customWidth="1"/>
    <col min="2503" max="2503" width="17.28515625" bestFit="1" customWidth="1"/>
    <col min="2504" max="2504" width="15.140625" bestFit="1" customWidth="1"/>
    <col min="2505" max="2505" width="17.28515625" bestFit="1" customWidth="1"/>
    <col min="2506" max="2506" width="19.5703125" bestFit="1" customWidth="1"/>
    <col min="2507" max="2507" width="21.7109375" bestFit="1" customWidth="1"/>
    <col min="2508" max="2508" width="15.140625" bestFit="1" customWidth="1"/>
    <col min="2509" max="2509" width="17.28515625" bestFit="1" customWidth="1"/>
    <col min="2510" max="2510" width="15.140625" bestFit="1" customWidth="1"/>
    <col min="2511" max="2511" width="17.28515625" bestFit="1" customWidth="1"/>
    <col min="2512" max="2512" width="19.5703125" bestFit="1" customWidth="1"/>
    <col min="2513" max="2513" width="21.7109375" bestFit="1" customWidth="1"/>
    <col min="2514" max="2514" width="15.140625" bestFit="1" customWidth="1"/>
    <col min="2515" max="2515" width="17.28515625" bestFit="1" customWidth="1"/>
    <col min="2516" max="2516" width="19.5703125" bestFit="1" customWidth="1"/>
    <col min="2517" max="2517" width="21.7109375" bestFit="1" customWidth="1"/>
    <col min="2518" max="2518" width="15.140625" bestFit="1" customWidth="1"/>
    <col min="2519" max="2519" width="17.28515625" bestFit="1" customWidth="1"/>
    <col min="2520" max="2520" width="19.5703125" bestFit="1" customWidth="1"/>
    <col min="2521" max="2521" width="21.7109375" bestFit="1" customWidth="1"/>
    <col min="2522" max="2522" width="15.140625" bestFit="1" customWidth="1"/>
    <col min="2523" max="2523" width="17.28515625" bestFit="1" customWidth="1"/>
    <col min="2524" max="2524" width="19.5703125" bestFit="1" customWidth="1"/>
    <col min="2525" max="2525" width="21.7109375" bestFit="1" customWidth="1"/>
    <col min="2526" max="2526" width="15.140625" bestFit="1" customWidth="1"/>
    <col min="2527" max="2527" width="17.28515625" bestFit="1" customWidth="1"/>
    <col min="2528" max="2528" width="19.5703125" bestFit="1" customWidth="1"/>
    <col min="2529" max="2529" width="21.7109375" bestFit="1" customWidth="1"/>
    <col min="2530" max="2530" width="15.140625" bestFit="1" customWidth="1"/>
    <col min="2531" max="2531" width="17.28515625" bestFit="1" customWidth="1"/>
    <col min="2532" max="2532" width="19.5703125" bestFit="1" customWidth="1"/>
    <col min="2533" max="2533" width="21.7109375" bestFit="1" customWidth="1"/>
    <col min="2534" max="2534" width="15.140625" bestFit="1" customWidth="1"/>
    <col min="2535" max="2535" width="17.28515625" bestFit="1" customWidth="1"/>
    <col min="2536" max="2536" width="19.5703125" bestFit="1" customWidth="1"/>
    <col min="2537" max="2537" width="21.7109375" bestFit="1" customWidth="1"/>
    <col min="2538" max="2538" width="15.140625" bestFit="1" customWidth="1"/>
    <col min="2539" max="2539" width="17.28515625" bestFit="1" customWidth="1"/>
    <col min="2540" max="2540" width="15.140625" bestFit="1" customWidth="1"/>
    <col min="2541" max="2541" width="17.28515625" bestFit="1" customWidth="1"/>
    <col min="2542" max="2542" width="15.140625" bestFit="1" customWidth="1"/>
    <col min="2543" max="2543" width="17.28515625" bestFit="1" customWidth="1"/>
    <col min="2544" max="2544" width="19.5703125" bestFit="1" customWidth="1"/>
    <col min="2545" max="2545" width="21.7109375" bestFit="1" customWidth="1"/>
    <col min="2546" max="2546" width="15.140625" bestFit="1" customWidth="1"/>
    <col min="2547" max="2547" width="17.28515625" bestFit="1" customWidth="1"/>
    <col min="2548" max="2548" width="19.5703125" bestFit="1" customWidth="1"/>
    <col min="2549" max="2549" width="21.7109375" bestFit="1" customWidth="1"/>
    <col min="2550" max="2550" width="15.140625" bestFit="1" customWidth="1"/>
    <col min="2551" max="2551" width="17.28515625" bestFit="1" customWidth="1"/>
    <col min="2552" max="2552" width="15.140625" bestFit="1" customWidth="1"/>
    <col min="2553" max="2553" width="17.28515625" bestFit="1" customWidth="1"/>
    <col min="2554" max="2554" width="19.5703125" bestFit="1" customWidth="1"/>
    <col min="2555" max="2555" width="21.7109375" bestFit="1" customWidth="1"/>
    <col min="2556" max="2556" width="15.140625" bestFit="1" customWidth="1"/>
    <col min="2557" max="2557" width="17.28515625" bestFit="1" customWidth="1"/>
    <col min="2558" max="2558" width="15.140625" bestFit="1" customWidth="1"/>
    <col min="2559" max="2559" width="17.28515625" bestFit="1" customWidth="1"/>
    <col min="2560" max="2560" width="19.5703125" bestFit="1" customWidth="1"/>
    <col min="2561" max="2561" width="21.7109375" bestFit="1" customWidth="1"/>
    <col min="2562" max="2562" width="15.140625" bestFit="1" customWidth="1"/>
    <col min="2563" max="2563" width="17.28515625" bestFit="1" customWidth="1"/>
    <col min="2564" max="2564" width="19.5703125" bestFit="1" customWidth="1"/>
    <col min="2565" max="2565" width="21.7109375" bestFit="1" customWidth="1"/>
    <col min="2566" max="2566" width="15.140625" bestFit="1" customWidth="1"/>
    <col min="2567" max="2567" width="17.28515625" bestFit="1" customWidth="1"/>
    <col min="2568" max="2568" width="19.5703125" bestFit="1" customWidth="1"/>
    <col min="2569" max="2569" width="21.7109375" bestFit="1" customWidth="1"/>
    <col min="2570" max="2570" width="15.140625" bestFit="1" customWidth="1"/>
    <col min="2571" max="2571" width="17.28515625" bestFit="1" customWidth="1"/>
    <col min="2572" max="2572" width="19.5703125" bestFit="1" customWidth="1"/>
    <col min="2573" max="2573" width="21.7109375" bestFit="1" customWidth="1"/>
    <col min="2574" max="2574" width="15.140625" bestFit="1" customWidth="1"/>
    <col min="2575" max="2575" width="17.28515625" bestFit="1" customWidth="1"/>
    <col min="2576" max="2576" width="19.5703125" bestFit="1" customWidth="1"/>
    <col min="2577" max="2577" width="21.7109375" bestFit="1" customWidth="1"/>
    <col min="2578" max="2578" width="15.140625" bestFit="1" customWidth="1"/>
    <col min="2579" max="2579" width="17.28515625" bestFit="1" customWidth="1"/>
    <col min="2580" max="2580" width="15.140625" bestFit="1" customWidth="1"/>
    <col min="2581" max="2581" width="17.28515625" bestFit="1" customWidth="1"/>
    <col min="2582" max="2582" width="19.5703125" bestFit="1" customWidth="1"/>
    <col min="2583" max="2583" width="21.7109375" bestFit="1" customWidth="1"/>
    <col min="2584" max="2584" width="15.140625" bestFit="1" customWidth="1"/>
    <col min="2585" max="2585" width="17.28515625" bestFit="1" customWidth="1"/>
    <col min="2586" max="2586" width="19.5703125" bestFit="1" customWidth="1"/>
    <col min="2587" max="2587" width="21.7109375" bestFit="1" customWidth="1"/>
    <col min="2588" max="2588" width="15.140625" bestFit="1" customWidth="1"/>
    <col min="2589" max="2589" width="17.28515625" bestFit="1" customWidth="1"/>
    <col min="2590" max="2590" width="19.5703125" bestFit="1" customWidth="1"/>
    <col min="2591" max="2591" width="21.7109375" bestFit="1" customWidth="1"/>
    <col min="2592" max="2592" width="15.140625" bestFit="1" customWidth="1"/>
    <col min="2593" max="2593" width="17.28515625" bestFit="1" customWidth="1"/>
    <col min="2594" max="2594" width="19.5703125" bestFit="1" customWidth="1"/>
    <col min="2595" max="2595" width="21.7109375" bestFit="1" customWidth="1"/>
    <col min="2596" max="2596" width="15.140625" bestFit="1" customWidth="1"/>
    <col min="2597" max="2597" width="17.28515625" bestFit="1" customWidth="1"/>
    <col min="2598" max="2598" width="19.5703125" bestFit="1" customWidth="1"/>
    <col min="2599" max="2599" width="21.7109375" bestFit="1" customWidth="1"/>
    <col min="2600" max="2600" width="15.140625" bestFit="1" customWidth="1"/>
    <col min="2601" max="2601" width="17.28515625" bestFit="1" customWidth="1"/>
    <col min="2602" max="2602" width="19.5703125" bestFit="1" customWidth="1"/>
    <col min="2603" max="2603" width="21.7109375" bestFit="1" customWidth="1"/>
    <col min="2604" max="2604" width="15.140625" bestFit="1" customWidth="1"/>
    <col min="2605" max="2605" width="17.28515625" bestFit="1" customWidth="1"/>
    <col min="2606" max="2606" width="19.5703125" bestFit="1" customWidth="1"/>
    <col min="2607" max="2607" width="21.7109375" bestFit="1" customWidth="1"/>
    <col min="2608" max="2608" width="15.140625" bestFit="1" customWidth="1"/>
    <col min="2609" max="2609" width="17.28515625" bestFit="1" customWidth="1"/>
    <col min="2610" max="2610" width="19.5703125" bestFit="1" customWidth="1"/>
    <col min="2611" max="2611" width="21.7109375" bestFit="1" customWidth="1"/>
    <col min="2612" max="2612" width="15.140625" bestFit="1" customWidth="1"/>
    <col min="2613" max="2613" width="17.28515625" bestFit="1" customWidth="1"/>
    <col min="2614" max="2614" width="15.140625" bestFit="1" customWidth="1"/>
    <col min="2615" max="2615" width="17.28515625" bestFit="1" customWidth="1"/>
    <col min="2616" max="2616" width="19.5703125" bestFit="1" customWidth="1"/>
    <col min="2617" max="2617" width="21.7109375" bestFit="1" customWidth="1"/>
    <col min="2618" max="2618" width="15.140625" bestFit="1" customWidth="1"/>
    <col min="2619" max="2619" width="17.28515625" bestFit="1" customWidth="1"/>
    <col min="2620" max="2620" width="19.5703125" bestFit="1" customWidth="1"/>
    <col min="2621" max="2621" width="21.7109375" bestFit="1" customWidth="1"/>
    <col min="2622" max="2622" width="15.140625" bestFit="1" customWidth="1"/>
    <col min="2623" max="2623" width="17.28515625" bestFit="1" customWidth="1"/>
    <col min="2624" max="2624" width="19.5703125" bestFit="1" customWidth="1"/>
    <col min="2625" max="2625" width="21.7109375" bestFit="1" customWidth="1"/>
    <col min="2626" max="2626" width="15.140625" bestFit="1" customWidth="1"/>
    <col min="2627" max="2627" width="17.28515625" bestFit="1" customWidth="1"/>
    <col min="2628" max="2628" width="19.5703125" bestFit="1" customWidth="1"/>
    <col min="2629" max="2629" width="21.7109375" bestFit="1" customWidth="1"/>
    <col min="2630" max="2630" width="15.140625" bestFit="1" customWidth="1"/>
    <col min="2631" max="2631" width="17.28515625" bestFit="1" customWidth="1"/>
    <col min="2632" max="2632" width="19.5703125" bestFit="1" customWidth="1"/>
    <col min="2633" max="2633" width="21.7109375" bestFit="1" customWidth="1"/>
    <col min="2634" max="2634" width="15.140625" bestFit="1" customWidth="1"/>
    <col min="2635" max="2635" width="17.28515625" bestFit="1" customWidth="1"/>
    <col min="2636" max="2636" width="15.140625" bestFit="1" customWidth="1"/>
    <col min="2637" max="2637" width="17.28515625" bestFit="1" customWidth="1"/>
    <col min="2638" max="2638" width="19.5703125" bestFit="1" customWidth="1"/>
    <col min="2639" max="2639" width="21.7109375" bestFit="1" customWidth="1"/>
    <col min="2640" max="2640" width="15.140625" bestFit="1" customWidth="1"/>
    <col min="2641" max="2641" width="17.28515625" bestFit="1" customWidth="1"/>
    <col min="2642" max="2642" width="19.5703125" bestFit="1" customWidth="1"/>
    <col min="2643" max="2643" width="21.7109375" bestFit="1" customWidth="1"/>
    <col min="2644" max="2644" width="15.140625" bestFit="1" customWidth="1"/>
    <col min="2645" max="2645" width="17.28515625" bestFit="1" customWidth="1"/>
    <col min="2646" max="2646" width="19.5703125" bestFit="1" customWidth="1"/>
    <col min="2647" max="2647" width="21.7109375" bestFit="1" customWidth="1"/>
    <col min="2648" max="2648" width="15.140625" bestFit="1" customWidth="1"/>
    <col min="2649" max="2649" width="17.28515625" bestFit="1" customWidth="1"/>
    <col min="2650" max="2650" width="19.5703125" bestFit="1" customWidth="1"/>
    <col min="2651" max="2651" width="21.7109375" bestFit="1" customWidth="1"/>
    <col min="2652" max="2652" width="15.140625" bestFit="1" customWidth="1"/>
    <col min="2653" max="2653" width="17.28515625" bestFit="1" customWidth="1"/>
    <col min="2654" max="2654" width="19.5703125" bestFit="1" customWidth="1"/>
    <col min="2655" max="2655" width="21.7109375" bestFit="1" customWidth="1"/>
    <col min="2656" max="2656" width="15.140625" bestFit="1" customWidth="1"/>
    <col min="2657" max="2657" width="17.28515625" bestFit="1" customWidth="1"/>
    <col min="2658" max="2658" width="19.5703125" bestFit="1" customWidth="1"/>
    <col min="2659" max="2659" width="21.7109375" bestFit="1" customWidth="1"/>
    <col min="2660" max="2660" width="15.140625" bestFit="1" customWidth="1"/>
    <col min="2661" max="2661" width="17.28515625" bestFit="1" customWidth="1"/>
    <col min="2662" max="2662" width="19.5703125" bestFit="1" customWidth="1"/>
    <col min="2663" max="2663" width="21.7109375" bestFit="1" customWidth="1"/>
    <col min="2664" max="2664" width="15.140625" bestFit="1" customWidth="1"/>
    <col min="2665" max="2665" width="17.28515625" bestFit="1" customWidth="1"/>
    <col min="2666" max="2666" width="15.140625" bestFit="1" customWidth="1"/>
    <col min="2667" max="2667" width="17.28515625" bestFit="1" customWidth="1"/>
    <col min="2668" max="2668" width="19.5703125" bestFit="1" customWidth="1"/>
    <col min="2669" max="2669" width="21.7109375" bestFit="1" customWidth="1"/>
    <col min="2670" max="2670" width="15.140625" bestFit="1" customWidth="1"/>
    <col min="2671" max="2671" width="17.28515625" bestFit="1" customWidth="1"/>
    <col min="2672" max="2672" width="15.140625" bestFit="1" customWidth="1"/>
    <col min="2673" max="2673" width="17.28515625" bestFit="1" customWidth="1"/>
    <col min="2674" max="2674" width="19.5703125" bestFit="1" customWidth="1"/>
    <col min="2675" max="2675" width="21.7109375" bestFit="1" customWidth="1"/>
    <col min="2676" max="2676" width="15.140625" bestFit="1" customWidth="1"/>
    <col min="2677" max="2677" width="17.28515625" bestFit="1" customWidth="1"/>
    <col min="2678" max="2678" width="15.140625" bestFit="1" customWidth="1"/>
    <col min="2679" max="2679" width="17.28515625" bestFit="1" customWidth="1"/>
    <col min="2680" max="2680" width="19.5703125" bestFit="1" customWidth="1"/>
    <col min="2681" max="2681" width="21.7109375" bestFit="1" customWidth="1"/>
    <col min="2682" max="2682" width="15.140625" bestFit="1" customWidth="1"/>
    <col min="2683" max="2683" width="17.28515625" bestFit="1" customWidth="1"/>
    <col min="2684" max="2684" width="19.5703125" bestFit="1" customWidth="1"/>
    <col min="2685" max="2685" width="21.7109375" bestFit="1" customWidth="1"/>
    <col min="2686" max="2686" width="15.140625" bestFit="1" customWidth="1"/>
    <col min="2687" max="2687" width="17.28515625" bestFit="1" customWidth="1"/>
    <col min="2688" max="2688" width="19.5703125" bestFit="1" customWidth="1"/>
    <col min="2689" max="2689" width="21.7109375" bestFit="1" customWidth="1"/>
    <col min="2690" max="2690" width="15.140625" bestFit="1" customWidth="1"/>
    <col min="2691" max="2691" width="17.28515625" bestFit="1" customWidth="1"/>
    <col min="2692" max="2692" width="19.5703125" bestFit="1" customWidth="1"/>
    <col min="2693" max="2693" width="21.7109375" bestFit="1" customWidth="1"/>
    <col min="2694" max="2694" width="15.140625" bestFit="1" customWidth="1"/>
    <col min="2695" max="2695" width="17.28515625" bestFit="1" customWidth="1"/>
    <col min="2696" max="2696" width="19.5703125" bestFit="1" customWidth="1"/>
    <col min="2697" max="2697" width="21.7109375" bestFit="1" customWidth="1"/>
    <col min="2698" max="2698" width="15.140625" bestFit="1" customWidth="1"/>
    <col min="2699" max="2699" width="17.28515625" bestFit="1" customWidth="1"/>
    <col min="2700" max="2700" width="19.5703125" bestFit="1" customWidth="1"/>
    <col min="2701" max="2701" width="21.7109375" bestFit="1" customWidth="1"/>
    <col min="2702" max="2702" width="15.140625" bestFit="1" customWidth="1"/>
    <col min="2703" max="2703" width="17.28515625" bestFit="1" customWidth="1"/>
    <col min="2704" max="2704" width="15.140625" bestFit="1" customWidth="1"/>
    <col min="2705" max="2705" width="17.28515625" bestFit="1" customWidth="1"/>
    <col min="2706" max="2706" width="19.5703125" bestFit="1" customWidth="1"/>
    <col min="2707" max="2707" width="21.7109375" bestFit="1" customWidth="1"/>
    <col min="2708" max="2708" width="15.140625" bestFit="1" customWidth="1"/>
    <col min="2709" max="2709" width="17.28515625" bestFit="1" customWidth="1"/>
    <col min="2710" max="2710" width="19.5703125" bestFit="1" customWidth="1"/>
    <col min="2711" max="2711" width="21.7109375" bestFit="1" customWidth="1"/>
    <col min="2712" max="2712" width="15.140625" bestFit="1" customWidth="1"/>
    <col min="2713" max="2713" width="17.28515625" bestFit="1" customWidth="1"/>
    <col min="2714" max="2714" width="19.5703125" bestFit="1" customWidth="1"/>
    <col min="2715" max="2715" width="21.7109375" bestFit="1" customWidth="1"/>
    <col min="2716" max="2716" width="15.140625" bestFit="1" customWidth="1"/>
    <col min="2717" max="2717" width="17.28515625" bestFit="1" customWidth="1"/>
    <col min="2718" max="2718" width="19.5703125" bestFit="1" customWidth="1"/>
    <col min="2719" max="2719" width="21.7109375" bestFit="1" customWidth="1"/>
    <col min="2720" max="2720" width="15.140625" bestFit="1" customWidth="1"/>
    <col min="2721" max="2721" width="17.28515625" bestFit="1" customWidth="1"/>
    <col min="2722" max="2722" width="19.5703125" bestFit="1" customWidth="1"/>
    <col min="2723" max="2723" width="21.7109375" bestFit="1" customWidth="1"/>
    <col min="2724" max="2724" width="15.140625" bestFit="1" customWidth="1"/>
    <col min="2725" max="2725" width="17.28515625" bestFit="1" customWidth="1"/>
    <col min="2726" max="2726" width="15.140625" bestFit="1" customWidth="1"/>
    <col min="2727" max="2727" width="17.28515625" bestFit="1" customWidth="1"/>
    <col min="2728" max="2728" width="15.140625" bestFit="1" customWidth="1"/>
    <col min="2729" max="2729" width="17.28515625" bestFit="1" customWidth="1"/>
    <col min="2730" max="2730" width="19.5703125" bestFit="1" customWidth="1"/>
    <col min="2731" max="2731" width="21.7109375" bestFit="1" customWidth="1"/>
    <col min="2732" max="2732" width="15.140625" bestFit="1" customWidth="1"/>
    <col min="2733" max="2733" width="17.28515625" bestFit="1" customWidth="1"/>
    <col min="2734" max="2734" width="19.5703125" bestFit="1" customWidth="1"/>
    <col min="2735" max="2735" width="21.7109375" bestFit="1" customWidth="1"/>
    <col min="2736" max="2736" width="15.140625" bestFit="1" customWidth="1"/>
    <col min="2737" max="2737" width="17.28515625" bestFit="1" customWidth="1"/>
    <col min="2738" max="2738" width="19.5703125" bestFit="1" customWidth="1"/>
    <col min="2739" max="2739" width="21.7109375" bestFit="1" customWidth="1"/>
    <col min="2740" max="2740" width="15.140625" bestFit="1" customWidth="1"/>
    <col min="2741" max="2741" width="17.28515625" bestFit="1" customWidth="1"/>
    <col min="2742" max="2742" width="15.140625" bestFit="1" customWidth="1"/>
    <col min="2743" max="2743" width="17.28515625" bestFit="1" customWidth="1"/>
    <col min="2744" max="2744" width="19.5703125" bestFit="1" customWidth="1"/>
    <col min="2745" max="2745" width="21.7109375" bestFit="1" customWidth="1"/>
    <col min="2746" max="2746" width="15.140625" bestFit="1" customWidth="1"/>
    <col min="2747" max="2747" width="17.28515625" bestFit="1" customWidth="1"/>
    <col min="2748" max="2748" width="19.5703125" bestFit="1" customWidth="1"/>
    <col min="2749" max="2749" width="21.7109375" bestFit="1" customWidth="1"/>
    <col min="2750" max="2750" width="15.140625" bestFit="1" customWidth="1"/>
    <col min="2751" max="2751" width="17.28515625" bestFit="1" customWidth="1"/>
    <col min="2752" max="2752" width="15.140625" bestFit="1" customWidth="1"/>
    <col min="2753" max="2753" width="17.28515625" bestFit="1" customWidth="1"/>
    <col min="2754" max="2754" width="19.5703125" bestFit="1" customWidth="1"/>
    <col min="2755" max="2755" width="21.7109375" bestFit="1" customWidth="1"/>
    <col min="2756" max="2756" width="15.140625" bestFit="1" customWidth="1"/>
    <col min="2757" max="2757" width="17.28515625" bestFit="1" customWidth="1"/>
    <col min="2758" max="2758" width="19.5703125" bestFit="1" customWidth="1"/>
    <col min="2759" max="2759" width="21.7109375" bestFit="1" customWidth="1"/>
    <col min="2760" max="2760" width="15.140625" bestFit="1" customWidth="1"/>
    <col min="2761" max="2761" width="17.28515625" bestFit="1" customWidth="1"/>
    <col min="2762" max="2762" width="19.5703125" bestFit="1" customWidth="1"/>
    <col min="2763" max="2763" width="21.7109375" bestFit="1" customWidth="1"/>
    <col min="2764" max="2764" width="15.140625" bestFit="1" customWidth="1"/>
    <col min="2765" max="2765" width="17.28515625" bestFit="1" customWidth="1"/>
    <col min="2766" max="2766" width="15.140625" bestFit="1" customWidth="1"/>
    <col min="2767" max="2767" width="17.28515625" bestFit="1" customWidth="1"/>
    <col min="2768" max="2768" width="19.5703125" bestFit="1" customWidth="1"/>
    <col min="2769" max="2769" width="21.7109375" bestFit="1" customWidth="1"/>
    <col min="2770" max="2770" width="15.140625" bestFit="1" customWidth="1"/>
    <col min="2771" max="2771" width="17.28515625" bestFit="1" customWidth="1"/>
    <col min="2772" max="2772" width="19.5703125" bestFit="1" customWidth="1"/>
    <col min="2773" max="2773" width="21.7109375" bestFit="1" customWidth="1"/>
    <col min="2774" max="2774" width="15.140625" bestFit="1" customWidth="1"/>
    <col min="2775" max="2775" width="17.28515625" bestFit="1" customWidth="1"/>
    <col min="2776" max="2776" width="19.5703125" bestFit="1" customWidth="1"/>
    <col min="2777" max="2777" width="21.7109375" bestFit="1" customWidth="1"/>
    <col min="2778" max="2778" width="15.140625" bestFit="1" customWidth="1"/>
    <col min="2779" max="2779" width="17.28515625" bestFit="1" customWidth="1"/>
    <col min="2780" max="2780" width="19.5703125" bestFit="1" customWidth="1"/>
    <col min="2781" max="2781" width="21.7109375" bestFit="1" customWidth="1"/>
    <col min="2782" max="2782" width="15.140625" bestFit="1" customWidth="1"/>
    <col min="2783" max="2783" width="17.28515625" bestFit="1" customWidth="1"/>
    <col min="2784" max="2784" width="19.5703125" bestFit="1" customWidth="1"/>
    <col min="2785" max="2785" width="21.7109375" bestFit="1" customWidth="1"/>
    <col min="2786" max="2786" width="15.140625" bestFit="1" customWidth="1"/>
    <col min="2787" max="2787" width="17.28515625" bestFit="1" customWidth="1"/>
    <col min="2788" max="2788" width="15.140625" bestFit="1" customWidth="1"/>
    <col min="2789" max="2789" width="17.28515625" bestFit="1" customWidth="1"/>
    <col min="2790" max="2790" width="19.5703125" bestFit="1" customWidth="1"/>
    <col min="2791" max="2791" width="21.7109375" bestFit="1" customWidth="1"/>
    <col min="2792" max="2792" width="15.140625" bestFit="1" customWidth="1"/>
    <col min="2793" max="2793" width="17.28515625" bestFit="1" customWidth="1"/>
    <col min="2794" max="2794" width="19.5703125" bestFit="1" customWidth="1"/>
    <col min="2795" max="2795" width="21.7109375" bestFit="1" customWidth="1"/>
    <col min="2796" max="2796" width="15.140625" bestFit="1" customWidth="1"/>
    <col min="2797" max="2797" width="17.28515625" bestFit="1" customWidth="1"/>
    <col min="2798" max="2798" width="15.140625" bestFit="1" customWidth="1"/>
    <col min="2799" max="2799" width="17.28515625" bestFit="1" customWidth="1"/>
    <col min="2800" max="2800" width="19.5703125" bestFit="1" customWidth="1"/>
    <col min="2801" max="2801" width="21.7109375" bestFit="1" customWidth="1"/>
    <col min="2802" max="2802" width="15.140625" bestFit="1" customWidth="1"/>
    <col min="2803" max="2803" width="17.28515625" bestFit="1" customWidth="1"/>
    <col min="2804" max="2804" width="19.5703125" bestFit="1" customWidth="1"/>
    <col min="2805" max="2805" width="21.7109375" bestFit="1" customWidth="1"/>
    <col min="2806" max="2806" width="15.140625" bestFit="1" customWidth="1"/>
    <col min="2807" max="2807" width="17.28515625" bestFit="1" customWidth="1"/>
    <col min="2808" max="2808" width="19.5703125" bestFit="1" customWidth="1"/>
    <col min="2809" max="2809" width="21.7109375" bestFit="1" customWidth="1"/>
    <col min="2810" max="2810" width="15.140625" bestFit="1" customWidth="1"/>
    <col min="2811" max="2811" width="17.28515625" bestFit="1" customWidth="1"/>
    <col min="2812" max="2812" width="19.5703125" bestFit="1" customWidth="1"/>
    <col min="2813" max="2813" width="21.7109375" bestFit="1" customWidth="1"/>
    <col min="2814" max="2814" width="15.140625" bestFit="1" customWidth="1"/>
    <col min="2815" max="2815" width="17.28515625" bestFit="1" customWidth="1"/>
    <col min="2816" max="2816" width="19.5703125" bestFit="1" customWidth="1"/>
    <col min="2817" max="2817" width="21.7109375" bestFit="1" customWidth="1"/>
    <col min="2818" max="2818" width="15.140625" bestFit="1" customWidth="1"/>
    <col min="2819" max="2819" width="17.28515625" bestFit="1" customWidth="1"/>
    <col min="2820" max="2820" width="19.5703125" bestFit="1" customWidth="1"/>
    <col min="2821" max="2821" width="21.7109375" bestFit="1" customWidth="1"/>
    <col min="2822" max="2822" width="15.140625" bestFit="1" customWidth="1"/>
    <col min="2823" max="2823" width="17.28515625" bestFit="1" customWidth="1"/>
    <col min="2824" max="2824" width="19.5703125" bestFit="1" customWidth="1"/>
    <col min="2825" max="2825" width="21.7109375" bestFit="1" customWidth="1"/>
    <col min="2826" max="2826" width="15.140625" bestFit="1" customWidth="1"/>
    <col min="2827" max="2827" width="17.28515625" bestFit="1" customWidth="1"/>
    <col min="2828" max="2828" width="15.140625" bestFit="1" customWidth="1"/>
    <col min="2829" max="2829" width="17.28515625" bestFit="1" customWidth="1"/>
    <col min="2830" max="2830" width="15.140625" bestFit="1" customWidth="1"/>
    <col min="2831" max="2831" width="17.28515625" bestFit="1" customWidth="1"/>
    <col min="2832" max="2832" width="15.140625" bestFit="1" customWidth="1"/>
    <col min="2833" max="2833" width="17.28515625" bestFit="1" customWidth="1"/>
    <col min="2834" max="2834" width="15.140625" bestFit="1" customWidth="1"/>
    <col min="2835" max="2835" width="17.28515625" bestFit="1" customWidth="1"/>
    <col min="2836" max="2836" width="19.5703125" bestFit="1" customWidth="1"/>
    <col min="2837" max="2837" width="21.7109375" bestFit="1" customWidth="1"/>
    <col min="2838" max="2838" width="15.140625" bestFit="1" customWidth="1"/>
    <col min="2839" max="2839" width="17.28515625" bestFit="1" customWidth="1"/>
    <col min="2840" max="2840" width="19.5703125" bestFit="1" customWidth="1"/>
    <col min="2841" max="2841" width="21.7109375" bestFit="1" customWidth="1"/>
    <col min="2842" max="2842" width="15.140625" bestFit="1" customWidth="1"/>
    <col min="2843" max="2843" width="17.28515625" bestFit="1" customWidth="1"/>
    <col min="2844" max="2844" width="19.5703125" bestFit="1" customWidth="1"/>
    <col min="2845" max="2845" width="21.7109375" bestFit="1" customWidth="1"/>
    <col min="2846" max="2846" width="15.140625" bestFit="1" customWidth="1"/>
    <col min="2847" max="2847" width="17.28515625" bestFit="1" customWidth="1"/>
    <col min="2848" max="2848" width="19.5703125" bestFit="1" customWidth="1"/>
    <col min="2849" max="2849" width="21.7109375" bestFit="1" customWidth="1"/>
    <col min="2850" max="2850" width="15.140625" bestFit="1" customWidth="1"/>
    <col min="2851" max="2851" width="17.28515625" bestFit="1" customWidth="1"/>
    <col min="2852" max="2852" width="19.5703125" bestFit="1" customWidth="1"/>
    <col min="2853" max="2853" width="21.7109375" bestFit="1" customWidth="1"/>
    <col min="2854" max="2854" width="15.140625" bestFit="1" customWidth="1"/>
    <col min="2855" max="2855" width="17.28515625" bestFit="1" customWidth="1"/>
    <col min="2856" max="2856" width="15.140625" bestFit="1" customWidth="1"/>
    <col min="2857" max="2857" width="17.28515625" bestFit="1" customWidth="1"/>
    <col min="2858" max="2858" width="15.140625" bestFit="1" customWidth="1"/>
    <col min="2859" max="2859" width="17.28515625" bestFit="1" customWidth="1"/>
    <col min="2860" max="2860" width="19.5703125" bestFit="1" customWidth="1"/>
    <col min="2861" max="2861" width="21.7109375" bestFit="1" customWidth="1"/>
    <col min="2862" max="2862" width="15.140625" bestFit="1" customWidth="1"/>
    <col min="2863" max="2863" width="17.28515625" bestFit="1" customWidth="1"/>
    <col min="2864" max="2864" width="19.5703125" bestFit="1" customWidth="1"/>
    <col min="2865" max="2865" width="21.7109375" bestFit="1" customWidth="1"/>
    <col min="2866" max="2866" width="15.140625" bestFit="1" customWidth="1"/>
    <col min="2867" max="2867" width="17.28515625" bestFit="1" customWidth="1"/>
    <col min="2868" max="2868" width="19.5703125" bestFit="1" customWidth="1"/>
    <col min="2869" max="2869" width="21.7109375" bestFit="1" customWidth="1"/>
    <col min="2870" max="2870" width="15.140625" bestFit="1" customWidth="1"/>
    <col min="2871" max="2871" width="17.28515625" bestFit="1" customWidth="1"/>
    <col min="2872" max="2872" width="19.5703125" bestFit="1" customWidth="1"/>
    <col min="2873" max="2873" width="21.7109375" bestFit="1" customWidth="1"/>
    <col min="2874" max="2874" width="15.140625" bestFit="1" customWidth="1"/>
    <col min="2875" max="2875" width="17.28515625" bestFit="1" customWidth="1"/>
    <col min="2876" max="2876" width="15.140625" bestFit="1" customWidth="1"/>
    <col min="2877" max="2877" width="17.28515625" bestFit="1" customWidth="1"/>
    <col min="2878" max="2878" width="15.140625" bestFit="1" customWidth="1"/>
    <col min="2879" max="2879" width="17.28515625" bestFit="1" customWidth="1"/>
    <col min="2880" max="2880" width="15.140625" bestFit="1" customWidth="1"/>
    <col min="2881" max="2881" width="17.28515625" bestFit="1" customWidth="1"/>
    <col min="2882" max="2882" width="19.5703125" bestFit="1" customWidth="1"/>
    <col min="2883" max="2883" width="21.7109375" bestFit="1" customWidth="1"/>
    <col min="2884" max="2884" width="15.140625" bestFit="1" customWidth="1"/>
    <col min="2885" max="2885" width="17.28515625" bestFit="1" customWidth="1"/>
    <col min="2886" max="2886" width="19.5703125" bestFit="1" customWidth="1"/>
    <col min="2887" max="2887" width="21.7109375" bestFit="1" customWidth="1"/>
    <col min="2888" max="2888" width="15.140625" bestFit="1" customWidth="1"/>
    <col min="2889" max="2889" width="17.28515625" bestFit="1" customWidth="1"/>
    <col min="2890" max="2890" width="15.140625" bestFit="1" customWidth="1"/>
    <col min="2891" max="2891" width="17.28515625" bestFit="1" customWidth="1"/>
    <col min="2892" max="2892" width="19.5703125" bestFit="1" customWidth="1"/>
    <col min="2893" max="2893" width="21.7109375" bestFit="1" customWidth="1"/>
    <col min="2894" max="2894" width="15.140625" bestFit="1" customWidth="1"/>
    <col min="2895" max="2895" width="17.28515625" bestFit="1" customWidth="1"/>
    <col min="2896" max="2896" width="19.5703125" bestFit="1" customWidth="1"/>
    <col min="2897" max="2897" width="21.7109375" bestFit="1" customWidth="1"/>
    <col min="2898" max="2898" width="15.140625" bestFit="1" customWidth="1"/>
    <col min="2899" max="2899" width="17.28515625" bestFit="1" customWidth="1"/>
    <col min="2900" max="2900" width="19.5703125" bestFit="1" customWidth="1"/>
    <col min="2901" max="2901" width="21.7109375" bestFit="1" customWidth="1"/>
    <col min="2902" max="2902" width="15.140625" bestFit="1" customWidth="1"/>
    <col min="2903" max="2903" width="17.28515625" bestFit="1" customWidth="1"/>
    <col min="2904" max="2904" width="19.5703125" bestFit="1" customWidth="1"/>
    <col min="2905" max="2905" width="21.7109375" bestFit="1" customWidth="1"/>
    <col min="2906" max="2906" width="16.7109375" bestFit="1" customWidth="1"/>
    <col min="2907" max="2907" width="19.140625" bestFit="1" customWidth="1"/>
    <col min="2908" max="2908" width="20.28515625" bestFit="1" customWidth="1"/>
    <col min="2909" max="2909" width="22.42578125" bestFit="1" customWidth="1"/>
  </cols>
  <sheetData>
    <row r="1" spans="1:324" x14ac:dyDescent="0.25">
      <c r="A1" s="125" t="s">
        <v>3</v>
      </c>
      <c r="B1" s="121" t="s">
        <v>55</v>
      </c>
      <c r="C1" s="122" t="s">
        <v>4</v>
      </c>
      <c r="D1" s="123" t="s">
        <v>74</v>
      </c>
      <c r="E1" s="124" t="s">
        <v>0</v>
      </c>
      <c r="F1" s="125" t="s">
        <v>5</v>
      </c>
      <c r="G1" s="140" t="s">
        <v>56</v>
      </c>
      <c r="H1" s="120" t="s">
        <v>57</v>
      </c>
      <c r="I1" s="140" t="s">
        <v>58</v>
      </c>
      <c r="J1" s="120" t="s">
        <v>59</v>
      </c>
      <c r="K1" s="140" t="s">
        <v>60</v>
      </c>
      <c r="L1" s="126" t="s">
        <v>9</v>
      </c>
      <c r="M1" s="125" t="s">
        <v>10</v>
      </c>
      <c r="N1" s="126" t="s">
        <v>11</v>
      </c>
      <c r="O1" s="125" t="s">
        <v>12</v>
      </c>
      <c r="P1" s="126" t="s">
        <v>61</v>
      </c>
      <c r="Q1" s="127" t="s">
        <v>48</v>
      </c>
      <c r="R1" s="128" t="s">
        <v>50</v>
      </c>
      <c r="S1" s="127" t="s">
        <v>49</v>
      </c>
      <c r="T1" s="128" t="s">
        <v>51</v>
      </c>
      <c r="W1" s="138" t="s">
        <v>63</v>
      </c>
    </row>
    <row r="2" spans="1:324" x14ac:dyDescent="0.25">
      <c r="A2">
        <f>'[2]All Speed'!A2</f>
        <v>460</v>
      </c>
      <c r="B2">
        <f>'[2]All Speed'!C2</f>
        <v>1</v>
      </c>
      <c r="C2" s="8" t="str">
        <f>'[2]All Speed'!D2</f>
        <v>I-15 HOV NB</v>
      </c>
      <c r="D2" s="5">
        <f>'[2]All Speed'!E2</f>
        <v>2</v>
      </c>
      <c r="E2" s="1">
        <f>'[2]All Speed'!F2</f>
        <v>0.81</v>
      </c>
      <c r="F2" s="8" t="str">
        <f>'[2]All Speed'!G2</f>
        <v>SR-163 NB</v>
      </c>
      <c r="G2" s="112">
        <f>'[2]All Speed'!I2</f>
        <v>72.209999999999994</v>
      </c>
      <c r="H2" s="2">
        <f>'[2]All Speed'!J2</f>
        <v>69.510000000000005</v>
      </c>
      <c r="I2" s="112">
        <f>'[2]All Speed'!K2</f>
        <v>70.52</v>
      </c>
      <c r="J2" s="2">
        <f>'[2]All Speed'!L2</f>
        <v>68.209999999999994</v>
      </c>
      <c r="K2" s="112">
        <f>'[2]All Speed'!M2</f>
        <v>69.650000000000006</v>
      </c>
      <c r="L2" s="115">
        <f>VLOOKUP(A:A,readme[#All],2,FALSE)</f>
        <v>0</v>
      </c>
      <c r="M2" s="119">
        <f>VLOOKUP(A:A,readme[#All],3,FALSE)</f>
        <v>0</v>
      </c>
      <c r="N2" s="115">
        <f>VLOOKUP(A:A,readme[#All],4,FALSE)</f>
        <v>0</v>
      </c>
      <c r="O2" s="6">
        <f>VLOOKUP(A:A,readme[#All],5,FALSE)</f>
        <v>0</v>
      </c>
      <c r="P2" s="115">
        <f>VLOOKUP(A:A,readme[#All],6,FALSE)</f>
        <v>0</v>
      </c>
      <c r="Q2" s="143">
        <f>IFERROR(M2/H2-1,"")</f>
        <v>-1</v>
      </c>
      <c r="R2" s="117">
        <f>IFERROR(POWER((M2-H2),2),"")</f>
        <v>4831.6401000000005</v>
      </c>
      <c r="S2" s="143">
        <f>IFERROR(O2/J2-1,"")</f>
        <v>-1</v>
      </c>
      <c r="T2" s="118">
        <f>IFERROR(POWER((O2-J2),2),"")</f>
        <v>4652.6040999999996</v>
      </c>
      <c r="W2">
        <v>1</v>
      </c>
      <c r="AA2">
        <v>2</v>
      </c>
      <c r="AE2">
        <v>3</v>
      </c>
      <c r="AI2">
        <v>4</v>
      </c>
      <c r="AM2" t="s">
        <v>67</v>
      </c>
      <c r="AN2" t="s">
        <v>70</v>
      </c>
      <c r="AO2" t="s">
        <v>66</v>
      </c>
      <c r="AP2" t="s">
        <v>72</v>
      </c>
    </row>
    <row r="3" spans="1:324" x14ac:dyDescent="0.25">
      <c r="A3">
        <f>'[2]All Speed'!A3</f>
        <v>526</v>
      </c>
      <c r="B3">
        <f>'[2]All Speed'!C3</f>
        <v>1</v>
      </c>
      <c r="C3" s="8" t="str">
        <f>'[2]All Speed'!D3</f>
        <v>I-15 HOV NB</v>
      </c>
      <c r="D3" s="5">
        <f>'[2]All Speed'!E3</f>
        <v>3</v>
      </c>
      <c r="E3" s="1">
        <f>'[2]All Speed'!F3</f>
        <v>1.72</v>
      </c>
      <c r="F3" s="8" t="str">
        <f>'[2]All Speed'!G3</f>
        <v>SR-163 NB</v>
      </c>
      <c r="G3" s="112">
        <f>'[2]All Speed'!I3</f>
        <v>73.180000000000007</v>
      </c>
      <c r="H3" s="2">
        <f>'[2]All Speed'!J3</f>
        <v>73.11</v>
      </c>
      <c r="I3" s="112">
        <f>'[2]All Speed'!K3</f>
        <v>72.930000000000007</v>
      </c>
      <c r="J3" s="2">
        <f>'[2]All Speed'!L3</f>
        <v>71.89</v>
      </c>
      <c r="K3" s="112">
        <f>'[2]All Speed'!M3</f>
        <v>72.739999999999995</v>
      </c>
      <c r="L3" s="115">
        <f>VLOOKUP(A:A,readme[#All],2,FALSE)</f>
        <v>0</v>
      </c>
      <c r="M3" s="119">
        <f>VLOOKUP(A:A,readme[#All],3,FALSE)</f>
        <v>0</v>
      </c>
      <c r="N3" s="115">
        <f>VLOOKUP(A:A,readme[#All],4,FALSE)</f>
        <v>0</v>
      </c>
      <c r="O3" s="6">
        <f>VLOOKUP(A:A,readme[#All],5,FALSE)</f>
        <v>0</v>
      </c>
      <c r="P3" s="115">
        <f>VLOOKUP(A:A,readme[#All],6,FALSE)</f>
        <v>0</v>
      </c>
      <c r="Q3" s="143">
        <f t="shared" ref="Q3:Q66" si="0">IFERROR(M3/H3-1,"")</f>
        <v>-1</v>
      </c>
      <c r="R3" s="117">
        <f t="shared" ref="R3:R66" si="1">IFERROR(POWER((M3-H3),2),"")</f>
        <v>5345.0721000000003</v>
      </c>
      <c r="S3" s="143">
        <f t="shared" ref="S3:S66" si="2">IFERROR(O3/J3-1,"")</f>
        <v>-1</v>
      </c>
      <c r="T3" s="118">
        <f t="shared" ref="T3:T66" si="3">IFERROR(POWER((O3-J3),2),"")</f>
        <v>5168.1720999999998</v>
      </c>
      <c r="V3" s="138" t="s">
        <v>69</v>
      </c>
      <c r="W3" t="s">
        <v>68</v>
      </c>
      <c r="X3" t="s">
        <v>71</v>
      </c>
      <c r="Y3" t="s">
        <v>65</v>
      </c>
      <c r="Z3" t="s">
        <v>73</v>
      </c>
      <c r="AA3" t="s">
        <v>68</v>
      </c>
      <c r="AB3" t="s">
        <v>71</v>
      </c>
      <c r="AC3" t="s">
        <v>65</v>
      </c>
      <c r="AD3" t="s">
        <v>73</v>
      </c>
      <c r="AE3" t="s">
        <v>68</v>
      </c>
      <c r="AF3" t="s">
        <v>71</v>
      </c>
      <c r="AG3" t="s">
        <v>65</v>
      </c>
      <c r="AH3" t="s">
        <v>73</v>
      </c>
      <c r="AI3" t="s">
        <v>68</v>
      </c>
      <c r="AJ3" t="s">
        <v>71</v>
      </c>
      <c r="AK3" t="s">
        <v>65</v>
      </c>
      <c r="AL3" t="s">
        <v>73</v>
      </c>
    </row>
    <row r="4" spans="1:324" x14ac:dyDescent="0.25">
      <c r="A4">
        <f>'[2]All Speed'!A4</f>
        <v>23044</v>
      </c>
      <c r="B4">
        <f>'[2]All Speed'!C4</f>
        <v>1</v>
      </c>
      <c r="C4" s="8" t="str">
        <f>'[2]All Speed'!D4</f>
        <v>I-15 HOV NB</v>
      </c>
      <c r="D4" s="5">
        <f>'[2]All Speed'!E4</f>
        <v>4</v>
      </c>
      <c r="E4" s="1">
        <f>'[2]All Speed'!F4</f>
        <v>1.07</v>
      </c>
      <c r="F4" s="8" t="str">
        <f>'[2]All Speed'!G4</f>
        <v>SR-163 NB</v>
      </c>
      <c r="G4" s="112">
        <f>'[2]All Speed'!I4</f>
        <v>67.91</v>
      </c>
      <c r="H4" s="2">
        <f>'[2]All Speed'!J4</f>
        <v>67.81</v>
      </c>
      <c r="I4" s="112">
        <f>'[2]All Speed'!K4</f>
        <v>66.63</v>
      </c>
      <c r="J4" s="2">
        <f>'[2]All Speed'!L4</f>
        <v>48.16</v>
      </c>
      <c r="K4" s="112">
        <f>'[2]All Speed'!M4</f>
        <v>67.78</v>
      </c>
      <c r="L4" s="115">
        <f>VLOOKUP(A:A,readme[#All],2,FALSE)</f>
        <v>0</v>
      </c>
      <c r="M4" s="119">
        <f>VLOOKUP(A:A,readme[#All],3,FALSE)</f>
        <v>0</v>
      </c>
      <c r="N4" s="115">
        <f>VLOOKUP(A:A,readme[#All],4,FALSE)</f>
        <v>0</v>
      </c>
      <c r="O4" s="6">
        <f>VLOOKUP(A:A,readme[#All],5,FALSE)</f>
        <v>0</v>
      </c>
      <c r="P4" s="115">
        <f>VLOOKUP(A:A,readme[#All],6,FALSE)</f>
        <v>0</v>
      </c>
      <c r="Q4" s="143">
        <f t="shared" si="0"/>
        <v>-1</v>
      </c>
      <c r="R4" s="117">
        <f t="shared" si="1"/>
        <v>4598.1961000000001</v>
      </c>
      <c r="S4" s="143">
        <f t="shared" si="2"/>
        <v>-1</v>
      </c>
      <c r="T4" s="118">
        <f t="shared" si="3"/>
        <v>2319.3855999999996</v>
      </c>
      <c r="V4" s="10">
        <v>59</v>
      </c>
      <c r="W4" s="139">
        <v>28.86</v>
      </c>
      <c r="X4" s="139">
        <v>0</v>
      </c>
      <c r="Y4" s="139">
        <v>69.73</v>
      </c>
      <c r="Z4" s="139">
        <v>0</v>
      </c>
      <c r="AA4" s="139"/>
      <c r="AB4" s="139"/>
      <c r="AC4" s="139"/>
      <c r="AD4" s="139"/>
      <c r="AE4" s="139"/>
      <c r="AF4" s="139"/>
      <c r="AG4" s="139"/>
      <c r="AH4" s="139"/>
      <c r="AI4" s="139"/>
      <c r="AJ4" s="139"/>
      <c r="AK4" s="139"/>
      <c r="AL4" s="139"/>
      <c r="AM4" s="139">
        <v>28.86</v>
      </c>
      <c r="AN4" s="139">
        <v>0</v>
      </c>
      <c r="AO4" s="139">
        <v>69.73</v>
      </c>
      <c r="AP4" s="139">
        <v>0</v>
      </c>
    </row>
    <row r="5" spans="1:324" x14ac:dyDescent="0.25">
      <c r="A5">
        <f>'[2]All Speed'!A5</f>
        <v>29410</v>
      </c>
      <c r="B5">
        <f>'[2]All Speed'!C5</f>
        <v>1</v>
      </c>
      <c r="C5" s="8" t="str">
        <f>'[2]All Speed'!D5</f>
        <v>I-15 HOV NB</v>
      </c>
      <c r="D5" s="5">
        <f>'[2]All Speed'!E5</f>
        <v>5</v>
      </c>
      <c r="E5" s="1">
        <f>'[2]All Speed'!F5</f>
        <v>0.27</v>
      </c>
      <c r="F5" s="8" t="str">
        <f>'[2]All Speed'!G5</f>
        <v>MIRA MESA</v>
      </c>
      <c r="G5" s="112">
        <f>'[2]All Speed'!I5</f>
        <v>67.97</v>
      </c>
      <c r="H5" s="2">
        <f>'[2]All Speed'!J5</f>
        <v>68.319999999999993</v>
      </c>
      <c r="I5" s="112">
        <f>'[2]All Speed'!K5</f>
        <v>66.52</v>
      </c>
      <c r="J5" s="2">
        <f>'[2]All Speed'!L5</f>
        <v>55</v>
      </c>
      <c r="K5" s="112">
        <f>'[2]All Speed'!M5</f>
        <v>67.989999999999995</v>
      </c>
      <c r="L5" s="115">
        <f>VLOOKUP(A:A,readme[#All],2,FALSE)</f>
        <v>0</v>
      </c>
      <c r="M5" s="119">
        <f>VLOOKUP(A:A,readme[#All],3,FALSE)</f>
        <v>0</v>
      </c>
      <c r="N5" s="115">
        <f>VLOOKUP(A:A,readme[#All],4,FALSE)</f>
        <v>0</v>
      </c>
      <c r="O5" s="6">
        <f>VLOOKUP(A:A,readme[#All],5,FALSE)</f>
        <v>0</v>
      </c>
      <c r="P5" s="115">
        <f>VLOOKUP(A:A,readme[#All],6,FALSE)</f>
        <v>0</v>
      </c>
      <c r="Q5" s="143">
        <f t="shared" si="0"/>
        <v>-1</v>
      </c>
      <c r="R5" s="117">
        <f t="shared" si="1"/>
        <v>4667.6223999999993</v>
      </c>
      <c r="S5" s="143">
        <f t="shared" si="2"/>
        <v>-1</v>
      </c>
      <c r="T5" s="118">
        <f t="shared" si="3"/>
        <v>3025</v>
      </c>
      <c r="V5" s="10">
        <v>457</v>
      </c>
      <c r="W5" s="139"/>
      <c r="X5" s="139"/>
      <c r="Y5" s="139"/>
      <c r="Z5" s="139"/>
      <c r="AA5" s="139"/>
      <c r="AB5" s="139"/>
      <c r="AC5" s="139"/>
      <c r="AD5" s="139"/>
      <c r="AE5" s="139">
        <v>56.15</v>
      </c>
      <c r="AF5" s="139">
        <v>0</v>
      </c>
      <c r="AG5" s="139">
        <v>64.98</v>
      </c>
      <c r="AH5" s="139">
        <v>0</v>
      </c>
      <c r="AI5" s="139"/>
      <c r="AJ5" s="139"/>
      <c r="AK5" s="139"/>
      <c r="AL5" s="139"/>
      <c r="AM5" s="139">
        <v>56.15</v>
      </c>
      <c r="AN5" s="139">
        <v>0</v>
      </c>
      <c r="AO5" s="139">
        <v>64.98</v>
      </c>
      <c r="AP5" s="139">
        <v>0</v>
      </c>
      <c r="AU5" s="138"/>
      <c r="AV5" s="138"/>
      <c r="AW5" s="138"/>
      <c r="AX5" s="138"/>
      <c r="AY5" s="138"/>
      <c r="AZ5" s="138"/>
      <c r="BA5" s="138"/>
      <c r="BB5" s="138"/>
      <c r="BC5" s="138"/>
      <c r="BD5" s="138"/>
      <c r="BE5" s="138"/>
      <c r="BF5" s="138"/>
      <c r="BG5" s="138"/>
      <c r="BH5" s="138"/>
      <c r="BI5" s="138"/>
      <c r="BJ5" s="138"/>
      <c r="BK5" s="138"/>
      <c r="BL5" s="138"/>
      <c r="BM5" s="138"/>
      <c r="BN5" s="138"/>
      <c r="BO5" s="138"/>
      <c r="BP5" s="138"/>
      <c r="BQ5" s="138"/>
      <c r="BR5" s="138"/>
      <c r="BS5" s="138"/>
      <c r="BT5" s="138"/>
      <c r="BU5" s="138"/>
      <c r="BV5" s="138"/>
      <c r="BW5" s="138"/>
      <c r="BX5" s="138"/>
      <c r="BY5" s="138"/>
      <c r="BZ5" s="138"/>
      <c r="CA5" s="138"/>
      <c r="CB5" s="138"/>
      <c r="CC5" s="138"/>
      <c r="CD5" s="138"/>
      <c r="CE5" s="138"/>
      <c r="CF5" s="138"/>
      <c r="CG5" s="138"/>
      <c r="CH5" s="138"/>
      <c r="CI5" s="138"/>
      <c r="CJ5" s="138"/>
      <c r="CK5" s="138"/>
      <c r="CL5" s="138"/>
      <c r="CM5" s="138"/>
      <c r="CN5" s="138"/>
      <c r="CO5" s="138"/>
      <c r="CP5" s="138"/>
      <c r="CQ5" s="138"/>
      <c r="CR5" s="138"/>
      <c r="CS5" s="138"/>
      <c r="CT5" s="138"/>
      <c r="CU5" s="138"/>
      <c r="CV5" s="138"/>
      <c r="CW5" s="138"/>
      <c r="CX5" s="138"/>
      <c r="CY5" s="138"/>
      <c r="CZ5" s="138"/>
      <c r="DA5" s="138"/>
      <c r="DB5" s="138"/>
      <c r="DC5" s="138"/>
      <c r="DD5" s="138"/>
      <c r="DE5" s="138"/>
      <c r="DF5" s="138"/>
      <c r="DG5" s="138"/>
      <c r="DH5" s="138"/>
      <c r="DI5" s="138"/>
      <c r="DJ5" s="138"/>
      <c r="DK5" s="138"/>
      <c r="DL5" s="138"/>
      <c r="DM5" s="138"/>
      <c r="DN5" s="138"/>
      <c r="DO5" s="138"/>
      <c r="DP5" s="138"/>
      <c r="DQ5" s="138"/>
      <c r="DR5" s="138"/>
      <c r="DS5" s="138"/>
      <c r="DT5" s="138"/>
      <c r="DU5" s="138"/>
      <c r="DV5" s="138"/>
      <c r="DW5" s="138"/>
      <c r="DX5" s="138"/>
      <c r="DY5" s="138"/>
      <c r="DZ5" s="138"/>
      <c r="EA5" s="138"/>
      <c r="EB5" s="138"/>
      <c r="EC5" s="138"/>
      <c r="ED5" s="138"/>
      <c r="EE5" s="138"/>
      <c r="EF5" s="138"/>
      <c r="EG5" s="138"/>
      <c r="EH5" s="138"/>
      <c r="EI5" s="138"/>
      <c r="EJ5" s="138"/>
      <c r="EK5" s="138"/>
      <c r="EL5" s="138"/>
      <c r="EM5" s="138"/>
      <c r="EN5" s="138"/>
      <c r="EO5" s="138"/>
      <c r="EP5" s="138"/>
      <c r="EQ5" s="138"/>
      <c r="ER5" s="138"/>
      <c r="ES5" s="138"/>
      <c r="ET5" s="138"/>
      <c r="EU5" s="138"/>
      <c r="EV5" s="138"/>
      <c r="EW5" s="138"/>
      <c r="EX5" s="138"/>
      <c r="EY5" s="138"/>
      <c r="EZ5" s="138"/>
      <c r="FA5" s="138"/>
      <c r="FB5" s="138"/>
      <c r="FC5" s="138"/>
      <c r="FD5" s="138"/>
      <c r="FE5" s="138"/>
      <c r="FF5" s="138"/>
      <c r="FG5" s="138"/>
      <c r="FH5" s="138"/>
      <c r="FI5" s="138"/>
      <c r="FJ5" s="138"/>
      <c r="FK5" s="138"/>
      <c r="FL5" s="138"/>
      <c r="FM5" s="138"/>
      <c r="FN5" s="138"/>
      <c r="FO5" s="138"/>
      <c r="FP5" s="138"/>
      <c r="FQ5" s="138"/>
      <c r="FR5" s="138"/>
      <c r="FS5" s="138"/>
      <c r="FT5" s="138"/>
      <c r="FU5" s="138"/>
      <c r="FV5" s="138"/>
      <c r="FW5" s="138"/>
      <c r="FX5" s="138"/>
      <c r="FY5" s="138"/>
      <c r="FZ5" s="138"/>
      <c r="GA5" s="138"/>
      <c r="GB5" s="138"/>
      <c r="GC5" s="138"/>
      <c r="GD5" s="138"/>
      <c r="GE5" s="138"/>
      <c r="GF5" s="138"/>
      <c r="GG5" s="138"/>
      <c r="GH5" s="138"/>
      <c r="GI5" s="138"/>
      <c r="GJ5" s="138"/>
      <c r="GK5" s="138"/>
      <c r="GL5" s="138"/>
      <c r="GM5" s="138"/>
      <c r="GN5" s="138"/>
      <c r="GO5" s="138"/>
      <c r="GP5" s="138"/>
      <c r="GQ5" s="138"/>
      <c r="GR5" s="138"/>
      <c r="GS5" s="138"/>
      <c r="GT5" s="138"/>
      <c r="GU5" s="138"/>
      <c r="GV5" s="138"/>
      <c r="GW5" s="138"/>
      <c r="GX5" s="138"/>
      <c r="GY5" s="138"/>
      <c r="GZ5" s="138"/>
      <c r="HA5" s="138"/>
      <c r="HB5" s="138"/>
      <c r="HC5" s="138"/>
      <c r="HD5" s="138"/>
      <c r="HE5" s="138"/>
      <c r="HF5" s="138"/>
      <c r="HG5" s="138"/>
      <c r="HH5" s="138"/>
      <c r="HI5" s="138"/>
      <c r="HJ5" s="138"/>
      <c r="HK5" s="138"/>
      <c r="HL5" s="138"/>
      <c r="HM5" s="138"/>
      <c r="HN5" s="138"/>
      <c r="HO5" s="138"/>
      <c r="HP5" s="138"/>
      <c r="HQ5" s="138"/>
      <c r="HR5" s="138"/>
      <c r="HS5" s="138"/>
      <c r="HT5" s="138"/>
      <c r="HU5" s="138"/>
      <c r="HV5" s="138"/>
      <c r="HW5" s="138"/>
      <c r="HX5" s="138"/>
      <c r="HY5" s="138"/>
      <c r="HZ5" s="138"/>
      <c r="IA5" s="138"/>
      <c r="IB5" s="138"/>
      <c r="IC5" s="138"/>
      <c r="ID5" s="138"/>
      <c r="IE5" s="138"/>
      <c r="IF5" s="138"/>
      <c r="IG5" s="138"/>
      <c r="IH5" s="138"/>
      <c r="II5" s="138"/>
      <c r="IJ5" s="138"/>
      <c r="IK5" s="138"/>
      <c r="IL5" s="138"/>
      <c r="IM5" s="138"/>
      <c r="IN5" s="138"/>
      <c r="IO5" s="138"/>
      <c r="IP5" s="138"/>
      <c r="IQ5" s="138"/>
      <c r="IR5" s="138"/>
      <c r="IS5" s="138"/>
      <c r="IT5" s="138"/>
      <c r="IU5" s="138"/>
      <c r="IV5" s="138"/>
      <c r="IW5" s="138"/>
      <c r="IX5" s="138"/>
      <c r="IY5" s="138"/>
      <c r="IZ5" s="138"/>
      <c r="JA5" s="138"/>
      <c r="JB5" s="138"/>
      <c r="JC5" s="138"/>
      <c r="JD5" s="138"/>
      <c r="JE5" s="138"/>
      <c r="JF5" s="138"/>
      <c r="JG5" s="138"/>
      <c r="JH5" s="138"/>
      <c r="JI5" s="138"/>
      <c r="JJ5" s="138"/>
      <c r="JK5" s="138"/>
      <c r="JL5" s="138"/>
      <c r="JM5" s="138"/>
      <c r="JN5" s="138"/>
      <c r="JO5" s="138"/>
      <c r="JP5" s="138"/>
      <c r="JQ5" s="138"/>
      <c r="JR5" s="138"/>
      <c r="JS5" s="138"/>
      <c r="JT5" s="138"/>
      <c r="JU5" s="138"/>
      <c r="JV5" s="138"/>
      <c r="JW5" s="138"/>
      <c r="JX5" s="138"/>
      <c r="JY5" s="138"/>
      <c r="JZ5" s="138"/>
      <c r="KA5" s="138"/>
      <c r="KB5" s="138"/>
      <c r="KC5" s="138"/>
      <c r="KD5" s="138"/>
      <c r="KE5" s="138"/>
      <c r="KF5" s="138"/>
      <c r="KG5" s="138"/>
      <c r="KH5" s="138"/>
      <c r="KI5" s="138"/>
      <c r="KJ5" s="138"/>
      <c r="KK5" s="138"/>
      <c r="KL5" s="138"/>
      <c r="KM5" s="138"/>
      <c r="KN5" s="138"/>
      <c r="KO5" s="138"/>
      <c r="KP5" s="138"/>
      <c r="KQ5" s="138"/>
      <c r="KR5" s="138"/>
      <c r="KS5" s="138"/>
      <c r="KT5" s="138"/>
      <c r="KU5" s="138"/>
      <c r="KV5" s="138"/>
      <c r="KW5" s="138"/>
      <c r="KX5" s="138"/>
      <c r="KY5" s="138"/>
      <c r="KZ5" s="138"/>
      <c r="LA5" s="138"/>
      <c r="LB5" s="138"/>
      <c r="LC5" s="138"/>
      <c r="LD5" s="138"/>
      <c r="LE5" s="138"/>
      <c r="LF5" s="138"/>
      <c r="LG5" s="138"/>
      <c r="LH5" s="138"/>
      <c r="LI5" s="138"/>
      <c r="LJ5" s="138"/>
      <c r="LK5" s="138"/>
      <c r="LL5" s="138"/>
    </row>
    <row r="6" spans="1:324" x14ac:dyDescent="0.25">
      <c r="A6">
        <f>'[2]All Speed'!A6</f>
        <v>552</v>
      </c>
      <c r="B6">
        <f>'[2]All Speed'!C6</f>
        <v>1</v>
      </c>
      <c r="C6" s="8" t="str">
        <f>'[2]All Speed'!D6</f>
        <v>I-15 HOV NB</v>
      </c>
      <c r="D6" s="5">
        <f>'[2]All Speed'!E6</f>
        <v>6</v>
      </c>
      <c r="E6" s="1">
        <f>'[2]All Speed'!F6</f>
        <v>0.14000000000000001</v>
      </c>
      <c r="F6" s="8" t="str">
        <f>'[2]All Speed'!G6</f>
        <v>MIRA MESA</v>
      </c>
      <c r="G6" s="112">
        <f>'[2]All Speed'!I6</f>
        <v>67.97</v>
      </c>
      <c r="H6" s="2">
        <f>'[2]All Speed'!J6</f>
        <v>68.319999999999993</v>
      </c>
      <c r="I6" s="112">
        <f>'[2]All Speed'!K6</f>
        <v>66.52</v>
      </c>
      <c r="J6" s="2">
        <f>'[2]All Speed'!L6</f>
        <v>55</v>
      </c>
      <c r="K6" s="112">
        <f>'[2]All Speed'!M6</f>
        <v>67.989999999999995</v>
      </c>
      <c r="L6" s="115">
        <f>VLOOKUP(A:A,readme[#All],2,FALSE)</f>
        <v>0</v>
      </c>
      <c r="M6" s="119">
        <f>VLOOKUP(A:A,readme[#All],3,FALSE)</f>
        <v>0</v>
      </c>
      <c r="N6" s="115">
        <f>VLOOKUP(A:A,readme[#All],4,FALSE)</f>
        <v>0</v>
      </c>
      <c r="O6" s="6">
        <f>VLOOKUP(A:A,readme[#All],5,FALSE)</f>
        <v>0</v>
      </c>
      <c r="P6" s="115">
        <f>VLOOKUP(A:A,readme[#All],6,FALSE)</f>
        <v>0</v>
      </c>
      <c r="Q6" s="143">
        <f t="shared" si="0"/>
        <v>-1</v>
      </c>
      <c r="R6" s="117">
        <f t="shared" si="1"/>
        <v>4667.6223999999993</v>
      </c>
      <c r="S6" s="143">
        <f t="shared" si="2"/>
        <v>-1</v>
      </c>
      <c r="T6" s="118">
        <f t="shared" si="3"/>
        <v>3025</v>
      </c>
      <c r="V6" s="10">
        <v>460</v>
      </c>
      <c r="W6" s="139">
        <v>69.510000000000005</v>
      </c>
      <c r="X6" s="139">
        <v>0</v>
      </c>
      <c r="Y6" s="139">
        <v>68.209999999999994</v>
      </c>
      <c r="Z6" s="139">
        <v>0</v>
      </c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>
        <v>69.510000000000005</v>
      </c>
      <c r="AN6" s="139">
        <v>0</v>
      </c>
      <c r="AO6" s="139">
        <v>68.209999999999994</v>
      </c>
      <c r="AP6" s="139">
        <v>0</v>
      </c>
    </row>
    <row r="7" spans="1:324" x14ac:dyDescent="0.25">
      <c r="A7">
        <f>'[2]All Speed'!A7</f>
        <v>512</v>
      </c>
      <c r="B7">
        <f>'[2]All Speed'!C7</f>
        <v>1</v>
      </c>
      <c r="C7" s="8" t="str">
        <f>'[2]All Speed'!D7</f>
        <v>I-15 HOV NB</v>
      </c>
      <c r="D7" s="5">
        <f>'[2]All Speed'!E7</f>
        <v>12</v>
      </c>
      <c r="E7" s="1">
        <f>'[2]All Speed'!F7</f>
        <v>2.2999999999999998</v>
      </c>
      <c r="F7" s="8" t="str">
        <f>'[2]All Speed'!G7</f>
        <v>SR-56 EB</v>
      </c>
      <c r="G7" s="112">
        <f>'[2]All Speed'!I7</f>
        <v>68.180000000000007</v>
      </c>
      <c r="H7" s="2">
        <f>'[2]All Speed'!J7</f>
        <v>67.41</v>
      </c>
      <c r="I7" s="112">
        <f>'[2]All Speed'!K7</f>
        <v>66.290000000000006</v>
      </c>
      <c r="J7" s="2">
        <f>'[2]All Speed'!L7</f>
        <v>47.23</v>
      </c>
      <c r="K7" s="112">
        <f>'[2]All Speed'!M7</f>
        <v>68.33</v>
      </c>
      <c r="L7" s="115">
        <f>VLOOKUP(A:A,readme[#All],2,FALSE)</f>
        <v>0</v>
      </c>
      <c r="M7" s="119">
        <f>VLOOKUP(A:A,readme[#All],3,FALSE)</f>
        <v>0</v>
      </c>
      <c r="N7" s="115">
        <f>VLOOKUP(A:A,readme[#All],4,FALSE)</f>
        <v>0</v>
      </c>
      <c r="O7" s="6">
        <f>VLOOKUP(A:A,readme[#All],5,FALSE)</f>
        <v>0</v>
      </c>
      <c r="P7" s="115">
        <f>VLOOKUP(A:A,readme[#All],6,FALSE)</f>
        <v>0</v>
      </c>
      <c r="Q7" s="143">
        <f t="shared" si="0"/>
        <v>-1</v>
      </c>
      <c r="R7" s="117">
        <f t="shared" si="1"/>
        <v>4544.1080999999995</v>
      </c>
      <c r="S7" s="143">
        <f t="shared" si="2"/>
        <v>-1</v>
      </c>
      <c r="T7" s="118">
        <f t="shared" si="3"/>
        <v>2230.6728999999996</v>
      </c>
      <c r="V7" s="10">
        <v>464</v>
      </c>
      <c r="W7" s="139">
        <v>67.41</v>
      </c>
      <c r="X7" s="139">
        <v>0</v>
      </c>
      <c r="Y7" s="139">
        <v>47.23</v>
      </c>
      <c r="Z7" s="139">
        <v>0</v>
      </c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>
        <v>67.41</v>
      </c>
      <c r="AN7" s="139">
        <v>0</v>
      </c>
      <c r="AO7" s="139">
        <v>47.23</v>
      </c>
      <c r="AP7" s="139">
        <v>0</v>
      </c>
    </row>
    <row r="8" spans="1:324" x14ac:dyDescent="0.25">
      <c r="A8">
        <f>'[2]All Speed'!A8</f>
        <v>464</v>
      </c>
      <c r="B8">
        <f>'[2]All Speed'!C8</f>
        <v>1</v>
      </c>
      <c r="C8" s="8" t="str">
        <f>'[2]All Speed'!D8</f>
        <v>I-15 HOV NB</v>
      </c>
      <c r="D8" s="5">
        <f>'[2]All Speed'!E8</f>
        <v>13</v>
      </c>
      <c r="E8" s="1">
        <f>'[2]All Speed'!F8</f>
        <v>1</v>
      </c>
      <c r="F8" s="8" t="str">
        <f>'[2]All Speed'!G8</f>
        <v>SR-56 EB</v>
      </c>
      <c r="G8" s="112">
        <f>'[2]All Speed'!I8</f>
        <v>68.180000000000007</v>
      </c>
      <c r="H8" s="2">
        <f>'[2]All Speed'!J8</f>
        <v>67.41</v>
      </c>
      <c r="I8" s="112">
        <f>'[2]All Speed'!K8</f>
        <v>66.290000000000006</v>
      </c>
      <c r="J8" s="2">
        <f>'[2]All Speed'!L8</f>
        <v>47.23</v>
      </c>
      <c r="K8" s="112">
        <f>'[2]All Speed'!M8</f>
        <v>68.33</v>
      </c>
      <c r="L8" s="115">
        <f>VLOOKUP(A:A,readme[#All],2,FALSE)</f>
        <v>0</v>
      </c>
      <c r="M8" s="119">
        <f>VLOOKUP(A:A,readme[#All],3,FALSE)</f>
        <v>0</v>
      </c>
      <c r="N8" s="115">
        <f>VLOOKUP(A:A,readme[#All],4,FALSE)</f>
        <v>0</v>
      </c>
      <c r="O8" s="6">
        <f>VLOOKUP(A:A,readme[#All],5,FALSE)</f>
        <v>0</v>
      </c>
      <c r="P8" s="115">
        <f>VLOOKUP(A:A,readme[#All],6,FALSE)</f>
        <v>0</v>
      </c>
      <c r="Q8" s="143">
        <f t="shared" si="0"/>
        <v>-1</v>
      </c>
      <c r="R8" s="117">
        <f t="shared" si="1"/>
        <v>4544.1080999999995</v>
      </c>
      <c r="S8" s="143">
        <f t="shared" si="2"/>
        <v>-1</v>
      </c>
      <c r="T8" s="118">
        <f t="shared" si="3"/>
        <v>2230.6728999999996</v>
      </c>
      <c r="V8" s="10">
        <v>510</v>
      </c>
      <c r="W8" s="139">
        <v>69.099999999999994</v>
      </c>
      <c r="X8" s="139">
        <v>0</v>
      </c>
      <c r="Y8" s="139">
        <v>62.2</v>
      </c>
      <c r="Z8" s="139">
        <v>0</v>
      </c>
      <c r="AA8" s="139"/>
      <c r="AB8" s="139"/>
      <c r="AC8" s="139"/>
      <c r="AD8" s="139"/>
      <c r="AE8" s="139"/>
      <c r="AF8" s="139"/>
      <c r="AG8" s="139"/>
      <c r="AH8" s="139"/>
      <c r="AI8" s="139"/>
      <c r="AJ8" s="139"/>
      <c r="AK8" s="139"/>
      <c r="AL8" s="139"/>
      <c r="AM8" s="139">
        <v>69.099999999999994</v>
      </c>
      <c r="AN8" s="139">
        <v>0</v>
      </c>
      <c r="AO8" s="139">
        <v>62.2</v>
      </c>
      <c r="AP8" s="139">
        <v>0</v>
      </c>
    </row>
    <row r="9" spans="1:324" x14ac:dyDescent="0.25">
      <c r="A9">
        <f>'[2]All Speed'!A9</f>
        <v>510</v>
      </c>
      <c r="B9">
        <f>'[2]All Speed'!C9</f>
        <v>1</v>
      </c>
      <c r="C9" s="8" t="str">
        <f>'[2]All Speed'!D9</f>
        <v>I-15 HOV NB</v>
      </c>
      <c r="D9" s="5">
        <f>'[2]All Speed'!E9</f>
        <v>19</v>
      </c>
      <c r="E9" s="1">
        <f>'[2]All Speed'!F9</f>
        <v>1.32</v>
      </c>
      <c r="F9" s="8" t="str">
        <f>'[2]All Speed'!G9</f>
        <v>VIA RANCHO</v>
      </c>
      <c r="G9" s="112">
        <f>'[2]All Speed'!I9</f>
        <v>65.06</v>
      </c>
      <c r="H9" s="2">
        <f>'[2]All Speed'!J9</f>
        <v>69.099999999999994</v>
      </c>
      <c r="I9" s="112">
        <f>'[2]All Speed'!K9</f>
        <v>67.12</v>
      </c>
      <c r="J9" s="2">
        <f>'[2]All Speed'!L9</f>
        <v>62.2</v>
      </c>
      <c r="K9" s="112">
        <f>'[2]All Speed'!M9</f>
        <v>65.92</v>
      </c>
      <c r="L9" s="115">
        <f>VLOOKUP(A:A,readme[#All],2,FALSE)</f>
        <v>0</v>
      </c>
      <c r="M9" s="119">
        <f>VLOOKUP(A:A,readme[#All],3,FALSE)</f>
        <v>0</v>
      </c>
      <c r="N9" s="115">
        <f>VLOOKUP(A:A,readme[#All],4,FALSE)</f>
        <v>0</v>
      </c>
      <c r="O9" s="6">
        <f>VLOOKUP(A:A,readme[#All],5,FALSE)</f>
        <v>0</v>
      </c>
      <c r="P9" s="115">
        <f>VLOOKUP(A:A,readme[#All],6,FALSE)</f>
        <v>0</v>
      </c>
      <c r="Q9" s="143">
        <f t="shared" si="0"/>
        <v>-1</v>
      </c>
      <c r="R9" s="117">
        <f t="shared" si="1"/>
        <v>4774.8099999999995</v>
      </c>
      <c r="S9" s="143">
        <f t="shared" si="2"/>
        <v>-1</v>
      </c>
      <c r="T9" s="118">
        <f t="shared" si="3"/>
        <v>3868.84</v>
      </c>
      <c r="V9" s="10">
        <v>512</v>
      </c>
      <c r="W9" s="139">
        <v>67.41</v>
      </c>
      <c r="X9" s="139">
        <v>0</v>
      </c>
      <c r="Y9" s="139">
        <v>47.23</v>
      </c>
      <c r="Z9" s="139">
        <v>0</v>
      </c>
      <c r="AA9" s="139"/>
      <c r="AB9" s="139"/>
      <c r="AC9" s="139"/>
      <c r="AD9" s="139"/>
      <c r="AE9" s="139"/>
      <c r="AF9" s="139"/>
      <c r="AG9" s="139"/>
      <c r="AH9" s="139"/>
      <c r="AI9" s="139"/>
      <c r="AJ9" s="139"/>
      <c r="AK9" s="139"/>
      <c r="AL9" s="139"/>
      <c r="AM9" s="139">
        <v>67.41</v>
      </c>
      <c r="AN9" s="139">
        <v>0</v>
      </c>
      <c r="AO9" s="139">
        <v>47.23</v>
      </c>
      <c r="AP9" s="139">
        <v>0</v>
      </c>
    </row>
    <row r="10" spans="1:324" x14ac:dyDescent="0.25">
      <c r="A10">
        <f>'[2]All Speed'!A10</f>
        <v>513</v>
      </c>
      <c r="B10">
        <f>'[2]All Speed'!C10</f>
        <v>2</v>
      </c>
      <c r="C10" s="8" t="str">
        <f>'[2]All Speed'!D10</f>
        <v>I-15 HOV SB</v>
      </c>
      <c r="D10" s="5">
        <f>'[2]All Speed'!E10</f>
        <v>5</v>
      </c>
      <c r="E10" s="1">
        <f>'[2]All Speed'!F10</f>
        <v>0.22</v>
      </c>
      <c r="F10" s="8" t="str">
        <f>'[2]All Speed'!G10</f>
        <v>VIA RANCHO</v>
      </c>
      <c r="G10" s="112">
        <f>'[2]All Speed'!I10</f>
        <v>67.94</v>
      </c>
      <c r="H10" s="2">
        <f>'[2]All Speed'!J10</f>
        <v>55.78</v>
      </c>
      <c r="I10" s="112">
        <f>'[2]All Speed'!K10</f>
        <v>67.97</v>
      </c>
      <c r="J10" s="2">
        <f>'[2]All Speed'!L10</f>
        <v>70.08</v>
      </c>
      <c r="K10" s="112">
        <f>'[2]All Speed'!M10</f>
        <v>67.239999999999995</v>
      </c>
      <c r="L10" s="115">
        <f>VLOOKUP(A:A,readme[#All],2,FALSE)</f>
        <v>0</v>
      </c>
      <c r="M10" s="119">
        <f>VLOOKUP(A:A,readme[#All],3,FALSE)</f>
        <v>0</v>
      </c>
      <c r="N10" s="115">
        <f>VLOOKUP(A:A,readme[#All],4,FALSE)</f>
        <v>0</v>
      </c>
      <c r="O10" s="6">
        <f>VLOOKUP(A:A,readme[#All],5,FALSE)</f>
        <v>0</v>
      </c>
      <c r="P10" s="115">
        <f>VLOOKUP(A:A,readme[#All],6,FALSE)</f>
        <v>0</v>
      </c>
      <c r="Q10" s="143">
        <f t="shared" si="0"/>
        <v>-1</v>
      </c>
      <c r="R10" s="117">
        <f t="shared" si="1"/>
        <v>3111.4084000000003</v>
      </c>
      <c r="S10" s="143">
        <f t="shared" si="2"/>
        <v>-1</v>
      </c>
      <c r="T10" s="118">
        <f t="shared" si="3"/>
        <v>4911.2064</v>
      </c>
      <c r="V10" s="10">
        <v>513</v>
      </c>
      <c r="W10" s="139"/>
      <c r="X10" s="139"/>
      <c r="Y10" s="139"/>
      <c r="Z10" s="139"/>
      <c r="AA10" s="139">
        <v>55.78</v>
      </c>
      <c r="AB10" s="139">
        <v>0</v>
      </c>
      <c r="AC10" s="139">
        <v>70.08</v>
      </c>
      <c r="AD10" s="139">
        <v>0</v>
      </c>
      <c r="AE10" s="139"/>
      <c r="AF10" s="139"/>
      <c r="AG10" s="139"/>
      <c r="AH10" s="139"/>
      <c r="AI10" s="139"/>
      <c r="AJ10" s="139"/>
      <c r="AK10" s="139"/>
      <c r="AL10" s="139"/>
      <c r="AM10" s="139">
        <v>55.78</v>
      </c>
      <c r="AN10" s="139">
        <v>0</v>
      </c>
      <c r="AO10" s="139">
        <v>70.08</v>
      </c>
      <c r="AP10" s="139">
        <v>0</v>
      </c>
    </row>
    <row r="11" spans="1:324" x14ac:dyDescent="0.25">
      <c r="A11">
        <f>'[2]All Speed'!A11</f>
        <v>520</v>
      </c>
      <c r="B11">
        <f>'[2]All Speed'!C11</f>
        <v>2</v>
      </c>
      <c r="C11" s="8" t="str">
        <f>'[2]All Speed'!D11</f>
        <v>I-15 HOV SB</v>
      </c>
      <c r="D11" s="5">
        <f>'[2]All Speed'!E11</f>
        <v>10</v>
      </c>
      <c r="E11" s="1">
        <f>'[2]All Speed'!F11</f>
        <v>2.2000000000000002</v>
      </c>
      <c r="F11" s="8" t="str">
        <f>'[2]All Speed'!G11</f>
        <v>RANCHO BERNARDO</v>
      </c>
      <c r="G11" s="112">
        <f>'[2]All Speed'!I11</f>
        <v>68.72</v>
      </c>
      <c r="H11" s="2">
        <f>'[2]All Speed'!J11</f>
        <v>71.27</v>
      </c>
      <c r="I11" s="112">
        <f>'[2]All Speed'!K11</f>
        <v>71.28</v>
      </c>
      <c r="J11" s="2">
        <f>'[2]All Speed'!L11</f>
        <v>66.92</v>
      </c>
      <c r="K11" s="112">
        <f>'[2]All Speed'!M11</f>
        <v>69.77</v>
      </c>
      <c r="L11" s="115">
        <f>VLOOKUP(A:A,readme[#All],2,FALSE)</f>
        <v>0</v>
      </c>
      <c r="M11" s="119">
        <f>VLOOKUP(A:A,readme[#All],3,FALSE)</f>
        <v>0</v>
      </c>
      <c r="N11" s="115">
        <f>VLOOKUP(A:A,readme[#All],4,FALSE)</f>
        <v>0</v>
      </c>
      <c r="O11" s="6">
        <f>VLOOKUP(A:A,readme[#All],5,FALSE)</f>
        <v>0</v>
      </c>
      <c r="P11" s="115">
        <f>VLOOKUP(A:A,readme[#All],6,FALSE)</f>
        <v>0</v>
      </c>
      <c r="Q11" s="143">
        <f t="shared" si="0"/>
        <v>-1</v>
      </c>
      <c r="R11" s="117">
        <f t="shared" si="1"/>
        <v>5079.4128999999994</v>
      </c>
      <c r="S11" s="143">
        <f t="shared" si="2"/>
        <v>-1</v>
      </c>
      <c r="T11" s="118">
        <f t="shared" si="3"/>
        <v>4478.2864</v>
      </c>
      <c r="V11" s="10">
        <v>520</v>
      </c>
      <c r="W11" s="139"/>
      <c r="X11" s="139"/>
      <c r="Y11" s="139"/>
      <c r="Z11" s="139"/>
      <c r="AA11" s="139">
        <v>71.27</v>
      </c>
      <c r="AB11" s="139">
        <v>0</v>
      </c>
      <c r="AC11" s="139">
        <v>66.92</v>
      </c>
      <c r="AD11" s="139">
        <v>0</v>
      </c>
      <c r="AE11" s="139"/>
      <c r="AF11" s="139"/>
      <c r="AG11" s="139"/>
      <c r="AH11" s="139"/>
      <c r="AI11" s="139"/>
      <c r="AJ11" s="139"/>
      <c r="AK11" s="139"/>
      <c r="AL11" s="139"/>
      <c r="AM11" s="139">
        <v>71.27</v>
      </c>
      <c r="AN11" s="139">
        <v>0</v>
      </c>
      <c r="AO11" s="139">
        <v>66.92</v>
      </c>
      <c r="AP11" s="139">
        <v>0</v>
      </c>
    </row>
    <row r="12" spans="1:324" x14ac:dyDescent="0.25">
      <c r="A12">
        <f>'[2]All Speed'!A12</f>
        <v>22275</v>
      </c>
      <c r="B12">
        <f>'[2]All Speed'!C12</f>
        <v>2</v>
      </c>
      <c r="C12" s="8" t="str">
        <f>'[2]All Speed'!D12</f>
        <v>I-15 HOV SB</v>
      </c>
      <c r="D12" s="5">
        <f>'[2]All Speed'!E12</f>
        <v>11</v>
      </c>
      <c r="E12" s="1">
        <f>'[2]All Speed'!F12</f>
        <v>0.14000000000000001</v>
      </c>
      <c r="F12" s="8" t="str">
        <f>'[2]All Speed'!G12</f>
        <v>CARMEL MTN</v>
      </c>
      <c r="G12" s="112">
        <f>'[2]All Speed'!I12</f>
        <v>67.53</v>
      </c>
      <c r="H12" s="2">
        <f>'[2]All Speed'!J12</f>
        <v>55.87</v>
      </c>
      <c r="I12" s="112">
        <f>'[2]All Speed'!K12</f>
        <v>65.989999999999995</v>
      </c>
      <c r="J12" s="2">
        <f>'[2]All Speed'!L12</f>
        <v>68.11</v>
      </c>
      <c r="K12" s="112">
        <f>'[2]All Speed'!M12</f>
        <v>67.33</v>
      </c>
      <c r="L12" s="115">
        <f>VLOOKUP(A:A,readme[#All],2,FALSE)</f>
        <v>0</v>
      </c>
      <c r="M12" s="119">
        <f>VLOOKUP(A:A,readme[#All],3,FALSE)</f>
        <v>0</v>
      </c>
      <c r="N12" s="115">
        <f>VLOOKUP(A:A,readme[#All],4,FALSE)</f>
        <v>0</v>
      </c>
      <c r="O12" s="6">
        <f>VLOOKUP(A:A,readme[#All],5,FALSE)</f>
        <v>0</v>
      </c>
      <c r="P12" s="115">
        <f>VLOOKUP(A:A,readme[#All],6,FALSE)</f>
        <v>0</v>
      </c>
      <c r="Q12" s="143">
        <f t="shared" si="0"/>
        <v>-1</v>
      </c>
      <c r="R12" s="117">
        <f t="shared" si="1"/>
        <v>3121.4568999999997</v>
      </c>
      <c r="S12" s="143">
        <f t="shared" si="2"/>
        <v>-1</v>
      </c>
      <c r="T12" s="118">
        <f t="shared" si="3"/>
        <v>4638.9721</v>
      </c>
      <c r="V12" s="10">
        <v>522</v>
      </c>
      <c r="W12" s="139"/>
      <c r="X12" s="139"/>
      <c r="Y12" s="139"/>
      <c r="Z12" s="139"/>
      <c r="AA12" s="139">
        <v>70.53</v>
      </c>
      <c r="AB12" s="139">
        <v>0</v>
      </c>
      <c r="AC12" s="139">
        <v>68.44</v>
      </c>
      <c r="AD12" s="139">
        <v>0</v>
      </c>
      <c r="AE12" s="139"/>
      <c r="AF12" s="139"/>
      <c r="AG12" s="139"/>
      <c r="AH12" s="139"/>
      <c r="AI12" s="139"/>
      <c r="AJ12" s="139"/>
      <c r="AK12" s="139"/>
      <c r="AL12" s="139"/>
      <c r="AM12" s="139">
        <v>70.53</v>
      </c>
      <c r="AN12" s="139">
        <v>0</v>
      </c>
      <c r="AO12" s="139">
        <v>68.44</v>
      </c>
      <c r="AP12" s="139">
        <v>0</v>
      </c>
    </row>
    <row r="13" spans="1:324" x14ac:dyDescent="0.25">
      <c r="A13">
        <f>'[2]All Speed'!A13</f>
        <v>522</v>
      </c>
      <c r="B13">
        <f>'[2]All Speed'!C13</f>
        <v>2</v>
      </c>
      <c r="C13" s="8" t="str">
        <f>'[2]All Speed'!D13</f>
        <v>I-15 HOV SB</v>
      </c>
      <c r="D13" s="5">
        <f>'[2]All Speed'!E13</f>
        <v>12</v>
      </c>
      <c r="E13" s="1">
        <f>'[2]All Speed'!F13</f>
        <v>0.34</v>
      </c>
      <c r="F13" s="8" t="str">
        <f>'[2]All Speed'!G13</f>
        <v>CARMEL MTN</v>
      </c>
      <c r="G13" s="112">
        <f>'[2]All Speed'!I13</f>
        <v>70.959999999999994</v>
      </c>
      <c r="H13" s="2">
        <f>'[2]All Speed'!J13</f>
        <v>70.53</v>
      </c>
      <c r="I13" s="112">
        <f>'[2]All Speed'!K13</f>
        <v>70.67</v>
      </c>
      <c r="J13" s="2">
        <f>'[2]All Speed'!L13</f>
        <v>68.44</v>
      </c>
      <c r="K13" s="112">
        <f>'[2]All Speed'!M13</f>
        <v>70.05</v>
      </c>
      <c r="L13" s="115">
        <f>VLOOKUP(A:A,readme[#All],2,FALSE)</f>
        <v>0</v>
      </c>
      <c r="M13" s="119">
        <f>VLOOKUP(A:A,readme[#All],3,FALSE)</f>
        <v>0</v>
      </c>
      <c r="N13" s="115">
        <f>VLOOKUP(A:A,readme[#All],4,FALSE)</f>
        <v>0</v>
      </c>
      <c r="O13" s="6">
        <f>VLOOKUP(A:A,readme[#All],5,FALSE)</f>
        <v>0</v>
      </c>
      <c r="P13" s="115">
        <f>VLOOKUP(A:A,readme[#All],6,FALSE)</f>
        <v>0</v>
      </c>
      <c r="Q13" s="143">
        <f t="shared" si="0"/>
        <v>-1</v>
      </c>
      <c r="R13" s="117">
        <f t="shared" si="1"/>
        <v>4974.4809000000005</v>
      </c>
      <c r="S13" s="143">
        <f t="shared" si="2"/>
        <v>-1</v>
      </c>
      <c r="T13" s="118">
        <f t="shared" si="3"/>
        <v>4684.0335999999998</v>
      </c>
      <c r="V13" s="10">
        <v>524</v>
      </c>
      <c r="W13" s="139"/>
      <c r="X13" s="139"/>
      <c r="Y13" s="139"/>
      <c r="Z13" s="139"/>
      <c r="AA13" s="139">
        <v>70.72</v>
      </c>
      <c r="AB13" s="139">
        <v>0</v>
      </c>
      <c r="AC13" s="139">
        <v>71.12</v>
      </c>
      <c r="AD13" s="139">
        <v>0</v>
      </c>
      <c r="AE13" s="139"/>
      <c r="AF13" s="139"/>
      <c r="AG13" s="139"/>
      <c r="AH13" s="139"/>
      <c r="AI13" s="139"/>
      <c r="AJ13" s="139"/>
      <c r="AK13" s="139"/>
      <c r="AL13" s="139"/>
      <c r="AM13" s="139">
        <v>70.72</v>
      </c>
      <c r="AN13" s="139">
        <v>0</v>
      </c>
      <c r="AO13" s="139">
        <v>71.12</v>
      </c>
      <c r="AP13" s="139">
        <v>0</v>
      </c>
    </row>
    <row r="14" spans="1:324" x14ac:dyDescent="0.25">
      <c r="A14">
        <f>'[2]All Speed'!A14</f>
        <v>524</v>
      </c>
      <c r="B14">
        <f>'[2]All Speed'!C14</f>
        <v>2</v>
      </c>
      <c r="C14" s="8" t="str">
        <f>'[2]All Speed'!D14</f>
        <v>I-15 HOV SB</v>
      </c>
      <c r="D14" s="5">
        <f>'[2]All Speed'!E14</f>
        <v>13</v>
      </c>
      <c r="E14" s="1">
        <f>'[2]All Speed'!F14</f>
        <v>0.2</v>
      </c>
      <c r="F14" s="8" t="str">
        <f>'[2]All Speed'!G14</f>
        <v>CARMEL MTN</v>
      </c>
      <c r="G14" s="112">
        <f>'[2]All Speed'!I14</f>
        <v>73.55</v>
      </c>
      <c r="H14" s="2">
        <f>'[2]All Speed'!J14</f>
        <v>70.72</v>
      </c>
      <c r="I14" s="112">
        <f>'[2]All Speed'!K14</f>
        <v>71.83</v>
      </c>
      <c r="J14" s="2">
        <f>'[2]All Speed'!L14</f>
        <v>71.12</v>
      </c>
      <c r="K14" s="112">
        <f>'[2]All Speed'!M14</f>
        <v>71.59</v>
      </c>
      <c r="L14" s="115">
        <f>VLOOKUP(A:A,readme[#All],2,FALSE)</f>
        <v>0</v>
      </c>
      <c r="M14" s="119">
        <f>VLOOKUP(A:A,readme[#All],3,FALSE)</f>
        <v>0</v>
      </c>
      <c r="N14" s="115">
        <f>VLOOKUP(A:A,readme[#All],4,FALSE)</f>
        <v>0</v>
      </c>
      <c r="O14" s="6">
        <f>VLOOKUP(A:A,readme[#All],5,FALSE)</f>
        <v>0</v>
      </c>
      <c r="P14" s="115">
        <f>VLOOKUP(A:A,readme[#All],6,FALSE)</f>
        <v>0</v>
      </c>
      <c r="Q14" s="143">
        <f t="shared" si="0"/>
        <v>-1</v>
      </c>
      <c r="R14" s="117">
        <f t="shared" si="1"/>
        <v>5001.3184000000001</v>
      </c>
      <c r="S14" s="143">
        <f t="shared" si="2"/>
        <v>-1</v>
      </c>
      <c r="T14" s="118">
        <f t="shared" si="3"/>
        <v>5058.0544000000009</v>
      </c>
      <c r="V14" s="10">
        <v>525</v>
      </c>
      <c r="W14" s="139"/>
      <c r="X14" s="139"/>
      <c r="Y14" s="139"/>
      <c r="Z14" s="139"/>
      <c r="AA14" s="139">
        <v>70.72</v>
      </c>
      <c r="AB14" s="139">
        <v>0</v>
      </c>
      <c r="AC14" s="139">
        <v>71.12</v>
      </c>
      <c r="AD14" s="139">
        <v>0</v>
      </c>
      <c r="AE14" s="139"/>
      <c r="AF14" s="139"/>
      <c r="AG14" s="139"/>
      <c r="AH14" s="139"/>
      <c r="AI14" s="139"/>
      <c r="AJ14" s="139"/>
      <c r="AK14" s="139"/>
      <c r="AL14" s="139"/>
      <c r="AM14" s="139">
        <v>70.72</v>
      </c>
      <c r="AN14" s="139">
        <v>0</v>
      </c>
      <c r="AO14" s="139">
        <v>71.12</v>
      </c>
      <c r="AP14" s="139">
        <v>0</v>
      </c>
    </row>
    <row r="15" spans="1:324" x14ac:dyDescent="0.25">
      <c r="A15">
        <f>'[2]All Speed'!A15</f>
        <v>525</v>
      </c>
      <c r="B15">
        <f>'[2]All Speed'!C15</f>
        <v>2</v>
      </c>
      <c r="C15" s="8" t="str">
        <f>'[2]All Speed'!D15</f>
        <v>I-15 HOV SB</v>
      </c>
      <c r="D15" s="5">
        <f>'[2]All Speed'!E15</f>
        <v>14</v>
      </c>
      <c r="E15" s="1">
        <f>'[2]All Speed'!F15</f>
        <v>1.65</v>
      </c>
      <c r="F15" s="8" t="str">
        <f>'[2]All Speed'!G15</f>
        <v>I-15 SB</v>
      </c>
      <c r="G15" s="112">
        <f>'[2]All Speed'!I15</f>
        <v>73.55</v>
      </c>
      <c r="H15" s="2">
        <f>'[2]All Speed'!J15</f>
        <v>70.72</v>
      </c>
      <c r="I15" s="112">
        <f>'[2]All Speed'!K15</f>
        <v>71.83</v>
      </c>
      <c r="J15" s="2">
        <f>'[2]All Speed'!L15</f>
        <v>71.12</v>
      </c>
      <c r="K15" s="112">
        <f>'[2]All Speed'!M15</f>
        <v>71.59</v>
      </c>
      <c r="L15" s="115">
        <f>VLOOKUP(A:A,readme[#All],2,FALSE)</f>
        <v>0</v>
      </c>
      <c r="M15" s="119">
        <f>VLOOKUP(A:A,readme[#All],3,FALSE)</f>
        <v>0</v>
      </c>
      <c r="N15" s="115">
        <f>VLOOKUP(A:A,readme[#All],4,FALSE)</f>
        <v>0</v>
      </c>
      <c r="O15" s="6">
        <f>VLOOKUP(A:A,readme[#All],5,FALSE)</f>
        <v>0</v>
      </c>
      <c r="P15" s="115">
        <f>VLOOKUP(A:A,readme[#All],6,FALSE)</f>
        <v>0</v>
      </c>
      <c r="Q15" s="143">
        <f t="shared" si="0"/>
        <v>-1</v>
      </c>
      <c r="R15" s="117">
        <f t="shared" si="1"/>
        <v>5001.3184000000001</v>
      </c>
      <c r="S15" s="143">
        <f t="shared" si="2"/>
        <v>-1</v>
      </c>
      <c r="T15" s="118">
        <f t="shared" si="3"/>
        <v>5058.0544000000009</v>
      </c>
      <c r="V15" s="10">
        <v>526</v>
      </c>
      <c r="W15" s="139">
        <v>73.11</v>
      </c>
      <c r="X15" s="139">
        <v>0</v>
      </c>
      <c r="Y15" s="139">
        <v>71.89</v>
      </c>
      <c r="Z15" s="139">
        <v>0</v>
      </c>
      <c r="AA15" s="139"/>
      <c r="AB15" s="139"/>
      <c r="AC15" s="139"/>
      <c r="AD15" s="139"/>
      <c r="AE15" s="139"/>
      <c r="AF15" s="139"/>
      <c r="AG15" s="139"/>
      <c r="AH15" s="139"/>
      <c r="AI15" s="139"/>
      <c r="AJ15" s="139"/>
      <c r="AK15" s="139"/>
      <c r="AL15" s="139"/>
      <c r="AM15" s="139">
        <v>73.11</v>
      </c>
      <c r="AN15" s="139">
        <v>0</v>
      </c>
      <c r="AO15" s="139">
        <v>71.89</v>
      </c>
      <c r="AP15" s="139">
        <v>0</v>
      </c>
    </row>
    <row r="16" spans="1:324" x14ac:dyDescent="0.25">
      <c r="A16">
        <f>'[2]All Speed'!A16</f>
        <v>553</v>
      </c>
      <c r="B16">
        <f>'[2]All Speed'!C16</f>
        <v>2</v>
      </c>
      <c r="C16" s="8" t="str">
        <f>'[2]All Speed'!D16</f>
        <v>I-15 HOV SB</v>
      </c>
      <c r="D16" s="5">
        <f>'[2]All Speed'!E16</f>
        <v>15</v>
      </c>
      <c r="E16" s="1">
        <f>'[2]All Speed'!F16</f>
        <v>1.05</v>
      </c>
      <c r="F16" s="8" t="str">
        <f>'[2]All Speed'!G16</f>
        <v>I-15 SB</v>
      </c>
      <c r="G16" s="112">
        <f>'[2]All Speed'!I16</f>
        <v>71.8</v>
      </c>
      <c r="H16" s="2">
        <f>'[2]All Speed'!J16</f>
        <v>72.33</v>
      </c>
      <c r="I16" s="112">
        <f>'[2]All Speed'!K16</f>
        <v>72.150000000000006</v>
      </c>
      <c r="J16" s="2">
        <f>'[2]All Speed'!L16</f>
        <v>69.45</v>
      </c>
      <c r="K16" s="112">
        <f>'[2]All Speed'!M16</f>
        <v>71.849999999999994</v>
      </c>
      <c r="L16" s="115">
        <f>VLOOKUP(A:A,readme[#All],2,FALSE)</f>
        <v>0</v>
      </c>
      <c r="M16" s="119">
        <f>VLOOKUP(A:A,readme[#All],3,FALSE)</f>
        <v>0</v>
      </c>
      <c r="N16" s="115">
        <f>VLOOKUP(A:A,readme[#All],4,FALSE)</f>
        <v>0</v>
      </c>
      <c r="O16" s="6">
        <f>VLOOKUP(A:A,readme[#All],5,FALSE)</f>
        <v>0</v>
      </c>
      <c r="P16" s="115">
        <f>VLOOKUP(A:A,readme[#All],6,FALSE)</f>
        <v>0</v>
      </c>
      <c r="Q16" s="143">
        <f t="shared" si="0"/>
        <v>-1</v>
      </c>
      <c r="R16" s="117">
        <f t="shared" si="1"/>
        <v>5231.6288999999997</v>
      </c>
      <c r="S16" s="143">
        <f t="shared" si="2"/>
        <v>-1</v>
      </c>
      <c r="T16" s="118">
        <f t="shared" si="3"/>
        <v>4823.3025000000007</v>
      </c>
      <c r="V16" s="10">
        <v>528</v>
      </c>
      <c r="W16" s="139"/>
      <c r="X16" s="139"/>
      <c r="Y16" s="139"/>
      <c r="Z16" s="139"/>
      <c r="AA16" s="139">
        <v>65.010000000000005</v>
      </c>
      <c r="AB16" s="139">
        <v>0</v>
      </c>
      <c r="AC16" s="139">
        <v>66.08</v>
      </c>
      <c r="AD16" s="139">
        <v>0</v>
      </c>
      <c r="AE16" s="139"/>
      <c r="AF16" s="139"/>
      <c r="AG16" s="139"/>
      <c r="AH16" s="139"/>
      <c r="AI16" s="139"/>
      <c r="AJ16" s="139"/>
      <c r="AK16" s="139"/>
      <c r="AL16" s="139"/>
      <c r="AM16" s="139">
        <v>65.010000000000005</v>
      </c>
      <c r="AN16" s="139">
        <v>0</v>
      </c>
      <c r="AO16" s="139">
        <v>66.08</v>
      </c>
      <c r="AP16" s="139">
        <v>0</v>
      </c>
    </row>
    <row r="17" spans="1:42" x14ac:dyDescent="0.25">
      <c r="A17">
        <f>'[2]All Speed'!A17</f>
        <v>528</v>
      </c>
      <c r="B17">
        <f>'[2]All Speed'!C17</f>
        <v>2</v>
      </c>
      <c r="C17" s="8" t="str">
        <f>'[2]All Speed'!D17</f>
        <v>I-15 HOV SB</v>
      </c>
      <c r="D17" s="5">
        <f>'[2]All Speed'!E17</f>
        <v>16</v>
      </c>
      <c r="E17" s="1">
        <f>'[2]All Speed'!F17</f>
        <v>0.41</v>
      </c>
      <c r="F17" s="8" t="str">
        <f>'[2]All Speed'!G17</f>
        <v>I-15 SB</v>
      </c>
      <c r="G17" s="112">
        <f>'[2]All Speed'!I17</f>
        <v>66.42</v>
      </c>
      <c r="H17" s="2">
        <f>'[2]All Speed'!J17</f>
        <v>65.010000000000005</v>
      </c>
      <c r="I17" s="112">
        <f>'[2]All Speed'!K17</f>
        <v>66.930000000000007</v>
      </c>
      <c r="J17" s="2">
        <f>'[2]All Speed'!L17</f>
        <v>66.08</v>
      </c>
      <c r="K17" s="112">
        <f>'[2]All Speed'!M17</f>
        <v>66.069999999999993</v>
      </c>
      <c r="L17" s="115">
        <f>VLOOKUP(A:A,readme[#All],2,FALSE)</f>
        <v>0</v>
      </c>
      <c r="M17" s="119">
        <f>VLOOKUP(A:A,readme[#All],3,FALSE)</f>
        <v>0</v>
      </c>
      <c r="N17" s="115">
        <f>VLOOKUP(A:A,readme[#All],4,FALSE)</f>
        <v>0</v>
      </c>
      <c r="O17" s="6">
        <f>VLOOKUP(A:A,readme[#All],5,FALSE)</f>
        <v>0</v>
      </c>
      <c r="P17" s="115">
        <f>VLOOKUP(A:A,readme[#All],6,FALSE)</f>
        <v>0</v>
      </c>
      <c r="Q17" s="143">
        <f t="shared" si="0"/>
        <v>-1</v>
      </c>
      <c r="R17" s="117">
        <f t="shared" si="1"/>
        <v>4226.3001000000004</v>
      </c>
      <c r="S17" s="143">
        <f t="shared" si="2"/>
        <v>-1</v>
      </c>
      <c r="T17" s="118">
        <f t="shared" si="3"/>
        <v>4366.5663999999997</v>
      </c>
      <c r="V17" s="10">
        <v>551</v>
      </c>
      <c r="W17" s="139">
        <v>30.45</v>
      </c>
      <c r="X17" s="139">
        <v>0</v>
      </c>
      <c r="Y17" s="139">
        <v>66.64</v>
      </c>
      <c r="Z17" s="139">
        <v>0</v>
      </c>
      <c r="AA17" s="139"/>
      <c r="AB17" s="139"/>
      <c r="AC17" s="139"/>
      <c r="AD17" s="139"/>
      <c r="AE17" s="139"/>
      <c r="AF17" s="139"/>
      <c r="AG17" s="139"/>
      <c r="AH17" s="139"/>
      <c r="AI17" s="139"/>
      <c r="AJ17" s="139"/>
      <c r="AK17" s="139"/>
      <c r="AL17" s="139"/>
      <c r="AM17" s="139">
        <v>30.45</v>
      </c>
      <c r="AN17" s="139">
        <v>0</v>
      </c>
      <c r="AO17" s="139">
        <v>66.64</v>
      </c>
      <c r="AP17" s="139">
        <v>0</v>
      </c>
    </row>
    <row r="18" spans="1:42" x14ac:dyDescent="0.25">
      <c r="A18">
        <f>'[2]All Speed'!A18</f>
        <v>29409</v>
      </c>
      <c r="B18">
        <f>'[2]All Speed'!C18</f>
        <v>2</v>
      </c>
      <c r="C18" s="8" t="str">
        <f>'[2]All Speed'!D18</f>
        <v>I-15 HOV SB</v>
      </c>
      <c r="D18" s="5">
        <f>'[2]All Speed'!E18</f>
        <v>17</v>
      </c>
      <c r="E18" s="1">
        <f>'[2]All Speed'!F18</f>
        <v>0.28000000000000003</v>
      </c>
      <c r="F18" s="8" t="str">
        <f>'[2]All Speed'!G18</f>
        <v>RANCHO PENASQUITOS</v>
      </c>
      <c r="G18" s="112">
        <f>'[2]All Speed'!I18</f>
        <v>71.75</v>
      </c>
      <c r="H18" s="2">
        <f>'[2]All Speed'!J18</f>
        <v>71.97</v>
      </c>
      <c r="I18" s="112">
        <f>'[2]All Speed'!K18</f>
        <v>72.23</v>
      </c>
      <c r="J18" s="2">
        <f>'[2]All Speed'!L18</f>
        <v>67.17</v>
      </c>
      <c r="K18" s="112">
        <f>'[2]All Speed'!M18</f>
        <v>70.84</v>
      </c>
      <c r="L18" s="115">
        <f>VLOOKUP(A:A,readme[#All],2,FALSE)</f>
        <v>0</v>
      </c>
      <c r="M18" s="119">
        <f>VLOOKUP(A:A,readme[#All],3,FALSE)</f>
        <v>0</v>
      </c>
      <c r="N18" s="115">
        <f>VLOOKUP(A:A,readme[#All],4,FALSE)</f>
        <v>0</v>
      </c>
      <c r="O18" s="6">
        <f>VLOOKUP(A:A,readme[#All],5,FALSE)</f>
        <v>0</v>
      </c>
      <c r="P18" s="115">
        <f>VLOOKUP(A:A,readme[#All],6,FALSE)</f>
        <v>0</v>
      </c>
      <c r="Q18" s="143">
        <f t="shared" si="0"/>
        <v>-1</v>
      </c>
      <c r="R18" s="117">
        <f t="shared" si="1"/>
        <v>5179.6808999999994</v>
      </c>
      <c r="S18" s="143">
        <f t="shared" si="2"/>
        <v>-1</v>
      </c>
      <c r="T18" s="118">
        <f t="shared" si="3"/>
        <v>4511.8089</v>
      </c>
      <c r="V18" s="10">
        <v>552</v>
      </c>
      <c r="W18" s="139">
        <v>68.319999999999993</v>
      </c>
      <c r="X18" s="139">
        <v>0</v>
      </c>
      <c r="Y18" s="139">
        <v>55</v>
      </c>
      <c r="Z18" s="139">
        <v>0</v>
      </c>
      <c r="AA18" s="139"/>
      <c r="AB18" s="139"/>
      <c r="AC18" s="139"/>
      <c r="AD18" s="139"/>
      <c r="AE18" s="139"/>
      <c r="AF18" s="139"/>
      <c r="AG18" s="139"/>
      <c r="AH18" s="139"/>
      <c r="AI18" s="139"/>
      <c r="AJ18" s="139"/>
      <c r="AK18" s="139"/>
      <c r="AL18" s="139"/>
      <c r="AM18" s="139">
        <v>68.319999999999993</v>
      </c>
      <c r="AN18" s="139">
        <v>0</v>
      </c>
      <c r="AO18" s="139">
        <v>55</v>
      </c>
      <c r="AP18" s="139">
        <v>0</v>
      </c>
    </row>
    <row r="19" spans="1:42" x14ac:dyDescent="0.25">
      <c r="A19">
        <f>'[2]All Speed'!A19</f>
        <v>23142</v>
      </c>
      <c r="B19">
        <f>'[2]All Speed'!C19</f>
        <v>2</v>
      </c>
      <c r="C19" s="8" t="str">
        <f>'[2]All Speed'!D19</f>
        <v>I-15 HOV SB</v>
      </c>
      <c r="D19" s="5">
        <f>'[2]All Speed'!E19</f>
        <v>18</v>
      </c>
      <c r="E19" s="1">
        <f>'[2]All Speed'!F19</f>
        <v>1.91</v>
      </c>
      <c r="F19" s="8" t="str">
        <f>'[2]All Speed'!G19</f>
        <v>MIRA MESA</v>
      </c>
      <c r="G19" s="112">
        <f>'[2]All Speed'!I19</f>
        <v>72.849999999999994</v>
      </c>
      <c r="H19" s="2">
        <f>'[2]All Speed'!J19</f>
        <v>72.19</v>
      </c>
      <c r="I19" s="112">
        <f>'[2]All Speed'!K19</f>
        <v>72.41</v>
      </c>
      <c r="J19" s="2">
        <f>'[2]All Speed'!L19</f>
        <v>69.42</v>
      </c>
      <c r="K19" s="112">
        <f>'[2]All Speed'!M19</f>
        <v>71.650000000000006</v>
      </c>
      <c r="L19" s="115">
        <f>VLOOKUP(A:A,readme[#All],2,FALSE)</f>
        <v>0</v>
      </c>
      <c r="M19" s="119">
        <f>VLOOKUP(A:A,readme[#All],3,FALSE)</f>
        <v>0</v>
      </c>
      <c r="N19" s="115">
        <f>VLOOKUP(A:A,readme[#All],4,FALSE)</f>
        <v>0</v>
      </c>
      <c r="O19" s="6">
        <f>VLOOKUP(A:A,readme[#All],5,FALSE)</f>
        <v>0</v>
      </c>
      <c r="P19" s="115">
        <f>VLOOKUP(A:A,readme[#All],6,FALSE)</f>
        <v>0</v>
      </c>
      <c r="Q19" s="143">
        <f t="shared" si="0"/>
        <v>-1</v>
      </c>
      <c r="R19" s="117">
        <f t="shared" si="1"/>
        <v>5211.3960999999999</v>
      </c>
      <c r="S19" s="143">
        <f t="shared" si="2"/>
        <v>-1</v>
      </c>
      <c r="T19" s="118">
        <f t="shared" si="3"/>
        <v>4819.1364000000003</v>
      </c>
      <c r="V19" s="10">
        <v>553</v>
      </c>
      <c r="W19" s="139"/>
      <c r="X19" s="139"/>
      <c r="Y19" s="139"/>
      <c r="Z19" s="139"/>
      <c r="AA19" s="139">
        <v>72.33</v>
      </c>
      <c r="AB19" s="139">
        <v>0</v>
      </c>
      <c r="AC19" s="139">
        <v>69.45</v>
      </c>
      <c r="AD19" s="139">
        <v>0</v>
      </c>
      <c r="AE19" s="139"/>
      <c r="AF19" s="139"/>
      <c r="AG19" s="139"/>
      <c r="AH19" s="139"/>
      <c r="AI19" s="139"/>
      <c r="AJ19" s="139"/>
      <c r="AK19" s="139"/>
      <c r="AL19" s="139"/>
      <c r="AM19" s="139">
        <v>72.33</v>
      </c>
      <c r="AN19" s="139">
        <v>0</v>
      </c>
      <c r="AO19" s="139">
        <v>69.45</v>
      </c>
      <c r="AP19" s="139">
        <v>0</v>
      </c>
    </row>
    <row r="20" spans="1:42" x14ac:dyDescent="0.25">
      <c r="A20">
        <f>'[2]All Speed'!A20</f>
        <v>29415</v>
      </c>
      <c r="B20">
        <f>'[2]All Speed'!C20</f>
        <v>2</v>
      </c>
      <c r="C20" s="8" t="str">
        <f>'[2]All Speed'!D20</f>
        <v>I-15 HOV SB</v>
      </c>
      <c r="D20" s="5">
        <f>'[2]All Speed'!E20</f>
        <v>19</v>
      </c>
      <c r="E20" s="1">
        <f>'[2]All Speed'!F20</f>
        <v>1.54</v>
      </c>
      <c r="F20" s="8" t="str">
        <f>'[2]All Speed'!G20</f>
        <v>MIRAMAR</v>
      </c>
      <c r="G20" s="112">
        <f>'[2]All Speed'!I20</f>
        <v>72.73</v>
      </c>
      <c r="H20" s="2">
        <f>'[2]All Speed'!J20</f>
        <v>72.12</v>
      </c>
      <c r="I20" s="112">
        <f>'[2]All Speed'!K20</f>
        <v>72.45</v>
      </c>
      <c r="J20" s="2">
        <f>'[2]All Speed'!L20</f>
        <v>68.87</v>
      </c>
      <c r="K20" s="112">
        <f>'[2]All Speed'!M20</f>
        <v>71.78</v>
      </c>
      <c r="L20" s="115">
        <f>VLOOKUP(A:A,readme[#All],2,FALSE)</f>
        <v>0</v>
      </c>
      <c r="M20" s="119">
        <f>VLOOKUP(A:A,readme[#All],3,FALSE)</f>
        <v>0</v>
      </c>
      <c r="N20" s="115">
        <f>VLOOKUP(A:A,readme[#All],4,FALSE)</f>
        <v>0</v>
      </c>
      <c r="O20" s="6">
        <f>VLOOKUP(A:A,readme[#All],5,FALSE)</f>
        <v>0</v>
      </c>
      <c r="P20" s="115">
        <f>VLOOKUP(A:A,readme[#All],6,FALSE)</f>
        <v>0</v>
      </c>
      <c r="Q20" s="143">
        <f t="shared" si="0"/>
        <v>-1</v>
      </c>
      <c r="R20" s="117">
        <f t="shared" si="1"/>
        <v>5201.2944000000007</v>
      </c>
      <c r="S20" s="143">
        <f t="shared" si="2"/>
        <v>-1</v>
      </c>
      <c r="T20" s="118">
        <f t="shared" si="3"/>
        <v>4743.0769000000009</v>
      </c>
      <c r="V20" s="10">
        <v>558</v>
      </c>
      <c r="W20" s="139">
        <v>66.05</v>
      </c>
      <c r="X20" s="139">
        <v>0</v>
      </c>
      <c r="Y20" s="139">
        <v>60.93</v>
      </c>
      <c r="Z20" s="139">
        <v>0</v>
      </c>
      <c r="AA20" s="139"/>
      <c r="AB20" s="139"/>
      <c r="AC20" s="139"/>
      <c r="AD20" s="139"/>
      <c r="AE20" s="139"/>
      <c r="AF20" s="139"/>
      <c r="AG20" s="139"/>
      <c r="AH20" s="139"/>
      <c r="AI20" s="139"/>
      <c r="AJ20" s="139"/>
      <c r="AK20" s="139"/>
      <c r="AL20" s="139"/>
      <c r="AM20" s="139">
        <v>66.05</v>
      </c>
      <c r="AN20" s="139">
        <v>0</v>
      </c>
      <c r="AO20" s="139">
        <v>60.93</v>
      </c>
      <c r="AP20" s="139">
        <v>0</v>
      </c>
    </row>
    <row r="21" spans="1:42" x14ac:dyDescent="0.25">
      <c r="A21">
        <f>'[2]All Speed'!A21</f>
        <v>31144</v>
      </c>
      <c r="B21">
        <f>'[2]All Speed'!C21</f>
        <v>2</v>
      </c>
      <c r="C21" s="8" t="str">
        <f>'[2]All Speed'!D21</f>
        <v>I-15 HOV SB</v>
      </c>
      <c r="D21" s="5">
        <f>'[2]All Speed'!E21</f>
        <v>20</v>
      </c>
      <c r="E21" s="1">
        <f>'[2]All Speed'!F21</f>
        <v>0.52</v>
      </c>
      <c r="F21" s="8" t="str">
        <f>'[2]All Speed'!G21</f>
        <v>ramp I-15 HOV SB</v>
      </c>
      <c r="G21" s="112">
        <f>'[2]All Speed'!I21</f>
        <v>72.92</v>
      </c>
      <c r="H21" s="2">
        <f>'[2]All Speed'!J21</f>
        <v>73.209999999999994</v>
      </c>
      <c r="I21" s="112">
        <f>'[2]All Speed'!K21</f>
        <v>72.459999999999994</v>
      </c>
      <c r="J21" s="2">
        <f>'[2]All Speed'!L21</f>
        <v>66.58</v>
      </c>
      <c r="K21" s="112">
        <f>'[2]All Speed'!M21</f>
        <v>71.86</v>
      </c>
      <c r="L21" s="115">
        <f>VLOOKUP(A:A,readme[#All],2,FALSE)</f>
        <v>0</v>
      </c>
      <c r="M21" s="119">
        <f>VLOOKUP(A:A,readme[#All],3,FALSE)</f>
        <v>0</v>
      </c>
      <c r="N21" s="115">
        <f>VLOOKUP(A:A,readme[#All],4,FALSE)</f>
        <v>0</v>
      </c>
      <c r="O21" s="6">
        <f>VLOOKUP(A:A,readme[#All],5,FALSE)</f>
        <v>0</v>
      </c>
      <c r="P21" s="115">
        <f>VLOOKUP(A:A,readme[#All],6,FALSE)</f>
        <v>0</v>
      </c>
      <c r="Q21" s="143">
        <f t="shared" si="0"/>
        <v>-1</v>
      </c>
      <c r="R21" s="117">
        <f t="shared" si="1"/>
        <v>5359.704099999999</v>
      </c>
      <c r="S21" s="143">
        <f t="shared" si="2"/>
        <v>-1</v>
      </c>
      <c r="T21" s="118">
        <f t="shared" si="3"/>
        <v>4432.8963999999996</v>
      </c>
      <c r="V21" s="10">
        <v>568</v>
      </c>
      <c r="W21" s="139"/>
      <c r="X21" s="139"/>
      <c r="Y21" s="139"/>
      <c r="Z21" s="139"/>
      <c r="AA21" s="139">
        <v>57.36</v>
      </c>
      <c r="AB21" s="139">
        <v>0</v>
      </c>
      <c r="AC21" s="139">
        <v>68.53</v>
      </c>
      <c r="AD21" s="139">
        <v>0</v>
      </c>
      <c r="AE21" s="139"/>
      <c r="AF21" s="139"/>
      <c r="AG21" s="139"/>
      <c r="AH21" s="139"/>
      <c r="AI21" s="139"/>
      <c r="AJ21" s="139"/>
      <c r="AK21" s="139"/>
      <c r="AL21" s="139"/>
      <c r="AM21" s="139">
        <v>57.36</v>
      </c>
      <c r="AN21" s="139">
        <v>0</v>
      </c>
      <c r="AO21" s="139">
        <v>68.53</v>
      </c>
      <c r="AP21" s="139">
        <v>0</v>
      </c>
    </row>
    <row r="22" spans="1:42" x14ac:dyDescent="0.25">
      <c r="A22">
        <f>'[2]All Speed'!A22</f>
        <v>8977</v>
      </c>
      <c r="B22">
        <f>'[2]All Speed'!C22</f>
        <v>1</v>
      </c>
      <c r="C22" s="8" t="str">
        <f>'[2]All Speed'!D22</f>
        <v>I-15 NB</v>
      </c>
      <c r="D22" s="5">
        <f>'[2]All Speed'!E22</f>
        <v>2</v>
      </c>
      <c r="E22" s="1">
        <f>'[2]All Speed'!F22</f>
        <v>0.4</v>
      </c>
      <c r="F22" s="8" t="str">
        <f>'[2]All Speed'!G22</f>
        <v>ADAMS</v>
      </c>
      <c r="G22" s="112">
        <f>'[2]All Speed'!I22</f>
        <v>66.06</v>
      </c>
      <c r="H22" s="2">
        <f>'[2]All Speed'!J22</f>
        <v>39.270000000000003</v>
      </c>
      <c r="I22" s="112">
        <f>'[2]All Speed'!K22</f>
        <v>64.58</v>
      </c>
      <c r="J22" s="2">
        <f>'[2]All Speed'!L22</f>
        <v>66.23</v>
      </c>
      <c r="K22" s="112">
        <f>'[2]All Speed'!M22</f>
        <v>65.34</v>
      </c>
      <c r="L22" s="115">
        <f>VLOOKUP(A:A,readme[#All],2,FALSE)</f>
        <v>0</v>
      </c>
      <c r="M22" s="119">
        <f>VLOOKUP(A:A,readme[#All],3,FALSE)</f>
        <v>0</v>
      </c>
      <c r="N22" s="115">
        <f>VLOOKUP(A:A,readme[#All],4,FALSE)</f>
        <v>0</v>
      </c>
      <c r="O22" s="6">
        <f>VLOOKUP(A:A,readme[#All],5,FALSE)</f>
        <v>0</v>
      </c>
      <c r="P22" s="115">
        <f>VLOOKUP(A:A,readme[#All],6,FALSE)</f>
        <v>0</v>
      </c>
      <c r="Q22" s="143">
        <f t="shared" si="0"/>
        <v>-1</v>
      </c>
      <c r="R22" s="117">
        <f t="shared" si="1"/>
        <v>1542.1329000000003</v>
      </c>
      <c r="S22" s="143">
        <f t="shared" si="2"/>
        <v>-1</v>
      </c>
      <c r="T22" s="118">
        <f t="shared" si="3"/>
        <v>4386.4129000000003</v>
      </c>
      <c r="V22" s="10">
        <v>570</v>
      </c>
      <c r="W22" s="139"/>
      <c r="X22" s="139"/>
      <c r="Y22" s="139"/>
      <c r="Z22" s="139"/>
      <c r="AA22" s="139">
        <v>70.72</v>
      </c>
      <c r="AB22" s="139">
        <v>0</v>
      </c>
      <c r="AC22" s="139">
        <v>71.12</v>
      </c>
      <c r="AD22" s="139">
        <v>0</v>
      </c>
      <c r="AE22" s="139"/>
      <c r="AF22" s="139"/>
      <c r="AG22" s="139"/>
      <c r="AH22" s="139"/>
      <c r="AI22" s="139"/>
      <c r="AJ22" s="139"/>
      <c r="AK22" s="139"/>
      <c r="AL22" s="139"/>
      <c r="AM22" s="139">
        <v>70.72</v>
      </c>
      <c r="AN22" s="139">
        <v>0</v>
      </c>
      <c r="AO22" s="139">
        <v>71.12</v>
      </c>
      <c r="AP22" s="139">
        <v>0</v>
      </c>
    </row>
    <row r="23" spans="1:42" x14ac:dyDescent="0.25">
      <c r="A23">
        <f>'[2]All Speed'!A23</f>
        <v>8976</v>
      </c>
      <c r="B23">
        <f>'[2]All Speed'!C23</f>
        <v>1</v>
      </c>
      <c r="C23" s="8" t="str">
        <f>'[2]All Speed'!D23</f>
        <v>I-15 NB</v>
      </c>
      <c r="D23" s="5">
        <f>'[2]All Speed'!E23</f>
        <v>3</v>
      </c>
      <c r="E23" s="1">
        <f>'[2]All Speed'!F23</f>
        <v>0.12</v>
      </c>
      <c r="F23" s="8" t="str">
        <f>'[2]All Speed'!G23</f>
        <v>ADAMS</v>
      </c>
      <c r="G23" s="112">
        <f>'[2]All Speed'!I23</f>
        <v>66.06</v>
      </c>
      <c r="H23" s="2">
        <f>'[2]All Speed'!J23</f>
        <v>39.270000000000003</v>
      </c>
      <c r="I23" s="112">
        <f>'[2]All Speed'!K23</f>
        <v>64.58</v>
      </c>
      <c r="J23" s="2">
        <f>'[2]All Speed'!L23</f>
        <v>66.23</v>
      </c>
      <c r="K23" s="112">
        <f>'[2]All Speed'!M23</f>
        <v>65.34</v>
      </c>
      <c r="L23" s="115">
        <f>VLOOKUP(A:A,readme[#All],2,FALSE)</f>
        <v>0</v>
      </c>
      <c r="M23" s="119">
        <f>VLOOKUP(A:A,readme[#All],3,FALSE)</f>
        <v>0</v>
      </c>
      <c r="N23" s="115">
        <f>VLOOKUP(A:A,readme[#All],4,FALSE)</f>
        <v>0</v>
      </c>
      <c r="O23" s="6">
        <f>VLOOKUP(A:A,readme[#All],5,FALSE)</f>
        <v>0</v>
      </c>
      <c r="P23" s="115">
        <f>VLOOKUP(A:A,readme[#All],6,FALSE)</f>
        <v>0</v>
      </c>
      <c r="Q23" s="143">
        <f t="shared" si="0"/>
        <v>-1</v>
      </c>
      <c r="R23" s="117">
        <f t="shared" si="1"/>
        <v>1542.1329000000003</v>
      </c>
      <c r="S23" s="143">
        <f t="shared" si="2"/>
        <v>-1</v>
      </c>
      <c r="T23" s="118">
        <f t="shared" si="3"/>
        <v>4386.4129000000003</v>
      </c>
      <c r="V23" s="10">
        <v>573</v>
      </c>
      <c r="W23" s="139"/>
      <c r="X23" s="139"/>
      <c r="Y23" s="139"/>
      <c r="Z23" s="139"/>
      <c r="AA23" s="139">
        <v>67.58</v>
      </c>
      <c r="AB23" s="139">
        <v>0</v>
      </c>
      <c r="AC23" s="139">
        <v>62</v>
      </c>
      <c r="AD23" s="139">
        <v>0</v>
      </c>
      <c r="AE23" s="139"/>
      <c r="AF23" s="139"/>
      <c r="AG23" s="139"/>
      <c r="AH23" s="139"/>
      <c r="AI23" s="139"/>
      <c r="AJ23" s="139"/>
      <c r="AK23" s="139"/>
      <c r="AL23" s="139"/>
      <c r="AM23" s="139">
        <v>67.58</v>
      </c>
      <c r="AN23" s="139">
        <v>0</v>
      </c>
      <c r="AO23" s="139">
        <v>62</v>
      </c>
      <c r="AP23" s="139">
        <v>0</v>
      </c>
    </row>
    <row r="24" spans="1:42" x14ac:dyDescent="0.25">
      <c r="A24">
        <f>'[2]All Speed'!A24</f>
        <v>551</v>
      </c>
      <c r="B24">
        <f>'[2]All Speed'!C24</f>
        <v>1</v>
      </c>
      <c r="C24" s="8" t="str">
        <f>'[2]All Speed'!D24</f>
        <v>I-15 NB</v>
      </c>
      <c r="D24" s="5">
        <f>'[2]All Speed'!E24</f>
        <v>4</v>
      </c>
      <c r="E24" s="1">
        <f>'[2]All Speed'!F24</f>
        <v>0.34</v>
      </c>
      <c r="F24" s="8" t="str">
        <f>'[2]All Speed'!G24</f>
        <v>ADAMS</v>
      </c>
      <c r="G24" s="112">
        <f>'[2]All Speed'!I24</f>
        <v>66.099999999999994</v>
      </c>
      <c r="H24" s="2">
        <f>'[2]All Speed'!J24</f>
        <v>30.45</v>
      </c>
      <c r="I24" s="112">
        <f>'[2]All Speed'!K24</f>
        <v>64.819999999999993</v>
      </c>
      <c r="J24" s="2">
        <f>'[2]All Speed'!L24</f>
        <v>66.64</v>
      </c>
      <c r="K24" s="112">
        <f>'[2]All Speed'!M24</f>
        <v>65.12</v>
      </c>
      <c r="L24" s="115">
        <f>VLOOKUP(A:A,readme[#All],2,FALSE)</f>
        <v>0</v>
      </c>
      <c r="M24" s="119">
        <f>VLOOKUP(A:A,readme[#All],3,FALSE)</f>
        <v>0</v>
      </c>
      <c r="N24" s="115">
        <f>VLOOKUP(A:A,readme[#All],4,FALSE)</f>
        <v>0</v>
      </c>
      <c r="O24" s="6">
        <f>VLOOKUP(A:A,readme[#All],5,FALSE)</f>
        <v>0</v>
      </c>
      <c r="P24" s="115">
        <f>VLOOKUP(A:A,readme[#All],6,FALSE)</f>
        <v>0</v>
      </c>
      <c r="Q24" s="143">
        <f t="shared" si="0"/>
        <v>-1</v>
      </c>
      <c r="R24" s="117">
        <f t="shared" si="1"/>
        <v>927.20249999999999</v>
      </c>
      <c r="S24" s="143">
        <f t="shared" si="2"/>
        <v>-1</v>
      </c>
      <c r="T24" s="118">
        <f t="shared" si="3"/>
        <v>4440.8896000000004</v>
      </c>
      <c r="V24" s="10">
        <v>575</v>
      </c>
      <c r="W24" s="139">
        <v>69.17</v>
      </c>
      <c r="X24" s="139">
        <v>0</v>
      </c>
      <c r="Y24" s="139">
        <v>50.03</v>
      </c>
      <c r="Z24" s="139">
        <v>0</v>
      </c>
      <c r="AA24" s="139"/>
      <c r="AB24" s="139"/>
      <c r="AC24" s="139"/>
      <c r="AD24" s="139"/>
      <c r="AE24" s="139"/>
      <c r="AF24" s="139"/>
      <c r="AG24" s="139"/>
      <c r="AH24" s="139"/>
      <c r="AI24" s="139"/>
      <c r="AJ24" s="139"/>
      <c r="AK24" s="139"/>
      <c r="AL24" s="139"/>
      <c r="AM24" s="139">
        <v>69.17</v>
      </c>
      <c r="AN24" s="139">
        <v>0</v>
      </c>
      <c r="AO24" s="139">
        <v>50.03</v>
      </c>
      <c r="AP24" s="139">
        <v>0</v>
      </c>
    </row>
    <row r="25" spans="1:42" x14ac:dyDescent="0.25">
      <c r="A25">
        <f>'[2]All Speed'!A25</f>
        <v>16760</v>
      </c>
      <c r="B25">
        <f>'[2]All Speed'!C25</f>
        <v>1</v>
      </c>
      <c r="C25" s="8" t="str">
        <f>'[2]All Speed'!D25</f>
        <v>I-15 NB</v>
      </c>
      <c r="D25" s="5">
        <f>'[2]All Speed'!E25</f>
        <v>8</v>
      </c>
      <c r="E25" s="1">
        <f>'[2]All Speed'!F25</f>
        <v>0.1</v>
      </c>
      <c r="F25" s="8" t="str">
        <f>'[2]All Speed'!G25</f>
        <v>I-8 EB</v>
      </c>
      <c r="G25" s="112">
        <f>'[2]All Speed'!I25</f>
        <v>66.06</v>
      </c>
      <c r="H25" s="2">
        <f>'[2]All Speed'!J25</f>
        <v>30.46</v>
      </c>
      <c r="I25" s="112">
        <f>'[2]All Speed'!K25</f>
        <v>64.819999999999993</v>
      </c>
      <c r="J25" s="2">
        <f>'[2]All Speed'!L25</f>
        <v>66.64</v>
      </c>
      <c r="K25" s="112">
        <f>'[2]All Speed'!M25</f>
        <v>65.06</v>
      </c>
      <c r="L25" s="115">
        <f>VLOOKUP(A:A,readme[#All],2,FALSE)</f>
        <v>0</v>
      </c>
      <c r="M25" s="119">
        <f>VLOOKUP(A:A,readme[#All],3,FALSE)</f>
        <v>0</v>
      </c>
      <c r="N25" s="115">
        <f>VLOOKUP(A:A,readme[#All],4,FALSE)</f>
        <v>0</v>
      </c>
      <c r="O25" s="6">
        <f>VLOOKUP(A:A,readme[#All],5,FALSE)</f>
        <v>0</v>
      </c>
      <c r="P25" s="115">
        <f>VLOOKUP(A:A,readme[#All],6,FALSE)</f>
        <v>0</v>
      </c>
      <c r="Q25" s="143">
        <f t="shared" si="0"/>
        <v>-1</v>
      </c>
      <c r="R25" s="117">
        <f t="shared" si="1"/>
        <v>927.8116</v>
      </c>
      <c r="S25" s="143">
        <f t="shared" si="2"/>
        <v>-1</v>
      </c>
      <c r="T25" s="118">
        <f t="shared" si="3"/>
        <v>4440.8896000000004</v>
      </c>
      <c r="V25" s="10">
        <v>578</v>
      </c>
      <c r="W25" s="139"/>
      <c r="X25" s="139"/>
      <c r="Y25" s="139"/>
      <c r="Z25" s="139"/>
      <c r="AA25" s="139">
        <v>67.56</v>
      </c>
      <c r="AB25" s="139">
        <v>0</v>
      </c>
      <c r="AC25" s="139">
        <v>59.57</v>
      </c>
      <c r="AD25" s="139">
        <v>0</v>
      </c>
      <c r="AE25" s="139"/>
      <c r="AF25" s="139"/>
      <c r="AG25" s="139"/>
      <c r="AH25" s="139"/>
      <c r="AI25" s="139"/>
      <c r="AJ25" s="139"/>
      <c r="AK25" s="139"/>
      <c r="AL25" s="139"/>
      <c r="AM25" s="139">
        <v>67.56</v>
      </c>
      <c r="AN25" s="139">
        <v>0</v>
      </c>
      <c r="AO25" s="139">
        <v>59.57</v>
      </c>
      <c r="AP25" s="139">
        <v>0</v>
      </c>
    </row>
    <row r="26" spans="1:42" x14ac:dyDescent="0.25">
      <c r="A26">
        <f>'[2]All Speed'!A26</f>
        <v>16059</v>
      </c>
      <c r="B26">
        <f>'[2]All Speed'!C26</f>
        <v>1</v>
      </c>
      <c r="C26" s="8" t="str">
        <f>'[2]All Speed'!D26</f>
        <v>I-15 NB</v>
      </c>
      <c r="D26" s="5">
        <f>'[2]All Speed'!E26</f>
        <v>9</v>
      </c>
      <c r="E26" s="1">
        <f>'[2]All Speed'!F26</f>
        <v>0.06</v>
      </c>
      <c r="F26" s="8" t="str">
        <f>'[2]All Speed'!G26</f>
        <v>I-8 WB</v>
      </c>
      <c r="G26" s="112">
        <f>'[2]All Speed'!I26</f>
        <v>66.06</v>
      </c>
      <c r="H26" s="2">
        <f>'[2]All Speed'!J26</f>
        <v>30.46</v>
      </c>
      <c r="I26" s="112">
        <f>'[2]All Speed'!K26</f>
        <v>64.819999999999993</v>
      </c>
      <c r="J26" s="2">
        <f>'[2]All Speed'!L26</f>
        <v>66.64</v>
      </c>
      <c r="K26" s="112">
        <f>'[2]All Speed'!M26</f>
        <v>65.06</v>
      </c>
      <c r="L26" s="115">
        <f>VLOOKUP(A:A,readme[#All],2,FALSE)</f>
        <v>0</v>
      </c>
      <c r="M26" s="119">
        <f>VLOOKUP(A:A,readme[#All],3,FALSE)</f>
        <v>0</v>
      </c>
      <c r="N26" s="115">
        <f>VLOOKUP(A:A,readme[#All],4,FALSE)</f>
        <v>0</v>
      </c>
      <c r="O26" s="6">
        <f>VLOOKUP(A:A,readme[#All],5,FALSE)</f>
        <v>0</v>
      </c>
      <c r="P26" s="115">
        <f>VLOOKUP(A:A,readme[#All],6,FALSE)</f>
        <v>0</v>
      </c>
      <c r="Q26" s="143">
        <f t="shared" si="0"/>
        <v>-1</v>
      </c>
      <c r="R26" s="117">
        <f t="shared" si="1"/>
        <v>927.8116</v>
      </c>
      <c r="S26" s="143">
        <f t="shared" si="2"/>
        <v>-1</v>
      </c>
      <c r="T26" s="118">
        <f t="shared" si="3"/>
        <v>4440.8896000000004</v>
      </c>
      <c r="V26" s="10">
        <v>579</v>
      </c>
      <c r="W26" s="139"/>
      <c r="X26" s="139"/>
      <c r="Y26" s="139"/>
      <c r="Z26" s="139"/>
      <c r="AA26" s="139">
        <v>46.9</v>
      </c>
      <c r="AB26" s="139">
        <v>0</v>
      </c>
      <c r="AC26" s="139">
        <v>45.79</v>
      </c>
      <c r="AD26" s="139">
        <v>0</v>
      </c>
      <c r="AE26" s="139"/>
      <c r="AF26" s="139"/>
      <c r="AG26" s="139"/>
      <c r="AH26" s="139"/>
      <c r="AI26" s="139"/>
      <c r="AJ26" s="139"/>
      <c r="AK26" s="139"/>
      <c r="AL26" s="139"/>
      <c r="AM26" s="139">
        <v>46.9</v>
      </c>
      <c r="AN26" s="139">
        <v>0</v>
      </c>
      <c r="AO26" s="139">
        <v>45.79</v>
      </c>
      <c r="AP26" s="139">
        <v>0</v>
      </c>
    </row>
    <row r="27" spans="1:42" x14ac:dyDescent="0.25">
      <c r="A27">
        <f>'[2]All Speed'!A27</f>
        <v>15776</v>
      </c>
      <c r="B27">
        <f>'[2]All Speed'!C27</f>
        <v>1</v>
      </c>
      <c r="C27" s="8" t="str">
        <f>'[2]All Speed'!D27</f>
        <v>I-15 NB</v>
      </c>
      <c r="D27" s="5">
        <f>'[2]All Speed'!E27</f>
        <v>10</v>
      </c>
      <c r="E27" s="1">
        <f>'[2]All Speed'!F27</f>
        <v>0.23</v>
      </c>
      <c r="F27" s="8" t="str">
        <f>'[2]All Speed'!G27</f>
        <v>I-8 WB</v>
      </c>
      <c r="G27" s="112">
        <f>'[2]All Speed'!I27</f>
        <v>66.25</v>
      </c>
      <c r="H27" s="2">
        <f>'[2]All Speed'!J27</f>
        <v>40.92</v>
      </c>
      <c r="I27" s="112">
        <f>'[2]All Speed'!K27</f>
        <v>65.59</v>
      </c>
      <c r="J27" s="2">
        <f>'[2]All Speed'!L27</f>
        <v>67.260000000000005</v>
      </c>
      <c r="K27" s="112">
        <f>'[2]All Speed'!M27</f>
        <v>65.400000000000006</v>
      </c>
      <c r="L27" s="115">
        <f>VLOOKUP(A:A,readme[#All],2,FALSE)</f>
        <v>0</v>
      </c>
      <c r="M27" s="119">
        <f>VLOOKUP(A:A,readme[#All],3,FALSE)</f>
        <v>0</v>
      </c>
      <c r="N27" s="115">
        <f>VLOOKUP(A:A,readme[#All],4,FALSE)</f>
        <v>0</v>
      </c>
      <c r="O27" s="6">
        <f>VLOOKUP(A:A,readme[#All],5,FALSE)</f>
        <v>0</v>
      </c>
      <c r="P27" s="115">
        <f>VLOOKUP(A:A,readme[#All],6,FALSE)</f>
        <v>0</v>
      </c>
      <c r="Q27" s="143">
        <f t="shared" si="0"/>
        <v>-1</v>
      </c>
      <c r="R27" s="117">
        <f t="shared" si="1"/>
        <v>1674.4464</v>
      </c>
      <c r="S27" s="143">
        <f t="shared" si="2"/>
        <v>-1</v>
      </c>
      <c r="T27" s="118">
        <f t="shared" si="3"/>
        <v>4523.9076000000005</v>
      </c>
      <c r="V27" s="10">
        <v>580</v>
      </c>
      <c r="W27" s="139"/>
      <c r="X27" s="139"/>
      <c r="Y27" s="139"/>
      <c r="Z27" s="139"/>
      <c r="AA27" s="139">
        <v>56.51</v>
      </c>
      <c r="AB27" s="139">
        <v>0</v>
      </c>
      <c r="AC27" s="139">
        <v>67.12</v>
      </c>
      <c r="AD27" s="139">
        <v>0</v>
      </c>
      <c r="AE27" s="139"/>
      <c r="AF27" s="139"/>
      <c r="AG27" s="139"/>
      <c r="AH27" s="139"/>
      <c r="AI27" s="139"/>
      <c r="AJ27" s="139"/>
      <c r="AK27" s="139"/>
      <c r="AL27" s="139"/>
      <c r="AM27" s="139">
        <v>56.51</v>
      </c>
      <c r="AN27" s="139">
        <v>0</v>
      </c>
      <c r="AO27" s="139">
        <v>67.12</v>
      </c>
      <c r="AP27" s="139">
        <v>0</v>
      </c>
    </row>
    <row r="28" spans="1:42" x14ac:dyDescent="0.25">
      <c r="A28">
        <f>'[2]All Speed'!A28</f>
        <v>20457</v>
      </c>
      <c r="B28">
        <f>'[2]All Speed'!C28</f>
        <v>1</v>
      </c>
      <c r="C28" s="8" t="str">
        <f>'[2]All Speed'!D28</f>
        <v>I-15 NB</v>
      </c>
      <c r="D28" s="5">
        <f>'[2]All Speed'!E28</f>
        <v>11</v>
      </c>
      <c r="E28" s="1">
        <f>'[2]All Speed'!F28</f>
        <v>0.57999999999999996</v>
      </c>
      <c r="F28" s="8" t="str">
        <f>'[2]All Speed'!G28</f>
        <v>FRIARS</v>
      </c>
      <c r="G28" s="112">
        <f>'[2]All Speed'!I28</f>
        <v>66.25</v>
      </c>
      <c r="H28" s="2">
        <f>'[2]All Speed'!J28</f>
        <v>40.92</v>
      </c>
      <c r="I28" s="112">
        <f>'[2]All Speed'!K28</f>
        <v>65.59</v>
      </c>
      <c r="J28" s="2">
        <f>'[2]All Speed'!L28</f>
        <v>67.260000000000005</v>
      </c>
      <c r="K28" s="112">
        <f>'[2]All Speed'!M28</f>
        <v>65.400000000000006</v>
      </c>
      <c r="L28" s="115">
        <f>VLOOKUP(A:A,readme[#All],2,FALSE)</f>
        <v>0</v>
      </c>
      <c r="M28" s="119">
        <f>VLOOKUP(A:A,readme[#All],3,FALSE)</f>
        <v>0</v>
      </c>
      <c r="N28" s="115">
        <f>VLOOKUP(A:A,readme[#All],4,FALSE)</f>
        <v>0</v>
      </c>
      <c r="O28" s="6">
        <f>VLOOKUP(A:A,readme[#All],5,FALSE)</f>
        <v>0</v>
      </c>
      <c r="P28" s="115">
        <f>VLOOKUP(A:A,readme[#All],6,FALSE)</f>
        <v>0</v>
      </c>
      <c r="Q28" s="143">
        <f t="shared" si="0"/>
        <v>-1</v>
      </c>
      <c r="R28" s="117">
        <f t="shared" si="1"/>
        <v>1674.4464</v>
      </c>
      <c r="S28" s="143">
        <f t="shared" si="2"/>
        <v>-1</v>
      </c>
      <c r="T28" s="118">
        <f t="shared" si="3"/>
        <v>4523.9076000000005</v>
      </c>
      <c r="V28" s="10">
        <v>589</v>
      </c>
      <c r="W28" s="139">
        <v>67.510000000000005</v>
      </c>
      <c r="X28" s="139">
        <v>0</v>
      </c>
      <c r="Y28" s="139">
        <v>69.11</v>
      </c>
      <c r="Z28" s="139">
        <v>0</v>
      </c>
      <c r="AA28" s="139"/>
      <c r="AB28" s="139"/>
      <c r="AC28" s="139"/>
      <c r="AD28" s="139"/>
      <c r="AE28" s="139"/>
      <c r="AF28" s="139"/>
      <c r="AG28" s="139"/>
      <c r="AH28" s="139"/>
      <c r="AI28" s="139"/>
      <c r="AJ28" s="139"/>
      <c r="AK28" s="139"/>
      <c r="AL28" s="139"/>
      <c r="AM28" s="139">
        <v>67.510000000000005</v>
      </c>
      <c r="AN28" s="139">
        <v>0</v>
      </c>
      <c r="AO28" s="139">
        <v>69.11</v>
      </c>
      <c r="AP28" s="139">
        <v>0</v>
      </c>
    </row>
    <row r="29" spans="1:42" x14ac:dyDescent="0.25">
      <c r="A29">
        <f>'[2]All Speed'!A29</f>
        <v>9328</v>
      </c>
      <c r="B29">
        <f>'[2]All Speed'!C29</f>
        <v>1</v>
      </c>
      <c r="C29" s="8" t="str">
        <f>'[2]All Speed'!D29</f>
        <v>I-15 NB</v>
      </c>
      <c r="D29" s="5">
        <f>'[2]All Speed'!E29</f>
        <v>12</v>
      </c>
      <c r="E29" s="1">
        <f>'[2]All Speed'!F29</f>
        <v>0.88</v>
      </c>
      <c r="F29" s="8" t="str">
        <f>'[2]All Speed'!G29</f>
        <v>FRIARS</v>
      </c>
      <c r="G29" s="112">
        <f>'[2]All Speed'!I29</f>
        <v>67.959999999999994</v>
      </c>
      <c r="H29" s="2">
        <f>'[2]All Speed'!J29</f>
        <v>60.89</v>
      </c>
      <c r="I29" s="112">
        <f>'[2]All Speed'!K29</f>
        <v>66.510000000000005</v>
      </c>
      <c r="J29" s="2">
        <f>'[2]All Speed'!L29</f>
        <v>67.680000000000007</v>
      </c>
      <c r="K29" s="112">
        <f>'[2]All Speed'!M29</f>
        <v>66.77</v>
      </c>
      <c r="L29" s="115">
        <f>VLOOKUP(A:A,readme[#All],2,FALSE)</f>
        <v>0</v>
      </c>
      <c r="M29" s="119">
        <f>VLOOKUP(A:A,readme[#All],3,FALSE)</f>
        <v>0</v>
      </c>
      <c r="N29" s="115">
        <f>VLOOKUP(A:A,readme[#All],4,FALSE)</f>
        <v>0</v>
      </c>
      <c r="O29" s="6">
        <f>VLOOKUP(A:A,readme[#All],5,FALSE)</f>
        <v>0</v>
      </c>
      <c r="P29" s="115">
        <f>VLOOKUP(A:A,readme[#All],6,FALSE)</f>
        <v>0</v>
      </c>
      <c r="Q29" s="143">
        <f t="shared" si="0"/>
        <v>-1</v>
      </c>
      <c r="R29" s="117">
        <f t="shared" si="1"/>
        <v>3707.5920999999998</v>
      </c>
      <c r="S29" s="143">
        <f t="shared" si="2"/>
        <v>-1</v>
      </c>
      <c r="T29" s="118">
        <f t="shared" si="3"/>
        <v>4580.5824000000011</v>
      </c>
      <c r="V29" s="10">
        <v>605</v>
      </c>
      <c r="W29" s="139">
        <v>64.05</v>
      </c>
      <c r="X29" s="139">
        <v>0</v>
      </c>
      <c r="Y29" s="139">
        <v>64.03</v>
      </c>
      <c r="Z29" s="139">
        <v>0</v>
      </c>
      <c r="AA29" s="139"/>
      <c r="AB29" s="139"/>
      <c r="AC29" s="139"/>
      <c r="AD29" s="139"/>
      <c r="AE29" s="139"/>
      <c r="AF29" s="139"/>
      <c r="AG29" s="139"/>
      <c r="AH29" s="139"/>
      <c r="AI29" s="139"/>
      <c r="AJ29" s="139"/>
      <c r="AK29" s="139"/>
      <c r="AL29" s="139"/>
      <c r="AM29" s="139">
        <v>64.05</v>
      </c>
      <c r="AN29" s="139">
        <v>0</v>
      </c>
      <c r="AO29" s="139">
        <v>64.03</v>
      </c>
      <c r="AP29" s="139">
        <v>0</v>
      </c>
    </row>
    <row r="30" spans="1:42" x14ac:dyDescent="0.25">
      <c r="A30">
        <f>'[2]All Speed'!A30</f>
        <v>9333</v>
      </c>
      <c r="B30">
        <f>'[2]All Speed'!C30</f>
        <v>1</v>
      </c>
      <c r="C30" s="8" t="str">
        <f>'[2]All Speed'!D30</f>
        <v>I-15 NB</v>
      </c>
      <c r="D30" s="5">
        <f>'[2]All Speed'!E30</f>
        <v>13</v>
      </c>
      <c r="E30" s="1">
        <f>'[2]All Speed'!F30</f>
        <v>0.47</v>
      </c>
      <c r="F30" s="8" t="str">
        <f>'[2]All Speed'!G30</f>
        <v>STONECREST</v>
      </c>
      <c r="G30" s="112">
        <f>'[2]All Speed'!I30</f>
        <v>67.959999999999994</v>
      </c>
      <c r="H30" s="2">
        <f>'[2]All Speed'!J30</f>
        <v>60.89</v>
      </c>
      <c r="I30" s="112">
        <f>'[2]All Speed'!K30</f>
        <v>66.510000000000005</v>
      </c>
      <c r="J30" s="2">
        <f>'[2]All Speed'!L30</f>
        <v>67.680000000000007</v>
      </c>
      <c r="K30" s="112">
        <f>'[2]All Speed'!M30</f>
        <v>66.77</v>
      </c>
      <c r="L30" s="115">
        <f>VLOOKUP(A:A,readme[#All],2,FALSE)</f>
        <v>0</v>
      </c>
      <c r="M30" s="119">
        <f>VLOOKUP(A:A,readme[#All],3,FALSE)</f>
        <v>0</v>
      </c>
      <c r="N30" s="115">
        <f>VLOOKUP(A:A,readme[#All],4,FALSE)</f>
        <v>0</v>
      </c>
      <c r="O30" s="6">
        <f>VLOOKUP(A:A,readme[#All],5,FALSE)</f>
        <v>0</v>
      </c>
      <c r="P30" s="115">
        <f>VLOOKUP(A:A,readme[#All],6,FALSE)</f>
        <v>0</v>
      </c>
      <c r="Q30" s="143">
        <f t="shared" si="0"/>
        <v>-1</v>
      </c>
      <c r="R30" s="117">
        <f t="shared" si="1"/>
        <v>3707.5920999999998</v>
      </c>
      <c r="S30" s="143">
        <f t="shared" si="2"/>
        <v>-1</v>
      </c>
      <c r="T30" s="118">
        <f t="shared" si="3"/>
        <v>4580.5824000000011</v>
      </c>
      <c r="V30" s="10">
        <v>610</v>
      </c>
      <c r="W30" s="139">
        <v>71.2</v>
      </c>
      <c r="X30" s="139">
        <v>0</v>
      </c>
      <c r="Y30" s="139">
        <v>69.150000000000006</v>
      </c>
      <c r="Z30" s="139">
        <v>0</v>
      </c>
      <c r="AA30" s="139"/>
      <c r="AB30" s="139"/>
      <c r="AC30" s="139"/>
      <c r="AD30" s="139"/>
      <c r="AE30" s="139"/>
      <c r="AF30" s="139"/>
      <c r="AG30" s="139"/>
      <c r="AH30" s="139"/>
      <c r="AI30" s="139"/>
      <c r="AJ30" s="139"/>
      <c r="AK30" s="139"/>
      <c r="AL30" s="139"/>
      <c r="AM30" s="139">
        <v>71.2</v>
      </c>
      <c r="AN30" s="139">
        <v>0</v>
      </c>
      <c r="AO30" s="139">
        <v>69.150000000000006</v>
      </c>
      <c r="AP30" s="139">
        <v>0</v>
      </c>
    </row>
    <row r="31" spans="1:42" x14ac:dyDescent="0.25">
      <c r="A31">
        <f>'[2]All Speed'!A31</f>
        <v>9337</v>
      </c>
      <c r="B31">
        <f>'[2]All Speed'!C31</f>
        <v>1</v>
      </c>
      <c r="C31" s="8" t="str">
        <f>'[2]All Speed'!D31</f>
        <v>I-15 NB</v>
      </c>
      <c r="D31" s="5">
        <f>'[2]All Speed'!E31</f>
        <v>15</v>
      </c>
      <c r="E31" s="1">
        <f>'[2]All Speed'!F31</f>
        <v>0.36</v>
      </c>
      <c r="F31" s="8" t="str">
        <f>'[2]All Speed'!G31</f>
        <v>BALBOA</v>
      </c>
      <c r="G31" s="112">
        <f>'[2]All Speed'!I31</f>
        <v>68.319999999999993</v>
      </c>
      <c r="H31" s="2">
        <f>'[2]All Speed'!J31</f>
        <v>65.7</v>
      </c>
      <c r="I31" s="112">
        <f>'[2]All Speed'!K31</f>
        <v>67.47</v>
      </c>
      <c r="J31" s="2">
        <f>'[2]All Speed'!L31</f>
        <v>67.099999999999994</v>
      </c>
      <c r="K31" s="112">
        <f>'[2]All Speed'!M31</f>
        <v>67.47</v>
      </c>
      <c r="L31" s="115">
        <f>VLOOKUP(A:A,readme[#All],2,FALSE)</f>
        <v>0</v>
      </c>
      <c r="M31" s="119">
        <f>VLOOKUP(A:A,readme[#All],3,FALSE)</f>
        <v>0</v>
      </c>
      <c r="N31" s="115">
        <f>VLOOKUP(A:A,readme[#All],4,FALSE)</f>
        <v>0</v>
      </c>
      <c r="O31" s="6">
        <f>VLOOKUP(A:A,readme[#All],5,FALSE)</f>
        <v>0</v>
      </c>
      <c r="P31" s="115">
        <f>VLOOKUP(A:A,readme[#All],6,FALSE)</f>
        <v>0</v>
      </c>
      <c r="Q31" s="143">
        <f t="shared" si="0"/>
        <v>-1</v>
      </c>
      <c r="R31" s="117">
        <f t="shared" si="1"/>
        <v>4316.4900000000007</v>
      </c>
      <c r="S31" s="143">
        <f t="shared" si="2"/>
        <v>-1</v>
      </c>
      <c r="T31" s="118">
        <f t="shared" si="3"/>
        <v>4502.4099999999989</v>
      </c>
      <c r="V31" s="10">
        <v>615</v>
      </c>
      <c r="W31" s="139">
        <v>69.89</v>
      </c>
      <c r="X31" s="139">
        <v>0</v>
      </c>
      <c r="Y31" s="139">
        <v>52.04</v>
      </c>
      <c r="Z31" s="139">
        <v>0</v>
      </c>
      <c r="AA31" s="139"/>
      <c r="AB31" s="139"/>
      <c r="AC31" s="139"/>
      <c r="AD31" s="139"/>
      <c r="AE31" s="139"/>
      <c r="AF31" s="139"/>
      <c r="AG31" s="139"/>
      <c r="AH31" s="139"/>
      <c r="AI31" s="139"/>
      <c r="AJ31" s="139"/>
      <c r="AK31" s="139"/>
      <c r="AL31" s="139"/>
      <c r="AM31" s="139">
        <v>69.89</v>
      </c>
      <c r="AN31" s="139">
        <v>0</v>
      </c>
      <c r="AO31" s="139">
        <v>52.04</v>
      </c>
      <c r="AP31" s="139">
        <v>0</v>
      </c>
    </row>
    <row r="32" spans="1:42" x14ac:dyDescent="0.25">
      <c r="A32">
        <f>'[2]All Speed'!A32</f>
        <v>24499</v>
      </c>
      <c r="B32">
        <f>'[2]All Speed'!C32</f>
        <v>1</v>
      </c>
      <c r="C32" s="8" t="str">
        <f>'[2]All Speed'!D32</f>
        <v>I-15 NB</v>
      </c>
      <c r="D32" s="5">
        <f>'[2]All Speed'!E32</f>
        <v>16</v>
      </c>
      <c r="E32" s="1">
        <f>'[2]All Speed'!F32</f>
        <v>0.05</v>
      </c>
      <c r="F32" s="8" t="str">
        <f>'[2]All Speed'!G32</f>
        <v>BALBOA</v>
      </c>
      <c r="G32" s="112">
        <f>'[2]All Speed'!I32</f>
        <v>68.319999999999993</v>
      </c>
      <c r="H32" s="2">
        <f>'[2]All Speed'!J32</f>
        <v>65.7</v>
      </c>
      <c r="I32" s="112">
        <f>'[2]All Speed'!K32</f>
        <v>67.47</v>
      </c>
      <c r="J32" s="2">
        <f>'[2]All Speed'!L32</f>
        <v>67.099999999999994</v>
      </c>
      <c r="K32" s="112">
        <f>'[2]All Speed'!M32</f>
        <v>67.47</v>
      </c>
      <c r="L32" s="115">
        <f>VLOOKUP(A:A,readme[#All],2,FALSE)</f>
        <v>0</v>
      </c>
      <c r="M32" s="119">
        <f>VLOOKUP(A:A,readme[#All],3,FALSE)</f>
        <v>0</v>
      </c>
      <c r="N32" s="115">
        <f>VLOOKUP(A:A,readme[#All],4,FALSE)</f>
        <v>0</v>
      </c>
      <c r="O32" s="6">
        <f>VLOOKUP(A:A,readme[#All],5,FALSE)</f>
        <v>0</v>
      </c>
      <c r="P32" s="115">
        <f>VLOOKUP(A:A,readme[#All],6,FALSE)</f>
        <v>0</v>
      </c>
      <c r="Q32" s="143">
        <f t="shared" si="0"/>
        <v>-1</v>
      </c>
      <c r="R32" s="117">
        <f t="shared" si="1"/>
        <v>4316.4900000000007</v>
      </c>
      <c r="S32" s="143">
        <f t="shared" si="2"/>
        <v>-1</v>
      </c>
      <c r="T32" s="118">
        <f t="shared" si="3"/>
        <v>4502.4099999999989</v>
      </c>
      <c r="V32" s="10">
        <v>617</v>
      </c>
      <c r="W32" s="139"/>
      <c r="X32" s="139"/>
      <c r="Y32" s="139"/>
      <c r="Z32" s="139"/>
      <c r="AA32" s="139">
        <v>70.05</v>
      </c>
      <c r="AB32" s="139">
        <v>0</v>
      </c>
      <c r="AC32" s="139">
        <v>72.44</v>
      </c>
      <c r="AD32" s="139">
        <v>0</v>
      </c>
      <c r="AE32" s="139"/>
      <c r="AF32" s="139"/>
      <c r="AG32" s="139"/>
      <c r="AH32" s="139"/>
      <c r="AI32" s="139"/>
      <c r="AJ32" s="139"/>
      <c r="AK32" s="139"/>
      <c r="AL32" s="139"/>
      <c r="AM32" s="139">
        <v>70.05</v>
      </c>
      <c r="AN32" s="139">
        <v>0</v>
      </c>
      <c r="AO32" s="139">
        <v>72.44</v>
      </c>
      <c r="AP32" s="139">
        <v>0</v>
      </c>
    </row>
    <row r="33" spans="1:42" x14ac:dyDescent="0.25">
      <c r="A33">
        <f>'[2]All Speed'!A33</f>
        <v>8817</v>
      </c>
      <c r="B33">
        <f>'[2]All Speed'!C33</f>
        <v>1</v>
      </c>
      <c r="C33" s="8" t="str">
        <f>'[2]All Speed'!D33</f>
        <v>I-15 NB</v>
      </c>
      <c r="D33" s="5">
        <f>'[2]All Speed'!E33</f>
        <v>17</v>
      </c>
      <c r="E33" s="1">
        <f>'[2]All Speed'!F33</f>
        <v>0.17</v>
      </c>
      <c r="F33" s="8" t="str">
        <f>'[2]All Speed'!G33</f>
        <v>BALBOA</v>
      </c>
      <c r="G33" s="112">
        <f>'[2]All Speed'!I33</f>
        <v>68.319999999999993</v>
      </c>
      <c r="H33" s="2">
        <f>'[2]All Speed'!J33</f>
        <v>65.7</v>
      </c>
      <c r="I33" s="112">
        <f>'[2]All Speed'!K33</f>
        <v>67.47</v>
      </c>
      <c r="J33" s="2">
        <f>'[2]All Speed'!L33</f>
        <v>67.099999999999994</v>
      </c>
      <c r="K33" s="112">
        <f>'[2]All Speed'!M33</f>
        <v>67.47</v>
      </c>
      <c r="L33" s="115">
        <f>VLOOKUP(A:A,readme[#All],2,FALSE)</f>
        <v>0</v>
      </c>
      <c r="M33" s="119">
        <f>VLOOKUP(A:A,readme[#All],3,FALSE)</f>
        <v>0</v>
      </c>
      <c r="N33" s="115">
        <f>VLOOKUP(A:A,readme[#All],4,FALSE)</f>
        <v>0</v>
      </c>
      <c r="O33" s="6">
        <f>VLOOKUP(A:A,readme[#All],5,FALSE)</f>
        <v>0</v>
      </c>
      <c r="P33" s="115">
        <f>VLOOKUP(A:A,readme[#All],6,FALSE)</f>
        <v>0</v>
      </c>
      <c r="Q33" s="143">
        <f t="shared" si="0"/>
        <v>-1</v>
      </c>
      <c r="R33" s="117">
        <f t="shared" si="1"/>
        <v>4316.4900000000007</v>
      </c>
      <c r="S33" s="143">
        <f t="shared" si="2"/>
        <v>-1</v>
      </c>
      <c r="T33" s="118">
        <f t="shared" si="3"/>
        <v>4502.4099999999989</v>
      </c>
      <c r="V33" s="10">
        <v>619</v>
      </c>
      <c r="W33" s="139"/>
      <c r="X33" s="139"/>
      <c r="Y33" s="139"/>
      <c r="Z33" s="139"/>
      <c r="AA33" s="139">
        <v>61.4</v>
      </c>
      <c r="AB33" s="139">
        <v>0</v>
      </c>
      <c r="AC33" s="139">
        <v>40.659999999999997</v>
      </c>
      <c r="AD33" s="139">
        <v>0</v>
      </c>
      <c r="AE33" s="139"/>
      <c r="AF33" s="139"/>
      <c r="AG33" s="139"/>
      <c r="AH33" s="139"/>
      <c r="AI33" s="139"/>
      <c r="AJ33" s="139"/>
      <c r="AK33" s="139"/>
      <c r="AL33" s="139"/>
      <c r="AM33" s="139">
        <v>61.4</v>
      </c>
      <c r="AN33" s="139">
        <v>0</v>
      </c>
      <c r="AO33" s="139">
        <v>40.659999999999997</v>
      </c>
      <c r="AP33" s="139">
        <v>0</v>
      </c>
    </row>
    <row r="34" spans="1:42" x14ac:dyDescent="0.25">
      <c r="A34">
        <f>'[2]All Speed'!A34</f>
        <v>9342</v>
      </c>
      <c r="B34">
        <f>'[2]All Speed'!C34</f>
        <v>1</v>
      </c>
      <c r="C34" s="8" t="str">
        <f>'[2]All Speed'!D34</f>
        <v>I-15 NB</v>
      </c>
      <c r="D34" s="5">
        <f>'[2]All Speed'!E34</f>
        <v>18</v>
      </c>
      <c r="E34" s="1">
        <f>'[2]All Speed'!F34</f>
        <v>0.33</v>
      </c>
      <c r="F34" s="8" t="str">
        <f>'[2]All Speed'!G34</f>
        <v>BALBOA</v>
      </c>
      <c r="G34" s="112">
        <f>'[2]All Speed'!I34</f>
        <v>68.319999999999993</v>
      </c>
      <c r="H34" s="2">
        <f>'[2]All Speed'!J34</f>
        <v>65.7</v>
      </c>
      <c r="I34" s="112">
        <f>'[2]All Speed'!K34</f>
        <v>67.47</v>
      </c>
      <c r="J34" s="2">
        <f>'[2]All Speed'!L34</f>
        <v>67.099999999999994</v>
      </c>
      <c r="K34" s="112">
        <f>'[2]All Speed'!M34</f>
        <v>67.47</v>
      </c>
      <c r="L34" s="115">
        <f>VLOOKUP(A:A,readme[#All],2,FALSE)</f>
        <v>0</v>
      </c>
      <c r="M34" s="119">
        <f>VLOOKUP(A:A,readme[#All],3,FALSE)</f>
        <v>0</v>
      </c>
      <c r="N34" s="115">
        <f>VLOOKUP(A:A,readme[#All],4,FALSE)</f>
        <v>0</v>
      </c>
      <c r="O34" s="6">
        <f>VLOOKUP(A:A,readme[#All],5,FALSE)</f>
        <v>0</v>
      </c>
      <c r="P34" s="115">
        <f>VLOOKUP(A:A,readme[#All],6,FALSE)</f>
        <v>0</v>
      </c>
      <c r="Q34" s="143">
        <f t="shared" si="0"/>
        <v>-1</v>
      </c>
      <c r="R34" s="117">
        <f t="shared" si="1"/>
        <v>4316.4900000000007</v>
      </c>
      <c r="S34" s="143">
        <f t="shared" si="2"/>
        <v>-1</v>
      </c>
      <c r="T34" s="118">
        <f t="shared" si="3"/>
        <v>4502.4099999999989</v>
      </c>
      <c r="V34" s="10">
        <v>621</v>
      </c>
      <c r="W34" s="139"/>
      <c r="X34" s="139"/>
      <c r="Y34" s="139"/>
      <c r="Z34" s="139"/>
      <c r="AA34" s="139">
        <v>39.770000000000003</v>
      </c>
      <c r="AB34" s="139">
        <v>0</v>
      </c>
      <c r="AC34" s="139">
        <v>63.7</v>
      </c>
      <c r="AD34" s="139">
        <v>0</v>
      </c>
      <c r="AE34" s="139"/>
      <c r="AF34" s="139"/>
      <c r="AG34" s="139"/>
      <c r="AH34" s="139"/>
      <c r="AI34" s="139"/>
      <c r="AJ34" s="139"/>
      <c r="AK34" s="139"/>
      <c r="AL34" s="139"/>
      <c r="AM34" s="139">
        <v>39.770000000000003</v>
      </c>
      <c r="AN34" s="139">
        <v>0</v>
      </c>
      <c r="AO34" s="139">
        <v>63.7</v>
      </c>
      <c r="AP34" s="139">
        <v>0</v>
      </c>
    </row>
    <row r="35" spans="1:42" x14ac:dyDescent="0.25">
      <c r="A35">
        <f>'[2]All Speed'!A35</f>
        <v>15230</v>
      </c>
      <c r="B35">
        <f>'[2]All Speed'!C35</f>
        <v>1</v>
      </c>
      <c r="C35" s="8" t="str">
        <f>'[2]All Speed'!D35</f>
        <v>I-15 NB</v>
      </c>
      <c r="D35" s="5">
        <f>'[2]All Speed'!E35</f>
        <v>19</v>
      </c>
      <c r="E35" s="1">
        <f>'[2]All Speed'!F35</f>
        <v>0.26</v>
      </c>
      <c r="F35" s="8" t="str">
        <f>'[2]All Speed'!G35</f>
        <v>CLAIREMONT MESA</v>
      </c>
      <c r="G35" s="112">
        <f>'[2]All Speed'!I35</f>
        <v>68.52</v>
      </c>
      <c r="H35" s="2">
        <f>'[2]All Speed'!J35</f>
        <v>66.27</v>
      </c>
      <c r="I35" s="112">
        <f>'[2]All Speed'!K35</f>
        <v>67.260000000000005</v>
      </c>
      <c r="J35" s="2">
        <f>'[2]All Speed'!L35</f>
        <v>66.44</v>
      </c>
      <c r="K35" s="112">
        <f>'[2]All Speed'!M35</f>
        <v>67.989999999999995</v>
      </c>
      <c r="L35" s="115">
        <f>VLOOKUP(A:A,readme[#All],2,FALSE)</f>
        <v>0</v>
      </c>
      <c r="M35" s="119">
        <f>VLOOKUP(A:A,readme[#All],3,FALSE)</f>
        <v>0</v>
      </c>
      <c r="N35" s="115">
        <f>VLOOKUP(A:A,readme[#All],4,FALSE)</f>
        <v>0</v>
      </c>
      <c r="O35" s="6">
        <f>VLOOKUP(A:A,readme[#All],5,FALSE)</f>
        <v>0</v>
      </c>
      <c r="P35" s="115">
        <f>VLOOKUP(A:A,readme[#All],6,FALSE)</f>
        <v>0</v>
      </c>
      <c r="Q35" s="143">
        <f t="shared" si="0"/>
        <v>-1</v>
      </c>
      <c r="R35" s="117">
        <f t="shared" si="1"/>
        <v>4391.7128999999995</v>
      </c>
      <c r="S35" s="143">
        <f t="shared" si="2"/>
        <v>-1</v>
      </c>
      <c r="T35" s="118">
        <f t="shared" si="3"/>
        <v>4414.2735999999995</v>
      </c>
      <c r="V35" s="10">
        <v>637</v>
      </c>
      <c r="W35" s="139"/>
      <c r="X35" s="139"/>
      <c r="Y35" s="139"/>
      <c r="Z35" s="139"/>
      <c r="AA35" s="139"/>
      <c r="AB35" s="139"/>
      <c r="AC35" s="139"/>
      <c r="AD35" s="139"/>
      <c r="AE35" s="139">
        <v>49.12</v>
      </c>
      <c r="AF35" s="139">
        <v>0</v>
      </c>
      <c r="AG35" s="139">
        <v>66.900000000000006</v>
      </c>
      <c r="AH35" s="139">
        <v>0</v>
      </c>
      <c r="AI35" s="139"/>
      <c r="AJ35" s="139"/>
      <c r="AK35" s="139"/>
      <c r="AL35" s="139"/>
      <c r="AM35" s="139">
        <v>49.12</v>
      </c>
      <c r="AN35" s="139">
        <v>0</v>
      </c>
      <c r="AO35" s="139">
        <v>66.900000000000006</v>
      </c>
      <c r="AP35" s="139">
        <v>0</v>
      </c>
    </row>
    <row r="36" spans="1:42" x14ac:dyDescent="0.25">
      <c r="A36">
        <f>'[2]All Speed'!A36</f>
        <v>22743</v>
      </c>
      <c r="B36">
        <f>'[2]All Speed'!C36</f>
        <v>1</v>
      </c>
      <c r="C36" s="8" t="str">
        <f>'[2]All Speed'!D36</f>
        <v>I-15 NB</v>
      </c>
      <c r="D36" s="5">
        <f>'[2]All Speed'!E36</f>
        <v>20</v>
      </c>
      <c r="E36" s="1">
        <f>'[2]All Speed'!F36</f>
        <v>0.75</v>
      </c>
      <c r="F36" s="8" t="str">
        <f>'[2]All Speed'!G36</f>
        <v>SR-52 EB</v>
      </c>
      <c r="G36" s="112">
        <f>'[2]All Speed'!I36</f>
        <v>68.2</v>
      </c>
      <c r="H36" s="2">
        <f>'[2]All Speed'!J36</f>
        <v>66</v>
      </c>
      <c r="I36" s="112">
        <f>'[2]All Speed'!K36</f>
        <v>67.5</v>
      </c>
      <c r="J36" s="2">
        <f>'[2]All Speed'!L36</f>
        <v>63.85</v>
      </c>
      <c r="K36" s="112">
        <f>'[2]All Speed'!M36</f>
        <v>67.58</v>
      </c>
      <c r="L36" s="115">
        <f>VLOOKUP(A:A,readme[#All],2,FALSE)</f>
        <v>0</v>
      </c>
      <c r="M36" s="119">
        <f>VLOOKUP(A:A,readme[#All],3,FALSE)</f>
        <v>0</v>
      </c>
      <c r="N36" s="115">
        <f>VLOOKUP(A:A,readme[#All],4,FALSE)</f>
        <v>0</v>
      </c>
      <c r="O36" s="6">
        <f>VLOOKUP(A:A,readme[#All],5,FALSE)</f>
        <v>0</v>
      </c>
      <c r="P36" s="115">
        <f>VLOOKUP(A:A,readme[#All],6,FALSE)</f>
        <v>0</v>
      </c>
      <c r="Q36" s="143">
        <f t="shared" si="0"/>
        <v>-1</v>
      </c>
      <c r="R36" s="117">
        <f t="shared" si="1"/>
        <v>4356</v>
      </c>
      <c r="S36" s="143">
        <f t="shared" si="2"/>
        <v>-1</v>
      </c>
      <c r="T36" s="118">
        <f t="shared" si="3"/>
        <v>4076.8225000000002</v>
      </c>
      <c r="V36" s="10">
        <v>640</v>
      </c>
      <c r="W36" s="139"/>
      <c r="X36" s="139"/>
      <c r="Y36" s="139"/>
      <c r="Z36" s="139"/>
      <c r="AA36" s="139"/>
      <c r="AB36" s="139"/>
      <c r="AC36" s="139"/>
      <c r="AD36" s="139"/>
      <c r="AE36" s="139">
        <v>66.8</v>
      </c>
      <c r="AF36" s="139">
        <v>0</v>
      </c>
      <c r="AG36" s="139">
        <v>49.67</v>
      </c>
      <c r="AH36" s="139">
        <v>0</v>
      </c>
      <c r="AI36" s="139"/>
      <c r="AJ36" s="139"/>
      <c r="AK36" s="139"/>
      <c r="AL36" s="139"/>
      <c r="AM36" s="139">
        <v>66.8</v>
      </c>
      <c r="AN36" s="139">
        <v>0</v>
      </c>
      <c r="AO36" s="139">
        <v>49.67</v>
      </c>
      <c r="AP36" s="139">
        <v>0</v>
      </c>
    </row>
    <row r="37" spans="1:42" x14ac:dyDescent="0.25">
      <c r="A37">
        <f>'[2]All Speed'!A37</f>
        <v>15188</v>
      </c>
      <c r="B37">
        <f>'[2]All Speed'!C37</f>
        <v>1</v>
      </c>
      <c r="C37" s="8" t="str">
        <f>'[2]All Speed'!D37</f>
        <v>I-15 NB</v>
      </c>
      <c r="D37" s="5">
        <f>'[2]All Speed'!E37</f>
        <v>22</v>
      </c>
      <c r="E37" s="1">
        <f>'[2]All Speed'!F37</f>
        <v>0.49</v>
      </c>
      <c r="F37" s="8" t="str">
        <f>'[2]All Speed'!G37</f>
        <v>SR-52 WB</v>
      </c>
      <c r="G37" s="112">
        <f>'[2]All Speed'!I37</f>
        <v>65.87</v>
      </c>
      <c r="H37" s="2">
        <f>'[2]All Speed'!J37</f>
        <v>58.39</v>
      </c>
      <c r="I37" s="112">
        <f>'[2]All Speed'!K37</f>
        <v>64.2</v>
      </c>
      <c r="J37" s="2">
        <f>'[2]All Speed'!L37</f>
        <v>56.4</v>
      </c>
      <c r="K37" s="112">
        <f>'[2]All Speed'!M37</f>
        <v>65.58</v>
      </c>
      <c r="L37" s="115">
        <f>VLOOKUP(A:A,readme[#All],2,FALSE)</f>
        <v>0</v>
      </c>
      <c r="M37" s="119">
        <f>VLOOKUP(A:A,readme[#All],3,FALSE)</f>
        <v>0</v>
      </c>
      <c r="N37" s="115">
        <f>VLOOKUP(A:A,readme[#All],4,FALSE)</f>
        <v>0</v>
      </c>
      <c r="O37" s="6">
        <f>VLOOKUP(A:A,readme[#All],5,FALSE)</f>
        <v>0</v>
      </c>
      <c r="P37" s="115">
        <f>VLOOKUP(A:A,readme[#All],6,FALSE)</f>
        <v>0</v>
      </c>
      <c r="Q37" s="143">
        <f t="shared" si="0"/>
        <v>-1</v>
      </c>
      <c r="R37" s="117">
        <f t="shared" si="1"/>
        <v>3409.3921</v>
      </c>
      <c r="S37" s="143">
        <f t="shared" si="2"/>
        <v>-1</v>
      </c>
      <c r="T37" s="118">
        <f t="shared" si="3"/>
        <v>3180.96</v>
      </c>
      <c r="V37" s="10">
        <v>643</v>
      </c>
      <c r="W37" s="139"/>
      <c r="X37" s="139"/>
      <c r="Y37" s="139"/>
      <c r="Z37" s="139"/>
      <c r="AA37" s="139">
        <v>50.14</v>
      </c>
      <c r="AB37" s="139">
        <v>0</v>
      </c>
      <c r="AC37" s="139">
        <v>66.989999999999995</v>
      </c>
      <c r="AD37" s="139">
        <v>0</v>
      </c>
      <c r="AE37" s="139"/>
      <c r="AF37" s="139"/>
      <c r="AG37" s="139"/>
      <c r="AH37" s="139"/>
      <c r="AI37" s="139"/>
      <c r="AJ37" s="139"/>
      <c r="AK37" s="139"/>
      <c r="AL37" s="139"/>
      <c r="AM37" s="139">
        <v>50.14</v>
      </c>
      <c r="AN37" s="139">
        <v>0</v>
      </c>
      <c r="AO37" s="139">
        <v>66.989999999999995</v>
      </c>
      <c r="AP37" s="139">
        <v>0</v>
      </c>
    </row>
    <row r="38" spans="1:42" x14ac:dyDescent="0.25">
      <c r="A38">
        <f>'[2]All Speed'!A38</f>
        <v>15187</v>
      </c>
      <c r="B38">
        <f>'[2]All Speed'!C38</f>
        <v>1</v>
      </c>
      <c r="C38" s="8" t="str">
        <f>'[2]All Speed'!D38</f>
        <v>I-15 NB</v>
      </c>
      <c r="D38" s="5">
        <f>'[2]All Speed'!E38</f>
        <v>23</v>
      </c>
      <c r="E38" s="1">
        <f>'[2]All Speed'!F38</f>
        <v>0.71</v>
      </c>
      <c r="F38" s="8" t="str">
        <f>'[2]All Speed'!G38</f>
        <v>I-15 HOV NB</v>
      </c>
      <c r="G38" s="112">
        <f>'[2]All Speed'!I38</f>
        <v>65.87</v>
      </c>
      <c r="H38" s="2">
        <f>'[2]All Speed'!J38</f>
        <v>58.39</v>
      </c>
      <c r="I38" s="112">
        <f>'[2]All Speed'!K38</f>
        <v>64.2</v>
      </c>
      <c r="J38" s="2">
        <f>'[2]All Speed'!L38</f>
        <v>56.4</v>
      </c>
      <c r="K38" s="112">
        <f>'[2]All Speed'!M38</f>
        <v>65.58</v>
      </c>
      <c r="L38" s="115">
        <f>VLOOKUP(A:A,readme[#All],2,FALSE)</f>
        <v>0</v>
      </c>
      <c r="M38" s="119">
        <f>VLOOKUP(A:A,readme[#All],3,FALSE)</f>
        <v>0</v>
      </c>
      <c r="N38" s="115">
        <f>VLOOKUP(A:A,readme[#All],4,FALSE)</f>
        <v>0</v>
      </c>
      <c r="O38" s="6">
        <f>VLOOKUP(A:A,readme[#All],5,FALSE)</f>
        <v>0</v>
      </c>
      <c r="P38" s="115">
        <f>VLOOKUP(A:A,readme[#All],6,FALSE)</f>
        <v>0</v>
      </c>
      <c r="Q38" s="143">
        <f t="shared" si="0"/>
        <v>-1</v>
      </c>
      <c r="R38" s="117">
        <f t="shared" si="1"/>
        <v>3409.3921</v>
      </c>
      <c r="S38" s="143">
        <f t="shared" si="2"/>
        <v>-1</v>
      </c>
      <c r="T38" s="118">
        <f t="shared" si="3"/>
        <v>3180.96</v>
      </c>
      <c r="V38" s="10">
        <v>669</v>
      </c>
      <c r="W38" s="139">
        <v>65.88</v>
      </c>
      <c r="X38" s="139">
        <v>0</v>
      </c>
      <c r="Y38" s="139">
        <v>53.94</v>
      </c>
      <c r="Z38" s="139">
        <v>0</v>
      </c>
      <c r="AA38" s="139"/>
      <c r="AB38" s="139"/>
      <c r="AC38" s="139"/>
      <c r="AD38" s="139"/>
      <c r="AE38" s="139"/>
      <c r="AF38" s="139"/>
      <c r="AG38" s="139"/>
      <c r="AH38" s="139"/>
      <c r="AI38" s="139"/>
      <c r="AJ38" s="139"/>
      <c r="AK38" s="139"/>
      <c r="AL38" s="139"/>
      <c r="AM38" s="139">
        <v>65.88</v>
      </c>
      <c r="AN38" s="139">
        <v>0</v>
      </c>
      <c r="AO38" s="139">
        <v>53.94</v>
      </c>
      <c r="AP38" s="139">
        <v>0</v>
      </c>
    </row>
    <row r="39" spans="1:42" x14ac:dyDescent="0.25">
      <c r="A39">
        <f>'[2]All Speed'!A39</f>
        <v>16167</v>
      </c>
      <c r="B39">
        <f>'[2]All Speed'!C39</f>
        <v>1</v>
      </c>
      <c r="C39" s="8" t="str">
        <f>'[2]All Speed'!D39</f>
        <v>I-15 NB</v>
      </c>
      <c r="D39" s="5">
        <f>'[2]All Speed'!E39</f>
        <v>25</v>
      </c>
      <c r="E39" s="1">
        <f>'[2]All Speed'!F39</f>
        <v>0.32</v>
      </c>
      <c r="F39" s="8" t="str">
        <f>'[2]All Speed'!G39</f>
        <v>SR-163 NB</v>
      </c>
      <c r="G39" s="112">
        <f>'[2]All Speed'!I39</f>
        <v>68.05</v>
      </c>
      <c r="H39" s="2">
        <f>'[2]All Speed'!J39</f>
        <v>67.59</v>
      </c>
      <c r="I39" s="112">
        <f>'[2]All Speed'!K39</f>
        <v>67.5</v>
      </c>
      <c r="J39" s="2">
        <f>'[2]All Speed'!L39</f>
        <v>54.77</v>
      </c>
      <c r="K39" s="112">
        <f>'[2]All Speed'!M39</f>
        <v>68.56</v>
      </c>
      <c r="L39" s="115">
        <f>VLOOKUP(A:A,readme[#All],2,FALSE)</f>
        <v>0</v>
      </c>
      <c r="M39" s="119">
        <f>VLOOKUP(A:A,readme[#All],3,FALSE)</f>
        <v>0</v>
      </c>
      <c r="N39" s="115">
        <f>VLOOKUP(A:A,readme[#All],4,FALSE)</f>
        <v>0</v>
      </c>
      <c r="O39" s="6">
        <f>VLOOKUP(A:A,readme[#All],5,FALSE)</f>
        <v>0</v>
      </c>
      <c r="P39" s="115">
        <f>VLOOKUP(A:A,readme[#All],6,FALSE)</f>
        <v>0</v>
      </c>
      <c r="Q39" s="143">
        <f t="shared" si="0"/>
        <v>-1</v>
      </c>
      <c r="R39" s="117">
        <f t="shared" si="1"/>
        <v>4568.4081000000006</v>
      </c>
      <c r="S39" s="143">
        <f t="shared" si="2"/>
        <v>-1</v>
      </c>
      <c r="T39" s="118">
        <f t="shared" si="3"/>
        <v>2999.7529000000004</v>
      </c>
      <c r="V39" s="10">
        <v>671</v>
      </c>
      <c r="W39" s="139">
        <v>70.02</v>
      </c>
      <c r="X39" s="139">
        <v>0</v>
      </c>
      <c r="Y39" s="139">
        <v>53.85</v>
      </c>
      <c r="Z39" s="139">
        <v>0</v>
      </c>
      <c r="AA39" s="139"/>
      <c r="AB39" s="139"/>
      <c r="AC39" s="139"/>
      <c r="AD39" s="139"/>
      <c r="AE39" s="139"/>
      <c r="AF39" s="139"/>
      <c r="AG39" s="139"/>
      <c r="AH39" s="139"/>
      <c r="AI39" s="139"/>
      <c r="AJ39" s="139"/>
      <c r="AK39" s="139"/>
      <c r="AL39" s="139"/>
      <c r="AM39" s="139">
        <v>70.02</v>
      </c>
      <c r="AN39" s="139">
        <v>0</v>
      </c>
      <c r="AO39" s="139">
        <v>53.85</v>
      </c>
      <c r="AP39" s="139">
        <v>0</v>
      </c>
    </row>
    <row r="40" spans="1:42" x14ac:dyDescent="0.25">
      <c r="A40">
        <f>'[2]All Speed'!A40</f>
        <v>14682</v>
      </c>
      <c r="B40">
        <f>'[2]All Speed'!C40</f>
        <v>1</v>
      </c>
      <c r="C40" s="8" t="str">
        <f>'[2]All Speed'!D40</f>
        <v>I-15 NB</v>
      </c>
      <c r="D40" s="5">
        <f>'[2]All Speed'!E40</f>
        <v>26</v>
      </c>
      <c r="E40" s="1">
        <f>'[2]All Speed'!F40</f>
        <v>0.56000000000000005</v>
      </c>
      <c r="F40" s="8" t="str">
        <f>'[2]All Speed'!G40</f>
        <v>MIRAMAR WAY</v>
      </c>
      <c r="G40" s="112">
        <f>'[2]All Speed'!I40</f>
        <v>68.05</v>
      </c>
      <c r="H40" s="2">
        <f>'[2]All Speed'!J40</f>
        <v>67.59</v>
      </c>
      <c r="I40" s="112">
        <f>'[2]All Speed'!K40</f>
        <v>67.5</v>
      </c>
      <c r="J40" s="2">
        <f>'[2]All Speed'!L40</f>
        <v>54.77</v>
      </c>
      <c r="K40" s="112">
        <f>'[2]All Speed'!M40</f>
        <v>68.56</v>
      </c>
      <c r="L40" s="115">
        <f>VLOOKUP(A:A,readme[#All],2,FALSE)</f>
        <v>0</v>
      </c>
      <c r="M40" s="119">
        <f>VLOOKUP(A:A,readme[#All],3,FALSE)</f>
        <v>0</v>
      </c>
      <c r="N40" s="115">
        <f>VLOOKUP(A:A,readme[#All],4,FALSE)</f>
        <v>0</v>
      </c>
      <c r="O40" s="6">
        <f>VLOOKUP(A:A,readme[#All],5,FALSE)</f>
        <v>0</v>
      </c>
      <c r="P40" s="115">
        <f>VLOOKUP(A:A,readme[#All],6,FALSE)</f>
        <v>0</v>
      </c>
      <c r="Q40" s="143">
        <f t="shared" si="0"/>
        <v>-1</v>
      </c>
      <c r="R40" s="117">
        <f t="shared" si="1"/>
        <v>4568.4081000000006</v>
      </c>
      <c r="S40" s="143">
        <f t="shared" si="2"/>
        <v>-1</v>
      </c>
      <c r="T40" s="118">
        <f t="shared" si="3"/>
        <v>2999.7529000000004</v>
      </c>
      <c r="V40" s="10">
        <v>672</v>
      </c>
      <c r="W40" s="139"/>
      <c r="X40" s="139"/>
      <c r="Y40" s="139"/>
      <c r="Z40" s="139"/>
      <c r="AA40" s="139">
        <v>35.01</v>
      </c>
      <c r="AB40" s="139">
        <v>0</v>
      </c>
      <c r="AC40" s="139">
        <v>61.88</v>
      </c>
      <c r="AD40" s="139">
        <v>0</v>
      </c>
      <c r="AE40" s="139"/>
      <c r="AF40" s="139"/>
      <c r="AG40" s="139"/>
      <c r="AH40" s="139"/>
      <c r="AI40" s="139"/>
      <c r="AJ40" s="139"/>
      <c r="AK40" s="139"/>
      <c r="AL40" s="139"/>
      <c r="AM40" s="139">
        <v>35.01</v>
      </c>
      <c r="AN40" s="139">
        <v>0</v>
      </c>
      <c r="AO40" s="139">
        <v>61.88</v>
      </c>
      <c r="AP40" s="139">
        <v>0</v>
      </c>
    </row>
    <row r="41" spans="1:42" x14ac:dyDescent="0.25">
      <c r="A41">
        <f>'[2]All Speed'!A41</f>
        <v>14410</v>
      </c>
      <c r="B41">
        <f>'[2]All Speed'!C41</f>
        <v>1</v>
      </c>
      <c r="C41" s="8" t="str">
        <f>'[2]All Speed'!D41</f>
        <v>I-15 NB</v>
      </c>
      <c r="D41" s="5">
        <f>'[2]All Speed'!E41</f>
        <v>27</v>
      </c>
      <c r="E41" s="1">
        <f>'[2]All Speed'!F41</f>
        <v>0.39</v>
      </c>
      <c r="F41" s="8" t="str">
        <f>'[2]All Speed'!G41</f>
        <v>MIRAMAR WAY</v>
      </c>
      <c r="G41" s="112">
        <f>'[2]All Speed'!I41</f>
        <v>67.95</v>
      </c>
      <c r="H41" s="2">
        <f>'[2]All Speed'!J41</f>
        <v>69.17</v>
      </c>
      <c r="I41" s="112">
        <f>'[2]All Speed'!K41</f>
        <v>68.23</v>
      </c>
      <c r="J41" s="2">
        <f>'[2]All Speed'!L41</f>
        <v>50.03</v>
      </c>
      <c r="K41" s="112">
        <f>'[2]All Speed'!M41</f>
        <v>68.209999999999994</v>
      </c>
      <c r="L41" s="115">
        <f>VLOOKUP(A:A,readme[#All],2,FALSE)</f>
        <v>0</v>
      </c>
      <c r="M41" s="119">
        <f>VLOOKUP(A:A,readme[#All],3,FALSE)</f>
        <v>0</v>
      </c>
      <c r="N41" s="115">
        <f>VLOOKUP(A:A,readme[#All],4,FALSE)</f>
        <v>0</v>
      </c>
      <c r="O41" s="6">
        <f>VLOOKUP(A:A,readme[#All],5,FALSE)</f>
        <v>0</v>
      </c>
      <c r="P41" s="115">
        <f>VLOOKUP(A:A,readme[#All],6,FALSE)</f>
        <v>0</v>
      </c>
      <c r="Q41" s="143">
        <f t="shared" si="0"/>
        <v>-1</v>
      </c>
      <c r="R41" s="117">
        <f t="shared" si="1"/>
        <v>4784.4889000000003</v>
      </c>
      <c r="S41" s="143">
        <f t="shared" si="2"/>
        <v>-1</v>
      </c>
      <c r="T41" s="118">
        <f t="shared" si="3"/>
        <v>2503.0009</v>
      </c>
      <c r="V41" s="10">
        <v>673</v>
      </c>
      <c r="W41" s="139">
        <v>70.37</v>
      </c>
      <c r="X41" s="139">
        <v>0</v>
      </c>
      <c r="Y41" s="139">
        <v>34.51</v>
      </c>
      <c r="Z41" s="139">
        <v>0</v>
      </c>
      <c r="AA41" s="139"/>
      <c r="AB41" s="139"/>
      <c r="AC41" s="139"/>
      <c r="AD41" s="139"/>
      <c r="AE41" s="139"/>
      <c r="AF41" s="139"/>
      <c r="AG41" s="139"/>
      <c r="AH41" s="139"/>
      <c r="AI41" s="139"/>
      <c r="AJ41" s="139"/>
      <c r="AK41" s="139"/>
      <c r="AL41" s="139"/>
      <c r="AM41" s="139">
        <v>70.37</v>
      </c>
      <c r="AN41" s="139">
        <v>0</v>
      </c>
      <c r="AO41" s="139">
        <v>34.51</v>
      </c>
      <c r="AP41" s="139">
        <v>0</v>
      </c>
    </row>
    <row r="42" spans="1:42" x14ac:dyDescent="0.25">
      <c r="A42">
        <f>'[2]All Speed'!A42</f>
        <v>14409</v>
      </c>
      <c r="B42">
        <f>'[2]All Speed'!C42</f>
        <v>1</v>
      </c>
      <c r="C42" s="8" t="str">
        <f>'[2]All Speed'!D42</f>
        <v>I-15 NB</v>
      </c>
      <c r="D42" s="5">
        <f>'[2]All Speed'!E42</f>
        <v>28</v>
      </c>
      <c r="E42" s="1">
        <f>'[2]All Speed'!F42</f>
        <v>0.36</v>
      </c>
      <c r="F42" s="8" t="str">
        <f>'[2]All Speed'!G42</f>
        <v>POMERADO</v>
      </c>
      <c r="G42" s="112">
        <f>'[2]All Speed'!I42</f>
        <v>67.95</v>
      </c>
      <c r="H42" s="2">
        <f>'[2]All Speed'!J42</f>
        <v>69.17</v>
      </c>
      <c r="I42" s="112">
        <f>'[2]All Speed'!K42</f>
        <v>68.23</v>
      </c>
      <c r="J42" s="2">
        <f>'[2]All Speed'!L42</f>
        <v>50.03</v>
      </c>
      <c r="K42" s="112">
        <f>'[2]All Speed'!M42</f>
        <v>68.209999999999994</v>
      </c>
      <c r="L42" s="115">
        <f>VLOOKUP(A:A,readme[#All],2,FALSE)</f>
        <v>0</v>
      </c>
      <c r="M42" s="119">
        <f>VLOOKUP(A:A,readme[#All],3,FALSE)</f>
        <v>0</v>
      </c>
      <c r="N42" s="115">
        <f>VLOOKUP(A:A,readme[#All],4,FALSE)</f>
        <v>0</v>
      </c>
      <c r="O42" s="6">
        <f>VLOOKUP(A:A,readme[#All],5,FALSE)</f>
        <v>0</v>
      </c>
      <c r="P42" s="115">
        <f>VLOOKUP(A:A,readme[#All],6,FALSE)</f>
        <v>0</v>
      </c>
      <c r="Q42" s="143">
        <f t="shared" si="0"/>
        <v>-1</v>
      </c>
      <c r="R42" s="117">
        <f t="shared" si="1"/>
        <v>4784.4889000000003</v>
      </c>
      <c r="S42" s="143">
        <f t="shared" si="2"/>
        <v>-1</v>
      </c>
      <c r="T42" s="118">
        <f t="shared" si="3"/>
        <v>2503.0009</v>
      </c>
      <c r="V42" s="10">
        <v>674</v>
      </c>
      <c r="W42" s="139"/>
      <c r="X42" s="139"/>
      <c r="Y42" s="139"/>
      <c r="Z42" s="139"/>
      <c r="AA42" s="139">
        <v>56.52</v>
      </c>
      <c r="AB42" s="139">
        <v>0</v>
      </c>
      <c r="AC42" s="139">
        <v>64.53</v>
      </c>
      <c r="AD42" s="139">
        <v>0</v>
      </c>
      <c r="AE42" s="139"/>
      <c r="AF42" s="139"/>
      <c r="AG42" s="139"/>
      <c r="AH42" s="139"/>
      <c r="AI42" s="139"/>
      <c r="AJ42" s="139"/>
      <c r="AK42" s="139"/>
      <c r="AL42" s="139"/>
      <c r="AM42" s="139">
        <v>56.52</v>
      </c>
      <c r="AN42" s="139">
        <v>0</v>
      </c>
      <c r="AO42" s="139">
        <v>64.53</v>
      </c>
      <c r="AP42" s="139">
        <v>0</v>
      </c>
    </row>
    <row r="43" spans="1:42" x14ac:dyDescent="0.25">
      <c r="A43">
        <f>'[2]All Speed'!A43</f>
        <v>575</v>
      </c>
      <c r="B43">
        <f>'[2]All Speed'!C43</f>
        <v>1</v>
      </c>
      <c r="C43" s="8" t="str">
        <f>'[2]All Speed'!D43</f>
        <v>I-15 NB</v>
      </c>
      <c r="D43" s="5">
        <f>'[2]All Speed'!E43</f>
        <v>29</v>
      </c>
      <c r="E43" s="1">
        <f>'[2]All Speed'!F43</f>
        <v>0.1</v>
      </c>
      <c r="F43" s="8" t="str">
        <f>'[2]All Speed'!G43</f>
        <v>POMERADO</v>
      </c>
      <c r="G43" s="112">
        <f>'[2]All Speed'!I43</f>
        <v>67.95</v>
      </c>
      <c r="H43" s="2">
        <f>'[2]All Speed'!J43</f>
        <v>69.17</v>
      </c>
      <c r="I43" s="112">
        <f>'[2]All Speed'!K43</f>
        <v>68.23</v>
      </c>
      <c r="J43" s="2">
        <f>'[2]All Speed'!L43</f>
        <v>50.03</v>
      </c>
      <c r="K43" s="112">
        <f>'[2]All Speed'!M43</f>
        <v>68.209999999999994</v>
      </c>
      <c r="L43" s="115">
        <f>VLOOKUP(A:A,readme[#All],2,FALSE)</f>
        <v>0</v>
      </c>
      <c r="M43" s="119">
        <f>VLOOKUP(A:A,readme[#All],3,FALSE)</f>
        <v>0</v>
      </c>
      <c r="N43" s="115">
        <f>VLOOKUP(A:A,readme[#All],4,FALSE)</f>
        <v>0</v>
      </c>
      <c r="O43" s="6">
        <f>VLOOKUP(A:A,readme[#All],5,FALSE)</f>
        <v>0</v>
      </c>
      <c r="P43" s="115">
        <f>VLOOKUP(A:A,readme[#All],6,FALSE)</f>
        <v>0</v>
      </c>
      <c r="Q43" s="144">
        <f t="shared" si="0"/>
        <v>-1</v>
      </c>
      <c r="R43" s="117">
        <f t="shared" si="1"/>
        <v>4784.4889000000003</v>
      </c>
      <c r="S43" s="144">
        <f t="shared" si="2"/>
        <v>-1</v>
      </c>
      <c r="T43" s="118">
        <f t="shared" si="3"/>
        <v>2503.0009</v>
      </c>
      <c r="V43" s="10">
        <v>675</v>
      </c>
      <c r="W43" s="139"/>
      <c r="X43" s="139"/>
      <c r="Y43" s="139"/>
      <c r="Z43" s="139"/>
      <c r="AA43" s="139">
        <v>57.51</v>
      </c>
      <c r="AB43" s="139">
        <v>0</v>
      </c>
      <c r="AC43" s="139">
        <v>67.459999999999994</v>
      </c>
      <c r="AD43" s="139">
        <v>0</v>
      </c>
      <c r="AE43" s="139"/>
      <c r="AF43" s="139"/>
      <c r="AG43" s="139"/>
      <c r="AH43" s="139"/>
      <c r="AI43" s="139"/>
      <c r="AJ43" s="139"/>
      <c r="AK43" s="139"/>
      <c r="AL43" s="139"/>
      <c r="AM43" s="139">
        <v>57.51</v>
      </c>
      <c r="AN43" s="139">
        <v>0</v>
      </c>
      <c r="AO43" s="139">
        <v>67.459999999999994</v>
      </c>
      <c r="AP43" s="139">
        <v>0</v>
      </c>
    </row>
    <row r="44" spans="1:42" x14ac:dyDescent="0.25">
      <c r="A44">
        <f>'[2]All Speed'!A44</f>
        <v>14413</v>
      </c>
      <c r="B44">
        <f>'[2]All Speed'!C44</f>
        <v>1</v>
      </c>
      <c r="C44" s="8" t="str">
        <f>'[2]All Speed'!D44</f>
        <v>I-15 NB</v>
      </c>
      <c r="D44" s="5">
        <f>'[2]All Speed'!E44</f>
        <v>30</v>
      </c>
      <c r="E44" s="1">
        <f>'[2]All Speed'!F44</f>
        <v>0.12</v>
      </c>
      <c r="F44" s="8" t="str">
        <f>'[2]All Speed'!G44</f>
        <v>POMERADO</v>
      </c>
      <c r="G44" s="112">
        <f>'[2]All Speed'!I44</f>
        <v>67.95</v>
      </c>
      <c r="H44" s="2">
        <f>'[2]All Speed'!J44</f>
        <v>69.17</v>
      </c>
      <c r="I44" s="112">
        <f>'[2]All Speed'!K44</f>
        <v>68.23</v>
      </c>
      <c r="J44" s="2">
        <f>'[2]All Speed'!L44</f>
        <v>50.03</v>
      </c>
      <c r="K44" s="112">
        <f>'[2]All Speed'!M44</f>
        <v>68.209999999999994</v>
      </c>
      <c r="L44" s="115">
        <f>VLOOKUP(A:A,readme[#All],2,FALSE)</f>
        <v>0</v>
      </c>
      <c r="M44" s="119">
        <f>VLOOKUP(A:A,readme[#All],3,FALSE)</f>
        <v>0</v>
      </c>
      <c r="N44" s="115">
        <f>VLOOKUP(A:A,readme[#All],4,FALSE)</f>
        <v>0</v>
      </c>
      <c r="O44" s="6">
        <f>VLOOKUP(A:A,readme[#All],5,FALSE)</f>
        <v>0</v>
      </c>
      <c r="P44" s="115">
        <f>VLOOKUP(A:A,readme[#All],6,FALSE)</f>
        <v>0</v>
      </c>
      <c r="Q44" s="143">
        <f t="shared" si="0"/>
        <v>-1</v>
      </c>
      <c r="R44" s="117">
        <f t="shared" si="1"/>
        <v>4784.4889000000003</v>
      </c>
      <c r="S44" s="143">
        <f t="shared" si="2"/>
        <v>-1</v>
      </c>
      <c r="T44" s="118">
        <f t="shared" si="3"/>
        <v>2503.0009</v>
      </c>
      <c r="V44" s="10">
        <v>684</v>
      </c>
      <c r="W44" s="139">
        <v>62.5</v>
      </c>
      <c r="X44" s="139">
        <v>0</v>
      </c>
      <c r="Y44" s="139">
        <v>60.21</v>
      </c>
      <c r="Z44" s="139">
        <v>0</v>
      </c>
      <c r="AA44" s="139"/>
      <c r="AB44" s="139"/>
      <c r="AC44" s="139"/>
      <c r="AD44" s="139"/>
      <c r="AE44" s="139"/>
      <c r="AF44" s="139"/>
      <c r="AG44" s="139"/>
      <c r="AH44" s="139"/>
      <c r="AI44" s="139"/>
      <c r="AJ44" s="139"/>
      <c r="AK44" s="139"/>
      <c r="AL44" s="139"/>
      <c r="AM44" s="139">
        <v>62.5</v>
      </c>
      <c r="AN44" s="139">
        <v>0</v>
      </c>
      <c r="AO44" s="139">
        <v>60.21</v>
      </c>
      <c r="AP44" s="139">
        <v>0</v>
      </c>
    </row>
    <row r="45" spans="1:42" x14ac:dyDescent="0.25">
      <c r="A45">
        <f>'[2]All Speed'!A45</f>
        <v>14399</v>
      </c>
      <c r="B45">
        <f>'[2]All Speed'!C45</f>
        <v>1</v>
      </c>
      <c r="C45" s="8" t="str">
        <f>'[2]All Speed'!D45</f>
        <v>I-15 NB</v>
      </c>
      <c r="D45" s="5">
        <f>'[2]All Speed'!E45</f>
        <v>31</v>
      </c>
      <c r="E45" s="1">
        <f>'[2]All Speed'!F45</f>
        <v>0.21</v>
      </c>
      <c r="F45" s="8" t="str">
        <f>'[2]All Speed'!G45</f>
        <v>POMERADO</v>
      </c>
      <c r="G45" s="112">
        <f>'[2]All Speed'!I45</f>
        <v>67.91</v>
      </c>
      <c r="H45" s="2">
        <f>'[2]All Speed'!J45</f>
        <v>67.81</v>
      </c>
      <c r="I45" s="112">
        <f>'[2]All Speed'!K45</f>
        <v>66.63</v>
      </c>
      <c r="J45" s="2">
        <f>'[2]All Speed'!L45</f>
        <v>48.16</v>
      </c>
      <c r="K45" s="112">
        <f>'[2]All Speed'!M45</f>
        <v>67.78</v>
      </c>
      <c r="L45" s="115">
        <f>VLOOKUP(A:A,readme[#All],2,FALSE)</f>
        <v>0</v>
      </c>
      <c r="M45" s="119">
        <f>VLOOKUP(A:A,readme[#All],3,FALSE)</f>
        <v>0</v>
      </c>
      <c r="N45" s="115">
        <f>VLOOKUP(A:A,readme[#All],4,FALSE)</f>
        <v>0</v>
      </c>
      <c r="O45" s="6">
        <f>VLOOKUP(A:A,readme[#All],5,FALSE)</f>
        <v>0</v>
      </c>
      <c r="P45" s="115">
        <f>VLOOKUP(A:A,readme[#All],6,FALSE)</f>
        <v>0</v>
      </c>
      <c r="Q45" s="143">
        <f t="shared" si="0"/>
        <v>-1</v>
      </c>
      <c r="R45" s="117">
        <f t="shared" si="1"/>
        <v>4598.1961000000001</v>
      </c>
      <c r="S45" s="143">
        <f t="shared" si="2"/>
        <v>-1</v>
      </c>
      <c r="T45" s="118">
        <f t="shared" si="3"/>
        <v>2319.3855999999996</v>
      </c>
      <c r="V45" s="10">
        <v>685</v>
      </c>
      <c r="W45" s="139">
        <v>66.650000000000006</v>
      </c>
      <c r="X45" s="139">
        <v>0</v>
      </c>
      <c r="Y45" s="139">
        <v>65.95</v>
      </c>
      <c r="Z45" s="139">
        <v>0</v>
      </c>
      <c r="AA45" s="139"/>
      <c r="AB45" s="139"/>
      <c r="AC45" s="139"/>
      <c r="AD45" s="139"/>
      <c r="AE45" s="139"/>
      <c r="AF45" s="139"/>
      <c r="AG45" s="139"/>
      <c r="AH45" s="139"/>
      <c r="AI45" s="139"/>
      <c r="AJ45" s="139"/>
      <c r="AK45" s="139"/>
      <c r="AL45" s="139"/>
      <c r="AM45" s="139">
        <v>66.650000000000006</v>
      </c>
      <c r="AN45" s="139">
        <v>0</v>
      </c>
      <c r="AO45" s="139">
        <v>65.95</v>
      </c>
      <c r="AP45" s="139">
        <v>0</v>
      </c>
    </row>
    <row r="46" spans="1:42" x14ac:dyDescent="0.25">
      <c r="A46">
        <f>'[2]All Speed'!A46</f>
        <v>14402</v>
      </c>
      <c r="B46">
        <f>'[2]All Speed'!C46</f>
        <v>1</v>
      </c>
      <c r="C46" s="8" t="str">
        <f>'[2]All Speed'!D46</f>
        <v>I-15 NB</v>
      </c>
      <c r="D46" s="5">
        <f>'[2]All Speed'!E46</f>
        <v>32</v>
      </c>
      <c r="E46" s="1">
        <f>'[2]All Speed'!F46</f>
        <v>0.45</v>
      </c>
      <c r="F46" s="8" t="str">
        <f>'[2]All Speed'!G46</f>
        <v>CARROLL CANYON</v>
      </c>
      <c r="G46" s="112">
        <f>'[2]All Speed'!I46</f>
        <v>67.91</v>
      </c>
      <c r="H46" s="2">
        <f>'[2]All Speed'!J46</f>
        <v>67.81</v>
      </c>
      <c r="I46" s="112">
        <f>'[2]All Speed'!K46</f>
        <v>66.63</v>
      </c>
      <c r="J46" s="2">
        <f>'[2]All Speed'!L46</f>
        <v>48.16</v>
      </c>
      <c r="K46" s="112">
        <f>'[2]All Speed'!M46</f>
        <v>67.78</v>
      </c>
      <c r="L46" s="115">
        <f>VLOOKUP(A:A,readme[#All],2,FALSE)</f>
        <v>0</v>
      </c>
      <c r="M46" s="119">
        <f>VLOOKUP(A:A,readme[#All],3,FALSE)</f>
        <v>0</v>
      </c>
      <c r="N46" s="115">
        <f>VLOOKUP(A:A,readme[#All],4,FALSE)</f>
        <v>0</v>
      </c>
      <c r="O46" s="6">
        <f>VLOOKUP(A:A,readme[#All],5,FALSE)</f>
        <v>0</v>
      </c>
      <c r="P46" s="115">
        <f>VLOOKUP(A:A,readme[#All],6,FALSE)</f>
        <v>0</v>
      </c>
      <c r="Q46" s="143">
        <f t="shared" si="0"/>
        <v>-1</v>
      </c>
      <c r="R46" s="117">
        <f t="shared" si="1"/>
        <v>4598.1961000000001</v>
      </c>
      <c r="S46" s="143">
        <f t="shared" si="2"/>
        <v>-1</v>
      </c>
      <c r="T46" s="118">
        <f t="shared" si="3"/>
        <v>2319.3855999999996</v>
      </c>
      <c r="V46" s="10">
        <v>686</v>
      </c>
      <c r="W46" s="139">
        <v>65.459999999999994</v>
      </c>
      <c r="X46" s="139">
        <v>0</v>
      </c>
      <c r="Y46" s="139">
        <v>64.92</v>
      </c>
      <c r="Z46" s="139">
        <v>0</v>
      </c>
      <c r="AA46" s="139"/>
      <c r="AB46" s="139"/>
      <c r="AC46" s="139"/>
      <c r="AD46" s="139"/>
      <c r="AE46" s="139"/>
      <c r="AF46" s="139"/>
      <c r="AG46" s="139"/>
      <c r="AH46" s="139"/>
      <c r="AI46" s="139"/>
      <c r="AJ46" s="139"/>
      <c r="AK46" s="139"/>
      <c r="AL46" s="139"/>
      <c r="AM46" s="139">
        <v>65.459999999999994</v>
      </c>
      <c r="AN46" s="139">
        <v>0</v>
      </c>
      <c r="AO46" s="139">
        <v>64.92</v>
      </c>
      <c r="AP46" s="139">
        <v>0</v>
      </c>
    </row>
    <row r="47" spans="1:42" x14ac:dyDescent="0.25">
      <c r="A47">
        <f>'[2]All Speed'!A47</f>
        <v>28810</v>
      </c>
      <c r="B47">
        <f>'[2]All Speed'!C47</f>
        <v>1</v>
      </c>
      <c r="C47" s="8" t="str">
        <f>'[2]All Speed'!D47</f>
        <v>I-15 NB</v>
      </c>
      <c r="D47" s="5">
        <f>'[2]All Speed'!E47</f>
        <v>35</v>
      </c>
      <c r="E47" s="1">
        <f>'[2]All Speed'!F47</f>
        <v>0.09</v>
      </c>
      <c r="F47" s="8" t="str">
        <f>'[2]All Speed'!G47</f>
        <v>MIRA MESA</v>
      </c>
      <c r="G47" s="112">
        <f>'[2]All Speed'!I47</f>
        <v>67.97</v>
      </c>
      <c r="H47" s="2">
        <f>'[2]All Speed'!J47</f>
        <v>68.319999999999993</v>
      </c>
      <c r="I47" s="112">
        <f>'[2]All Speed'!K47</f>
        <v>66.52</v>
      </c>
      <c r="J47" s="2">
        <f>'[2]All Speed'!L47</f>
        <v>55</v>
      </c>
      <c r="K47" s="112">
        <f>'[2]All Speed'!M47</f>
        <v>67.989999999999995</v>
      </c>
      <c r="L47" s="115">
        <f>VLOOKUP(A:A,readme[#All],2,FALSE)</f>
        <v>0</v>
      </c>
      <c r="M47" s="119">
        <f>VLOOKUP(A:A,readme[#All],3,FALSE)</f>
        <v>0</v>
      </c>
      <c r="N47" s="115">
        <f>VLOOKUP(A:A,readme[#All],4,FALSE)</f>
        <v>0</v>
      </c>
      <c r="O47" s="6">
        <f>VLOOKUP(A:A,readme[#All],5,FALSE)</f>
        <v>0</v>
      </c>
      <c r="P47" s="115">
        <f>VLOOKUP(A:A,readme[#All],6,FALSE)</f>
        <v>0</v>
      </c>
      <c r="Q47" s="143">
        <f t="shared" si="0"/>
        <v>-1</v>
      </c>
      <c r="R47" s="117">
        <f t="shared" si="1"/>
        <v>4667.6223999999993</v>
      </c>
      <c r="S47" s="143">
        <f t="shared" si="2"/>
        <v>-1</v>
      </c>
      <c r="T47" s="118">
        <f t="shared" si="3"/>
        <v>3025</v>
      </c>
      <c r="V47" s="10">
        <v>688</v>
      </c>
      <c r="W47" s="139">
        <v>64.13</v>
      </c>
      <c r="X47" s="139">
        <v>0</v>
      </c>
      <c r="Y47" s="139">
        <v>65.040000000000006</v>
      </c>
      <c r="Z47" s="139">
        <v>0</v>
      </c>
      <c r="AA47" s="139"/>
      <c r="AB47" s="139"/>
      <c r="AC47" s="139"/>
      <c r="AD47" s="139"/>
      <c r="AE47" s="139"/>
      <c r="AF47" s="139"/>
      <c r="AG47" s="139"/>
      <c r="AH47" s="139"/>
      <c r="AI47" s="139"/>
      <c r="AJ47" s="139"/>
      <c r="AK47" s="139"/>
      <c r="AL47" s="139"/>
      <c r="AM47" s="139">
        <v>64.13</v>
      </c>
      <c r="AN47" s="139">
        <v>0</v>
      </c>
      <c r="AO47" s="139">
        <v>65.040000000000006</v>
      </c>
      <c r="AP47" s="139">
        <v>0</v>
      </c>
    </row>
    <row r="48" spans="1:42" x14ac:dyDescent="0.25">
      <c r="A48">
        <f>'[2]All Speed'!A48</f>
        <v>14392</v>
      </c>
      <c r="B48">
        <f>'[2]All Speed'!C48</f>
        <v>1</v>
      </c>
      <c r="C48" s="8" t="str">
        <f>'[2]All Speed'!D48</f>
        <v>I-15 NB</v>
      </c>
      <c r="D48" s="5">
        <f>'[2]All Speed'!E48</f>
        <v>36</v>
      </c>
      <c r="E48" s="1">
        <f>'[2]All Speed'!F48</f>
        <v>0.26</v>
      </c>
      <c r="F48" s="8" t="str">
        <f>'[2]All Speed'!G48</f>
        <v>MIRA MESA</v>
      </c>
      <c r="G48" s="112">
        <f>'[2]All Speed'!I48</f>
        <v>67.97</v>
      </c>
      <c r="H48" s="2">
        <f>'[2]All Speed'!J48</f>
        <v>68.319999999999993</v>
      </c>
      <c r="I48" s="112">
        <f>'[2]All Speed'!K48</f>
        <v>66.52</v>
      </c>
      <c r="J48" s="2">
        <f>'[2]All Speed'!L48</f>
        <v>55</v>
      </c>
      <c r="K48" s="112">
        <f>'[2]All Speed'!M48</f>
        <v>67.989999999999995</v>
      </c>
      <c r="L48" s="115">
        <f>VLOOKUP(A:A,readme[#All],2,FALSE)</f>
        <v>0</v>
      </c>
      <c r="M48" s="119">
        <f>VLOOKUP(A:A,readme[#All],3,FALSE)</f>
        <v>0</v>
      </c>
      <c r="N48" s="115">
        <f>VLOOKUP(A:A,readme[#All],4,FALSE)</f>
        <v>0</v>
      </c>
      <c r="O48" s="6">
        <f>VLOOKUP(A:A,readme[#All],5,FALSE)</f>
        <v>0</v>
      </c>
      <c r="P48" s="115">
        <f>VLOOKUP(A:A,readme[#All],6,FALSE)</f>
        <v>0</v>
      </c>
      <c r="Q48" s="143">
        <f t="shared" si="0"/>
        <v>-1</v>
      </c>
      <c r="R48" s="117">
        <f t="shared" si="1"/>
        <v>4667.6223999999993</v>
      </c>
      <c r="S48" s="143">
        <f t="shared" si="2"/>
        <v>-1</v>
      </c>
      <c r="T48" s="118">
        <f t="shared" si="3"/>
        <v>3025</v>
      </c>
      <c r="V48" s="10">
        <v>689</v>
      </c>
      <c r="W48" s="139">
        <v>64.13</v>
      </c>
      <c r="X48" s="139">
        <v>0</v>
      </c>
      <c r="Y48" s="139">
        <v>65.040000000000006</v>
      </c>
      <c r="Z48" s="139">
        <v>0</v>
      </c>
      <c r="AA48" s="139"/>
      <c r="AB48" s="139"/>
      <c r="AC48" s="139"/>
      <c r="AD48" s="139"/>
      <c r="AE48" s="139"/>
      <c r="AF48" s="139"/>
      <c r="AG48" s="139"/>
      <c r="AH48" s="139"/>
      <c r="AI48" s="139"/>
      <c r="AJ48" s="139"/>
      <c r="AK48" s="139"/>
      <c r="AL48" s="139"/>
      <c r="AM48" s="139">
        <v>64.13</v>
      </c>
      <c r="AN48" s="139">
        <v>0</v>
      </c>
      <c r="AO48" s="139">
        <v>65.040000000000006</v>
      </c>
      <c r="AP48" s="139">
        <v>0</v>
      </c>
    </row>
    <row r="49" spans="1:42" x14ac:dyDescent="0.25">
      <c r="A49">
        <f>'[2]All Speed'!A49</f>
        <v>14384</v>
      </c>
      <c r="B49">
        <f>'[2]All Speed'!C49</f>
        <v>1</v>
      </c>
      <c r="C49" s="8" t="str">
        <f>'[2]All Speed'!D49</f>
        <v>I-15 NB</v>
      </c>
      <c r="D49" s="5">
        <f>'[2]All Speed'!E49</f>
        <v>37</v>
      </c>
      <c r="E49" s="1">
        <f>'[2]All Speed'!F49</f>
        <v>0.78</v>
      </c>
      <c r="F49" s="8" t="str">
        <f>'[2]All Speed'!G49</f>
        <v>MIRA MESA</v>
      </c>
      <c r="G49" s="112">
        <f>'[2]All Speed'!I49</f>
        <v>68.260000000000005</v>
      </c>
      <c r="H49" s="2">
        <f>'[2]All Speed'!J49</f>
        <v>68.7</v>
      </c>
      <c r="I49" s="112">
        <f>'[2]All Speed'!K49</f>
        <v>66.97</v>
      </c>
      <c r="J49" s="2">
        <f>'[2]All Speed'!L49</f>
        <v>59.1</v>
      </c>
      <c r="K49" s="112">
        <f>'[2]All Speed'!M49</f>
        <v>68.17</v>
      </c>
      <c r="L49" s="115">
        <f>VLOOKUP(A:A,readme[#All],2,FALSE)</f>
        <v>0</v>
      </c>
      <c r="M49" s="119">
        <f>VLOOKUP(A:A,readme[#All],3,FALSE)</f>
        <v>0</v>
      </c>
      <c r="N49" s="115">
        <f>VLOOKUP(A:A,readme[#All],4,FALSE)</f>
        <v>0</v>
      </c>
      <c r="O49" s="6">
        <f>VLOOKUP(A:A,readme[#All],5,FALSE)</f>
        <v>0</v>
      </c>
      <c r="P49" s="115">
        <f>VLOOKUP(A:A,readme[#All],6,FALSE)</f>
        <v>0</v>
      </c>
      <c r="Q49" s="143">
        <f t="shared" si="0"/>
        <v>-1</v>
      </c>
      <c r="R49" s="117">
        <f t="shared" si="1"/>
        <v>4719.6900000000005</v>
      </c>
      <c r="S49" s="143">
        <f t="shared" si="2"/>
        <v>-1</v>
      </c>
      <c r="T49" s="118">
        <f t="shared" si="3"/>
        <v>3492.81</v>
      </c>
      <c r="V49" s="10">
        <v>696</v>
      </c>
      <c r="W49" s="139">
        <v>65.459999999999994</v>
      </c>
      <c r="X49" s="139">
        <v>0</v>
      </c>
      <c r="Y49" s="139">
        <v>63.86</v>
      </c>
      <c r="Z49" s="139">
        <v>0</v>
      </c>
      <c r="AA49" s="139"/>
      <c r="AB49" s="139"/>
      <c r="AC49" s="139"/>
      <c r="AD49" s="139"/>
      <c r="AE49" s="139"/>
      <c r="AF49" s="139"/>
      <c r="AG49" s="139"/>
      <c r="AH49" s="139"/>
      <c r="AI49" s="139"/>
      <c r="AJ49" s="139"/>
      <c r="AK49" s="139"/>
      <c r="AL49" s="139"/>
      <c r="AM49" s="139">
        <v>65.459999999999994</v>
      </c>
      <c r="AN49" s="139">
        <v>0</v>
      </c>
      <c r="AO49" s="139">
        <v>63.86</v>
      </c>
      <c r="AP49" s="139">
        <v>0</v>
      </c>
    </row>
    <row r="50" spans="1:42" x14ac:dyDescent="0.25">
      <c r="A50">
        <f>'[2]All Speed'!A50</f>
        <v>14386</v>
      </c>
      <c r="B50">
        <f>'[2]All Speed'!C50</f>
        <v>1</v>
      </c>
      <c r="C50" s="8" t="str">
        <f>'[2]All Speed'!D50</f>
        <v>I-15 NB</v>
      </c>
      <c r="D50" s="5">
        <f>'[2]All Speed'!E50</f>
        <v>38</v>
      </c>
      <c r="E50" s="1">
        <f>'[2]All Speed'!F50</f>
        <v>0.52</v>
      </c>
      <c r="F50" s="8" t="str">
        <f>'[2]All Speed'!G50</f>
        <v>MERCY</v>
      </c>
      <c r="G50" s="112">
        <f>'[2]All Speed'!I50</f>
        <v>68.260000000000005</v>
      </c>
      <c r="H50" s="2">
        <f>'[2]All Speed'!J50</f>
        <v>68.7</v>
      </c>
      <c r="I50" s="112">
        <f>'[2]All Speed'!K50</f>
        <v>66.97</v>
      </c>
      <c r="J50" s="2">
        <f>'[2]All Speed'!L50</f>
        <v>59.1</v>
      </c>
      <c r="K50" s="112">
        <f>'[2]All Speed'!M50</f>
        <v>68.17</v>
      </c>
      <c r="L50" s="115">
        <f>VLOOKUP(A:A,readme[#All],2,FALSE)</f>
        <v>0</v>
      </c>
      <c r="M50" s="119">
        <f>VLOOKUP(A:A,readme[#All],3,FALSE)</f>
        <v>0</v>
      </c>
      <c r="N50" s="115">
        <f>VLOOKUP(A:A,readme[#All],4,FALSE)</f>
        <v>0</v>
      </c>
      <c r="O50" s="6">
        <f>VLOOKUP(A:A,readme[#All],5,FALSE)</f>
        <v>0</v>
      </c>
      <c r="P50" s="115">
        <f>VLOOKUP(A:A,readme[#All],6,FALSE)</f>
        <v>0</v>
      </c>
      <c r="Q50" s="143">
        <f t="shared" si="0"/>
        <v>-1</v>
      </c>
      <c r="R50" s="117">
        <f t="shared" si="1"/>
        <v>4719.6900000000005</v>
      </c>
      <c r="S50" s="143">
        <f t="shared" si="2"/>
        <v>-1</v>
      </c>
      <c r="T50" s="118">
        <f t="shared" si="3"/>
        <v>3492.81</v>
      </c>
      <c r="V50" s="10">
        <v>699</v>
      </c>
      <c r="W50" s="139">
        <v>64.319999999999993</v>
      </c>
      <c r="X50" s="139">
        <v>0</v>
      </c>
      <c r="Y50" s="139">
        <v>63.85</v>
      </c>
      <c r="Z50" s="139">
        <v>0</v>
      </c>
      <c r="AA50" s="139"/>
      <c r="AB50" s="139"/>
      <c r="AC50" s="139"/>
      <c r="AD50" s="139"/>
      <c r="AE50" s="139"/>
      <c r="AF50" s="139"/>
      <c r="AG50" s="139"/>
      <c r="AH50" s="139"/>
      <c r="AI50" s="139"/>
      <c r="AJ50" s="139"/>
      <c r="AK50" s="139"/>
      <c r="AL50" s="139"/>
      <c r="AM50" s="139">
        <v>64.319999999999993</v>
      </c>
      <c r="AN50" s="139">
        <v>0</v>
      </c>
      <c r="AO50" s="139">
        <v>63.85</v>
      </c>
      <c r="AP50" s="139">
        <v>0</v>
      </c>
    </row>
    <row r="51" spans="1:42" x14ac:dyDescent="0.25">
      <c r="A51">
        <f>'[2]All Speed'!A51</f>
        <v>10859</v>
      </c>
      <c r="B51">
        <f>'[2]All Speed'!C51</f>
        <v>1</v>
      </c>
      <c r="C51" s="8" t="str">
        <f>'[2]All Speed'!D51</f>
        <v>I-15 NB</v>
      </c>
      <c r="D51" s="5">
        <f>'[2]All Speed'!E51</f>
        <v>40</v>
      </c>
      <c r="E51" s="1">
        <f>'[2]All Speed'!F51</f>
        <v>0.32</v>
      </c>
      <c r="F51" s="8" t="str">
        <f>'[2]All Speed'!G51</f>
        <v>POWAY</v>
      </c>
      <c r="G51" s="112">
        <f>'[2]All Speed'!I51</f>
        <v>68.25</v>
      </c>
      <c r="H51" s="2">
        <f>'[2]All Speed'!J51</f>
        <v>69.040000000000006</v>
      </c>
      <c r="I51" s="112">
        <f>'[2]All Speed'!K51</f>
        <v>67.459999999999994</v>
      </c>
      <c r="J51" s="2">
        <f>'[2]All Speed'!L51</f>
        <v>61.43</v>
      </c>
      <c r="K51" s="112">
        <f>'[2]All Speed'!M51</f>
        <v>68.760000000000005</v>
      </c>
      <c r="L51" s="115">
        <f>VLOOKUP(A:A,readme[#All],2,FALSE)</f>
        <v>0</v>
      </c>
      <c r="M51" s="119">
        <f>VLOOKUP(A:A,readme[#All],3,FALSE)</f>
        <v>0</v>
      </c>
      <c r="N51" s="115">
        <f>VLOOKUP(A:A,readme[#All],4,FALSE)</f>
        <v>0</v>
      </c>
      <c r="O51" s="6">
        <f>VLOOKUP(A:A,readme[#All],5,FALSE)</f>
        <v>0</v>
      </c>
      <c r="P51" s="115">
        <f>VLOOKUP(A:A,readme[#All],6,FALSE)</f>
        <v>0</v>
      </c>
      <c r="Q51" s="143">
        <f t="shared" si="0"/>
        <v>-1</v>
      </c>
      <c r="R51" s="117">
        <f t="shared" si="1"/>
        <v>4766.5216000000009</v>
      </c>
      <c r="S51" s="143">
        <f t="shared" si="2"/>
        <v>-1</v>
      </c>
      <c r="T51" s="118">
        <f t="shared" si="3"/>
        <v>3773.6448999999998</v>
      </c>
      <c r="V51" s="10">
        <v>702</v>
      </c>
      <c r="W51" s="139">
        <v>67.510000000000005</v>
      </c>
      <c r="X51" s="139">
        <v>0</v>
      </c>
      <c r="Y51" s="139">
        <v>66.31</v>
      </c>
      <c r="Z51" s="139">
        <v>0</v>
      </c>
      <c r="AA51" s="139"/>
      <c r="AB51" s="139"/>
      <c r="AC51" s="139"/>
      <c r="AD51" s="139"/>
      <c r="AE51" s="139"/>
      <c r="AF51" s="139"/>
      <c r="AG51" s="139"/>
      <c r="AH51" s="139"/>
      <c r="AI51" s="139"/>
      <c r="AJ51" s="139"/>
      <c r="AK51" s="139"/>
      <c r="AL51" s="139"/>
      <c r="AM51" s="139">
        <v>67.510000000000005</v>
      </c>
      <c r="AN51" s="139">
        <v>0</v>
      </c>
      <c r="AO51" s="139">
        <v>66.31</v>
      </c>
      <c r="AP51" s="139">
        <v>0</v>
      </c>
    </row>
    <row r="52" spans="1:42" x14ac:dyDescent="0.25">
      <c r="A52">
        <f>'[2]All Speed'!A52</f>
        <v>8812</v>
      </c>
      <c r="B52">
        <f>'[2]All Speed'!C52</f>
        <v>1</v>
      </c>
      <c r="C52" s="8" t="str">
        <f>'[2]All Speed'!D52</f>
        <v>I-15 NB</v>
      </c>
      <c r="D52" s="5">
        <f>'[2]All Speed'!E52</f>
        <v>41</v>
      </c>
      <c r="E52" s="1">
        <f>'[2]All Speed'!F52</f>
        <v>0.19</v>
      </c>
      <c r="F52" s="8" t="str">
        <f>'[2]All Speed'!G52</f>
        <v>POWAY</v>
      </c>
      <c r="G52" s="112">
        <f>'[2]All Speed'!I52</f>
        <v>68.25</v>
      </c>
      <c r="H52" s="2">
        <f>'[2]All Speed'!J52</f>
        <v>69.040000000000006</v>
      </c>
      <c r="I52" s="112">
        <f>'[2]All Speed'!K52</f>
        <v>67.459999999999994</v>
      </c>
      <c r="J52" s="2">
        <f>'[2]All Speed'!L52</f>
        <v>61.43</v>
      </c>
      <c r="K52" s="112">
        <f>'[2]All Speed'!M52</f>
        <v>68.760000000000005</v>
      </c>
      <c r="L52" s="115">
        <f>VLOOKUP(A:A,readme[#All],2,FALSE)</f>
        <v>0</v>
      </c>
      <c r="M52" s="119">
        <f>VLOOKUP(A:A,readme[#All],3,FALSE)</f>
        <v>0</v>
      </c>
      <c r="N52" s="115">
        <f>VLOOKUP(A:A,readme[#All],4,FALSE)</f>
        <v>0</v>
      </c>
      <c r="O52" s="6">
        <f>VLOOKUP(A:A,readme[#All],5,FALSE)</f>
        <v>0</v>
      </c>
      <c r="P52" s="115">
        <f>VLOOKUP(A:A,readme[#All],6,FALSE)</f>
        <v>0</v>
      </c>
      <c r="Q52" s="143">
        <f t="shared" si="0"/>
        <v>-1</v>
      </c>
      <c r="R52" s="117">
        <f t="shared" si="1"/>
        <v>4766.5216000000009</v>
      </c>
      <c r="S52" s="143">
        <f t="shared" si="2"/>
        <v>-1</v>
      </c>
      <c r="T52" s="118">
        <f t="shared" si="3"/>
        <v>3773.6448999999998</v>
      </c>
      <c r="V52" s="10">
        <v>703</v>
      </c>
      <c r="W52" s="139">
        <v>67.510000000000005</v>
      </c>
      <c r="X52" s="139">
        <v>0</v>
      </c>
      <c r="Y52" s="139">
        <v>66.31</v>
      </c>
      <c r="Z52" s="139">
        <v>0</v>
      </c>
      <c r="AA52" s="139"/>
      <c r="AB52" s="139"/>
      <c r="AC52" s="139"/>
      <c r="AD52" s="139"/>
      <c r="AE52" s="139"/>
      <c r="AF52" s="139"/>
      <c r="AG52" s="139"/>
      <c r="AH52" s="139"/>
      <c r="AI52" s="139"/>
      <c r="AJ52" s="139"/>
      <c r="AK52" s="139"/>
      <c r="AL52" s="139"/>
      <c r="AM52" s="139">
        <v>67.510000000000005</v>
      </c>
      <c r="AN52" s="139">
        <v>0</v>
      </c>
      <c r="AO52" s="139">
        <v>66.31</v>
      </c>
      <c r="AP52" s="139">
        <v>0</v>
      </c>
    </row>
    <row r="53" spans="1:42" x14ac:dyDescent="0.25">
      <c r="A53">
        <f>'[2]All Speed'!A53</f>
        <v>14650</v>
      </c>
      <c r="B53">
        <f>'[2]All Speed'!C53</f>
        <v>1</v>
      </c>
      <c r="C53" s="8" t="str">
        <f>'[2]All Speed'!D53</f>
        <v>I-15 NB</v>
      </c>
      <c r="D53" s="5">
        <f>'[2]All Speed'!E53</f>
        <v>43</v>
      </c>
      <c r="E53" s="1">
        <f>'[2]All Speed'!F53</f>
        <v>0.4</v>
      </c>
      <c r="F53" s="8" t="str">
        <f>'[2]All Speed'!G53</f>
        <v>I-15 HOV NB</v>
      </c>
      <c r="G53" s="112">
        <f>'[2]All Speed'!I53</f>
        <v>66.67</v>
      </c>
      <c r="H53" s="2">
        <f>'[2]All Speed'!J53</f>
        <v>66.98</v>
      </c>
      <c r="I53" s="112">
        <f>'[2]All Speed'!K53</f>
        <v>65.38</v>
      </c>
      <c r="J53" s="2">
        <f>'[2]All Speed'!L53</f>
        <v>57.63</v>
      </c>
      <c r="K53" s="112">
        <f>'[2]All Speed'!M53</f>
        <v>66.819999999999993</v>
      </c>
      <c r="L53" s="115">
        <f>VLOOKUP(A:A,readme[#All],2,FALSE)</f>
        <v>0</v>
      </c>
      <c r="M53" s="119">
        <f>VLOOKUP(A:A,readme[#All],3,FALSE)</f>
        <v>0</v>
      </c>
      <c r="N53" s="115">
        <f>VLOOKUP(A:A,readme[#All],4,FALSE)</f>
        <v>0</v>
      </c>
      <c r="O53" s="6">
        <f>VLOOKUP(A:A,readme[#All],5,FALSE)</f>
        <v>0</v>
      </c>
      <c r="P53" s="115">
        <f>VLOOKUP(A:A,readme[#All],6,FALSE)</f>
        <v>0</v>
      </c>
      <c r="Q53" s="143">
        <f t="shared" si="0"/>
        <v>-1</v>
      </c>
      <c r="R53" s="117">
        <f t="shared" si="1"/>
        <v>4486.3204000000005</v>
      </c>
      <c r="S53" s="143">
        <f t="shared" si="2"/>
        <v>-1</v>
      </c>
      <c r="T53" s="118">
        <f t="shared" si="3"/>
        <v>3321.2169000000004</v>
      </c>
      <c r="V53" s="10">
        <v>704</v>
      </c>
      <c r="W53" s="139">
        <v>65.58</v>
      </c>
      <c r="X53" s="139">
        <v>0</v>
      </c>
      <c r="Y53" s="139">
        <v>65.77</v>
      </c>
      <c r="Z53" s="139">
        <v>0</v>
      </c>
      <c r="AA53" s="139"/>
      <c r="AB53" s="139"/>
      <c r="AC53" s="139"/>
      <c r="AD53" s="139"/>
      <c r="AE53" s="139"/>
      <c r="AF53" s="139"/>
      <c r="AG53" s="139"/>
      <c r="AH53" s="139"/>
      <c r="AI53" s="139"/>
      <c r="AJ53" s="139"/>
      <c r="AK53" s="139"/>
      <c r="AL53" s="139"/>
      <c r="AM53" s="139">
        <v>65.58</v>
      </c>
      <c r="AN53" s="139">
        <v>0</v>
      </c>
      <c r="AO53" s="139">
        <v>65.77</v>
      </c>
      <c r="AP53" s="139">
        <v>0</v>
      </c>
    </row>
    <row r="54" spans="1:42" x14ac:dyDescent="0.25">
      <c r="A54">
        <f>'[2]All Speed'!A54</f>
        <v>3968</v>
      </c>
      <c r="B54">
        <f>'[2]All Speed'!C54</f>
        <v>1</v>
      </c>
      <c r="C54" s="8" t="str">
        <f>'[2]All Speed'!D54</f>
        <v>I-15 NB</v>
      </c>
      <c r="D54" s="5">
        <f>'[2]All Speed'!E54</f>
        <v>44</v>
      </c>
      <c r="E54" s="1">
        <f>'[2]All Speed'!F54</f>
        <v>0.41</v>
      </c>
      <c r="F54" s="8" t="str">
        <f>'[2]All Speed'!G54</f>
        <v>SR-56 EB</v>
      </c>
      <c r="G54" s="112">
        <f>'[2]All Speed'!I54</f>
        <v>66.67</v>
      </c>
      <c r="H54" s="2">
        <f>'[2]All Speed'!J54</f>
        <v>66.98</v>
      </c>
      <c r="I54" s="112">
        <f>'[2]All Speed'!K54</f>
        <v>65.38</v>
      </c>
      <c r="J54" s="2">
        <f>'[2]All Speed'!L54</f>
        <v>57.63</v>
      </c>
      <c r="K54" s="112">
        <f>'[2]All Speed'!M54</f>
        <v>66.819999999999993</v>
      </c>
      <c r="L54" s="115">
        <f>VLOOKUP(A:A,readme[#All],2,FALSE)</f>
        <v>0</v>
      </c>
      <c r="M54" s="119">
        <f>VLOOKUP(A:A,readme[#All],3,FALSE)</f>
        <v>0</v>
      </c>
      <c r="N54" s="115">
        <f>VLOOKUP(A:A,readme[#All],4,FALSE)</f>
        <v>0</v>
      </c>
      <c r="O54" s="6">
        <f>VLOOKUP(A:A,readme[#All],5,FALSE)</f>
        <v>0</v>
      </c>
      <c r="P54" s="115">
        <f>VLOOKUP(A:A,readme[#All],6,FALSE)</f>
        <v>0</v>
      </c>
      <c r="Q54" s="143">
        <f t="shared" si="0"/>
        <v>-1</v>
      </c>
      <c r="R54" s="117">
        <f t="shared" si="1"/>
        <v>4486.3204000000005</v>
      </c>
      <c r="S54" s="143">
        <f t="shared" si="2"/>
        <v>-1</v>
      </c>
      <c r="T54" s="118">
        <f t="shared" si="3"/>
        <v>3321.2169000000004</v>
      </c>
      <c r="V54" s="10">
        <v>705</v>
      </c>
      <c r="W54" s="139">
        <v>59.93</v>
      </c>
      <c r="X54" s="139">
        <v>0</v>
      </c>
      <c r="Y54" s="139">
        <v>62.05</v>
      </c>
      <c r="Z54" s="139">
        <v>0</v>
      </c>
      <c r="AA54" s="139"/>
      <c r="AB54" s="139"/>
      <c r="AC54" s="139"/>
      <c r="AD54" s="139"/>
      <c r="AE54" s="139"/>
      <c r="AF54" s="139"/>
      <c r="AG54" s="139"/>
      <c r="AH54" s="139"/>
      <c r="AI54" s="139"/>
      <c r="AJ54" s="139"/>
      <c r="AK54" s="139"/>
      <c r="AL54" s="139"/>
      <c r="AM54" s="139">
        <v>59.93</v>
      </c>
      <c r="AN54" s="139">
        <v>0</v>
      </c>
      <c r="AO54" s="139">
        <v>62.05</v>
      </c>
      <c r="AP54" s="139">
        <v>0</v>
      </c>
    </row>
    <row r="55" spans="1:42" x14ac:dyDescent="0.25">
      <c r="A55">
        <f>'[2]All Speed'!A55</f>
        <v>13672</v>
      </c>
      <c r="B55">
        <f>'[2]All Speed'!C55</f>
        <v>1</v>
      </c>
      <c r="C55" s="8" t="str">
        <f>'[2]All Speed'!D55</f>
        <v>I-15 NB</v>
      </c>
      <c r="D55" s="5">
        <f>'[2]All Speed'!E55</f>
        <v>48</v>
      </c>
      <c r="E55" s="1">
        <f>'[2]All Speed'!F55</f>
        <v>0.49</v>
      </c>
      <c r="F55" s="8" t="str">
        <f>'[2]All Speed'!G55</f>
        <v>CARMEL MTN</v>
      </c>
      <c r="G55" s="112">
        <f>'[2]All Speed'!I55</f>
        <v>67.45</v>
      </c>
      <c r="H55" s="2">
        <f>'[2]All Speed'!J55</f>
        <v>67.03</v>
      </c>
      <c r="I55" s="112">
        <f>'[2]All Speed'!K55</f>
        <v>65.52</v>
      </c>
      <c r="J55" s="2">
        <f>'[2]All Speed'!L55</f>
        <v>55.88</v>
      </c>
      <c r="K55" s="112">
        <f>'[2]All Speed'!M55</f>
        <v>67.72</v>
      </c>
      <c r="L55" s="115">
        <f>VLOOKUP(A:A,readme[#All],2,FALSE)</f>
        <v>0</v>
      </c>
      <c r="M55" s="119">
        <f>VLOOKUP(A:A,readme[#All],3,FALSE)</f>
        <v>0</v>
      </c>
      <c r="N55" s="115">
        <f>VLOOKUP(A:A,readme[#All],4,FALSE)</f>
        <v>0</v>
      </c>
      <c r="O55" s="6">
        <f>VLOOKUP(A:A,readme[#All],5,FALSE)</f>
        <v>0</v>
      </c>
      <c r="P55" s="115">
        <f>VLOOKUP(A:A,readme[#All],6,FALSE)</f>
        <v>0</v>
      </c>
      <c r="Q55" s="143">
        <f t="shared" si="0"/>
        <v>-1</v>
      </c>
      <c r="R55" s="117">
        <f t="shared" si="1"/>
        <v>4493.0209000000004</v>
      </c>
      <c r="S55" s="143">
        <f t="shared" si="2"/>
        <v>-1</v>
      </c>
      <c r="T55" s="118">
        <f t="shared" si="3"/>
        <v>3122.5744000000004</v>
      </c>
      <c r="V55" s="10">
        <v>706</v>
      </c>
      <c r="W55" s="139">
        <v>60.87</v>
      </c>
      <c r="X55" s="139">
        <v>0</v>
      </c>
      <c r="Y55" s="139">
        <v>65.709999999999994</v>
      </c>
      <c r="Z55" s="139">
        <v>0</v>
      </c>
      <c r="AA55" s="139"/>
      <c r="AB55" s="139"/>
      <c r="AC55" s="139"/>
      <c r="AD55" s="139"/>
      <c r="AE55" s="139"/>
      <c r="AF55" s="139"/>
      <c r="AG55" s="139"/>
      <c r="AH55" s="139"/>
      <c r="AI55" s="139"/>
      <c r="AJ55" s="139"/>
      <c r="AK55" s="139"/>
      <c r="AL55" s="139"/>
      <c r="AM55" s="139">
        <v>60.87</v>
      </c>
      <c r="AN55" s="139">
        <v>0</v>
      </c>
      <c r="AO55" s="139">
        <v>65.709999999999994</v>
      </c>
      <c r="AP55" s="139">
        <v>0</v>
      </c>
    </row>
    <row r="56" spans="1:42" x14ac:dyDescent="0.25">
      <c r="A56">
        <f>'[2]All Speed'!A56</f>
        <v>13662</v>
      </c>
      <c r="B56">
        <f>'[2]All Speed'!C56</f>
        <v>1</v>
      </c>
      <c r="C56" s="8" t="str">
        <f>'[2]All Speed'!D56</f>
        <v>I-15 NB</v>
      </c>
      <c r="D56" s="5">
        <f>'[2]All Speed'!E56</f>
        <v>49</v>
      </c>
      <c r="E56" s="1">
        <f>'[2]All Speed'!F56</f>
        <v>0.77</v>
      </c>
      <c r="F56" s="8" t="str">
        <f>'[2]All Speed'!G56</f>
        <v>CARMEL MTN</v>
      </c>
      <c r="G56" s="112">
        <f>'[2]All Speed'!I56</f>
        <v>68.72</v>
      </c>
      <c r="H56" s="2">
        <f>'[2]All Speed'!J56</f>
        <v>71.27</v>
      </c>
      <c r="I56" s="112">
        <f>'[2]All Speed'!K56</f>
        <v>71.28</v>
      </c>
      <c r="J56" s="2">
        <f>'[2]All Speed'!L56</f>
        <v>66.92</v>
      </c>
      <c r="K56" s="112">
        <f>'[2]All Speed'!M56</f>
        <v>69.77</v>
      </c>
      <c r="L56" s="115">
        <f>VLOOKUP(A:A,readme[#All],2,FALSE)</f>
        <v>0</v>
      </c>
      <c r="M56" s="119">
        <f>VLOOKUP(A:A,readme[#All],3,FALSE)</f>
        <v>0</v>
      </c>
      <c r="N56" s="115">
        <f>VLOOKUP(A:A,readme[#All],4,FALSE)</f>
        <v>0</v>
      </c>
      <c r="O56" s="6">
        <f>VLOOKUP(A:A,readme[#All],5,FALSE)</f>
        <v>0</v>
      </c>
      <c r="P56" s="115">
        <f>VLOOKUP(A:A,readme[#All],6,FALSE)</f>
        <v>0</v>
      </c>
      <c r="Q56" s="143">
        <f t="shared" si="0"/>
        <v>-1</v>
      </c>
      <c r="R56" s="117">
        <f t="shared" si="1"/>
        <v>5079.4128999999994</v>
      </c>
      <c r="S56" s="143">
        <f t="shared" si="2"/>
        <v>-1</v>
      </c>
      <c r="T56" s="118">
        <f t="shared" si="3"/>
        <v>4478.2864</v>
      </c>
      <c r="V56" s="10">
        <v>707</v>
      </c>
      <c r="W56" s="139">
        <v>60.87</v>
      </c>
      <c r="X56" s="139">
        <v>0</v>
      </c>
      <c r="Y56" s="139">
        <v>65.709999999999994</v>
      </c>
      <c r="Z56" s="139">
        <v>0</v>
      </c>
      <c r="AA56" s="139"/>
      <c r="AB56" s="139"/>
      <c r="AC56" s="139"/>
      <c r="AD56" s="139"/>
      <c r="AE56" s="139"/>
      <c r="AF56" s="139"/>
      <c r="AG56" s="139"/>
      <c r="AH56" s="139"/>
      <c r="AI56" s="139"/>
      <c r="AJ56" s="139"/>
      <c r="AK56" s="139"/>
      <c r="AL56" s="139"/>
      <c r="AM56" s="139">
        <v>60.87</v>
      </c>
      <c r="AN56" s="139">
        <v>0</v>
      </c>
      <c r="AO56" s="139">
        <v>65.709999999999994</v>
      </c>
      <c r="AP56" s="139">
        <v>0</v>
      </c>
    </row>
    <row r="57" spans="1:42" x14ac:dyDescent="0.25">
      <c r="A57">
        <f>'[2]All Speed'!A57</f>
        <v>31205</v>
      </c>
      <c r="B57">
        <f>'[2]All Speed'!C57</f>
        <v>1</v>
      </c>
      <c r="C57" s="8" t="str">
        <f>'[2]All Speed'!D57</f>
        <v>I-15 NB</v>
      </c>
      <c r="D57" s="5">
        <f>'[2]All Speed'!E57</f>
        <v>52</v>
      </c>
      <c r="E57" s="1">
        <f>'[2]All Speed'!F57</f>
        <v>0.56000000000000005</v>
      </c>
      <c r="F57" s="8" t="str">
        <f>'[2]All Speed'!G57</f>
        <v>CAM DEL NORTE</v>
      </c>
      <c r="G57" s="112">
        <f>'[2]All Speed'!I57</f>
        <v>68.180000000000007</v>
      </c>
      <c r="H57" s="2">
        <f>'[2]All Speed'!J57</f>
        <v>67.41</v>
      </c>
      <c r="I57" s="112">
        <f>'[2]All Speed'!K57</f>
        <v>66.290000000000006</v>
      </c>
      <c r="J57" s="2">
        <f>'[2]All Speed'!L57</f>
        <v>47.23</v>
      </c>
      <c r="K57" s="112">
        <f>'[2]All Speed'!M57</f>
        <v>68.33</v>
      </c>
      <c r="L57" s="115">
        <f>VLOOKUP(A:A,readme[#All],2,FALSE)</f>
        <v>0</v>
      </c>
      <c r="M57" s="119">
        <f>VLOOKUP(A:A,readme[#All],3,FALSE)</f>
        <v>0</v>
      </c>
      <c r="N57" s="115">
        <f>VLOOKUP(A:A,readme[#All],4,FALSE)</f>
        <v>0</v>
      </c>
      <c r="O57" s="6">
        <f>VLOOKUP(A:A,readme[#All],5,FALSE)</f>
        <v>0</v>
      </c>
      <c r="P57" s="115">
        <f>VLOOKUP(A:A,readme[#All],6,FALSE)</f>
        <v>0</v>
      </c>
      <c r="Q57" s="143">
        <f t="shared" si="0"/>
        <v>-1</v>
      </c>
      <c r="R57" s="117">
        <f t="shared" si="1"/>
        <v>4544.1080999999995</v>
      </c>
      <c r="S57" s="143">
        <f t="shared" si="2"/>
        <v>-1</v>
      </c>
      <c r="T57" s="118">
        <f t="shared" si="3"/>
        <v>2230.6728999999996</v>
      </c>
      <c r="V57" s="10">
        <v>708</v>
      </c>
      <c r="W57" s="139">
        <v>60.87</v>
      </c>
      <c r="X57" s="139">
        <v>0</v>
      </c>
      <c r="Y57" s="139">
        <v>65.709999999999994</v>
      </c>
      <c r="Z57" s="139">
        <v>0</v>
      </c>
      <c r="AA57" s="139"/>
      <c r="AB57" s="139"/>
      <c r="AC57" s="139"/>
      <c r="AD57" s="139"/>
      <c r="AE57" s="139"/>
      <c r="AF57" s="139"/>
      <c r="AG57" s="139"/>
      <c r="AH57" s="139"/>
      <c r="AI57" s="139"/>
      <c r="AJ57" s="139"/>
      <c r="AK57" s="139"/>
      <c r="AL57" s="139"/>
      <c r="AM57" s="139">
        <v>60.87</v>
      </c>
      <c r="AN57" s="139">
        <v>0</v>
      </c>
      <c r="AO57" s="139">
        <v>65.709999999999994</v>
      </c>
      <c r="AP57" s="139">
        <v>0</v>
      </c>
    </row>
    <row r="58" spans="1:42" x14ac:dyDescent="0.25">
      <c r="A58">
        <f>'[2]All Speed'!A58</f>
        <v>13648</v>
      </c>
      <c r="B58">
        <f>'[2]All Speed'!C58</f>
        <v>1</v>
      </c>
      <c r="C58" s="8" t="str">
        <f>'[2]All Speed'!D58</f>
        <v>I-15 NB</v>
      </c>
      <c r="D58" s="5">
        <f>'[2]All Speed'!E58</f>
        <v>53</v>
      </c>
      <c r="E58" s="1">
        <f>'[2]All Speed'!F58</f>
        <v>0.49</v>
      </c>
      <c r="F58" s="8" t="str">
        <f>'[2]All Speed'!G58</f>
        <v>BERNARDO CENTER</v>
      </c>
      <c r="G58" s="112">
        <f>'[2]All Speed'!I58</f>
        <v>68.27</v>
      </c>
      <c r="H58" s="2">
        <f>'[2]All Speed'!J58</f>
        <v>69.540000000000006</v>
      </c>
      <c r="I58" s="112">
        <f>'[2]All Speed'!K58</f>
        <v>68.22</v>
      </c>
      <c r="J58" s="2">
        <f>'[2]All Speed'!L58</f>
        <v>44.21</v>
      </c>
      <c r="K58" s="112">
        <f>'[2]All Speed'!M58</f>
        <v>69.02</v>
      </c>
      <c r="L58" s="115">
        <f>VLOOKUP(A:A,readme[#All],2,FALSE)</f>
        <v>0</v>
      </c>
      <c r="M58" s="119">
        <f>VLOOKUP(A:A,readme[#All],3,FALSE)</f>
        <v>0</v>
      </c>
      <c r="N58" s="115">
        <f>VLOOKUP(A:A,readme[#All],4,FALSE)</f>
        <v>0</v>
      </c>
      <c r="O58" s="6">
        <f>VLOOKUP(A:A,readme[#All],5,FALSE)</f>
        <v>0</v>
      </c>
      <c r="P58" s="115">
        <f>VLOOKUP(A:A,readme[#All],6,FALSE)</f>
        <v>0</v>
      </c>
      <c r="Q58" s="143">
        <f t="shared" si="0"/>
        <v>-1</v>
      </c>
      <c r="R58" s="117">
        <f t="shared" si="1"/>
        <v>4835.8116000000009</v>
      </c>
      <c r="S58" s="143">
        <f t="shared" si="2"/>
        <v>-1</v>
      </c>
      <c r="T58" s="118">
        <f t="shared" si="3"/>
        <v>1954.5241000000001</v>
      </c>
      <c r="V58" s="10">
        <v>711</v>
      </c>
      <c r="W58" s="139">
        <v>60.87</v>
      </c>
      <c r="X58" s="139">
        <v>0</v>
      </c>
      <c r="Y58" s="139">
        <v>65.709999999999994</v>
      </c>
      <c r="Z58" s="139">
        <v>0</v>
      </c>
      <c r="AA58" s="139"/>
      <c r="AB58" s="139"/>
      <c r="AC58" s="139"/>
      <c r="AD58" s="139"/>
      <c r="AE58" s="139"/>
      <c r="AF58" s="139"/>
      <c r="AG58" s="139"/>
      <c r="AH58" s="139"/>
      <c r="AI58" s="139"/>
      <c r="AJ58" s="139"/>
      <c r="AK58" s="139"/>
      <c r="AL58" s="139"/>
      <c r="AM58" s="139">
        <v>60.87</v>
      </c>
      <c r="AN58" s="139">
        <v>0</v>
      </c>
      <c r="AO58" s="139">
        <v>65.709999999999994</v>
      </c>
      <c r="AP58" s="139">
        <v>0</v>
      </c>
    </row>
    <row r="59" spans="1:42" x14ac:dyDescent="0.25">
      <c r="A59">
        <f>'[2]All Speed'!A59</f>
        <v>13639</v>
      </c>
      <c r="B59">
        <f>'[2]All Speed'!C59</f>
        <v>1</v>
      </c>
      <c r="C59" s="8" t="str">
        <f>'[2]All Speed'!D59</f>
        <v>I-15 NB</v>
      </c>
      <c r="D59" s="5">
        <f>'[2]All Speed'!E59</f>
        <v>55</v>
      </c>
      <c r="E59" s="1">
        <f>'[2]All Speed'!F59</f>
        <v>0.38</v>
      </c>
      <c r="F59" s="8" t="str">
        <f>'[2]All Speed'!G59</f>
        <v>RANCHO BERNARDO</v>
      </c>
      <c r="G59" s="112">
        <f>'[2]All Speed'!I59</f>
        <v>68.5</v>
      </c>
      <c r="H59" s="2">
        <f>'[2]All Speed'!J59</f>
        <v>69.11</v>
      </c>
      <c r="I59" s="112">
        <f>'[2]All Speed'!K59</f>
        <v>67.05</v>
      </c>
      <c r="J59" s="2">
        <f>'[2]All Speed'!L59</f>
        <v>49.82</v>
      </c>
      <c r="K59" s="112">
        <f>'[2]All Speed'!M59</f>
        <v>69.27</v>
      </c>
      <c r="L59" s="115">
        <f>VLOOKUP(A:A,readme[#All],2,FALSE)</f>
        <v>0</v>
      </c>
      <c r="M59" s="119">
        <f>VLOOKUP(A:A,readme[#All],3,FALSE)</f>
        <v>0</v>
      </c>
      <c r="N59" s="115">
        <f>VLOOKUP(A:A,readme[#All],4,FALSE)</f>
        <v>0</v>
      </c>
      <c r="O59" s="6">
        <f>VLOOKUP(A:A,readme[#All],5,FALSE)</f>
        <v>0</v>
      </c>
      <c r="P59" s="115">
        <f>VLOOKUP(A:A,readme[#All],6,FALSE)</f>
        <v>0</v>
      </c>
      <c r="Q59" s="143">
        <f t="shared" si="0"/>
        <v>-1</v>
      </c>
      <c r="R59" s="117">
        <f t="shared" si="1"/>
        <v>4776.1921000000002</v>
      </c>
      <c r="S59" s="143">
        <f t="shared" si="2"/>
        <v>-1</v>
      </c>
      <c r="T59" s="118">
        <f t="shared" si="3"/>
        <v>2482.0324000000001</v>
      </c>
      <c r="V59" s="10">
        <v>717</v>
      </c>
      <c r="W59" s="139">
        <v>36.31</v>
      </c>
      <c r="X59" s="139">
        <v>0</v>
      </c>
      <c r="Y59" s="139">
        <v>65.98</v>
      </c>
      <c r="Z59" s="139">
        <v>0</v>
      </c>
      <c r="AA59" s="139"/>
      <c r="AB59" s="139"/>
      <c r="AC59" s="139"/>
      <c r="AD59" s="139"/>
      <c r="AE59" s="139"/>
      <c r="AF59" s="139"/>
      <c r="AG59" s="139"/>
      <c r="AH59" s="139"/>
      <c r="AI59" s="139"/>
      <c r="AJ59" s="139"/>
      <c r="AK59" s="139"/>
      <c r="AL59" s="139"/>
      <c r="AM59" s="139">
        <v>36.31</v>
      </c>
      <c r="AN59" s="139">
        <v>0</v>
      </c>
      <c r="AO59" s="139">
        <v>65.98</v>
      </c>
      <c r="AP59" s="139">
        <v>0</v>
      </c>
    </row>
    <row r="60" spans="1:42" x14ac:dyDescent="0.25">
      <c r="A60">
        <f>'[2]All Speed'!A60</f>
        <v>13640</v>
      </c>
      <c r="B60">
        <f>'[2]All Speed'!C60</f>
        <v>1</v>
      </c>
      <c r="C60" s="8" t="str">
        <f>'[2]All Speed'!D60</f>
        <v>I-15 NB</v>
      </c>
      <c r="D60" s="5">
        <f>'[2]All Speed'!E60</f>
        <v>56</v>
      </c>
      <c r="E60" s="1">
        <f>'[2]All Speed'!F60</f>
        <v>0.16</v>
      </c>
      <c r="F60" s="8" t="str">
        <f>'[2]All Speed'!G60</f>
        <v>RANCHO BERNARDO</v>
      </c>
      <c r="G60" s="112">
        <f>'[2]All Speed'!I60</f>
        <v>68.5</v>
      </c>
      <c r="H60" s="2">
        <f>'[2]All Speed'!J60</f>
        <v>69.11</v>
      </c>
      <c r="I60" s="112">
        <f>'[2]All Speed'!K60</f>
        <v>67.05</v>
      </c>
      <c r="J60" s="2">
        <f>'[2]All Speed'!L60</f>
        <v>49.82</v>
      </c>
      <c r="K60" s="112">
        <f>'[2]All Speed'!M60</f>
        <v>69.27</v>
      </c>
      <c r="L60" s="115">
        <f>VLOOKUP(A:A,readme[#All],2,FALSE)</f>
        <v>0</v>
      </c>
      <c r="M60" s="119">
        <f>VLOOKUP(A:A,readme[#All],3,FALSE)</f>
        <v>0</v>
      </c>
      <c r="N60" s="115">
        <f>VLOOKUP(A:A,readme[#All],4,FALSE)</f>
        <v>0</v>
      </c>
      <c r="O60" s="6">
        <f>VLOOKUP(A:A,readme[#All],5,FALSE)</f>
        <v>0</v>
      </c>
      <c r="P60" s="115">
        <f>VLOOKUP(A:A,readme[#All],6,FALSE)</f>
        <v>0</v>
      </c>
      <c r="Q60" s="143">
        <f t="shared" si="0"/>
        <v>-1</v>
      </c>
      <c r="R60" s="117">
        <f t="shared" si="1"/>
        <v>4776.1921000000002</v>
      </c>
      <c r="S60" s="143">
        <f t="shared" si="2"/>
        <v>-1</v>
      </c>
      <c r="T60" s="118">
        <f t="shared" si="3"/>
        <v>2482.0324000000001</v>
      </c>
      <c r="V60" s="10">
        <v>720</v>
      </c>
      <c r="W60" s="139">
        <v>36.31</v>
      </c>
      <c r="X60" s="139">
        <v>0</v>
      </c>
      <c r="Y60" s="139">
        <v>65.98</v>
      </c>
      <c r="Z60" s="139">
        <v>0</v>
      </c>
      <c r="AA60" s="139"/>
      <c r="AB60" s="139"/>
      <c r="AC60" s="139"/>
      <c r="AD60" s="139"/>
      <c r="AE60" s="139"/>
      <c r="AF60" s="139"/>
      <c r="AG60" s="139"/>
      <c r="AH60" s="139"/>
      <c r="AI60" s="139"/>
      <c r="AJ60" s="139"/>
      <c r="AK60" s="139"/>
      <c r="AL60" s="139"/>
      <c r="AM60" s="139">
        <v>36.31</v>
      </c>
      <c r="AN60" s="139">
        <v>0</v>
      </c>
      <c r="AO60" s="139">
        <v>65.98</v>
      </c>
      <c r="AP60" s="139">
        <v>0</v>
      </c>
    </row>
    <row r="61" spans="1:42" x14ac:dyDescent="0.25">
      <c r="A61">
        <f>'[2]All Speed'!A61</f>
        <v>31206</v>
      </c>
      <c r="B61">
        <f>'[2]All Speed'!C61</f>
        <v>1</v>
      </c>
      <c r="C61" s="8" t="str">
        <f>'[2]All Speed'!D61</f>
        <v>I-15 NB</v>
      </c>
      <c r="D61" s="5">
        <f>'[2]All Speed'!E61</f>
        <v>58</v>
      </c>
      <c r="E61" s="1">
        <f>'[2]All Speed'!F61</f>
        <v>1.2</v>
      </c>
      <c r="F61" s="8" t="str">
        <f>'[2]All Speed'!G61</f>
        <v>RANCHO BERNARDO</v>
      </c>
      <c r="G61" s="112">
        <f>'[2]All Speed'!I61</f>
        <v>72.48</v>
      </c>
      <c r="H61" s="2">
        <f>'[2]All Speed'!J61</f>
        <v>72.47</v>
      </c>
      <c r="I61" s="112">
        <f>'[2]All Speed'!K61</f>
        <v>73.150000000000006</v>
      </c>
      <c r="J61" s="2">
        <f>'[2]All Speed'!L61</f>
        <v>63.25</v>
      </c>
      <c r="K61" s="112">
        <f>'[2]All Speed'!M61</f>
        <v>73.22</v>
      </c>
      <c r="L61" s="115">
        <f>VLOOKUP(A:A,readme[#All],2,FALSE)</f>
        <v>0</v>
      </c>
      <c r="M61" s="119">
        <f>VLOOKUP(A:A,readme[#All],3,FALSE)</f>
        <v>0</v>
      </c>
      <c r="N61" s="115">
        <f>VLOOKUP(A:A,readme[#All],4,FALSE)</f>
        <v>0</v>
      </c>
      <c r="O61" s="6">
        <f>VLOOKUP(A:A,readme[#All],5,FALSE)</f>
        <v>0</v>
      </c>
      <c r="P61" s="115">
        <f>VLOOKUP(A:A,readme[#All],6,FALSE)</f>
        <v>0</v>
      </c>
      <c r="Q61" s="143">
        <f t="shared" si="0"/>
        <v>-1</v>
      </c>
      <c r="R61" s="117">
        <f t="shared" si="1"/>
        <v>5251.9008999999996</v>
      </c>
      <c r="S61" s="143">
        <f t="shared" si="2"/>
        <v>-1</v>
      </c>
      <c r="T61" s="118">
        <f t="shared" si="3"/>
        <v>4000.5625</v>
      </c>
      <c r="V61" s="10">
        <v>721</v>
      </c>
      <c r="W61" s="139">
        <v>68.349999999999994</v>
      </c>
      <c r="X61" s="139">
        <v>0</v>
      </c>
      <c r="Y61" s="139">
        <v>59.55</v>
      </c>
      <c r="Z61" s="139">
        <v>0</v>
      </c>
      <c r="AA61" s="139"/>
      <c r="AB61" s="139"/>
      <c r="AC61" s="139"/>
      <c r="AD61" s="139"/>
      <c r="AE61" s="139"/>
      <c r="AF61" s="139"/>
      <c r="AG61" s="139"/>
      <c r="AH61" s="139"/>
      <c r="AI61" s="139"/>
      <c r="AJ61" s="139"/>
      <c r="AK61" s="139"/>
      <c r="AL61" s="139"/>
      <c r="AM61" s="139">
        <v>68.349999999999994</v>
      </c>
      <c r="AN61" s="139">
        <v>0</v>
      </c>
      <c r="AO61" s="139">
        <v>59.55</v>
      </c>
      <c r="AP61" s="139">
        <v>0</v>
      </c>
    </row>
    <row r="62" spans="1:42" x14ac:dyDescent="0.25">
      <c r="A62">
        <f>'[2]All Speed'!A62</f>
        <v>8809</v>
      </c>
      <c r="B62">
        <f>'[2]All Speed'!C62</f>
        <v>1</v>
      </c>
      <c r="C62" s="8" t="str">
        <f>'[2]All Speed'!D62</f>
        <v>I-15 NB</v>
      </c>
      <c r="D62" s="5">
        <f>'[2]All Speed'!E62</f>
        <v>60</v>
      </c>
      <c r="E62" s="1">
        <f>'[2]All Speed'!F62</f>
        <v>0.54</v>
      </c>
      <c r="F62" s="8" t="str">
        <f>'[2]All Speed'!G62</f>
        <v>POMERADO</v>
      </c>
      <c r="G62" s="112">
        <f>'[2]All Speed'!I62</f>
        <v>66.02</v>
      </c>
      <c r="H62" s="2">
        <f>'[2]All Speed'!J62</f>
        <v>69.180000000000007</v>
      </c>
      <c r="I62" s="112">
        <f>'[2]All Speed'!K62</f>
        <v>67.849999999999994</v>
      </c>
      <c r="J62" s="2">
        <f>'[2]All Speed'!L62</f>
        <v>52.33</v>
      </c>
      <c r="K62" s="112">
        <f>'[2]All Speed'!M62</f>
        <v>66.88</v>
      </c>
      <c r="L62" s="115">
        <f>VLOOKUP(A:A,readme[#All],2,FALSE)</f>
        <v>0</v>
      </c>
      <c r="M62" s="119">
        <f>VLOOKUP(A:A,readme[#All],3,FALSE)</f>
        <v>0</v>
      </c>
      <c r="N62" s="115">
        <f>VLOOKUP(A:A,readme[#All],4,FALSE)</f>
        <v>0</v>
      </c>
      <c r="O62" s="6">
        <f>VLOOKUP(A:A,readme[#All],5,FALSE)</f>
        <v>0</v>
      </c>
      <c r="P62" s="115">
        <f>VLOOKUP(A:A,readme[#All],6,FALSE)</f>
        <v>0</v>
      </c>
      <c r="Q62" s="143">
        <f t="shared" si="0"/>
        <v>-1</v>
      </c>
      <c r="R62" s="117">
        <f t="shared" si="1"/>
        <v>4785.8724000000011</v>
      </c>
      <c r="S62" s="143">
        <f t="shared" si="2"/>
        <v>-1</v>
      </c>
      <c r="T62" s="118">
        <f t="shared" si="3"/>
        <v>2738.4288999999999</v>
      </c>
      <c r="V62" s="10">
        <v>722</v>
      </c>
      <c r="W62" s="139"/>
      <c r="X62" s="139"/>
      <c r="Y62" s="139"/>
      <c r="Z62" s="139"/>
      <c r="AA62" s="139">
        <v>55.78</v>
      </c>
      <c r="AB62" s="139">
        <v>0</v>
      </c>
      <c r="AC62" s="139">
        <v>70.08</v>
      </c>
      <c r="AD62" s="139">
        <v>0</v>
      </c>
      <c r="AE62" s="139"/>
      <c r="AF62" s="139"/>
      <c r="AG62" s="139"/>
      <c r="AH62" s="139"/>
      <c r="AI62" s="139"/>
      <c r="AJ62" s="139"/>
      <c r="AK62" s="139"/>
      <c r="AL62" s="139"/>
      <c r="AM62" s="139">
        <v>55.78</v>
      </c>
      <c r="AN62" s="139">
        <v>0</v>
      </c>
      <c r="AO62" s="139">
        <v>70.08</v>
      </c>
      <c r="AP62" s="139">
        <v>0</v>
      </c>
    </row>
    <row r="63" spans="1:42" x14ac:dyDescent="0.25">
      <c r="A63">
        <f>'[2]All Speed'!A63</f>
        <v>26870</v>
      </c>
      <c r="B63">
        <f>'[2]All Speed'!C63</f>
        <v>1</v>
      </c>
      <c r="C63" s="8" t="str">
        <f>'[2]All Speed'!D63</f>
        <v>I-15 NB</v>
      </c>
      <c r="D63" s="5">
        <f>'[2]All Speed'!E63</f>
        <v>62</v>
      </c>
      <c r="E63" s="1">
        <f>'[2]All Speed'!F63</f>
        <v>0.27</v>
      </c>
      <c r="F63" s="8" t="str">
        <f>'[2]All Speed'!G63</f>
        <v>VIA RANCHO</v>
      </c>
      <c r="G63" s="112">
        <f>'[2]All Speed'!I63</f>
        <v>66.16</v>
      </c>
      <c r="H63" s="2">
        <f>'[2]All Speed'!J63</f>
        <v>68.349999999999994</v>
      </c>
      <c r="I63" s="112">
        <f>'[2]All Speed'!K63</f>
        <v>65.94</v>
      </c>
      <c r="J63" s="2">
        <f>'[2]All Speed'!L63</f>
        <v>59.55</v>
      </c>
      <c r="K63" s="112">
        <f>'[2]All Speed'!M63</f>
        <v>66.77</v>
      </c>
      <c r="L63" s="115">
        <f>VLOOKUP(A:A,readme[#All],2,FALSE)</f>
        <v>0</v>
      </c>
      <c r="M63" s="119">
        <f>VLOOKUP(A:A,readme[#All],3,FALSE)</f>
        <v>0</v>
      </c>
      <c r="N63" s="115">
        <f>VLOOKUP(A:A,readme[#All],4,FALSE)</f>
        <v>0</v>
      </c>
      <c r="O63" s="6">
        <f>VLOOKUP(A:A,readme[#All],5,FALSE)</f>
        <v>0</v>
      </c>
      <c r="P63" s="115">
        <f>VLOOKUP(A:A,readme[#All],6,FALSE)</f>
        <v>0</v>
      </c>
      <c r="Q63" s="143">
        <f t="shared" si="0"/>
        <v>-1</v>
      </c>
      <c r="R63" s="117">
        <f t="shared" si="1"/>
        <v>4671.7224999999989</v>
      </c>
      <c r="S63" s="143">
        <f t="shared" si="2"/>
        <v>-1</v>
      </c>
      <c r="T63" s="118">
        <f t="shared" si="3"/>
        <v>3546.2024999999999</v>
      </c>
      <c r="V63" s="10">
        <v>725</v>
      </c>
      <c r="W63" s="139">
        <v>31.41</v>
      </c>
      <c r="X63" s="139">
        <v>0</v>
      </c>
      <c r="Y63" s="139">
        <v>67.17</v>
      </c>
      <c r="Z63" s="139">
        <v>0</v>
      </c>
      <c r="AA63" s="139"/>
      <c r="AB63" s="139"/>
      <c r="AC63" s="139"/>
      <c r="AD63" s="139"/>
      <c r="AE63" s="139"/>
      <c r="AF63" s="139"/>
      <c r="AG63" s="139"/>
      <c r="AH63" s="139"/>
      <c r="AI63" s="139"/>
      <c r="AJ63" s="139"/>
      <c r="AK63" s="139"/>
      <c r="AL63" s="139"/>
      <c r="AM63" s="139">
        <v>31.41</v>
      </c>
      <c r="AN63" s="139">
        <v>0</v>
      </c>
      <c r="AO63" s="139">
        <v>67.17</v>
      </c>
      <c r="AP63" s="139">
        <v>0</v>
      </c>
    </row>
    <row r="64" spans="1:42" x14ac:dyDescent="0.25">
      <c r="A64">
        <f>'[2]All Speed'!A64</f>
        <v>721</v>
      </c>
      <c r="B64">
        <f>'[2]All Speed'!C64</f>
        <v>1</v>
      </c>
      <c r="C64" s="8" t="str">
        <f>'[2]All Speed'!D64</f>
        <v>I-15 NB</v>
      </c>
      <c r="D64" s="5">
        <f>'[2]All Speed'!E64</f>
        <v>63</v>
      </c>
      <c r="E64" s="1">
        <f>'[2]All Speed'!F64</f>
        <v>0.24</v>
      </c>
      <c r="F64" s="8" t="str">
        <f>'[2]All Speed'!G64</f>
        <v>VIA RANCHO</v>
      </c>
      <c r="G64" s="112">
        <f>'[2]All Speed'!I64</f>
        <v>66.16</v>
      </c>
      <c r="H64" s="2">
        <f>'[2]All Speed'!J64</f>
        <v>68.349999999999994</v>
      </c>
      <c r="I64" s="112">
        <f>'[2]All Speed'!K64</f>
        <v>65.94</v>
      </c>
      <c r="J64" s="2">
        <f>'[2]All Speed'!L64</f>
        <v>59.55</v>
      </c>
      <c r="K64" s="112">
        <f>'[2]All Speed'!M64</f>
        <v>66.77</v>
      </c>
      <c r="L64" s="115">
        <f>VLOOKUP(A:A,readme[#All],2,FALSE)</f>
        <v>0</v>
      </c>
      <c r="M64" s="119">
        <f>VLOOKUP(A:A,readme[#All],3,FALSE)</f>
        <v>0</v>
      </c>
      <c r="N64" s="115">
        <f>VLOOKUP(A:A,readme[#All],4,FALSE)</f>
        <v>0</v>
      </c>
      <c r="O64" s="6">
        <f>VLOOKUP(A:A,readme[#All],5,FALSE)</f>
        <v>0</v>
      </c>
      <c r="P64" s="115">
        <f>VLOOKUP(A:A,readme[#All],6,FALSE)</f>
        <v>0</v>
      </c>
      <c r="Q64" s="143">
        <f t="shared" si="0"/>
        <v>-1</v>
      </c>
      <c r="R64" s="117">
        <f t="shared" si="1"/>
        <v>4671.7224999999989</v>
      </c>
      <c r="S64" s="143">
        <f t="shared" si="2"/>
        <v>-1</v>
      </c>
      <c r="T64" s="118">
        <f t="shared" si="3"/>
        <v>3546.2024999999999</v>
      </c>
      <c r="V64" s="10">
        <v>726</v>
      </c>
      <c r="W64" s="139">
        <v>31.41</v>
      </c>
      <c r="X64" s="139">
        <v>0</v>
      </c>
      <c r="Y64" s="139">
        <v>67.17</v>
      </c>
      <c r="Z64" s="139">
        <v>0</v>
      </c>
      <c r="AA64" s="139"/>
      <c r="AB64" s="139"/>
      <c r="AC64" s="139"/>
      <c r="AD64" s="139"/>
      <c r="AE64" s="139"/>
      <c r="AF64" s="139"/>
      <c r="AG64" s="139"/>
      <c r="AH64" s="139"/>
      <c r="AI64" s="139"/>
      <c r="AJ64" s="139"/>
      <c r="AK64" s="139"/>
      <c r="AL64" s="139"/>
      <c r="AM64" s="139">
        <v>31.41</v>
      </c>
      <c r="AN64" s="139">
        <v>0</v>
      </c>
      <c r="AO64" s="139">
        <v>67.17</v>
      </c>
      <c r="AP64" s="139">
        <v>0</v>
      </c>
    </row>
    <row r="65" spans="1:42" x14ac:dyDescent="0.25">
      <c r="A65">
        <f>'[2]All Speed'!A65</f>
        <v>12949</v>
      </c>
      <c r="B65">
        <f>'[2]All Speed'!C65</f>
        <v>1</v>
      </c>
      <c r="C65" s="8" t="str">
        <f>'[2]All Speed'!D65</f>
        <v>I-15 NB</v>
      </c>
      <c r="D65" s="5">
        <f>'[2]All Speed'!E65</f>
        <v>64</v>
      </c>
      <c r="E65" s="1">
        <f>'[2]All Speed'!F65</f>
        <v>0.28000000000000003</v>
      </c>
      <c r="F65" s="8" t="str">
        <f>'[2]All Speed'!G65</f>
        <v>VIA RANCHO</v>
      </c>
      <c r="G65" s="112">
        <f>'[2]All Speed'!I65</f>
        <v>66.16</v>
      </c>
      <c r="H65" s="2">
        <f>'[2]All Speed'!J65</f>
        <v>68.349999999999994</v>
      </c>
      <c r="I65" s="112">
        <f>'[2]All Speed'!K65</f>
        <v>65.94</v>
      </c>
      <c r="J65" s="2">
        <f>'[2]All Speed'!L65</f>
        <v>59.55</v>
      </c>
      <c r="K65" s="112">
        <f>'[2]All Speed'!M65</f>
        <v>66.77</v>
      </c>
      <c r="L65" s="115">
        <f>VLOOKUP(A:A,readme[#All],2,FALSE)</f>
        <v>0</v>
      </c>
      <c r="M65" s="119">
        <f>VLOOKUP(A:A,readme[#All],3,FALSE)</f>
        <v>0</v>
      </c>
      <c r="N65" s="115">
        <f>VLOOKUP(A:A,readme[#All],4,FALSE)</f>
        <v>0</v>
      </c>
      <c r="O65" s="6">
        <f>VLOOKUP(A:A,readme[#All],5,FALSE)</f>
        <v>0</v>
      </c>
      <c r="P65" s="115">
        <f>VLOOKUP(A:A,readme[#All],6,FALSE)</f>
        <v>0</v>
      </c>
      <c r="Q65" s="143">
        <f t="shared" si="0"/>
        <v>-1</v>
      </c>
      <c r="R65" s="117">
        <f t="shared" si="1"/>
        <v>4671.7224999999989</v>
      </c>
      <c r="S65" s="143">
        <f t="shared" si="2"/>
        <v>-1</v>
      </c>
      <c r="T65" s="118">
        <f t="shared" si="3"/>
        <v>3546.2024999999999</v>
      </c>
      <c r="V65" s="10">
        <v>728</v>
      </c>
      <c r="W65" s="139">
        <v>29.04</v>
      </c>
      <c r="X65" s="139">
        <v>0</v>
      </c>
      <c r="Y65" s="139">
        <v>65.22</v>
      </c>
      <c r="Z65" s="139">
        <v>0</v>
      </c>
      <c r="AA65" s="139"/>
      <c r="AB65" s="139"/>
      <c r="AC65" s="139"/>
      <c r="AD65" s="139"/>
      <c r="AE65" s="139"/>
      <c r="AF65" s="139"/>
      <c r="AG65" s="139"/>
      <c r="AH65" s="139"/>
      <c r="AI65" s="139"/>
      <c r="AJ65" s="139"/>
      <c r="AK65" s="139"/>
      <c r="AL65" s="139"/>
      <c r="AM65" s="139">
        <v>29.04</v>
      </c>
      <c r="AN65" s="139">
        <v>0</v>
      </c>
      <c r="AO65" s="139">
        <v>65.22</v>
      </c>
      <c r="AP65" s="139">
        <v>0</v>
      </c>
    </row>
    <row r="66" spans="1:42" x14ac:dyDescent="0.25">
      <c r="A66">
        <f>'[2]All Speed'!A66</f>
        <v>12957</v>
      </c>
      <c r="B66">
        <f>'[2]All Speed'!C66</f>
        <v>1</v>
      </c>
      <c r="C66" s="8" t="str">
        <f>'[2]All Speed'!D66</f>
        <v>I-15 NB</v>
      </c>
      <c r="D66" s="5">
        <f>'[2]All Speed'!E66</f>
        <v>68</v>
      </c>
      <c r="E66" s="1">
        <f>'[2]All Speed'!F66</f>
        <v>0.34</v>
      </c>
      <c r="F66" s="8" t="str">
        <f>'[2]All Speed'!G66</f>
        <v>CITRACADO</v>
      </c>
      <c r="G66" s="112">
        <f>'[2]All Speed'!I66</f>
        <v>65.06</v>
      </c>
      <c r="H66" s="2">
        <f>'[2]All Speed'!J66</f>
        <v>69.099999999999994</v>
      </c>
      <c r="I66" s="112">
        <f>'[2]All Speed'!K66</f>
        <v>67.12</v>
      </c>
      <c r="J66" s="2">
        <f>'[2]All Speed'!L66</f>
        <v>62.2</v>
      </c>
      <c r="K66" s="112">
        <f>'[2]All Speed'!M66</f>
        <v>65.92</v>
      </c>
      <c r="L66" s="115">
        <f>VLOOKUP(A:A,readme[#All],2,FALSE)</f>
        <v>0</v>
      </c>
      <c r="M66" s="119">
        <f>VLOOKUP(A:A,readme[#All],3,FALSE)</f>
        <v>0</v>
      </c>
      <c r="N66" s="115">
        <f>VLOOKUP(A:A,readme[#All],4,FALSE)</f>
        <v>0</v>
      </c>
      <c r="O66" s="6">
        <f>VLOOKUP(A:A,readme[#All],5,FALSE)</f>
        <v>0</v>
      </c>
      <c r="P66" s="115">
        <f>VLOOKUP(A:A,readme[#All],6,FALSE)</f>
        <v>0</v>
      </c>
      <c r="Q66" s="143">
        <f t="shared" si="0"/>
        <v>-1</v>
      </c>
      <c r="R66" s="117">
        <f t="shared" si="1"/>
        <v>4774.8099999999995</v>
      </c>
      <c r="S66" s="143">
        <f t="shared" si="2"/>
        <v>-1</v>
      </c>
      <c r="T66" s="118">
        <f t="shared" si="3"/>
        <v>3868.84</v>
      </c>
      <c r="V66" s="10">
        <v>729</v>
      </c>
      <c r="W66" s="139">
        <v>32.94</v>
      </c>
      <c r="X66" s="139">
        <v>0</v>
      </c>
      <c r="Y66" s="139">
        <v>65.260000000000005</v>
      </c>
      <c r="Z66" s="139">
        <v>0</v>
      </c>
      <c r="AA66" s="139"/>
      <c r="AB66" s="139"/>
      <c r="AC66" s="139"/>
      <c r="AD66" s="139"/>
      <c r="AE66" s="139"/>
      <c r="AF66" s="139"/>
      <c r="AG66" s="139"/>
      <c r="AH66" s="139"/>
      <c r="AI66" s="139"/>
      <c r="AJ66" s="139"/>
      <c r="AK66" s="139"/>
      <c r="AL66" s="139"/>
      <c r="AM66" s="139">
        <v>32.94</v>
      </c>
      <c r="AN66" s="139">
        <v>0</v>
      </c>
      <c r="AO66" s="139">
        <v>65.260000000000005</v>
      </c>
      <c r="AP66" s="139">
        <v>0</v>
      </c>
    </row>
    <row r="67" spans="1:42" x14ac:dyDescent="0.25">
      <c r="A67">
        <f>'[2]All Speed'!A67</f>
        <v>669</v>
      </c>
      <c r="B67">
        <f>'[2]All Speed'!C67</f>
        <v>1</v>
      </c>
      <c r="C67" s="8" t="str">
        <f>'[2]All Speed'!D67</f>
        <v>I-15 NB</v>
      </c>
      <c r="D67" s="5">
        <f>'[2]All Speed'!E67</f>
        <v>71</v>
      </c>
      <c r="E67" s="1">
        <f>'[2]All Speed'!F67</f>
        <v>0.6</v>
      </c>
      <c r="F67" s="8" t="str">
        <f>'[2]All Speed'!G67</f>
        <v>09TH</v>
      </c>
      <c r="G67" s="112">
        <f>'[2]All Speed'!I67</f>
        <v>67.44</v>
      </c>
      <c r="H67" s="2">
        <f>'[2]All Speed'!J67</f>
        <v>65.88</v>
      </c>
      <c r="I67" s="112">
        <f>'[2]All Speed'!K67</f>
        <v>65.75</v>
      </c>
      <c r="J67" s="2">
        <f>'[2]All Speed'!L67</f>
        <v>53.94</v>
      </c>
      <c r="K67" s="112">
        <f>'[2]All Speed'!M67</f>
        <v>67.89</v>
      </c>
      <c r="L67" s="115">
        <f>VLOOKUP(A:A,readme[#All],2,FALSE)</f>
        <v>0</v>
      </c>
      <c r="M67" s="119">
        <f>VLOOKUP(A:A,readme[#All],3,FALSE)</f>
        <v>0</v>
      </c>
      <c r="N67" s="115">
        <f>VLOOKUP(A:A,readme[#All],4,FALSE)</f>
        <v>0</v>
      </c>
      <c r="O67" s="6">
        <f>VLOOKUP(A:A,readme[#All],5,FALSE)</f>
        <v>0</v>
      </c>
      <c r="P67" s="115">
        <f>VLOOKUP(A:A,readme[#All],6,FALSE)</f>
        <v>0</v>
      </c>
      <c r="Q67" s="143">
        <f t="shared" ref="Q67:Q130" si="4">IFERROR(M67/H67-1,"")</f>
        <v>-1</v>
      </c>
      <c r="R67" s="117">
        <f t="shared" ref="R67:R130" si="5">IFERROR(POWER((M67-H67),2),"")</f>
        <v>4340.174399999999</v>
      </c>
      <c r="S67" s="143">
        <f t="shared" ref="S67:S130" si="6">IFERROR(O67/J67-1,"")</f>
        <v>-1</v>
      </c>
      <c r="T67" s="118">
        <f t="shared" ref="T67:T130" si="7">IFERROR(POWER((O67-J67),2),"")</f>
        <v>2909.5235999999995</v>
      </c>
      <c r="V67" s="10">
        <v>730</v>
      </c>
      <c r="W67" s="139">
        <v>32.94</v>
      </c>
      <c r="X67" s="139">
        <v>0</v>
      </c>
      <c r="Y67" s="139">
        <v>65.260000000000005</v>
      </c>
      <c r="Z67" s="139">
        <v>0</v>
      </c>
      <c r="AA67" s="139"/>
      <c r="AB67" s="139"/>
      <c r="AC67" s="139"/>
      <c r="AD67" s="139"/>
      <c r="AE67" s="139"/>
      <c r="AF67" s="139"/>
      <c r="AG67" s="139"/>
      <c r="AH67" s="139"/>
      <c r="AI67" s="139"/>
      <c r="AJ67" s="139"/>
      <c r="AK67" s="139"/>
      <c r="AL67" s="139"/>
      <c r="AM67" s="139">
        <v>32.94</v>
      </c>
      <c r="AN67" s="139">
        <v>0</v>
      </c>
      <c r="AO67" s="139">
        <v>65.260000000000005</v>
      </c>
      <c r="AP67" s="139">
        <v>0</v>
      </c>
    </row>
    <row r="68" spans="1:42" x14ac:dyDescent="0.25">
      <c r="A68">
        <f>'[2]All Speed'!A68</f>
        <v>12929</v>
      </c>
      <c r="B68">
        <f>'[2]All Speed'!C68</f>
        <v>1</v>
      </c>
      <c r="C68" s="8" t="str">
        <f>'[2]All Speed'!D68</f>
        <v>I-15 NB</v>
      </c>
      <c r="D68" s="5">
        <f>'[2]All Speed'!E68</f>
        <v>72</v>
      </c>
      <c r="E68" s="1">
        <f>'[2]All Speed'!F68</f>
        <v>0.14000000000000001</v>
      </c>
      <c r="F68" s="8" t="str">
        <f>'[2]All Speed'!G68</f>
        <v>09TH</v>
      </c>
      <c r="G68" s="112">
        <f>'[2]All Speed'!I68</f>
        <v>65.819999999999993</v>
      </c>
      <c r="H68" s="2">
        <f>'[2]All Speed'!J68</f>
        <v>56.18</v>
      </c>
      <c r="I68" s="112">
        <f>'[2]All Speed'!K68</f>
        <v>64.03</v>
      </c>
      <c r="J68" s="2">
        <f>'[2]All Speed'!L68</f>
        <v>46.76</v>
      </c>
      <c r="K68" s="112">
        <f>'[2]All Speed'!M68</f>
        <v>66.23</v>
      </c>
      <c r="L68" s="115">
        <f>VLOOKUP(A:A,readme[#All],2,FALSE)</f>
        <v>0</v>
      </c>
      <c r="M68" s="119">
        <f>VLOOKUP(A:A,readme[#All],3,FALSE)</f>
        <v>0</v>
      </c>
      <c r="N68" s="115">
        <f>VLOOKUP(A:A,readme[#All],4,FALSE)</f>
        <v>0</v>
      </c>
      <c r="O68" s="6">
        <f>VLOOKUP(A:A,readme[#All],5,FALSE)</f>
        <v>0</v>
      </c>
      <c r="P68" s="115">
        <f>VLOOKUP(A:A,readme[#All],6,FALSE)</f>
        <v>0</v>
      </c>
      <c r="Q68" s="143">
        <f t="shared" si="4"/>
        <v>-1</v>
      </c>
      <c r="R68" s="117">
        <f t="shared" si="5"/>
        <v>3156.1923999999999</v>
      </c>
      <c r="S68" s="143">
        <f t="shared" si="6"/>
        <v>-1</v>
      </c>
      <c r="T68" s="118">
        <f t="shared" si="7"/>
        <v>2186.4975999999997</v>
      </c>
      <c r="V68" s="10">
        <v>733</v>
      </c>
      <c r="W68" s="139">
        <v>33.380000000000003</v>
      </c>
      <c r="X68" s="139">
        <v>0</v>
      </c>
      <c r="Y68" s="139">
        <v>63.96</v>
      </c>
      <c r="Z68" s="139">
        <v>0</v>
      </c>
      <c r="AA68" s="139"/>
      <c r="AB68" s="139"/>
      <c r="AC68" s="139"/>
      <c r="AD68" s="139"/>
      <c r="AE68" s="139"/>
      <c r="AF68" s="139"/>
      <c r="AG68" s="139"/>
      <c r="AH68" s="139"/>
      <c r="AI68" s="139"/>
      <c r="AJ68" s="139"/>
      <c r="AK68" s="139"/>
      <c r="AL68" s="139"/>
      <c r="AM68" s="139">
        <v>33.380000000000003</v>
      </c>
      <c r="AN68" s="139">
        <v>0</v>
      </c>
      <c r="AO68" s="139">
        <v>63.96</v>
      </c>
      <c r="AP68" s="139">
        <v>0</v>
      </c>
    </row>
    <row r="69" spans="1:42" x14ac:dyDescent="0.25">
      <c r="A69">
        <f>'[2]All Speed'!A69</f>
        <v>28588</v>
      </c>
      <c r="B69">
        <f>'[2]All Speed'!C69</f>
        <v>1</v>
      </c>
      <c r="C69" s="8" t="str">
        <f>'[2]All Speed'!D69</f>
        <v>I-15 NB</v>
      </c>
      <c r="D69" s="5">
        <f>'[2]All Speed'!E69</f>
        <v>73</v>
      </c>
      <c r="E69" s="1">
        <f>'[2]All Speed'!F69</f>
        <v>0.42</v>
      </c>
      <c r="F69" s="8" t="str">
        <f>'[2]All Speed'!G69</f>
        <v>VALLEY</v>
      </c>
      <c r="G69" s="112">
        <f>'[2]All Speed'!I69</f>
        <v>65.819999999999993</v>
      </c>
      <c r="H69" s="2">
        <f>'[2]All Speed'!J69</f>
        <v>56.18</v>
      </c>
      <c r="I69" s="112">
        <f>'[2]All Speed'!K69</f>
        <v>64.03</v>
      </c>
      <c r="J69" s="2">
        <f>'[2]All Speed'!L69</f>
        <v>46.76</v>
      </c>
      <c r="K69" s="112">
        <f>'[2]All Speed'!M69</f>
        <v>66.23</v>
      </c>
      <c r="L69" s="115">
        <f>VLOOKUP(A:A,readme[#All],2,FALSE)</f>
        <v>0</v>
      </c>
      <c r="M69" s="119">
        <f>VLOOKUP(A:A,readme[#All],3,FALSE)</f>
        <v>0</v>
      </c>
      <c r="N69" s="115">
        <f>VLOOKUP(A:A,readme[#All],4,FALSE)</f>
        <v>0</v>
      </c>
      <c r="O69" s="6">
        <f>VLOOKUP(A:A,readme[#All],5,FALSE)</f>
        <v>0</v>
      </c>
      <c r="P69" s="115">
        <f>VLOOKUP(A:A,readme[#All],6,FALSE)</f>
        <v>0</v>
      </c>
      <c r="Q69" s="143">
        <f t="shared" si="4"/>
        <v>-1</v>
      </c>
      <c r="R69" s="117">
        <f t="shared" si="5"/>
        <v>3156.1923999999999</v>
      </c>
      <c r="S69" s="143">
        <f t="shared" si="6"/>
        <v>-1</v>
      </c>
      <c r="T69" s="118">
        <f t="shared" si="7"/>
        <v>2186.4975999999997</v>
      </c>
      <c r="V69" s="10">
        <v>734</v>
      </c>
      <c r="W69" s="139">
        <v>69.87</v>
      </c>
      <c r="X69" s="139">
        <v>0</v>
      </c>
      <c r="Y69" s="139">
        <v>43.94</v>
      </c>
      <c r="Z69" s="139">
        <v>0</v>
      </c>
      <c r="AA69" s="139"/>
      <c r="AB69" s="139"/>
      <c r="AC69" s="139"/>
      <c r="AD69" s="139"/>
      <c r="AE69" s="139"/>
      <c r="AF69" s="139"/>
      <c r="AG69" s="139"/>
      <c r="AH69" s="139"/>
      <c r="AI69" s="139"/>
      <c r="AJ69" s="139"/>
      <c r="AK69" s="139"/>
      <c r="AL69" s="139"/>
      <c r="AM69" s="139">
        <v>69.87</v>
      </c>
      <c r="AN69" s="139">
        <v>0</v>
      </c>
      <c r="AO69" s="139">
        <v>43.94</v>
      </c>
      <c r="AP69" s="139">
        <v>0</v>
      </c>
    </row>
    <row r="70" spans="1:42" x14ac:dyDescent="0.25">
      <c r="A70">
        <f>'[2]All Speed'!A70</f>
        <v>12935</v>
      </c>
      <c r="B70">
        <f>'[2]All Speed'!C70</f>
        <v>1</v>
      </c>
      <c r="C70" s="8" t="str">
        <f>'[2]All Speed'!D70</f>
        <v>I-15 NB</v>
      </c>
      <c r="D70" s="5">
        <f>'[2]All Speed'!E70</f>
        <v>74</v>
      </c>
      <c r="E70" s="1">
        <f>'[2]All Speed'!F70</f>
        <v>0.18</v>
      </c>
      <c r="F70" s="8" t="str">
        <f>'[2]All Speed'!G70</f>
        <v>VALLEY</v>
      </c>
      <c r="G70" s="112">
        <f>'[2]All Speed'!I70</f>
        <v>65.819999999999993</v>
      </c>
      <c r="H70" s="2">
        <f>'[2]All Speed'!J70</f>
        <v>56.18</v>
      </c>
      <c r="I70" s="112">
        <f>'[2]All Speed'!K70</f>
        <v>64.03</v>
      </c>
      <c r="J70" s="2">
        <f>'[2]All Speed'!L70</f>
        <v>46.76</v>
      </c>
      <c r="K70" s="112">
        <f>'[2]All Speed'!M70</f>
        <v>66.23</v>
      </c>
      <c r="L70" s="115">
        <f>VLOOKUP(A:A,readme[#All],2,FALSE)</f>
        <v>0</v>
      </c>
      <c r="M70" s="119">
        <f>VLOOKUP(A:A,readme[#All],3,FALSE)</f>
        <v>0</v>
      </c>
      <c r="N70" s="115">
        <f>VLOOKUP(A:A,readme[#All],4,FALSE)</f>
        <v>0</v>
      </c>
      <c r="O70" s="6">
        <f>VLOOKUP(A:A,readme[#All],5,FALSE)</f>
        <v>0</v>
      </c>
      <c r="P70" s="115">
        <f>VLOOKUP(A:A,readme[#All],6,FALSE)</f>
        <v>0</v>
      </c>
      <c r="Q70" s="143">
        <f t="shared" si="4"/>
        <v>-1</v>
      </c>
      <c r="R70" s="117">
        <f t="shared" si="5"/>
        <v>3156.1923999999999</v>
      </c>
      <c r="S70" s="143">
        <f t="shared" si="6"/>
        <v>-1</v>
      </c>
      <c r="T70" s="118">
        <f t="shared" si="7"/>
        <v>2186.4975999999997</v>
      </c>
      <c r="V70" s="10">
        <v>735</v>
      </c>
      <c r="W70" s="139"/>
      <c r="X70" s="139"/>
      <c r="Y70" s="139"/>
      <c r="Z70" s="139"/>
      <c r="AA70" s="139">
        <v>40.82</v>
      </c>
      <c r="AB70" s="139">
        <v>0</v>
      </c>
      <c r="AC70" s="139">
        <v>62.86</v>
      </c>
      <c r="AD70" s="139">
        <v>0</v>
      </c>
      <c r="AE70" s="139"/>
      <c r="AF70" s="139"/>
      <c r="AG70" s="139"/>
      <c r="AH70" s="139"/>
      <c r="AI70" s="139"/>
      <c r="AJ70" s="139"/>
      <c r="AK70" s="139"/>
      <c r="AL70" s="139"/>
      <c r="AM70" s="139">
        <v>40.82</v>
      </c>
      <c r="AN70" s="139">
        <v>0</v>
      </c>
      <c r="AO70" s="139">
        <v>62.86</v>
      </c>
      <c r="AP70" s="139">
        <v>0</v>
      </c>
    </row>
    <row r="71" spans="1:42" x14ac:dyDescent="0.25">
      <c r="A71">
        <f>'[2]All Speed'!A71</f>
        <v>31192</v>
      </c>
      <c r="B71">
        <f>'[2]All Speed'!C71</f>
        <v>1</v>
      </c>
      <c r="C71" s="8" t="str">
        <f>'[2]All Speed'!D71</f>
        <v>I-15 NB</v>
      </c>
      <c r="D71" s="5">
        <f>'[2]All Speed'!E71</f>
        <v>75</v>
      </c>
      <c r="E71" s="1">
        <f>'[2]All Speed'!F71</f>
        <v>0.23</v>
      </c>
      <c r="F71" s="8" t="str">
        <f>'[2]All Speed'!G71</f>
        <v>SR-78 WB</v>
      </c>
      <c r="G71" s="112">
        <f>'[2]All Speed'!I71</f>
        <v>64.709999999999994</v>
      </c>
      <c r="H71" s="2">
        <f>'[2]All Speed'!J71</f>
        <v>66.05</v>
      </c>
      <c r="I71" s="112">
        <f>'[2]All Speed'!K71</f>
        <v>66.599999999999994</v>
      </c>
      <c r="J71" s="2">
        <f>'[2]All Speed'!L71</f>
        <v>60.93</v>
      </c>
      <c r="K71" s="112">
        <f>'[2]All Speed'!M71</f>
        <v>66.05</v>
      </c>
      <c r="L71" s="115">
        <f>VLOOKUP(A:A,readme[#All],2,FALSE)</f>
        <v>0</v>
      </c>
      <c r="M71" s="119">
        <f>VLOOKUP(A:A,readme[#All],3,FALSE)</f>
        <v>0</v>
      </c>
      <c r="N71" s="115">
        <f>VLOOKUP(A:A,readme[#All],4,FALSE)</f>
        <v>0</v>
      </c>
      <c r="O71" s="6">
        <f>VLOOKUP(A:A,readme[#All],5,FALSE)</f>
        <v>0</v>
      </c>
      <c r="P71" s="115">
        <f>VLOOKUP(A:A,readme[#All],6,FALSE)</f>
        <v>0</v>
      </c>
      <c r="Q71" s="143">
        <f t="shared" si="4"/>
        <v>-1</v>
      </c>
      <c r="R71" s="117">
        <f t="shared" si="5"/>
        <v>4362.6025</v>
      </c>
      <c r="S71" s="143">
        <f t="shared" si="6"/>
        <v>-1</v>
      </c>
      <c r="T71" s="118">
        <f t="shared" si="7"/>
        <v>3712.4648999999999</v>
      </c>
      <c r="V71" s="10">
        <v>738</v>
      </c>
      <c r="W71" s="139">
        <v>31.08</v>
      </c>
      <c r="X71" s="139">
        <v>0</v>
      </c>
      <c r="Y71" s="139">
        <v>66.88</v>
      </c>
      <c r="Z71" s="139">
        <v>0</v>
      </c>
      <c r="AA71" s="139"/>
      <c r="AB71" s="139"/>
      <c r="AC71" s="139"/>
      <c r="AD71" s="139"/>
      <c r="AE71" s="139"/>
      <c r="AF71" s="139"/>
      <c r="AG71" s="139"/>
      <c r="AH71" s="139"/>
      <c r="AI71" s="139"/>
      <c r="AJ71" s="139"/>
      <c r="AK71" s="139"/>
      <c r="AL71" s="139"/>
      <c r="AM71" s="139">
        <v>31.08</v>
      </c>
      <c r="AN71" s="139">
        <v>0</v>
      </c>
      <c r="AO71" s="139">
        <v>66.88</v>
      </c>
      <c r="AP71" s="139">
        <v>0</v>
      </c>
    </row>
    <row r="72" spans="1:42" x14ac:dyDescent="0.25">
      <c r="A72">
        <f>'[2]All Speed'!A72</f>
        <v>558</v>
      </c>
      <c r="B72">
        <f>'[2]All Speed'!C72</f>
        <v>1</v>
      </c>
      <c r="C72" s="8" t="str">
        <f>'[2]All Speed'!D72</f>
        <v>I-15 NB</v>
      </c>
      <c r="D72" s="5">
        <f>'[2]All Speed'!E72</f>
        <v>76</v>
      </c>
      <c r="E72" s="1">
        <f>'[2]All Speed'!F72</f>
        <v>0.39</v>
      </c>
      <c r="F72" s="8" t="str">
        <f>'[2]All Speed'!G72</f>
        <v>SR-78 WB</v>
      </c>
      <c r="G72" s="112">
        <f>'[2]All Speed'!I72</f>
        <v>64.709999999999994</v>
      </c>
      <c r="H72" s="2">
        <f>'[2]All Speed'!J72</f>
        <v>66.05</v>
      </c>
      <c r="I72" s="112">
        <f>'[2]All Speed'!K72</f>
        <v>66.599999999999994</v>
      </c>
      <c r="J72" s="2">
        <f>'[2]All Speed'!L72</f>
        <v>60.93</v>
      </c>
      <c r="K72" s="112">
        <f>'[2]All Speed'!M72</f>
        <v>66.05</v>
      </c>
      <c r="L72" s="115">
        <f>VLOOKUP(A:A,readme[#All],2,FALSE)</f>
        <v>0</v>
      </c>
      <c r="M72" s="119">
        <f>VLOOKUP(A:A,readme[#All],3,FALSE)</f>
        <v>0</v>
      </c>
      <c r="N72" s="115">
        <f>VLOOKUP(A:A,readme[#All],4,FALSE)</f>
        <v>0</v>
      </c>
      <c r="O72" s="6">
        <f>VLOOKUP(A:A,readme[#All],5,FALSE)</f>
        <v>0</v>
      </c>
      <c r="P72" s="115">
        <f>VLOOKUP(A:A,readme[#All],6,FALSE)</f>
        <v>0</v>
      </c>
      <c r="Q72" s="143">
        <f t="shared" si="4"/>
        <v>-1</v>
      </c>
      <c r="R72" s="117">
        <f t="shared" si="5"/>
        <v>4362.6025</v>
      </c>
      <c r="S72" s="143">
        <f t="shared" si="6"/>
        <v>-1</v>
      </c>
      <c r="T72" s="118">
        <f t="shared" si="7"/>
        <v>3712.4648999999999</v>
      </c>
      <c r="V72" s="10">
        <v>743</v>
      </c>
      <c r="W72" s="139">
        <v>31.08</v>
      </c>
      <c r="X72" s="139">
        <v>0</v>
      </c>
      <c r="Y72" s="139">
        <v>66.88</v>
      </c>
      <c r="Z72" s="139">
        <v>0</v>
      </c>
      <c r="AA72" s="139"/>
      <c r="AB72" s="139"/>
      <c r="AC72" s="139"/>
      <c r="AD72" s="139"/>
      <c r="AE72" s="139"/>
      <c r="AF72" s="139"/>
      <c r="AG72" s="139"/>
      <c r="AH72" s="139"/>
      <c r="AI72" s="139"/>
      <c r="AJ72" s="139"/>
      <c r="AK72" s="139"/>
      <c r="AL72" s="139"/>
      <c r="AM72" s="139">
        <v>31.08</v>
      </c>
      <c r="AN72" s="139">
        <v>0</v>
      </c>
      <c r="AO72" s="139">
        <v>66.88</v>
      </c>
      <c r="AP72" s="139">
        <v>0</v>
      </c>
    </row>
    <row r="73" spans="1:42" x14ac:dyDescent="0.25">
      <c r="A73">
        <f>'[2]All Speed'!A73</f>
        <v>27165</v>
      </c>
      <c r="B73">
        <f>'[2]All Speed'!C73</f>
        <v>1</v>
      </c>
      <c r="C73" s="8" t="str">
        <f>'[2]All Speed'!D73</f>
        <v>I-15 NB</v>
      </c>
      <c r="D73" s="5">
        <f>'[2]All Speed'!E73</f>
        <v>79</v>
      </c>
      <c r="E73" s="1">
        <f>'[2]All Speed'!F73</f>
        <v>0.7</v>
      </c>
      <c r="F73" s="8" t="str">
        <f>'[2]All Speed'!G73</f>
        <v>EL NORTE</v>
      </c>
      <c r="G73" s="112">
        <f>'[2]All Speed'!I73</f>
        <v>66.099999999999994</v>
      </c>
      <c r="H73" s="2">
        <f>'[2]All Speed'!J73</f>
        <v>68.37</v>
      </c>
      <c r="I73" s="112">
        <f>'[2]All Speed'!K73</f>
        <v>68.25</v>
      </c>
      <c r="J73" s="2">
        <f>'[2]All Speed'!L73</f>
        <v>68.28</v>
      </c>
      <c r="K73" s="112">
        <f>'[2]All Speed'!M73</f>
        <v>67.61</v>
      </c>
      <c r="L73" s="115">
        <f>VLOOKUP(A:A,readme[#All],2,FALSE)</f>
        <v>0</v>
      </c>
      <c r="M73" s="119">
        <f>VLOOKUP(A:A,readme[#All],3,FALSE)</f>
        <v>0</v>
      </c>
      <c r="N73" s="115">
        <f>VLOOKUP(A:A,readme[#All],4,FALSE)</f>
        <v>0</v>
      </c>
      <c r="O73" s="6">
        <f>VLOOKUP(A:A,readme[#All],5,FALSE)</f>
        <v>0</v>
      </c>
      <c r="P73" s="115">
        <f>VLOOKUP(A:A,readme[#All],6,FALSE)</f>
        <v>0</v>
      </c>
      <c r="Q73" s="143">
        <f t="shared" si="4"/>
        <v>-1</v>
      </c>
      <c r="R73" s="117">
        <f t="shared" si="5"/>
        <v>4674.456900000001</v>
      </c>
      <c r="S73" s="143">
        <f t="shared" si="6"/>
        <v>-1</v>
      </c>
      <c r="T73" s="118">
        <f t="shared" si="7"/>
        <v>4662.1584000000003</v>
      </c>
      <c r="V73" s="10">
        <v>744</v>
      </c>
      <c r="W73" s="139">
        <v>27.76</v>
      </c>
      <c r="X73" s="139">
        <v>0</v>
      </c>
      <c r="Y73" s="139">
        <v>66.72</v>
      </c>
      <c r="Z73" s="139">
        <v>0</v>
      </c>
      <c r="AA73" s="139"/>
      <c r="AB73" s="139"/>
      <c r="AC73" s="139"/>
      <c r="AD73" s="139"/>
      <c r="AE73" s="139"/>
      <c r="AF73" s="139"/>
      <c r="AG73" s="139"/>
      <c r="AH73" s="139"/>
      <c r="AI73" s="139"/>
      <c r="AJ73" s="139"/>
      <c r="AK73" s="139"/>
      <c r="AL73" s="139"/>
      <c r="AM73" s="139">
        <v>27.76</v>
      </c>
      <c r="AN73" s="139">
        <v>0</v>
      </c>
      <c r="AO73" s="139">
        <v>66.72</v>
      </c>
      <c r="AP73" s="139">
        <v>0</v>
      </c>
    </row>
    <row r="74" spans="1:42" x14ac:dyDescent="0.25">
      <c r="A74">
        <f>'[2]All Speed'!A74</f>
        <v>27183</v>
      </c>
      <c r="B74">
        <f>'[2]All Speed'!C74</f>
        <v>1</v>
      </c>
      <c r="C74" s="8" t="str">
        <f>'[2]All Speed'!D74</f>
        <v>I-15 NB</v>
      </c>
      <c r="D74" s="5">
        <f>'[2]All Speed'!E74</f>
        <v>80</v>
      </c>
      <c r="E74" s="1">
        <f>'[2]All Speed'!F74</f>
        <v>1.1200000000000001</v>
      </c>
      <c r="F74" s="8" t="str">
        <f>'[2]All Speed'!G74</f>
        <v>EL NORTE</v>
      </c>
      <c r="G74" s="112">
        <f>'[2]All Speed'!I74</f>
        <v>66.430000000000007</v>
      </c>
      <c r="H74" s="2">
        <f>'[2]All Speed'!J74</f>
        <v>68.7</v>
      </c>
      <c r="I74" s="112">
        <f>'[2]All Speed'!K74</f>
        <v>68.42</v>
      </c>
      <c r="J74" s="2">
        <f>'[2]All Speed'!L74</f>
        <v>68.489999999999995</v>
      </c>
      <c r="K74" s="112">
        <f>'[2]All Speed'!M74</f>
        <v>67.989999999999995</v>
      </c>
      <c r="L74" s="115">
        <f>VLOOKUP(A:A,readme[#All],2,FALSE)</f>
        <v>0</v>
      </c>
      <c r="M74" s="119">
        <f>VLOOKUP(A:A,readme[#All],3,FALSE)</f>
        <v>0</v>
      </c>
      <c r="N74" s="115">
        <f>VLOOKUP(A:A,readme[#All],4,FALSE)</f>
        <v>0</v>
      </c>
      <c r="O74" s="6">
        <f>VLOOKUP(A:A,readme[#All],5,FALSE)</f>
        <v>0</v>
      </c>
      <c r="P74" s="115">
        <f>VLOOKUP(A:A,readme[#All],6,FALSE)</f>
        <v>0</v>
      </c>
      <c r="Q74" s="143">
        <f t="shared" si="4"/>
        <v>-1</v>
      </c>
      <c r="R74" s="117">
        <f t="shared" si="5"/>
        <v>4719.6900000000005</v>
      </c>
      <c r="S74" s="143">
        <f t="shared" si="6"/>
        <v>-1</v>
      </c>
      <c r="T74" s="118">
        <f t="shared" si="7"/>
        <v>4690.8800999999994</v>
      </c>
      <c r="V74" s="10">
        <v>746</v>
      </c>
      <c r="W74" s="139">
        <v>27.76</v>
      </c>
      <c r="X74" s="139">
        <v>0</v>
      </c>
      <c r="Y74" s="139">
        <v>66.72</v>
      </c>
      <c r="Z74" s="139">
        <v>0</v>
      </c>
      <c r="AA74" s="139"/>
      <c r="AB74" s="139"/>
      <c r="AC74" s="139"/>
      <c r="AD74" s="139"/>
      <c r="AE74" s="139"/>
      <c r="AF74" s="139"/>
      <c r="AG74" s="139"/>
      <c r="AH74" s="139"/>
      <c r="AI74" s="139"/>
      <c r="AJ74" s="139"/>
      <c r="AK74" s="139"/>
      <c r="AL74" s="139"/>
      <c r="AM74" s="139">
        <v>27.76</v>
      </c>
      <c r="AN74" s="139">
        <v>0</v>
      </c>
      <c r="AO74" s="139">
        <v>66.72</v>
      </c>
      <c r="AP74" s="139">
        <v>0</v>
      </c>
    </row>
    <row r="75" spans="1:42" x14ac:dyDescent="0.25">
      <c r="A75">
        <f>'[2]All Speed'!A75</f>
        <v>27166</v>
      </c>
      <c r="B75">
        <f>'[2]All Speed'!C75</f>
        <v>1</v>
      </c>
      <c r="C75" s="8" t="str">
        <f>'[2]All Speed'!D75</f>
        <v>I-15 NB</v>
      </c>
      <c r="D75" s="5">
        <f>'[2]All Speed'!E75</f>
        <v>84</v>
      </c>
      <c r="E75" s="1">
        <f>'[2]All Speed'!F75</f>
        <v>0.69</v>
      </c>
      <c r="F75" s="8" t="str">
        <f>'[2]All Speed'!G75</f>
        <v>DEER SPRINGS</v>
      </c>
      <c r="G75" s="112">
        <f>'[2]All Speed'!I75</f>
        <v>66.28</v>
      </c>
      <c r="H75" s="2">
        <f>'[2]All Speed'!J75</f>
        <v>68.8</v>
      </c>
      <c r="I75" s="112">
        <f>'[2]All Speed'!K75</f>
        <v>69.13</v>
      </c>
      <c r="J75" s="2">
        <f>'[2]All Speed'!L75</f>
        <v>68.489999999999995</v>
      </c>
      <c r="K75" s="112">
        <f>'[2]All Speed'!M75</f>
        <v>67.650000000000006</v>
      </c>
      <c r="L75" s="115">
        <f>VLOOKUP(A:A,readme[#All],2,FALSE)</f>
        <v>0</v>
      </c>
      <c r="M75" s="119">
        <f>VLOOKUP(A:A,readme[#All],3,FALSE)</f>
        <v>0</v>
      </c>
      <c r="N75" s="115">
        <f>VLOOKUP(A:A,readme[#All],4,FALSE)</f>
        <v>0</v>
      </c>
      <c r="O75" s="6">
        <f>VLOOKUP(A:A,readme[#All],5,FALSE)</f>
        <v>0</v>
      </c>
      <c r="P75" s="115">
        <f>VLOOKUP(A:A,readme[#All],6,FALSE)</f>
        <v>0</v>
      </c>
      <c r="Q75" s="143">
        <f t="shared" si="4"/>
        <v>-1</v>
      </c>
      <c r="R75" s="117">
        <f t="shared" si="5"/>
        <v>4733.4399999999996</v>
      </c>
      <c r="S75" s="143">
        <f t="shared" si="6"/>
        <v>-1</v>
      </c>
      <c r="T75" s="118">
        <f t="shared" si="7"/>
        <v>4690.8800999999994</v>
      </c>
      <c r="V75" s="10">
        <v>751</v>
      </c>
      <c r="W75" s="139">
        <v>46.08</v>
      </c>
      <c r="X75" s="139">
        <v>0</v>
      </c>
      <c r="Y75" s="139">
        <v>69.900000000000006</v>
      </c>
      <c r="Z75" s="139">
        <v>0</v>
      </c>
      <c r="AA75" s="139"/>
      <c r="AB75" s="139"/>
      <c r="AC75" s="139"/>
      <c r="AD75" s="139"/>
      <c r="AE75" s="139"/>
      <c r="AF75" s="139"/>
      <c r="AG75" s="139"/>
      <c r="AH75" s="139"/>
      <c r="AI75" s="139"/>
      <c r="AJ75" s="139"/>
      <c r="AK75" s="139"/>
      <c r="AL75" s="139"/>
      <c r="AM75" s="139">
        <v>46.08</v>
      </c>
      <c r="AN75" s="139">
        <v>0</v>
      </c>
      <c r="AO75" s="139">
        <v>69.900000000000006</v>
      </c>
      <c r="AP75" s="139">
        <v>0</v>
      </c>
    </row>
    <row r="76" spans="1:42" x14ac:dyDescent="0.25">
      <c r="A76">
        <f>'[2]All Speed'!A76</f>
        <v>27170</v>
      </c>
      <c r="B76">
        <f>'[2]All Speed'!C76</f>
        <v>1</v>
      </c>
      <c r="C76" s="8" t="str">
        <f>'[2]All Speed'!D76</f>
        <v>I-15 NB</v>
      </c>
      <c r="D76" s="5">
        <f>'[2]All Speed'!E76</f>
        <v>86</v>
      </c>
      <c r="E76" s="1">
        <f>'[2]All Speed'!F76</f>
        <v>0.67</v>
      </c>
      <c r="F76" s="8" t="str">
        <f>'[2]All Speed'!G76</f>
        <v>GOPHER CANYON</v>
      </c>
      <c r="G76" s="112">
        <f>'[2]All Speed'!I76</f>
        <v>66.47</v>
      </c>
      <c r="H76" s="2">
        <f>'[2]All Speed'!J76</f>
        <v>69.150000000000006</v>
      </c>
      <c r="I76" s="112">
        <f>'[2]All Speed'!K76</f>
        <v>69.48</v>
      </c>
      <c r="J76" s="2">
        <f>'[2]All Speed'!L76</f>
        <v>70.47</v>
      </c>
      <c r="K76" s="112">
        <f>'[2]All Speed'!M76</f>
        <v>67.83</v>
      </c>
      <c r="L76" s="115">
        <f>VLOOKUP(A:A,readme[#All],2,FALSE)</f>
        <v>0</v>
      </c>
      <c r="M76" s="119">
        <f>VLOOKUP(A:A,readme[#All],3,FALSE)</f>
        <v>0</v>
      </c>
      <c r="N76" s="115">
        <f>VLOOKUP(A:A,readme[#All],4,FALSE)</f>
        <v>0</v>
      </c>
      <c r="O76" s="6">
        <f>VLOOKUP(A:A,readme[#All],5,FALSE)</f>
        <v>0</v>
      </c>
      <c r="P76" s="115">
        <f>VLOOKUP(A:A,readme[#All],6,FALSE)</f>
        <v>0</v>
      </c>
      <c r="Q76" s="143">
        <f t="shared" si="4"/>
        <v>-1</v>
      </c>
      <c r="R76" s="117">
        <f t="shared" si="5"/>
        <v>4781.7225000000008</v>
      </c>
      <c r="S76" s="143">
        <f t="shared" si="6"/>
        <v>-1</v>
      </c>
      <c r="T76" s="118">
        <f t="shared" si="7"/>
        <v>4966.0208999999995</v>
      </c>
      <c r="V76" s="10">
        <v>752</v>
      </c>
      <c r="W76" s="139">
        <v>57.82</v>
      </c>
      <c r="X76" s="139">
        <v>0</v>
      </c>
      <c r="Y76" s="139">
        <v>68.12</v>
      </c>
      <c r="Z76" s="139">
        <v>0</v>
      </c>
      <c r="AA76" s="139"/>
      <c r="AB76" s="139"/>
      <c r="AC76" s="139"/>
      <c r="AD76" s="139"/>
      <c r="AE76" s="139"/>
      <c r="AF76" s="139"/>
      <c r="AG76" s="139"/>
      <c r="AH76" s="139"/>
      <c r="AI76" s="139"/>
      <c r="AJ76" s="139"/>
      <c r="AK76" s="139"/>
      <c r="AL76" s="139"/>
      <c r="AM76" s="139">
        <v>57.82</v>
      </c>
      <c r="AN76" s="139">
        <v>0</v>
      </c>
      <c r="AO76" s="139">
        <v>68.12</v>
      </c>
      <c r="AP76" s="139">
        <v>0</v>
      </c>
    </row>
    <row r="77" spans="1:42" x14ac:dyDescent="0.25">
      <c r="A77">
        <f>'[2]All Speed'!A77</f>
        <v>27658</v>
      </c>
      <c r="B77">
        <f>'[2]All Speed'!C77</f>
        <v>1</v>
      </c>
      <c r="C77" s="8" t="str">
        <f>'[2]All Speed'!D77</f>
        <v>I-15 NB</v>
      </c>
      <c r="D77" s="5">
        <f>'[2]All Speed'!E77</f>
        <v>88</v>
      </c>
      <c r="E77" s="1">
        <f>'[2]All Speed'!F77</f>
        <v>0.42</v>
      </c>
      <c r="F77" s="8" t="str">
        <f>'[2]All Speed'!G77</f>
        <v>OLD 395</v>
      </c>
      <c r="G77" s="112">
        <f>'[2]All Speed'!I77</f>
        <v>62.26</v>
      </c>
      <c r="H77" s="2">
        <f>'[2]All Speed'!J77</f>
        <v>66.2</v>
      </c>
      <c r="I77" s="112">
        <f>'[2]All Speed'!K77</f>
        <v>66.25</v>
      </c>
      <c r="J77" s="2">
        <f>'[2]All Speed'!L77</f>
        <v>66.06</v>
      </c>
      <c r="K77" s="112">
        <f>'[2]All Speed'!M77</f>
        <v>64.05</v>
      </c>
      <c r="L77" s="115">
        <f>VLOOKUP(A:A,readme[#All],2,FALSE)</f>
        <v>0</v>
      </c>
      <c r="M77" s="119">
        <f>VLOOKUP(A:A,readme[#All],3,FALSE)</f>
        <v>0</v>
      </c>
      <c r="N77" s="115">
        <f>VLOOKUP(A:A,readme[#All],4,FALSE)</f>
        <v>0</v>
      </c>
      <c r="O77" s="6">
        <f>VLOOKUP(A:A,readme[#All],5,FALSE)</f>
        <v>0</v>
      </c>
      <c r="P77" s="115">
        <f>VLOOKUP(A:A,readme[#All],6,FALSE)</f>
        <v>0</v>
      </c>
      <c r="Q77" s="143">
        <f t="shared" si="4"/>
        <v>-1</v>
      </c>
      <c r="R77" s="117">
        <f t="shared" si="5"/>
        <v>4382.4400000000005</v>
      </c>
      <c r="S77" s="143">
        <f t="shared" si="6"/>
        <v>-1</v>
      </c>
      <c r="T77" s="118">
        <f t="shared" si="7"/>
        <v>4363.9236000000001</v>
      </c>
      <c r="V77" s="10">
        <v>753</v>
      </c>
      <c r="W77" s="139">
        <v>60.56</v>
      </c>
      <c r="X77" s="139">
        <v>0</v>
      </c>
      <c r="Y77" s="139">
        <v>69.099999999999994</v>
      </c>
      <c r="Z77" s="139">
        <v>0</v>
      </c>
      <c r="AA77" s="139"/>
      <c r="AB77" s="139"/>
      <c r="AC77" s="139"/>
      <c r="AD77" s="139"/>
      <c r="AE77" s="139"/>
      <c r="AF77" s="139"/>
      <c r="AG77" s="139"/>
      <c r="AH77" s="139"/>
      <c r="AI77" s="139"/>
      <c r="AJ77" s="139"/>
      <c r="AK77" s="139"/>
      <c r="AL77" s="139"/>
      <c r="AM77" s="139">
        <v>60.56</v>
      </c>
      <c r="AN77" s="139">
        <v>0</v>
      </c>
      <c r="AO77" s="139">
        <v>69.099999999999994</v>
      </c>
      <c r="AP77" s="139">
        <v>0</v>
      </c>
    </row>
    <row r="78" spans="1:42" x14ac:dyDescent="0.25">
      <c r="A78">
        <f>'[2]All Speed'!A78</f>
        <v>27659</v>
      </c>
      <c r="B78">
        <f>'[2]All Speed'!C78</f>
        <v>1</v>
      </c>
      <c r="C78" s="8" t="str">
        <f>'[2]All Speed'!D78</f>
        <v>I-15 NB</v>
      </c>
      <c r="D78" s="5">
        <f>'[2]All Speed'!E78</f>
        <v>89</v>
      </c>
      <c r="E78" s="1">
        <f>'[2]All Speed'!F78</f>
        <v>0.33</v>
      </c>
      <c r="F78" s="8" t="str">
        <f>'[2]All Speed'!G78</f>
        <v>OLD 395</v>
      </c>
      <c r="G78" s="112">
        <f>'[2]All Speed'!I78</f>
        <v>62.26</v>
      </c>
      <c r="H78" s="2">
        <f>'[2]All Speed'!J78</f>
        <v>66.2</v>
      </c>
      <c r="I78" s="112">
        <f>'[2]All Speed'!K78</f>
        <v>66.25</v>
      </c>
      <c r="J78" s="2">
        <f>'[2]All Speed'!L78</f>
        <v>66.06</v>
      </c>
      <c r="K78" s="112">
        <f>'[2]All Speed'!M78</f>
        <v>64.05</v>
      </c>
      <c r="L78" s="115">
        <f>VLOOKUP(A:A,readme[#All],2,FALSE)</f>
        <v>0</v>
      </c>
      <c r="M78" s="119">
        <f>VLOOKUP(A:A,readme[#All],3,FALSE)</f>
        <v>0</v>
      </c>
      <c r="N78" s="115">
        <f>VLOOKUP(A:A,readme[#All],4,FALSE)</f>
        <v>0</v>
      </c>
      <c r="O78" s="6">
        <f>VLOOKUP(A:A,readme[#All],5,FALSE)</f>
        <v>0</v>
      </c>
      <c r="P78" s="115">
        <f>VLOOKUP(A:A,readme[#All],6,FALSE)</f>
        <v>0</v>
      </c>
      <c r="Q78" s="143">
        <f t="shared" si="4"/>
        <v>-1</v>
      </c>
      <c r="R78" s="117">
        <f t="shared" si="5"/>
        <v>4382.4400000000005</v>
      </c>
      <c r="S78" s="143">
        <f t="shared" si="6"/>
        <v>-1</v>
      </c>
      <c r="T78" s="118">
        <f t="shared" si="7"/>
        <v>4363.9236000000001</v>
      </c>
      <c r="V78" s="10">
        <v>754</v>
      </c>
      <c r="W78" s="139">
        <v>59.44</v>
      </c>
      <c r="X78" s="139">
        <v>0</v>
      </c>
      <c r="Y78" s="139">
        <v>69.849999999999994</v>
      </c>
      <c r="Z78" s="139">
        <v>0</v>
      </c>
      <c r="AA78" s="139"/>
      <c r="AB78" s="139"/>
      <c r="AC78" s="139"/>
      <c r="AD78" s="139"/>
      <c r="AE78" s="139"/>
      <c r="AF78" s="139"/>
      <c r="AG78" s="139"/>
      <c r="AH78" s="139"/>
      <c r="AI78" s="139"/>
      <c r="AJ78" s="139"/>
      <c r="AK78" s="139"/>
      <c r="AL78" s="139"/>
      <c r="AM78" s="139">
        <v>59.44</v>
      </c>
      <c r="AN78" s="139">
        <v>0</v>
      </c>
      <c r="AO78" s="139">
        <v>69.849999999999994</v>
      </c>
      <c r="AP78" s="139">
        <v>0</v>
      </c>
    </row>
    <row r="79" spans="1:42" x14ac:dyDescent="0.25">
      <c r="A79">
        <f>'[2]All Speed'!A79</f>
        <v>26667</v>
      </c>
      <c r="B79">
        <f>'[2]All Speed'!C79</f>
        <v>1</v>
      </c>
      <c r="C79" s="8" t="str">
        <f>'[2]All Speed'!D79</f>
        <v>I-15 NB</v>
      </c>
      <c r="D79" s="5">
        <f>'[2]All Speed'!E79</f>
        <v>91</v>
      </c>
      <c r="E79" s="1">
        <f>'[2]All Speed'!F79</f>
        <v>0.44</v>
      </c>
      <c r="F79" s="8" t="str">
        <f>'[2]All Speed'!G79</f>
        <v>PALA</v>
      </c>
      <c r="G79" s="112">
        <f>'[2]All Speed'!I79</f>
        <v>66.19</v>
      </c>
      <c r="H79" s="2">
        <f>'[2]All Speed'!J79</f>
        <v>68.989999999999995</v>
      </c>
      <c r="I79" s="112">
        <f>'[2]All Speed'!K79</f>
        <v>69</v>
      </c>
      <c r="J79" s="2">
        <f>'[2]All Speed'!L79</f>
        <v>57.78</v>
      </c>
      <c r="K79" s="112">
        <f>'[2]All Speed'!M79</f>
        <v>67.22</v>
      </c>
      <c r="L79" s="115">
        <f>VLOOKUP(A:A,readme[#All],2,FALSE)</f>
        <v>0</v>
      </c>
      <c r="M79" s="119">
        <f>VLOOKUP(A:A,readme[#All],3,FALSE)</f>
        <v>0</v>
      </c>
      <c r="N79" s="115">
        <f>VLOOKUP(A:A,readme[#All],4,FALSE)</f>
        <v>0</v>
      </c>
      <c r="O79" s="6">
        <f>VLOOKUP(A:A,readme[#All],5,FALSE)</f>
        <v>0</v>
      </c>
      <c r="P79" s="115">
        <f>VLOOKUP(A:A,readme[#All],6,FALSE)</f>
        <v>0</v>
      </c>
      <c r="Q79" s="143">
        <f t="shared" si="4"/>
        <v>-1</v>
      </c>
      <c r="R79" s="117">
        <f t="shared" si="5"/>
        <v>4759.6200999999992</v>
      </c>
      <c r="S79" s="143">
        <f t="shared" si="6"/>
        <v>-1</v>
      </c>
      <c r="T79" s="118">
        <f t="shared" si="7"/>
        <v>3338.5284000000001</v>
      </c>
      <c r="V79" s="10">
        <v>756</v>
      </c>
      <c r="W79" s="139">
        <v>37.659999999999997</v>
      </c>
      <c r="X79" s="139">
        <v>0</v>
      </c>
      <c r="Y79" s="139">
        <v>69.069999999999993</v>
      </c>
      <c r="Z79" s="139">
        <v>0</v>
      </c>
      <c r="AA79" s="139"/>
      <c r="AB79" s="139"/>
      <c r="AC79" s="139"/>
      <c r="AD79" s="139"/>
      <c r="AE79" s="139"/>
      <c r="AF79" s="139"/>
      <c r="AG79" s="139"/>
      <c r="AH79" s="139"/>
      <c r="AI79" s="139"/>
      <c r="AJ79" s="139"/>
      <c r="AK79" s="139"/>
      <c r="AL79" s="139"/>
      <c r="AM79" s="139">
        <v>37.659999999999997</v>
      </c>
      <c r="AN79" s="139">
        <v>0</v>
      </c>
      <c r="AO79" s="139">
        <v>69.069999999999993</v>
      </c>
      <c r="AP79" s="139">
        <v>0</v>
      </c>
    </row>
    <row r="80" spans="1:42" x14ac:dyDescent="0.25">
      <c r="A80">
        <f>'[2]All Speed'!A80</f>
        <v>27174</v>
      </c>
      <c r="B80">
        <f>'[2]All Speed'!C80</f>
        <v>1</v>
      </c>
      <c r="C80" s="8" t="str">
        <f>'[2]All Speed'!D80</f>
        <v>I-15 NB</v>
      </c>
      <c r="D80" s="5">
        <f>'[2]All Speed'!E80</f>
        <v>92</v>
      </c>
      <c r="E80" s="1">
        <f>'[2]All Speed'!F80</f>
        <v>0.37</v>
      </c>
      <c r="F80" s="8" t="str">
        <f>'[2]All Speed'!G80</f>
        <v>PALA</v>
      </c>
      <c r="G80" s="112">
        <f>'[2]All Speed'!I80</f>
        <v>66.19</v>
      </c>
      <c r="H80" s="2">
        <f>'[2]All Speed'!J80</f>
        <v>68.989999999999995</v>
      </c>
      <c r="I80" s="112">
        <f>'[2]All Speed'!K80</f>
        <v>69</v>
      </c>
      <c r="J80" s="2">
        <f>'[2]All Speed'!L80</f>
        <v>57.78</v>
      </c>
      <c r="K80" s="112">
        <f>'[2]All Speed'!M80</f>
        <v>67.22</v>
      </c>
      <c r="L80" s="115">
        <f>VLOOKUP(A:A,readme[#All],2,FALSE)</f>
        <v>0</v>
      </c>
      <c r="M80" s="119">
        <f>VLOOKUP(A:A,readme[#All],3,FALSE)</f>
        <v>0</v>
      </c>
      <c r="N80" s="115">
        <f>VLOOKUP(A:A,readme[#All],4,FALSE)</f>
        <v>0</v>
      </c>
      <c r="O80" s="6">
        <f>VLOOKUP(A:A,readme[#All],5,FALSE)</f>
        <v>0</v>
      </c>
      <c r="P80" s="115">
        <f>VLOOKUP(A:A,readme[#All],6,FALSE)</f>
        <v>0</v>
      </c>
      <c r="Q80" s="143">
        <f t="shared" si="4"/>
        <v>-1</v>
      </c>
      <c r="R80" s="117">
        <f t="shared" si="5"/>
        <v>4759.6200999999992</v>
      </c>
      <c r="S80" s="143">
        <f t="shared" si="6"/>
        <v>-1</v>
      </c>
      <c r="T80" s="118">
        <f t="shared" si="7"/>
        <v>3338.5284000000001</v>
      </c>
      <c r="V80" s="10">
        <v>757</v>
      </c>
      <c r="W80" s="139">
        <v>37.659999999999997</v>
      </c>
      <c r="X80" s="139">
        <v>0</v>
      </c>
      <c r="Y80" s="139">
        <v>69.069999999999993</v>
      </c>
      <c r="Z80" s="139">
        <v>0</v>
      </c>
      <c r="AA80" s="139"/>
      <c r="AB80" s="139"/>
      <c r="AC80" s="139"/>
      <c r="AD80" s="139"/>
      <c r="AE80" s="139"/>
      <c r="AF80" s="139"/>
      <c r="AG80" s="139"/>
      <c r="AH80" s="139"/>
      <c r="AI80" s="139"/>
      <c r="AJ80" s="139"/>
      <c r="AK80" s="139"/>
      <c r="AL80" s="139"/>
      <c r="AM80" s="139">
        <v>37.659999999999997</v>
      </c>
      <c r="AN80" s="139">
        <v>0</v>
      </c>
      <c r="AO80" s="139">
        <v>69.069999999999993</v>
      </c>
      <c r="AP80" s="139">
        <v>0</v>
      </c>
    </row>
    <row r="81" spans="1:42" x14ac:dyDescent="0.25">
      <c r="A81">
        <f>'[2]All Speed'!A81</f>
        <v>27191</v>
      </c>
      <c r="B81">
        <f>'[2]All Speed'!C81</f>
        <v>1</v>
      </c>
      <c r="C81" s="8" t="str">
        <f>'[2]All Speed'!D81</f>
        <v>I-15 NB</v>
      </c>
      <c r="D81" s="5">
        <f>'[2]All Speed'!E81</f>
        <v>95</v>
      </c>
      <c r="E81" s="1">
        <f>'[2]All Speed'!F81</f>
        <v>1.27</v>
      </c>
      <c r="F81" s="8" t="str">
        <f>'[2]All Speed'!G81</f>
        <v>STEWART CANYON</v>
      </c>
      <c r="G81" s="112">
        <f>'[2]All Speed'!I81</f>
        <v>65.510000000000005</v>
      </c>
      <c r="H81" s="2">
        <f>'[2]All Speed'!J81</f>
        <v>68.89</v>
      </c>
      <c r="I81" s="112">
        <f>'[2]All Speed'!K81</f>
        <v>67.760000000000005</v>
      </c>
      <c r="J81" s="2">
        <f>'[2]All Speed'!L81</f>
        <v>42.41</v>
      </c>
      <c r="K81" s="112">
        <f>'[2]All Speed'!M81</f>
        <v>66.28</v>
      </c>
      <c r="L81" s="115">
        <f>VLOOKUP(A:A,readme[#All],2,FALSE)</f>
        <v>0</v>
      </c>
      <c r="M81" s="119">
        <f>VLOOKUP(A:A,readme[#All],3,FALSE)</f>
        <v>0</v>
      </c>
      <c r="N81" s="115">
        <f>VLOOKUP(A:A,readme[#All],4,FALSE)</f>
        <v>0</v>
      </c>
      <c r="O81" s="6">
        <f>VLOOKUP(A:A,readme[#All],5,FALSE)</f>
        <v>0</v>
      </c>
      <c r="P81" s="115">
        <f>VLOOKUP(A:A,readme[#All],6,FALSE)</f>
        <v>0</v>
      </c>
      <c r="Q81" s="143">
        <f t="shared" si="4"/>
        <v>-1</v>
      </c>
      <c r="R81" s="117">
        <f t="shared" si="5"/>
        <v>4745.8320999999996</v>
      </c>
      <c r="S81" s="143">
        <f t="shared" si="6"/>
        <v>-1</v>
      </c>
      <c r="T81" s="118">
        <f t="shared" si="7"/>
        <v>1798.6080999999997</v>
      </c>
      <c r="V81" s="10">
        <v>758</v>
      </c>
      <c r="W81" s="139">
        <v>30.33</v>
      </c>
      <c r="X81" s="139">
        <v>0</v>
      </c>
      <c r="Y81" s="139">
        <v>69.599999999999994</v>
      </c>
      <c r="Z81" s="139">
        <v>0</v>
      </c>
      <c r="AA81" s="139"/>
      <c r="AB81" s="139"/>
      <c r="AC81" s="139"/>
      <c r="AD81" s="139"/>
      <c r="AE81" s="139"/>
      <c r="AF81" s="139"/>
      <c r="AG81" s="139"/>
      <c r="AH81" s="139"/>
      <c r="AI81" s="139"/>
      <c r="AJ81" s="139"/>
      <c r="AK81" s="139"/>
      <c r="AL81" s="139"/>
      <c r="AM81" s="139">
        <v>30.33</v>
      </c>
      <c r="AN81" s="139">
        <v>0</v>
      </c>
      <c r="AO81" s="139">
        <v>69.599999999999994</v>
      </c>
      <c r="AP81" s="139">
        <v>0</v>
      </c>
    </row>
    <row r="82" spans="1:42" x14ac:dyDescent="0.25">
      <c r="A82">
        <f>'[2]All Speed'!A82</f>
        <v>28565</v>
      </c>
      <c r="B82">
        <f>'[2]All Speed'!C82</f>
        <v>1</v>
      </c>
      <c r="C82" s="8" t="str">
        <f>'[2]All Speed'!D82</f>
        <v>I-15 NB</v>
      </c>
      <c r="D82" s="5">
        <f>'[2]All Speed'!E82</f>
        <v>98</v>
      </c>
      <c r="E82" s="1">
        <f>'[2]All Speed'!F82</f>
        <v>0.63</v>
      </c>
      <c r="F82" s="8" t="str">
        <f>'[2]All Speed'!G82</f>
        <v>RAINBOW VALLEY WEST</v>
      </c>
      <c r="G82" s="112">
        <f>'[2]All Speed'!I82</f>
        <v>64.489999999999995</v>
      </c>
      <c r="H82" s="2">
        <f>'[2]All Speed'!J82</f>
        <v>68.41</v>
      </c>
      <c r="I82" s="112">
        <f>'[2]All Speed'!K82</f>
        <v>67.39</v>
      </c>
      <c r="J82" s="2">
        <f>'[2]All Speed'!L82</f>
        <v>40.98</v>
      </c>
      <c r="K82" s="112">
        <f>'[2]All Speed'!M82</f>
        <v>65.040000000000006</v>
      </c>
      <c r="L82" s="115">
        <f>VLOOKUP(A:A,readme[#All],2,FALSE)</f>
        <v>0</v>
      </c>
      <c r="M82" s="119">
        <f>VLOOKUP(A:A,readme[#All],3,FALSE)</f>
        <v>0</v>
      </c>
      <c r="N82" s="115">
        <f>VLOOKUP(A:A,readme[#All],4,FALSE)</f>
        <v>0</v>
      </c>
      <c r="O82" s="6">
        <f>VLOOKUP(A:A,readme[#All],5,FALSE)</f>
        <v>0</v>
      </c>
      <c r="P82" s="115">
        <f>VLOOKUP(A:A,readme[#All],6,FALSE)</f>
        <v>0</v>
      </c>
      <c r="Q82" s="143">
        <f t="shared" si="4"/>
        <v>-1</v>
      </c>
      <c r="R82" s="117">
        <f t="shared" si="5"/>
        <v>4679.9280999999992</v>
      </c>
      <c r="S82" s="143">
        <f t="shared" si="6"/>
        <v>-1</v>
      </c>
      <c r="T82" s="118">
        <f t="shared" si="7"/>
        <v>1679.3603999999998</v>
      </c>
      <c r="V82" s="10">
        <v>759</v>
      </c>
      <c r="W82" s="139">
        <v>30.33</v>
      </c>
      <c r="X82" s="139">
        <v>0</v>
      </c>
      <c r="Y82" s="139">
        <v>69.599999999999994</v>
      </c>
      <c r="Z82" s="139">
        <v>0</v>
      </c>
      <c r="AA82" s="139"/>
      <c r="AB82" s="139"/>
      <c r="AC82" s="139"/>
      <c r="AD82" s="139"/>
      <c r="AE82" s="139"/>
      <c r="AF82" s="139"/>
      <c r="AG82" s="139"/>
      <c r="AH82" s="139"/>
      <c r="AI82" s="139"/>
      <c r="AJ82" s="139"/>
      <c r="AK82" s="139"/>
      <c r="AL82" s="139"/>
      <c r="AM82" s="139">
        <v>30.33</v>
      </c>
      <c r="AN82" s="139">
        <v>0</v>
      </c>
      <c r="AO82" s="139">
        <v>69.599999999999994</v>
      </c>
      <c r="AP82" s="139">
        <v>0</v>
      </c>
    </row>
    <row r="83" spans="1:42" x14ac:dyDescent="0.25">
      <c r="A83">
        <f>'[2]All Speed'!A83</f>
        <v>16128</v>
      </c>
      <c r="B83">
        <f>'[2]All Speed'!C83</f>
        <v>1</v>
      </c>
      <c r="C83" s="8" t="str">
        <f>'[2]All Speed'!D83</f>
        <v>I-15 NB</v>
      </c>
      <c r="D83" s="5">
        <f>'[2]All Speed'!E83</f>
        <v>2</v>
      </c>
      <c r="E83" s="1">
        <f>'[2]All Speed'!F83</f>
        <v>0.25</v>
      </c>
      <c r="F83" s="8" t="str">
        <f>'[2]All Speed'!G83</f>
        <v>OCEAN VIEW</v>
      </c>
      <c r="G83" s="112">
        <f>'[2]All Speed'!I83</f>
        <v>68.22</v>
      </c>
      <c r="H83" s="2">
        <f>'[2]All Speed'!J83</f>
        <v>57.81</v>
      </c>
      <c r="I83" s="112">
        <f>'[2]All Speed'!K83</f>
        <v>65.2</v>
      </c>
      <c r="J83" s="2">
        <f>'[2]All Speed'!L83</f>
        <v>55.46</v>
      </c>
      <c r="K83" s="112">
        <f>'[2]All Speed'!M83</f>
        <v>66.180000000000007</v>
      </c>
      <c r="L83" s="115">
        <f>VLOOKUP(A:A,readme[#All],2,FALSE)</f>
        <v>0</v>
      </c>
      <c r="M83" s="119">
        <f>VLOOKUP(A:A,readme[#All],3,FALSE)</f>
        <v>0</v>
      </c>
      <c r="N83" s="115">
        <f>VLOOKUP(A:A,readme[#All],4,FALSE)</f>
        <v>0</v>
      </c>
      <c r="O83" s="6">
        <f>VLOOKUP(A:A,readme[#All],5,FALSE)</f>
        <v>0</v>
      </c>
      <c r="P83" s="115">
        <f>VLOOKUP(A:A,readme[#All],6,FALSE)</f>
        <v>0</v>
      </c>
      <c r="Q83" s="143">
        <f t="shared" si="4"/>
        <v>-1</v>
      </c>
      <c r="R83" s="117">
        <f t="shared" si="5"/>
        <v>3341.9961000000003</v>
      </c>
      <c r="S83" s="143">
        <f t="shared" si="6"/>
        <v>-1</v>
      </c>
      <c r="T83" s="118">
        <f t="shared" si="7"/>
        <v>3075.8116</v>
      </c>
      <c r="V83" s="10">
        <v>760</v>
      </c>
      <c r="W83" s="139">
        <v>30.33</v>
      </c>
      <c r="X83" s="139">
        <v>0</v>
      </c>
      <c r="Y83" s="139">
        <v>69.599999999999994</v>
      </c>
      <c r="Z83" s="139">
        <v>0</v>
      </c>
      <c r="AA83" s="139"/>
      <c r="AB83" s="139"/>
      <c r="AC83" s="139"/>
      <c r="AD83" s="139"/>
      <c r="AE83" s="139"/>
      <c r="AF83" s="139"/>
      <c r="AG83" s="139"/>
      <c r="AH83" s="139"/>
      <c r="AI83" s="139"/>
      <c r="AJ83" s="139"/>
      <c r="AK83" s="139"/>
      <c r="AL83" s="139"/>
      <c r="AM83" s="139">
        <v>30.33</v>
      </c>
      <c r="AN83" s="139">
        <v>0</v>
      </c>
      <c r="AO83" s="139">
        <v>69.599999999999994</v>
      </c>
      <c r="AP83" s="139">
        <v>0</v>
      </c>
    </row>
    <row r="84" spans="1:42" x14ac:dyDescent="0.25">
      <c r="A84">
        <f>'[2]All Speed'!A84</f>
        <v>11327</v>
      </c>
      <c r="B84">
        <f>'[2]All Speed'!C84</f>
        <v>1</v>
      </c>
      <c r="C84" s="8" t="str">
        <f>'[2]All Speed'!D84</f>
        <v>I-15 NB</v>
      </c>
      <c r="D84" s="5">
        <f>'[2]All Speed'!E84</f>
        <v>3</v>
      </c>
      <c r="E84" s="1">
        <f>'[2]All Speed'!F84</f>
        <v>0.4</v>
      </c>
      <c r="F84" s="8" t="str">
        <f>'[2]All Speed'!G84</f>
        <v>OCEAN VIEW</v>
      </c>
      <c r="G84" s="112">
        <f>'[2]All Speed'!I84</f>
        <v>65.69</v>
      </c>
      <c r="H84" s="2">
        <f>'[2]All Speed'!J84</f>
        <v>65.69</v>
      </c>
      <c r="I84" s="112">
        <f>'[2]All Speed'!K84</f>
        <v>65.680000000000007</v>
      </c>
      <c r="J84" s="2">
        <f>'[2]All Speed'!L84</f>
        <v>54.03</v>
      </c>
      <c r="K84" s="112">
        <f>'[2]All Speed'!M84</f>
        <v>65.98</v>
      </c>
      <c r="L84" s="115">
        <f>VLOOKUP(A:A,readme[#All],2,FALSE)</f>
        <v>0</v>
      </c>
      <c r="M84" s="119">
        <f>VLOOKUP(A:A,readme[#All],3,FALSE)</f>
        <v>0</v>
      </c>
      <c r="N84" s="115">
        <f>VLOOKUP(A:A,readme[#All],4,FALSE)</f>
        <v>0</v>
      </c>
      <c r="O84" s="6">
        <f>VLOOKUP(A:A,readme[#All],5,FALSE)</f>
        <v>0</v>
      </c>
      <c r="P84" s="115">
        <f>VLOOKUP(A:A,readme[#All],6,FALSE)</f>
        <v>0</v>
      </c>
      <c r="Q84" s="143">
        <f t="shared" si="4"/>
        <v>-1</v>
      </c>
      <c r="R84" s="117">
        <f t="shared" si="5"/>
        <v>4315.1760999999997</v>
      </c>
      <c r="S84" s="143">
        <f t="shared" si="6"/>
        <v>-1</v>
      </c>
      <c r="T84" s="118">
        <f t="shared" si="7"/>
        <v>2919.2409000000002</v>
      </c>
      <c r="V84" s="10">
        <v>762</v>
      </c>
      <c r="W84" s="139">
        <v>28.86</v>
      </c>
      <c r="X84" s="139">
        <v>0</v>
      </c>
      <c r="Y84" s="139">
        <v>69.73</v>
      </c>
      <c r="Z84" s="139">
        <v>0</v>
      </c>
      <c r="AA84" s="139"/>
      <c r="AB84" s="139"/>
      <c r="AC84" s="139"/>
      <c r="AD84" s="139"/>
      <c r="AE84" s="139"/>
      <c r="AF84" s="139"/>
      <c r="AG84" s="139"/>
      <c r="AH84" s="139"/>
      <c r="AI84" s="139"/>
      <c r="AJ84" s="139"/>
      <c r="AK84" s="139"/>
      <c r="AL84" s="139"/>
      <c r="AM84" s="139">
        <v>28.86</v>
      </c>
      <c r="AN84" s="139">
        <v>0</v>
      </c>
      <c r="AO84" s="139">
        <v>69.73</v>
      </c>
      <c r="AP84" s="139">
        <v>0</v>
      </c>
    </row>
    <row r="85" spans="1:42" x14ac:dyDescent="0.25">
      <c r="A85">
        <f>'[2]All Speed'!A85</f>
        <v>11329</v>
      </c>
      <c r="B85">
        <f>'[2]All Speed'!C85</f>
        <v>1</v>
      </c>
      <c r="C85" s="8" t="str">
        <f>'[2]All Speed'!D85</f>
        <v>I-15 NB</v>
      </c>
      <c r="D85" s="5">
        <f>'[2]All Speed'!E85</f>
        <v>4</v>
      </c>
      <c r="E85" s="1">
        <f>'[2]All Speed'!F85</f>
        <v>0.24</v>
      </c>
      <c r="F85" s="8" t="str">
        <f>'[2]All Speed'!G85</f>
        <v>MARKET</v>
      </c>
      <c r="G85" s="112">
        <f>'[2]All Speed'!I85</f>
        <v>64.44</v>
      </c>
      <c r="H85" s="2">
        <f>'[2]All Speed'!J85</f>
        <v>64.260000000000005</v>
      </c>
      <c r="I85" s="112">
        <f>'[2]All Speed'!K85</f>
        <v>63.57</v>
      </c>
      <c r="J85" s="2">
        <f>'[2]All Speed'!L85</f>
        <v>55.61</v>
      </c>
      <c r="K85" s="112">
        <f>'[2]All Speed'!M85</f>
        <v>64.680000000000007</v>
      </c>
      <c r="L85" s="115">
        <f>VLOOKUP(A:A,readme[#All],2,FALSE)</f>
        <v>0</v>
      </c>
      <c r="M85" s="119">
        <f>VLOOKUP(A:A,readme[#All],3,FALSE)</f>
        <v>0</v>
      </c>
      <c r="N85" s="115">
        <f>VLOOKUP(A:A,readme[#All],4,FALSE)</f>
        <v>0</v>
      </c>
      <c r="O85" s="6">
        <f>VLOOKUP(A:A,readme[#All],5,FALSE)</f>
        <v>0</v>
      </c>
      <c r="P85" s="115">
        <f>VLOOKUP(A:A,readme[#All],6,FALSE)</f>
        <v>0</v>
      </c>
      <c r="Q85" s="144">
        <f t="shared" si="4"/>
        <v>-1</v>
      </c>
      <c r="R85" s="117">
        <f t="shared" si="5"/>
        <v>4129.347600000001</v>
      </c>
      <c r="S85" s="144">
        <f t="shared" si="6"/>
        <v>-1</v>
      </c>
      <c r="T85" s="118">
        <f t="shared" si="7"/>
        <v>3092.4721</v>
      </c>
      <c r="V85" s="10">
        <v>764</v>
      </c>
      <c r="W85" s="139">
        <v>50.52</v>
      </c>
      <c r="X85" s="139">
        <v>0</v>
      </c>
      <c r="Y85" s="139">
        <v>67.739999999999995</v>
      </c>
      <c r="Z85" s="139">
        <v>0</v>
      </c>
      <c r="AA85" s="139"/>
      <c r="AB85" s="139"/>
      <c r="AC85" s="139"/>
      <c r="AD85" s="139"/>
      <c r="AE85" s="139"/>
      <c r="AF85" s="139"/>
      <c r="AG85" s="139"/>
      <c r="AH85" s="139"/>
      <c r="AI85" s="139"/>
      <c r="AJ85" s="139"/>
      <c r="AK85" s="139"/>
      <c r="AL85" s="139"/>
      <c r="AM85" s="139">
        <v>50.52</v>
      </c>
      <c r="AN85" s="139">
        <v>0</v>
      </c>
      <c r="AO85" s="139">
        <v>67.739999999999995</v>
      </c>
      <c r="AP85" s="139">
        <v>0</v>
      </c>
    </row>
    <row r="86" spans="1:42" x14ac:dyDescent="0.25">
      <c r="A86">
        <f>'[2]All Speed'!A86</f>
        <v>16136</v>
      </c>
      <c r="B86">
        <f>'[2]All Speed'!C86</f>
        <v>1</v>
      </c>
      <c r="C86" s="8" t="str">
        <f>'[2]All Speed'!D86</f>
        <v>I-15 NB</v>
      </c>
      <c r="D86" s="5">
        <f>'[2]All Speed'!E86</f>
        <v>5</v>
      </c>
      <c r="E86" s="1">
        <f>'[2]All Speed'!F86</f>
        <v>0.17</v>
      </c>
      <c r="F86" s="8">
        <f>'[2]All Speed'!G86</f>
        <v>0</v>
      </c>
      <c r="G86" s="112">
        <f>'[2]All Speed'!I86</f>
        <v>65.510000000000005</v>
      </c>
      <c r="H86" s="2">
        <f>'[2]All Speed'!J86</f>
        <v>65.400000000000006</v>
      </c>
      <c r="I86" s="112">
        <f>'[2]All Speed'!K86</f>
        <v>64.44</v>
      </c>
      <c r="J86" s="2">
        <f>'[2]All Speed'!L86</f>
        <v>56.62</v>
      </c>
      <c r="K86" s="112">
        <f>'[2]All Speed'!M86</f>
        <v>64.72</v>
      </c>
      <c r="L86" s="115">
        <f>VLOOKUP(A:A,readme[#All],2,FALSE)</f>
        <v>0</v>
      </c>
      <c r="M86" s="119">
        <f>VLOOKUP(A:A,readme[#All],3,FALSE)</f>
        <v>0</v>
      </c>
      <c r="N86" s="115">
        <f>VLOOKUP(A:A,readme[#All],4,FALSE)</f>
        <v>0</v>
      </c>
      <c r="O86" s="6">
        <f>VLOOKUP(A:A,readme[#All],5,FALSE)</f>
        <v>0</v>
      </c>
      <c r="P86" s="115">
        <f>VLOOKUP(A:A,readme[#All],6,FALSE)</f>
        <v>0</v>
      </c>
      <c r="Q86" s="143">
        <f t="shared" si="4"/>
        <v>-1</v>
      </c>
      <c r="R86" s="117">
        <f t="shared" si="5"/>
        <v>4277.1600000000008</v>
      </c>
      <c r="S86" s="143">
        <f t="shared" si="6"/>
        <v>-1</v>
      </c>
      <c r="T86" s="118">
        <f t="shared" si="7"/>
        <v>3205.8243999999995</v>
      </c>
      <c r="V86" s="10">
        <v>768</v>
      </c>
      <c r="W86" s="139"/>
      <c r="X86" s="139"/>
      <c r="Y86" s="139"/>
      <c r="Z86" s="139"/>
      <c r="AA86" s="139">
        <v>67.39</v>
      </c>
      <c r="AB86" s="139">
        <v>0</v>
      </c>
      <c r="AC86" s="139">
        <v>33.03</v>
      </c>
      <c r="AD86" s="139">
        <v>0</v>
      </c>
      <c r="AE86" s="139"/>
      <c r="AF86" s="139"/>
      <c r="AG86" s="139"/>
      <c r="AH86" s="139"/>
      <c r="AI86" s="139"/>
      <c r="AJ86" s="139"/>
      <c r="AK86" s="139"/>
      <c r="AL86" s="139"/>
      <c r="AM86" s="139">
        <v>67.39</v>
      </c>
      <c r="AN86" s="139">
        <v>0</v>
      </c>
      <c r="AO86" s="139">
        <v>33.03</v>
      </c>
      <c r="AP86" s="139">
        <v>0</v>
      </c>
    </row>
    <row r="87" spans="1:42" x14ac:dyDescent="0.25">
      <c r="A87">
        <f>'[2]All Speed'!A87</f>
        <v>9027</v>
      </c>
      <c r="B87">
        <f>'[2]All Speed'!C87</f>
        <v>1</v>
      </c>
      <c r="C87" s="8" t="str">
        <f>'[2]All Speed'!D87</f>
        <v>I-15 NB</v>
      </c>
      <c r="D87" s="5">
        <f>'[2]All Speed'!E87</f>
        <v>6</v>
      </c>
      <c r="E87" s="1">
        <f>'[2]All Speed'!F87</f>
        <v>0.16</v>
      </c>
      <c r="F87" s="8" t="str">
        <f>'[2]All Speed'!G87</f>
        <v>SR-94 EB</v>
      </c>
      <c r="G87" s="112">
        <f>'[2]All Speed'!I87</f>
        <v>65.510000000000005</v>
      </c>
      <c r="H87" s="2">
        <f>'[2]All Speed'!J87</f>
        <v>65.400000000000006</v>
      </c>
      <c r="I87" s="112">
        <f>'[2]All Speed'!K87</f>
        <v>64.44</v>
      </c>
      <c r="J87" s="2">
        <f>'[2]All Speed'!L87</f>
        <v>56.62</v>
      </c>
      <c r="K87" s="112">
        <f>'[2]All Speed'!M87</f>
        <v>64.72</v>
      </c>
      <c r="L87" s="115">
        <f>VLOOKUP(A:A,readme[#All],2,FALSE)</f>
        <v>0</v>
      </c>
      <c r="M87" s="119">
        <f>VLOOKUP(A:A,readme[#All],3,FALSE)</f>
        <v>0</v>
      </c>
      <c r="N87" s="115">
        <f>VLOOKUP(A:A,readme[#All],4,FALSE)</f>
        <v>0</v>
      </c>
      <c r="O87" s="6">
        <f>VLOOKUP(A:A,readme[#All],5,FALSE)</f>
        <v>0</v>
      </c>
      <c r="P87" s="115">
        <f>VLOOKUP(A:A,readme[#All],6,FALSE)</f>
        <v>0</v>
      </c>
      <c r="Q87" s="143">
        <f t="shared" si="4"/>
        <v>-1</v>
      </c>
      <c r="R87" s="117">
        <f t="shared" si="5"/>
        <v>4277.1600000000008</v>
      </c>
      <c r="S87" s="143">
        <f t="shared" si="6"/>
        <v>-1</v>
      </c>
      <c r="T87" s="118">
        <f t="shared" si="7"/>
        <v>3205.8243999999995</v>
      </c>
      <c r="V87" s="10">
        <v>769</v>
      </c>
      <c r="W87" s="139"/>
      <c r="X87" s="139"/>
      <c r="Y87" s="139"/>
      <c r="Z87" s="139"/>
      <c r="AA87" s="139">
        <v>69.790000000000006</v>
      </c>
      <c r="AB87" s="139">
        <v>0</v>
      </c>
      <c r="AC87" s="139">
        <v>27</v>
      </c>
      <c r="AD87" s="139">
        <v>0</v>
      </c>
      <c r="AE87" s="139"/>
      <c r="AF87" s="139"/>
      <c r="AG87" s="139"/>
      <c r="AH87" s="139"/>
      <c r="AI87" s="139"/>
      <c r="AJ87" s="139"/>
      <c r="AK87" s="139"/>
      <c r="AL87" s="139"/>
      <c r="AM87" s="139">
        <v>69.790000000000006</v>
      </c>
      <c r="AN87" s="139">
        <v>0</v>
      </c>
      <c r="AO87" s="139">
        <v>27</v>
      </c>
      <c r="AP87" s="139">
        <v>0</v>
      </c>
    </row>
    <row r="88" spans="1:42" x14ac:dyDescent="0.25">
      <c r="A88">
        <f>'[2]All Speed'!A88</f>
        <v>8902</v>
      </c>
      <c r="B88">
        <f>'[2]All Speed'!C88</f>
        <v>1</v>
      </c>
      <c r="C88" s="8" t="str">
        <f>'[2]All Speed'!D88</f>
        <v>I-15 NB</v>
      </c>
      <c r="D88" s="5">
        <f>'[2]All Speed'!E88</f>
        <v>7</v>
      </c>
      <c r="E88" s="1">
        <f>'[2]All Speed'!F88</f>
        <v>0.18</v>
      </c>
      <c r="F88" s="8" t="str">
        <f>'[2]All Speed'!G88</f>
        <v>SR-94 WB</v>
      </c>
      <c r="G88" s="112">
        <f>'[2]All Speed'!I88</f>
        <v>64.260000000000005</v>
      </c>
      <c r="H88" s="2">
        <f>'[2]All Speed'!J88</f>
        <v>56.57</v>
      </c>
      <c r="I88" s="112">
        <f>'[2]All Speed'!K88</f>
        <v>63.46</v>
      </c>
      <c r="J88" s="2">
        <f>'[2]All Speed'!L88</f>
        <v>62.5</v>
      </c>
      <c r="K88" s="112">
        <f>'[2]All Speed'!M88</f>
        <v>62.43</v>
      </c>
      <c r="L88" s="115">
        <f>VLOOKUP(A:A,readme[#All],2,FALSE)</f>
        <v>0</v>
      </c>
      <c r="M88" s="119">
        <f>VLOOKUP(A:A,readme[#All],3,FALSE)</f>
        <v>0</v>
      </c>
      <c r="N88" s="115">
        <f>VLOOKUP(A:A,readme[#All],4,FALSE)</f>
        <v>0</v>
      </c>
      <c r="O88" s="6">
        <f>VLOOKUP(A:A,readme[#All],5,FALSE)</f>
        <v>0</v>
      </c>
      <c r="P88" s="115">
        <f>VLOOKUP(A:A,readme[#All],6,FALSE)</f>
        <v>0</v>
      </c>
      <c r="Q88" s="143">
        <f t="shared" si="4"/>
        <v>-1</v>
      </c>
      <c r="R88" s="117">
        <f t="shared" si="5"/>
        <v>3200.1649000000002</v>
      </c>
      <c r="S88" s="143">
        <f t="shared" si="6"/>
        <v>-1</v>
      </c>
      <c r="T88" s="118">
        <f t="shared" si="7"/>
        <v>3906.25</v>
      </c>
      <c r="V88" s="10">
        <v>770</v>
      </c>
      <c r="W88" s="139"/>
      <c r="X88" s="139"/>
      <c r="Y88" s="139"/>
      <c r="Z88" s="139"/>
      <c r="AA88" s="139">
        <v>69.790000000000006</v>
      </c>
      <c r="AB88" s="139">
        <v>0</v>
      </c>
      <c r="AC88" s="139">
        <v>27</v>
      </c>
      <c r="AD88" s="139">
        <v>0</v>
      </c>
      <c r="AE88" s="139"/>
      <c r="AF88" s="139"/>
      <c r="AG88" s="139"/>
      <c r="AH88" s="139"/>
      <c r="AI88" s="139"/>
      <c r="AJ88" s="139"/>
      <c r="AK88" s="139"/>
      <c r="AL88" s="139"/>
      <c r="AM88" s="139">
        <v>69.790000000000006</v>
      </c>
      <c r="AN88" s="139">
        <v>0</v>
      </c>
      <c r="AO88" s="139">
        <v>27</v>
      </c>
      <c r="AP88" s="139">
        <v>0</v>
      </c>
    </row>
    <row r="89" spans="1:42" x14ac:dyDescent="0.25">
      <c r="A89">
        <f>'[2]All Speed'!A89</f>
        <v>15877</v>
      </c>
      <c r="B89">
        <f>'[2]All Speed'!C89</f>
        <v>1</v>
      </c>
      <c r="C89" s="8" t="str">
        <f>'[2]All Speed'!D89</f>
        <v>I-15 NB</v>
      </c>
      <c r="D89" s="5">
        <f>'[2]All Speed'!E89</f>
        <v>10</v>
      </c>
      <c r="E89" s="1">
        <f>'[2]All Speed'!F89</f>
        <v>0.55000000000000004</v>
      </c>
      <c r="F89" s="8" t="str">
        <f>'[2]All Speed'!G89</f>
        <v>SR-94 EB</v>
      </c>
      <c r="G89" s="112">
        <f>'[2]All Speed'!I89</f>
        <v>66.75</v>
      </c>
      <c r="H89" s="2">
        <f>'[2]All Speed'!J89</f>
        <v>61.74</v>
      </c>
      <c r="I89" s="112">
        <f>'[2]All Speed'!K89</f>
        <v>66.45</v>
      </c>
      <c r="J89" s="2">
        <f>'[2]All Speed'!L89</f>
        <v>66.97</v>
      </c>
      <c r="K89" s="112">
        <f>'[2]All Speed'!M89</f>
        <v>65.98</v>
      </c>
      <c r="L89" s="115">
        <f>VLOOKUP(A:A,readme[#All],2,FALSE)</f>
        <v>0</v>
      </c>
      <c r="M89" s="119">
        <f>VLOOKUP(A:A,readme[#All],3,FALSE)</f>
        <v>0</v>
      </c>
      <c r="N89" s="115">
        <f>VLOOKUP(A:A,readme[#All],4,FALSE)</f>
        <v>0</v>
      </c>
      <c r="O89" s="6">
        <f>VLOOKUP(A:A,readme[#All],5,FALSE)</f>
        <v>0</v>
      </c>
      <c r="P89" s="115">
        <f>VLOOKUP(A:A,readme[#All],6,FALSE)</f>
        <v>0</v>
      </c>
      <c r="Q89" s="143">
        <f t="shared" si="4"/>
        <v>-1</v>
      </c>
      <c r="R89" s="117">
        <f t="shared" si="5"/>
        <v>3811.8276000000001</v>
      </c>
      <c r="S89" s="143">
        <f t="shared" si="6"/>
        <v>-1</v>
      </c>
      <c r="T89" s="118">
        <f t="shared" si="7"/>
        <v>4484.9808999999996</v>
      </c>
      <c r="V89" s="10">
        <v>782</v>
      </c>
      <c r="W89" s="139"/>
      <c r="X89" s="139"/>
      <c r="Y89" s="139"/>
      <c r="Z89" s="139"/>
      <c r="AA89" s="139">
        <v>65.94</v>
      </c>
      <c r="AB89" s="139">
        <v>0</v>
      </c>
      <c r="AC89" s="139">
        <v>69.87</v>
      </c>
      <c r="AD89" s="139">
        <v>0</v>
      </c>
      <c r="AE89" s="139"/>
      <c r="AF89" s="139"/>
      <c r="AG89" s="139"/>
      <c r="AH89" s="139"/>
      <c r="AI89" s="139"/>
      <c r="AJ89" s="139"/>
      <c r="AK89" s="139"/>
      <c r="AL89" s="139"/>
      <c r="AM89" s="139">
        <v>65.94</v>
      </c>
      <c r="AN89" s="139">
        <v>0</v>
      </c>
      <c r="AO89" s="139">
        <v>69.87</v>
      </c>
      <c r="AP89" s="139">
        <v>0</v>
      </c>
    </row>
    <row r="90" spans="1:42" x14ac:dyDescent="0.25">
      <c r="A90">
        <f>'[2]All Speed'!A90</f>
        <v>15916</v>
      </c>
      <c r="B90">
        <f>'[2]All Speed'!C90</f>
        <v>1</v>
      </c>
      <c r="C90" s="8" t="str">
        <f>'[2]All Speed'!D90</f>
        <v>I-15 NB</v>
      </c>
      <c r="D90" s="5">
        <f>'[2]All Speed'!E90</f>
        <v>11</v>
      </c>
      <c r="E90" s="1">
        <f>'[2]All Speed'!F90</f>
        <v>0.6</v>
      </c>
      <c r="F90" s="8" t="str">
        <f>'[2]All Speed'!G90</f>
        <v>I-805 NB</v>
      </c>
      <c r="G90" s="112">
        <f>'[2]All Speed'!I90</f>
        <v>66.75</v>
      </c>
      <c r="H90" s="2">
        <f>'[2]All Speed'!J90</f>
        <v>61.74</v>
      </c>
      <c r="I90" s="112">
        <f>'[2]All Speed'!K90</f>
        <v>66.45</v>
      </c>
      <c r="J90" s="2">
        <f>'[2]All Speed'!L90</f>
        <v>66.97</v>
      </c>
      <c r="K90" s="112">
        <f>'[2]All Speed'!M90</f>
        <v>65.98</v>
      </c>
      <c r="L90" s="115">
        <f>VLOOKUP(A:A,readme[#All],2,FALSE)</f>
        <v>0</v>
      </c>
      <c r="M90" s="119">
        <f>VLOOKUP(A:A,readme[#All],3,FALSE)</f>
        <v>0</v>
      </c>
      <c r="N90" s="115">
        <f>VLOOKUP(A:A,readme[#All],4,FALSE)</f>
        <v>0</v>
      </c>
      <c r="O90" s="6">
        <f>VLOOKUP(A:A,readme[#All],5,FALSE)</f>
        <v>0</v>
      </c>
      <c r="P90" s="115">
        <f>VLOOKUP(A:A,readme[#All],6,FALSE)</f>
        <v>0</v>
      </c>
      <c r="Q90" s="143">
        <f t="shared" si="4"/>
        <v>-1</v>
      </c>
      <c r="R90" s="117">
        <f t="shared" si="5"/>
        <v>3811.8276000000001</v>
      </c>
      <c r="S90" s="143">
        <f t="shared" si="6"/>
        <v>-1</v>
      </c>
      <c r="T90" s="118">
        <f t="shared" si="7"/>
        <v>4484.9808999999996</v>
      </c>
      <c r="V90" s="10">
        <v>786</v>
      </c>
      <c r="W90" s="139"/>
      <c r="X90" s="139"/>
      <c r="Y90" s="139"/>
      <c r="Z90" s="139"/>
      <c r="AA90" s="139">
        <v>67.849999999999994</v>
      </c>
      <c r="AB90" s="139">
        <v>0</v>
      </c>
      <c r="AC90" s="139">
        <v>23.01</v>
      </c>
      <c r="AD90" s="139">
        <v>0</v>
      </c>
      <c r="AE90" s="139"/>
      <c r="AF90" s="139"/>
      <c r="AG90" s="139"/>
      <c r="AH90" s="139"/>
      <c r="AI90" s="139"/>
      <c r="AJ90" s="139"/>
      <c r="AK90" s="139"/>
      <c r="AL90" s="139"/>
      <c r="AM90" s="139">
        <v>67.849999999999994</v>
      </c>
      <c r="AN90" s="139">
        <v>0</v>
      </c>
      <c r="AO90" s="139">
        <v>23.01</v>
      </c>
      <c r="AP90" s="139">
        <v>0</v>
      </c>
    </row>
    <row r="91" spans="1:42" x14ac:dyDescent="0.25">
      <c r="A91">
        <f>'[2]All Speed'!A91</f>
        <v>8966</v>
      </c>
      <c r="B91">
        <f>'[2]All Speed'!C91</f>
        <v>1</v>
      </c>
      <c r="C91" s="8" t="str">
        <f>'[2]All Speed'!D91</f>
        <v>I-15 NB</v>
      </c>
      <c r="D91" s="5">
        <f>'[2]All Speed'!E91</f>
        <v>13</v>
      </c>
      <c r="E91" s="1">
        <f>'[2]All Speed'!F91</f>
        <v>0.19</v>
      </c>
      <c r="F91" s="8" t="str">
        <f>'[2]All Speed'!G91</f>
        <v>40TH</v>
      </c>
      <c r="G91" s="112">
        <f>'[2]All Speed'!I91</f>
        <v>66.92</v>
      </c>
      <c r="H91" s="2">
        <f>'[2]All Speed'!J91</f>
        <v>41.71</v>
      </c>
      <c r="I91" s="112">
        <f>'[2]All Speed'!K91</f>
        <v>63.78</v>
      </c>
      <c r="J91" s="2">
        <f>'[2]All Speed'!L91</f>
        <v>65.91</v>
      </c>
      <c r="K91" s="112">
        <f>'[2]All Speed'!M91</f>
        <v>66.27</v>
      </c>
      <c r="L91" s="115">
        <f>VLOOKUP(A:A,readme[#All],2,FALSE)</f>
        <v>0</v>
      </c>
      <c r="M91" s="119">
        <f>VLOOKUP(A:A,readme[#All],3,FALSE)</f>
        <v>0</v>
      </c>
      <c r="N91" s="115">
        <f>VLOOKUP(A:A,readme[#All],4,FALSE)</f>
        <v>0</v>
      </c>
      <c r="O91" s="6">
        <f>VLOOKUP(A:A,readme[#All],5,FALSE)</f>
        <v>0</v>
      </c>
      <c r="P91" s="115">
        <f>VLOOKUP(A:A,readme[#All],6,FALSE)</f>
        <v>0</v>
      </c>
      <c r="Q91" s="143">
        <f t="shared" si="4"/>
        <v>-1</v>
      </c>
      <c r="R91" s="117">
        <f t="shared" si="5"/>
        <v>1739.7241000000001</v>
      </c>
      <c r="S91" s="143">
        <f t="shared" si="6"/>
        <v>-1</v>
      </c>
      <c r="T91" s="118">
        <f t="shared" si="7"/>
        <v>4344.1280999999999</v>
      </c>
      <c r="V91" s="10">
        <v>787</v>
      </c>
      <c r="W91" s="139"/>
      <c r="X91" s="139"/>
      <c r="Y91" s="139"/>
      <c r="Z91" s="139"/>
      <c r="AA91" s="139">
        <v>67.86</v>
      </c>
      <c r="AB91" s="139">
        <v>0</v>
      </c>
      <c r="AC91" s="139">
        <v>29.19</v>
      </c>
      <c r="AD91" s="139">
        <v>0</v>
      </c>
      <c r="AE91" s="139"/>
      <c r="AF91" s="139"/>
      <c r="AG91" s="139"/>
      <c r="AH91" s="139"/>
      <c r="AI91" s="139"/>
      <c r="AJ91" s="139"/>
      <c r="AK91" s="139"/>
      <c r="AL91" s="139"/>
      <c r="AM91" s="139">
        <v>67.86</v>
      </c>
      <c r="AN91" s="139">
        <v>0</v>
      </c>
      <c r="AO91" s="139">
        <v>29.19</v>
      </c>
      <c r="AP91" s="139">
        <v>0</v>
      </c>
    </row>
    <row r="92" spans="1:42" x14ac:dyDescent="0.25">
      <c r="A92">
        <f>'[2]All Speed'!A92</f>
        <v>8954</v>
      </c>
      <c r="B92">
        <f>'[2]All Speed'!C92</f>
        <v>1</v>
      </c>
      <c r="C92" s="8" t="str">
        <f>'[2]All Speed'!D92</f>
        <v>I-15 NB</v>
      </c>
      <c r="D92" s="5">
        <f>'[2]All Speed'!E92</f>
        <v>14</v>
      </c>
      <c r="E92" s="1">
        <f>'[2]All Speed'!F92</f>
        <v>0.18</v>
      </c>
      <c r="F92" s="8" t="str">
        <f>'[2]All Speed'!G92</f>
        <v>UNIVERSITY</v>
      </c>
      <c r="G92" s="112">
        <f>'[2]All Speed'!I92</f>
        <v>66.92</v>
      </c>
      <c r="H92" s="2">
        <f>'[2]All Speed'!J92</f>
        <v>41.71</v>
      </c>
      <c r="I92" s="112">
        <f>'[2]All Speed'!K92</f>
        <v>63.78</v>
      </c>
      <c r="J92" s="2">
        <f>'[2]All Speed'!L92</f>
        <v>65.91</v>
      </c>
      <c r="K92" s="112">
        <f>'[2]All Speed'!M92</f>
        <v>66.27</v>
      </c>
      <c r="L92" s="115">
        <f>VLOOKUP(A:A,readme[#All],2,FALSE)</f>
        <v>0</v>
      </c>
      <c r="M92" s="119">
        <f>VLOOKUP(A:A,readme[#All],3,FALSE)</f>
        <v>0</v>
      </c>
      <c r="N92" s="115">
        <f>VLOOKUP(A:A,readme[#All],4,FALSE)</f>
        <v>0</v>
      </c>
      <c r="O92" s="6">
        <f>VLOOKUP(A:A,readme[#All],5,FALSE)</f>
        <v>0</v>
      </c>
      <c r="P92" s="115">
        <f>VLOOKUP(A:A,readme[#All],6,FALSE)</f>
        <v>0</v>
      </c>
      <c r="Q92" s="143">
        <f t="shared" si="4"/>
        <v>-1</v>
      </c>
      <c r="R92" s="117">
        <f t="shared" si="5"/>
        <v>1739.7241000000001</v>
      </c>
      <c r="S92" s="143">
        <f t="shared" si="6"/>
        <v>-1</v>
      </c>
      <c r="T92" s="118">
        <f t="shared" si="7"/>
        <v>4344.1280999999999</v>
      </c>
      <c r="V92" s="10">
        <v>788</v>
      </c>
      <c r="W92" s="139"/>
      <c r="X92" s="139"/>
      <c r="Y92" s="139"/>
      <c r="Z92" s="139"/>
      <c r="AA92" s="139">
        <v>66.87</v>
      </c>
      <c r="AB92" s="139">
        <v>0</v>
      </c>
      <c r="AC92" s="139">
        <v>31.83</v>
      </c>
      <c r="AD92" s="139">
        <v>0</v>
      </c>
      <c r="AE92" s="139"/>
      <c r="AF92" s="139"/>
      <c r="AG92" s="139"/>
      <c r="AH92" s="139"/>
      <c r="AI92" s="139"/>
      <c r="AJ92" s="139"/>
      <c r="AK92" s="139"/>
      <c r="AL92" s="139"/>
      <c r="AM92" s="139">
        <v>66.87</v>
      </c>
      <c r="AN92" s="139">
        <v>0</v>
      </c>
      <c r="AO92" s="139">
        <v>31.83</v>
      </c>
      <c r="AP92" s="139">
        <v>0</v>
      </c>
    </row>
    <row r="93" spans="1:42" x14ac:dyDescent="0.25">
      <c r="A93">
        <f>'[2]All Speed'!A93</f>
        <v>20458</v>
      </c>
      <c r="B93">
        <f>'[2]All Speed'!C93</f>
        <v>1</v>
      </c>
      <c r="C93" s="8" t="str">
        <f>'[2]All Speed'!D93</f>
        <v>I-15 NB</v>
      </c>
      <c r="D93" s="5">
        <f>'[2]All Speed'!E93</f>
        <v>15</v>
      </c>
      <c r="E93" s="1">
        <f>'[2]All Speed'!F93</f>
        <v>0.34</v>
      </c>
      <c r="F93" s="8" t="str">
        <f>'[2]All Speed'!G93</f>
        <v>UNIVERSITY</v>
      </c>
      <c r="G93" s="112">
        <f>'[2]All Speed'!I93</f>
        <v>66.209999999999994</v>
      </c>
      <c r="H93" s="2">
        <f>'[2]All Speed'!J93</f>
        <v>39.69</v>
      </c>
      <c r="I93" s="112">
        <f>'[2]All Speed'!K93</f>
        <v>63.71</v>
      </c>
      <c r="J93" s="2">
        <f>'[2]All Speed'!L93</f>
        <v>65.58</v>
      </c>
      <c r="K93" s="112">
        <f>'[2]All Speed'!M93</f>
        <v>65.52</v>
      </c>
      <c r="L93" s="115">
        <f>VLOOKUP(A:A,readme[#All],2,FALSE)</f>
        <v>0</v>
      </c>
      <c r="M93" s="119">
        <f>VLOOKUP(A:A,readme[#All],3,FALSE)</f>
        <v>0</v>
      </c>
      <c r="N93" s="115">
        <f>VLOOKUP(A:A,readme[#All],4,FALSE)</f>
        <v>0</v>
      </c>
      <c r="O93" s="6">
        <f>VLOOKUP(A:A,readme[#All],5,FALSE)</f>
        <v>0</v>
      </c>
      <c r="P93" s="115">
        <f>VLOOKUP(A:A,readme[#All],6,FALSE)</f>
        <v>0</v>
      </c>
      <c r="Q93" s="143">
        <f t="shared" si="4"/>
        <v>-1</v>
      </c>
      <c r="R93" s="117">
        <f t="shared" si="5"/>
        <v>1575.2960999999998</v>
      </c>
      <c r="S93" s="143">
        <f t="shared" si="6"/>
        <v>-1</v>
      </c>
      <c r="T93" s="118">
        <f t="shared" si="7"/>
        <v>4300.7363999999998</v>
      </c>
      <c r="V93" s="10">
        <v>791</v>
      </c>
      <c r="W93" s="139"/>
      <c r="X93" s="139"/>
      <c r="Y93" s="139"/>
      <c r="Z93" s="139"/>
      <c r="AA93" s="139">
        <v>62.97</v>
      </c>
      <c r="AB93" s="139">
        <v>0</v>
      </c>
      <c r="AC93" s="139">
        <v>33.9</v>
      </c>
      <c r="AD93" s="139">
        <v>0</v>
      </c>
      <c r="AE93" s="139"/>
      <c r="AF93" s="139"/>
      <c r="AG93" s="139"/>
      <c r="AH93" s="139"/>
      <c r="AI93" s="139"/>
      <c r="AJ93" s="139"/>
      <c r="AK93" s="139"/>
      <c r="AL93" s="139"/>
      <c r="AM93" s="139">
        <v>62.97</v>
      </c>
      <c r="AN93" s="139">
        <v>0</v>
      </c>
      <c r="AO93" s="139">
        <v>33.9</v>
      </c>
      <c r="AP93" s="139">
        <v>0</v>
      </c>
    </row>
    <row r="94" spans="1:42" x14ac:dyDescent="0.25">
      <c r="A94">
        <f>'[2]All Speed'!A94</f>
        <v>27578</v>
      </c>
      <c r="B94">
        <f>'[2]All Speed'!C94</f>
        <v>1</v>
      </c>
      <c r="C94" s="8" t="str">
        <f>'[2]All Speed'!D94</f>
        <v>I-15 NB</v>
      </c>
      <c r="D94" s="5">
        <f>'[2]All Speed'!E94</f>
        <v>16</v>
      </c>
      <c r="E94" s="1">
        <f>'[2]All Speed'!F94</f>
        <v>0.19</v>
      </c>
      <c r="F94" s="8" t="str">
        <f>'[2]All Speed'!G94</f>
        <v>EL CAJON</v>
      </c>
      <c r="G94" s="112">
        <f>'[2]All Speed'!I94</f>
        <v>66.209999999999994</v>
      </c>
      <c r="H94" s="2">
        <f>'[2]All Speed'!J94</f>
        <v>39.69</v>
      </c>
      <c r="I94" s="112">
        <f>'[2]All Speed'!K94</f>
        <v>63.71</v>
      </c>
      <c r="J94" s="2">
        <f>'[2]All Speed'!L94</f>
        <v>65.58</v>
      </c>
      <c r="K94" s="112">
        <f>'[2]All Speed'!M94</f>
        <v>65.52</v>
      </c>
      <c r="L94" s="115">
        <f>VLOOKUP(A:A,readme[#All],2,FALSE)</f>
        <v>0</v>
      </c>
      <c r="M94" s="119">
        <f>VLOOKUP(A:A,readme[#All],3,FALSE)</f>
        <v>0</v>
      </c>
      <c r="N94" s="115">
        <f>VLOOKUP(A:A,readme[#All],4,FALSE)</f>
        <v>0</v>
      </c>
      <c r="O94" s="6">
        <f>VLOOKUP(A:A,readme[#All],5,FALSE)</f>
        <v>0</v>
      </c>
      <c r="P94" s="115">
        <f>VLOOKUP(A:A,readme[#All],6,FALSE)</f>
        <v>0</v>
      </c>
      <c r="Q94" s="143">
        <f t="shared" si="4"/>
        <v>-1</v>
      </c>
      <c r="R94" s="117">
        <f t="shared" si="5"/>
        <v>1575.2960999999998</v>
      </c>
      <c r="S94" s="143">
        <f t="shared" si="6"/>
        <v>-1</v>
      </c>
      <c r="T94" s="118">
        <f t="shared" si="7"/>
        <v>4300.7363999999998</v>
      </c>
      <c r="V94" s="10">
        <v>792</v>
      </c>
      <c r="W94" s="139"/>
      <c r="X94" s="139"/>
      <c r="Y94" s="139"/>
      <c r="Z94" s="139"/>
      <c r="AA94" s="139">
        <v>67.12</v>
      </c>
      <c r="AB94" s="139">
        <v>0</v>
      </c>
      <c r="AC94" s="139">
        <v>32.28</v>
      </c>
      <c r="AD94" s="139">
        <v>0</v>
      </c>
      <c r="AE94" s="139"/>
      <c r="AF94" s="139"/>
      <c r="AG94" s="139"/>
      <c r="AH94" s="139"/>
      <c r="AI94" s="139"/>
      <c r="AJ94" s="139"/>
      <c r="AK94" s="139"/>
      <c r="AL94" s="139"/>
      <c r="AM94" s="139">
        <v>67.12</v>
      </c>
      <c r="AN94" s="139">
        <v>0</v>
      </c>
      <c r="AO94" s="139">
        <v>32.28</v>
      </c>
      <c r="AP94" s="139">
        <v>0</v>
      </c>
    </row>
    <row r="95" spans="1:42" x14ac:dyDescent="0.25">
      <c r="A95">
        <f>'[2]All Speed'!A95</f>
        <v>8972</v>
      </c>
      <c r="B95">
        <f>'[2]All Speed'!C95</f>
        <v>1</v>
      </c>
      <c r="C95" s="8" t="str">
        <f>'[2]All Speed'!D95</f>
        <v>I-15 NB</v>
      </c>
      <c r="D95" s="5">
        <f>'[2]All Speed'!E95</f>
        <v>17</v>
      </c>
      <c r="E95" s="1">
        <f>'[2]All Speed'!F95</f>
        <v>0.23</v>
      </c>
      <c r="F95" s="8" t="str">
        <f>'[2]All Speed'!G95</f>
        <v>EL CAJON</v>
      </c>
      <c r="G95" s="112">
        <f>'[2]All Speed'!I95</f>
        <v>66.06</v>
      </c>
      <c r="H95" s="2">
        <f>'[2]All Speed'!J95</f>
        <v>39.270000000000003</v>
      </c>
      <c r="I95" s="112">
        <f>'[2]All Speed'!K95</f>
        <v>64.58</v>
      </c>
      <c r="J95" s="2">
        <f>'[2]All Speed'!L95</f>
        <v>66.23</v>
      </c>
      <c r="K95" s="112">
        <f>'[2]All Speed'!M95</f>
        <v>65.34</v>
      </c>
      <c r="L95" s="115">
        <f>VLOOKUP(A:A,readme[#All],2,FALSE)</f>
        <v>0</v>
      </c>
      <c r="M95" s="119">
        <f>VLOOKUP(A:A,readme[#All],3,FALSE)</f>
        <v>0</v>
      </c>
      <c r="N95" s="115">
        <f>VLOOKUP(A:A,readme[#All],4,FALSE)</f>
        <v>0</v>
      </c>
      <c r="O95" s="6">
        <f>VLOOKUP(A:A,readme[#All],5,FALSE)</f>
        <v>0</v>
      </c>
      <c r="P95" s="115">
        <f>VLOOKUP(A:A,readme[#All],6,FALSE)</f>
        <v>0</v>
      </c>
      <c r="Q95" s="143">
        <f t="shared" si="4"/>
        <v>-1</v>
      </c>
      <c r="R95" s="117">
        <f t="shared" si="5"/>
        <v>1542.1329000000003</v>
      </c>
      <c r="S95" s="143">
        <f t="shared" si="6"/>
        <v>-1</v>
      </c>
      <c r="T95" s="118">
        <f t="shared" si="7"/>
        <v>4386.4129000000003</v>
      </c>
      <c r="V95" s="10">
        <v>797</v>
      </c>
      <c r="W95" s="139"/>
      <c r="X95" s="139"/>
      <c r="Y95" s="139"/>
      <c r="Z95" s="139"/>
      <c r="AA95" s="139">
        <v>68.010000000000005</v>
      </c>
      <c r="AB95" s="139">
        <v>0</v>
      </c>
      <c r="AC95" s="139">
        <v>30.62</v>
      </c>
      <c r="AD95" s="139">
        <v>0</v>
      </c>
      <c r="AE95" s="139"/>
      <c r="AF95" s="139"/>
      <c r="AG95" s="139"/>
      <c r="AH95" s="139"/>
      <c r="AI95" s="139"/>
      <c r="AJ95" s="139"/>
      <c r="AK95" s="139"/>
      <c r="AL95" s="139"/>
      <c r="AM95" s="139">
        <v>68.010000000000005</v>
      </c>
      <c r="AN95" s="139">
        <v>0</v>
      </c>
      <c r="AO95" s="139">
        <v>30.62</v>
      </c>
      <c r="AP95" s="139">
        <v>0</v>
      </c>
    </row>
    <row r="96" spans="1:42" x14ac:dyDescent="0.25">
      <c r="A96">
        <f>'[2]All Speed'!A96</f>
        <v>28564</v>
      </c>
      <c r="B96">
        <f>'[2]All Speed'!C96</f>
        <v>2</v>
      </c>
      <c r="C96" s="8" t="str">
        <f>'[2]All Speed'!D96</f>
        <v>I-15 SB</v>
      </c>
      <c r="D96" s="5">
        <f>'[2]All Speed'!E96</f>
        <v>2</v>
      </c>
      <c r="E96" s="1">
        <f>'[2]All Speed'!F96</f>
        <v>0.73</v>
      </c>
      <c r="F96" s="8" t="str">
        <f>'[2]All Speed'!G96</f>
        <v>RAINBOW VALLEY WEST</v>
      </c>
      <c r="G96" s="112">
        <f>'[2]All Speed'!I96</f>
        <v>68.819999999999993</v>
      </c>
      <c r="H96" s="2">
        <f>'[2]All Speed'!J96</f>
        <v>65.430000000000007</v>
      </c>
      <c r="I96" s="112">
        <f>'[2]All Speed'!K96</f>
        <v>72.260000000000005</v>
      </c>
      <c r="J96" s="2">
        <f>'[2]All Speed'!L96</f>
        <v>72.37</v>
      </c>
      <c r="K96" s="112">
        <f>'[2]All Speed'!M96</f>
        <v>67.72</v>
      </c>
      <c r="L96" s="115">
        <f>VLOOKUP(A:A,readme[#All],2,FALSE)</f>
        <v>0</v>
      </c>
      <c r="M96" s="119">
        <f>VLOOKUP(A:A,readme[#All],3,FALSE)</f>
        <v>0</v>
      </c>
      <c r="N96" s="115">
        <f>VLOOKUP(A:A,readme[#All],4,FALSE)</f>
        <v>0</v>
      </c>
      <c r="O96" s="6">
        <f>VLOOKUP(A:A,readme[#All],5,FALSE)</f>
        <v>0</v>
      </c>
      <c r="P96" s="115">
        <f>VLOOKUP(A:A,readme[#All],6,FALSE)</f>
        <v>0</v>
      </c>
      <c r="Q96" s="143">
        <f t="shared" si="4"/>
        <v>-1</v>
      </c>
      <c r="R96" s="117">
        <f t="shared" si="5"/>
        <v>4281.0849000000007</v>
      </c>
      <c r="S96" s="143">
        <f t="shared" si="6"/>
        <v>-1</v>
      </c>
      <c r="T96" s="118">
        <f t="shared" si="7"/>
        <v>5237.4169000000011</v>
      </c>
      <c r="V96" s="10">
        <v>800</v>
      </c>
      <c r="W96" s="139"/>
      <c r="X96" s="139"/>
      <c r="Y96" s="139"/>
      <c r="Z96" s="139"/>
      <c r="AA96" s="139">
        <v>67.62</v>
      </c>
      <c r="AB96" s="139">
        <v>0</v>
      </c>
      <c r="AC96" s="139">
        <v>34.39</v>
      </c>
      <c r="AD96" s="139">
        <v>0</v>
      </c>
      <c r="AE96" s="139"/>
      <c r="AF96" s="139"/>
      <c r="AG96" s="139"/>
      <c r="AH96" s="139"/>
      <c r="AI96" s="139"/>
      <c r="AJ96" s="139"/>
      <c r="AK96" s="139"/>
      <c r="AL96" s="139"/>
      <c r="AM96" s="139">
        <v>67.62</v>
      </c>
      <c r="AN96" s="139">
        <v>0</v>
      </c>
      <c r="AO96" s="139">
        <v>34.39</v>
      </c>
      <c r="AP96" s="139">
        <v>0</v>
      </c>
    </row>
    <row r="97" spans="1:42" x14ac:dyDescent="0.25">
      <c r="A97">
        <f>'[2]All Speed'!A97</f>
        <v>27177</v>
      </c>
      <c r="B97">
        <f>'[2]All Speed'!C97</f>
        <v>2</v>
      </c>
      <c r="C97" s="8" t="str">
        <f>'[2]All Speed'!D97</f>
        <v>I-15 SB</v>
      </c>
      <c r="D97" s="5">
        <f>'[2]All Speed'!E97</f>
        <v>4</v>
      </c>
      <c r="E97" s="1">
        <f>'[2]All Speed'!F97</f>
        <v>0.63</v>
      </c>
      <c r="F97" s="8" t="str">
        <f>'[2]All Speed'!G97</f>
        <v>MISSION</v>
      </c>
      <c r="G97" s="112">
        <f>'[2]All Speed'!I97</f>
        <v>68.62</v>
      </c>
      <c r="H97" s="2">
        <f>'[2]All Speed'!J97</f>
        <v>67.930000000000007</v>
      </c>
      <c r="I97" s="112">
        <f>'[2]All Speed'!K97</f>
        <v>71.069999999999993</v>
      </c>
      <c r="J97" s="2">
        <f>'[2]All Speed'!L97</f>
        <v>71.38</v>
      </c>
      <c r="K97" s="112">
        <f>'[2]All Speed'!M97</f>
        <v>66.8</v>
      </c>
      <c r="L97" s="115">
        <f>VLOOKUP(A:A,readme[#All],2,FALSE)</f>
        <v>0</v>
      </c>
      <c r="M97" s="119">
        <f>VLOOKUP(A:A,readme[#All],3,FALSE)</f>
        <v>0</v>
      </c>
      <c r="N97" s="115">
        <f>VLOOKUP(A:A,readme[#All],4,FALSE)</f>
        <v>0</v>
      </c>
      <c r="O97" s="6">
        <f>VLOOKUP(A:A,readme[#All],5,FALSE)</f>
        <v>0</v>
      </c>
      <c r="P97" s="115">
        <f>VLOOKUP(A:A,readme[#All],6,FALSE)</f>
        <v>0</v>
      </c>
      <c r="Q97" s="143">
        <f t="shared" si="4"/>
        <v>-1</v>
      </c>
      <c r="R97" s="117">
        <f t="shared" si="5"/>
        <v>4614.4849000000013</v>
      </c>
      <c r="S97" s="143">
        <f t="shared" si="6"/>
        <v>-1</v>
      </c>
      <c r="T97" s="118">
        <f t="shared" si="7"/>
        <v>5095.1043999999993</v>
      </c>
      <c r="V97" s="10">
        <v>801</v>
      </c>
      <c r="W97" s="139"/>
      <c r="X97" s="139"/>
      <c r="Y97" s="139"/>
      <c r="Z97" s="139"/>
      <c r="AA97" s="139">
        <v>67.62</v>
      </c>
      <c r="AB97" s="139">
        <v>0</v>
      </c>
      <c r="AC97" s="139">
        <v>34.39</v>
      </c>
      <c r="AD97" s="139">
        <v>0</v>
      </c>
      <c r="AE97" s="139"/>
      <c r="AF97" s="139"/>
      <c r="AG97" s="139"/>
      <c r="AH97" s="139"/>
      <c r="AI97" s="139"/>
      <c r="AJ97" s="139"/>
      <c r="AK97" s="139"/>
      <c r="AL97" s="139"/>
      <c r="AM97" s="139">
        <v>67.62</v>
      </c>
      <c r="AN97" s="139">
        <v>0</v>
      </c>
      <c r="AO97" s="139">
        <v>34.39</v>
      </c>
      <c r="AP97" s="139">
        <v>0</v>
      </c>
    </row>
    <row r="98" spans="1:42" x14ac:dyDescent="0.25">
      <c r="A98">
        <f>'[2]All Speed'!A98</f>
        <v>26675</v>
      </c>
      <c r="B98">
        <f>'[2]All Speed'!C98</f>
        <v>2</v>
      </c>
      <c r="C98" s="8" t="str">
        <f>'[2]All Speed'!D98</f>
        <v>I-15 SB</v>
      </c>
      <c r="D98" s="5">
        <f>'[2]All Speed'!E98</f>
        <v>8</v>
      </c>
      <c r="E98" s="1">
        <f>'[2]All Speed'!F98</f>
        <v>0.51</v>
      </c>
      <c r="F98" s="8" t="str">
        <f>'[2]All Speed'!G98</f>
        <v>PALA</v>
      </c>
      <c r="G98" s="112">
        <f>'[2]All Speed'!I98</f>
        <v>67.069999999999993</v>
      </c>
      <c r="H98" s="2">
        <f>'[2]All Speed'!J98</f>
        <v>66.099999999999994</v>
      </c>
      <c r="I98" s="112">
        <f>'[2]All Speed'!K98</f>
        <v>69.959999999999994</v>
      </c>
      <c r="J98" s="2">
        <f>'[2]All Speed'!L98</f>
        <v>69.89</v>
      </c>
      <c r="K98" s="112">
        <f>'[2]All Speed'!M98</f>
        <v>65.36</v>
      </c>
      <c r="L98" s="115">
        <f>VLOOKUP(A:A,readme[#All],2,FALSE)</f>
        <v>0</v>
      </c>
      <c r="M98" s="119">
        <f>VLOOKUP(A:A,readme[#All],3,FALSE)</f>
        <v>0</v>
      </c>
      <c r="N98" s="115">
        <f>VLOOKUP(A:A,readme[#All],4,FALSE)</f>
        <v>0</v>
      </c>
      <c r="O98" s="6">
        <f>VLOOKUP(A:A,readme[#All],5,FALSE)</f>
        <v>0</v>
      </c>
      <c r="P98" s="115">
        <f>VLOOKUP(A:A,readme[#All],6,FALSE)</f>
        <v>0</v>
      </c>
      <c r="Q98" s="143">
        <f t="shared" si="4"/>
        <v>-1</v>
      </c>
      <c r="R98" s="117">
        <f t="shared" si="5"/>
        <v>4369.2099999999991</v>
      </c>
      <c r="S98" s="143">
        <f t="shared" si="6"/>
        <v>-1</v>
      </c>
      <c r="T98" s="118">
        <f t="shared" si="7"/>
        <v>4884.6121000000003</v>
      </c>
      <c r="V98" s="10">
        <v>802</v>
      </c>
      <c r="W98" s="139"/>
      <c r="X98" s="139"/>
      <c r="Y98" s="139"/>
      <c r="Z98" s="139"/>
      <c r="AA98" s="139">
        <v>67.62</v>
      </c>
      <c r="AB98" s="139">
        <v>0</v>
      </c>
      <c r="AC98" s="139">
        <v>34.39</v>
      </c>
      <c r="AD98" s="139">
        <v>0</v>
      </c>
      <c r="AE98" s="139"/>
      <c r="AF98" s="139"/>
      <c r="AG98" s="139"/>
      <c r="AH98" s="139"/>
      <c r="AI98" s="139"/>
      <c r="AJ98" s="139"/>
      <c r="AK98" s="139"/>
      <c r="AL98" s="139"/>
      <c r="AM98" s="139">
        <v>67.62</v>
      </c>
      <c r="AN98" s="139">
        <v>0</v>
      </c>
      <c r="AO98" s="139">
        <v>34.39</v>
      </c>
      <c r="AP98" s="139">
        <v>0</v>
      </c>
    </row>
    <row r="99" spans="1:42" x14ac:dyDescent="0.25">
      <c r="A99">
        <f>'[2]All Speed'!A99</f>
        <v>27175</v>
      </c>
      <c r="B99">
        <f>'[2]All Speed'!C99</f>
        <v>2</v>
      </c>
      <c r="C99" s="8" t="str">
        <f>'[2]All Speed'!D99</f>
        <v>I-15 SB</v>
      </c>
      <c r="D99" s="5">
        <f>'[2]All Speed'!E99</f>
        <v>9</v>
      </c>
      <c r="E99" s="1">
        <f>'[2]All Speed'!F99</f>
        <v>0.31</v>
      </c>
      <c r="F99" s="8" t="str">
        <f>'[2]All Speed'!G99</f>
        <v>PALA</v>
      </c>
      <c r="G99" s="112">
        <f>'[2]All Speed'!I99</f>
        <v>67.069999999999993</v>
      </c>
      <c r="H99" s="2">
        <f>'[2]All Speed'!J99</f>
        <v>66.099999999999994</v>
      </c>
      <c r="I99" s="112">
        <f>'[2]All Speed'!K99</f>
        <v>69.959999999999994</v>
      </c>
      <c r="J99" s="2">
        <f>'[2]All Speed'!L99</f>
        <v>69.89</v>
      </c>
      <c r="K99" s="112">
        <f>'[2]All Speed'!M99</f>
        <v>65.36</v>
      </c>
      <c r="L99" s="115">
        <f>VLOOKUP(A:A,readme[#All],2,FALSE)</f>
        <v>0</v>
      </c>
      <c r="M99" s="119">
        <f>VLOOKUP(A:A,readme[#All],3,FALSE)</f>
        <v>0</v>
      </c>
      <c r="N99" s="115">
        <f>VLOOKUP(A:A,readme[#All],4,FALSE)</f>
        <v>0</v>
      </c>
      <c r="O99" s="6">
        <f>VLOOKUP(A:A,readme[#All],5,FALSE)</f>
        <v>0</v>
      </c>
      <c r="P99" s="115">
        <f>VLOOKUP(A:A,readme[#All],6,FALSE)</f>
        <v>0</v>
      </c>
      <c r="Q99" s="143">
        <f t="shared" si="4"/>
        <v>-1</v>
      </c>
      <c r="R99" s="117">
        <f t="shared" si="5"/>
        <v>4369.2099999999991</v>
      </c>
      <c r="S99" s="143">
        <f t="shared" si="6"/>
        <v>-1</v>
      </c>
      <c r="T99" s="118">
        <f t="shared" si="7"/>
        <v>4884.6121000000003</v>
      </c>
      <c r="V99" s="10">
        <v>803</v>
      </c>
      <c r="W99" s="139"/>
      <c r="X99" s="139"/>
      <c r="Y99" s="139"/>
      <c r="Z99" s="139"/>
      <c r="AA99" s="139">
        <v>67.17</v>
      </c>
      <c r="AB99" s="139">
        <v>0</v>
      </c>
      <c r="AC99" s="139">
        <v>57.11</v>
      </c>
      <c r="AD99" s="139">
        <v>0</v>
      </c>
      <c r="AE99" s="139"/>
      <c r="AF99" s="139"/>
      <c r="AG99" s="139"/>
      <c r="AH99" s="139"/>
      <c r="AI99" s="139"/>
      <c r="AJ99" s="139"/>
      <c r="AK99" s="139"/>
      <c r="AL99" s="139"/>
      <c r="AM99" s="139">
        <v>67.17</v>
      </c>
      <c r="AN99" s="139">
        <v>0</v>
      </c>
      <c r="AO99" s="139">
        <v>57.11</v>
      </c>
      <c r="AP99" s="139">
        <v>0</v>
      </c>
    </row>
    <row r="100" spans="1:42" x14ac:dyDescent="0.25">
      <c r="A100">
        <f>'[2]All Speed'!A100</f>
        <v>27171</v>
      </c>
      <c r="B100">
        <f>'[2]All Speed'!C100</f>
        <v>2</v>
      </c>
      <c r="C100" s="8" t="str">
        <f>'[2]All Speed'!D100</f>
        <v>I-15 SB</v>
      </c>
      <c r="D100" s="5">
        <f>'[2]All Speed'!E100</f>
        <v>11</v>
      </c>
      <c r="E100" s="1">
        <f>'[2]All Speed'!F100</f>
        <v>0.9</v>
      </c>
      <c r="F100" s="8" t="str">
        <f>'[2]All Speed'!G100</f>
        <v>OLD 395</v>
      </c>
      <c r="G100" s="112">
        <f>'[2]All Speed'!I100</f>
        <v>67.040000000000006</v>
      </c>
      <c r="H100" s="2">
        <f>'[2]All Speed'!J100</f>
        <v>63.13</v>
      </c>
      <c r="I100" s="112">
        <f>'[2]All Speed'!K100</f>
        <v>69.58</v>
      </c>
      <c r="J100" s="2">
        <f>'[2]All Speed'!L100</f>
        <v>69.81</v>
      </c>
      <c r="K100" s="112">
        <f>'[2]All Speed'!M100</f>
        <v>65.17</v>
      </c>
      <c r="L100" s="115">
        <f>VLOOKUP(A:A,readme[#All],2,FALSE)</f>
        <v>0</v>
      </c>
      <c r="M100" s="119">
        <f>VLOOKUP(A:A,readme[#All],3,FALSE)</f>
        <v>0</v>
      </c>
      <c r="N100" s="115">
        <f>VLOOKUP(A:A,readme[#All],4,FALSE)</f>
        <v>0</v>
      </c>
      <c r="O100" s="6">
        <f>VLOOKUP(A:A,readme[#All],5,FALSE)</f>
        <v>0</v>
      </c>
      <c r="P100" s="115">
        <f>VLOOKUP(A:A,readme[#All],6,FALSE)</f>
        <v>0</v>
      </c>
      <c r="Q100" s="143">
        <f t="shared" si="4"/>
        <v>-1</v>
      </c>
      <c r="R100" s="117">
        <f t="shared" si="5"/>
        <v>3985.3969000000002</v>
      </c>
      <c r="S100" s="143">
        <f t="shared" si="6"/>
        <v>-1</v>
      </c>
      <c r="T100" s="118">
        <f t="shared" si="7"/>
        <v>4873.4360999999999</v>
      </c>
      <c r="V100" s="10">
        <v>804</v>
      </c>
      <c r="W100" s="139"/>
      <c r="X100" s="139"/>
      <c r="Y100" s="139"/>
      <c r="Z100" s="139"/>
      <c r="AA100" s="139">
        <v>67.17</v>
      </c>
      <c r="AB100" s="139">
        <v>0</v>
      </c>
      <c r="AC100" s="139">
        <v>57.11</v>
      </c>
      <c r="AD100" s="139">
        <v>0</v>
      </c>
      <c r="AE100" s="139"/>
      <c r="AF100" s="139"/>
      <c r="AG100" s="139"/>
      <c r="AH100" s="139"/>
      <c r="AI100" s="139"/>
      <c r="AJ100" s="139"/>
      <c r="AK100" s="139"/>
      <c r="AL100" s="139"/>
      <c r="AM100" s="139">
        <v>67.17</v>
      </c>
      <c r="AN100" s="139">
        <v>0</v>
      </c>
      <c r="AO100" s="139">
        <v>57.11</v>
      </c>
      <c r="AP100" s="139">
        <v>0</v>
      </c>
    </row>
    <row r="101" spans="1:42" x14ac:dyDescent="0.25">
      <c r="A101">
        <f>'[2]All Speed'!A101</f>
        <v>27180</v>
      </c>
      <c r="B101">
        <f>'[2]All Speed'!C101</f>
        <v>2</v>
      </c>
      <c r="C101" s="8" t="str">
        <f>'[2]All Speed'!D101</f>
        <v>I-15 SB</v>
      </c>
      <c r="D101" s="5">
        <f>'[2]All Speed'!E101</f>
        <v>12</v>
      </c>
      <c r="E101" s="1">
        <f>'[2]All Speed'!F101</f>
        <v>1.79</v>
      </c>
      <c r="F101" s="8" t="str">
        <f>'[2]All Speed'!G101</f>
        <v>OLD 395</v>
      </c>
      <c r="G101" s="112">
        <f>'[2]All Speed'!I101</f>
        <v>64.430000000000007</v>
      </c>
      <c r="H101" s="2">
        <f>'[2]All Speed'!J101</f>
        <v>55.41</v>
      </c>
      <c r="I101" s="112">
        <f>'[2]All Speed'!K101</f>
        <v>67.849999999999994</v>
      </c>
      <c r="J101" s="2">
        <f>'[2]All Speed'!L101</f>
        <v>68.52</v>
      </c>
      <c r="K101" s="112">
        <f>'[2]All Speed'!M101</f>
        <v>62.95</v>
      </c>
      <c r="L101" s="115">
        <f>VLOOKUP(A:A,readme[#All],2,FALSE)</f>
        <v>0</v>
      </c>
      <c r="M101" s="119">
        <f>VLOOKUP(A:A,readme[#All],3,FALSE)</f>
        <v>0</v>
      </c>
      <c r="N101" s="115">
        <f>VLOOKUP(A:A,readme[#All],4,FALSE)</f>
        <v>0</v>
      </c>
      <c r="O101" s="6">
        <f>VLOOKUP(A:A,readme[#All],5,FALSE)</f>
        <v>0</v>
      </c>
      <c r="P101" s="115">
        <f>VLOOKUP(A:A,readme[#All],6,FALSE)</f>
        <v>0</v>
      </c>
      <c r="Q101" s="143">
        <f t="shared" si="4"/>
        <v>-1</v>
      </c>
      <c r="R101" s="117">
        <f t="shared" si="5"/>
        <v>3070.2680999999998</v>
      </c>
      <c r="S101" s="143">
        <f t="shared" si="6"/>
        <v>-1</v>
      </c>
      <c r="T101" s="118">
        <f t="shared" si="7"/>
        <v>4694.9903999999997</v>
      </c>
      <c r="V101" s="10">
        <v>805</v>
      </c>
      <c r="W101" s="139"/>
      <c r="X101" s="139"/>
      <c r="Y101" s="139"/>
      <c r="Z101" s="139"/>
      <c r="AA101" s="139">
        <v>67.489999999999995</v>
      </c>
      <c r="AB101" s="139">
        <v>0</v>
      </c>
      <c r="AC101" s="139">
        <v>59.51</v>
      </c>
      <c r="AD101" s="139">
        <v>0</v>
      </c>
      <c r="AE101" s="139"/>
      <c r="AF101" s="139"/>
      <c r="AG101" s="139"/>
      <c r="AH101" s="139"/>
      <c r="AI101" s="139"/>
      <c r="AJ101" s="139"/>
      <c r="AK101" s="139"/>
      <c r="AL101" s="139"/>
      <c r="AM101" s="139">
        <v>67.489999999999995</v>
      </c>
      <c r="AN101" s="139">
        <v>0</v>
      </c>
      <c r="AO101" s="139">
        <v>59.51</v>
      </c>
      <c r="AP101" s="139">
        <v>0</v>
      </c>
    </row>
    <row r="102" spans="1:42" x14ac:dyDescent="0.25">
      <c r="A102">
        <f>'[2]All Speed'!A102</f>
        <v>27173</v>
      </c>
      <c r="B102">
        <f>'[2]All Speed'!C102</f>
        <v>2</v>
      </c>
      <c r="C102" s="8" t="str">
        <f>'[2]All Speed'!D102</f>
        <v>I-15 SB</v>
      </c>
      <c r="D102" s="5">
        <f>'[2]All Speed'!E102</f>
        <v>13</v>
      </c>
      <c r="E102" s="1">
        <f>'[2]All Speed'!F102</f>
        <v>0.69</v>
      </c>
      <c r="F102" s="8" t="str">
        <f>'[2]All Speed'!G102</f>
        <v>GOPHER CANYON</v>
      </c>
      <c r="G102" s="112">
        <f>'[2]All Speed'!I102</f>
        <v>64.430000000000007</v>
      </c>
      <c r="H102" s="2">
        <f>'[2]All Speed'!J102</f>
        <v>55.41</v>
      </c>
      <c r="I102" s="112">
        <f>'[2]All Speed'!K102</f>
        <v>67.849999999999994</v>
      </c>
      <c r="J102" s="2">
        <f>'[2]All Speed'!L102</f>
        <v>68.52</v>
      </c>
      <c r="K102" s="112">
        <f>'[2]All Speed'!M102</f>
        <v>62.95</v>
      </c>
      <c r="L102" s="115">
        <f>VLOOKUP(A:A,readme[#All],2,FALSE)</f>
        <v>0</v>
      </c>
      <c r="M102" s="119">
        <f>VLOOKUP(A:A,readme[#All],3,FALSE)</f>
        <v>0</v>
      </c>
      <c r="N102" s="115">
        <f>VLOOKUP(A:A,readme[#All],4,FALSE)</f>
        <v>0</v>
      </c>
      <c r="O102" s="6">
        <f>VLOOKUP(A:A,readme[#All],5,FALSE)</f>
        <v>0</v>
      </c>
      <c r="P102" s="115">
        <f>VLOOKUP(A:A,readme[#All],6,FALSE)</f>
        <v>0</v>
      </c>
      <c r="Q102" s="143">
        <f t="shared" si="4"/>
        <v>-1</v>
      </c>
      <c r="R102" s="117">
        <f t="shared" si="5"/>
        <v>3070.2680999999998</v>
      </c>
      <c r="S102" s="143">
        <f t="shared" si="6"/>
        <v>-1</v>
      </c>
      <c r="T102" s="118">
        <f t="shared" si="7"/>
        <v>4694.9903999999997</v>
      </c>
      <c r="V102" s="10">
        <v>806</v>
      </c>
      <c r="W102" s="139"/>
      <c r="X102" s="139"/>
      <c r="Y102" s="139"/>
      <c r="Z102" s="139"/>
      <c r="AA102" s="139">
        <v>67.489999999999995</v>
      </c>
      <c r="AB102" s="139">
        <v>0</v>
      </c>
      <c r="AC102" s="139">
        <v>59.51</v>
      </c>
      <c r="AD102" s="139">
        <v>0</v>
      </c>
      <c r="AE102" s="139"/>
      <c r="AF102" s="139"/>
      <c r="AG102" s="139"/>
      <c r="AH102" s="139"/>
      <c r="AI102" s="139"/>
      <c r="AJ102" s="139"/>
      <c r="AK102" s="139"/>
      <c r="AL102" s="139"/>
      <c r="AM102" s="139">
        <v>67.489999999999995</v>
      </c>
      <c r="AN102" s="139">
        <v>0</v>
      </c>
      <c r="AO102" s="139">
        <v>59.51</v>
      </c>
      <c r="AP102" s="139">
        <v>0</v>
      </c>
    </row>
    <row r="103" spans="1:42" x14ac:dyDescent="0.25">
      <c r="A103">
        <f>'[2]All Speed'!A103</f>
        <v>27167</v>
      </c>
      <c r="B103">
        <f>'[2]All Speed'!C103</f>
        <v>2</v>
      </c>
      <c r="C103" s="8" t="str">
        <f>'[2]All Speed'!D103</f>
        <v>I-15 SB</v>
      </c>
      <c r="D103" s="5">
        <f>'[2]All Speed'!E103</f>
        <v>15</v>
      </c>
      <c r="E103" s="1">
        <f>'[2]All Speed'!F103</f>
        <v>0.69</v>
      </c>
      <c r="F103" s="8" t="str">
        <f>'[2]All Speed'!G103</f>
        <v>DEER SPRINGS</v>
      </c>
      <c r="G103" s="112">
        <f>'[2]All Speed'!I103</f>
        <v>66.02</v>
      </c>
      <c r="H103" s="2">
        <f>'[2]All Speed'!J103</f>
        <v>65.2</v>
      </c>
      <c r="I103" s="112">
        <f>'[2]All Speed'!K103</f>
        <v>69.87</v>
      </c>
      <c r="J103" s="2">
        <f>'[2]All Speed'!L103</f>
        <v>70.13</v>
      </c>
      <c r="K103" s="112">
        <f>'[2]All Speed'!M103</f>
        <v>64.66</v>
      </c>
      <c r="L103" s="115">
        <f>VLOOKUP(A:A,readme[#All],2,FALSE)</f>
        <v>0</v>
      </c>
      <c r="M103" s="119">
        <f>VLOOKUP(A:A,readme[#All],3,FALSE)</f>
        <v>0</v>
      </c>
      <c r="N103" s="115">
        <f>VLOOKUP(A:A,readme[#All],4,FALSE)</f>
        <v>0</v>
      </c>
      <c r="O103" s="6">
        <f>VLOOKUP(A:A,readme[#All],5,FALSE)</f>
        <v>0</v>
      </c>
      <c r="P103" s="115">
        <f>VLOOKUP(A:A,readme[#All],6,FALSE)</f>
        <v>0</v>
      </c>
      <c r="Q103" s="143">
        <f t="shared" si="4"/>
        <v>-1</v>
      </c>
      <c r="R103" s="117">
        <f t="shared" si="5"/>
        <v>4251.04</v>
      </c>
      <c r="S103" s="143">
        <f t="shared" si="6"/>
        <v>-1</v>
      </c>
      <c r="T103" s="118">
        <f t="shared" si="7"/>
        <v>4918.2168999999994</v>
      </c>
      <c r="V103" s="10">
        <v>807</v>
      </c>
      <c r="W103" s="139"/>
      <c r="X103" s="139"/>
      <c r="Y103" s="139"/>
      <c r="Z103" s="139"/>
      <c r="AA103" s="139">
        <v>67.37</v>
      </c>
      <c r="AB103" s="139">
        <v>0</v>
      </c>
      <c r="AC103" s="139">
        <v>53.66</v>
      </c>
      <c r="AD103" s="139">
        <v>0</v>
      </c>
      <c r="AE103" s="139"/>
      <c r="AF103" s="139"/>
      <c r="AG103" s="139"/>
      <c r="AH103" s="139"/>
      <c r="AI103" s="139"/>
      <c r="AJ103" s="139"/>
      <c r="AK103" s="139"/>
      <c r="AL103" s="139"/>
      <c r="AM103" s="139">
        <v>67.37</v>
      </c>
      <c r="AN103" s="139">
        <v>0</v>
      </c>
      <c r="AO103" s="139">
        <v>53.66</v>
      </c>
      <c r="AP103" s="139">
        <v>0</v>
      </c>
    </row>
    <row r="104" spans="1:42" x14ac:dyDescent="0.25">
      <c r="A104">
        <f>'[2]All Speed'!A104</f>
        <v>14782</v>
      </c>
      <c r="B104">
        <f>'[2]All Speed'!C104</f>
        <v>2</v>
      </c>
      <c r="C104" s="8" t="str">
        <f>'[2]All Speed'!D104</f>
        <v>I-15 SB</v>
      </c>
      <c r="D104" s="5">
        <f>'[2]All Speed'!E104</f>
        <v>16</v>
      </c>
      <c r="E104" s="1">
        <f>'[2]All Speed'!F104</f>
        <v>1.21</v>
      </c>
      <c r="F104" s="8" t="str">
        <f>'[2]All Speed'!G104</f>
        <v>DEER SPRINGS</v>
      </c>
      <c r="G104" s="112">
        <f>'[2]All Speed'!I104</f>
        <v>66.02</v>
      </c>
      <c r="H104" s="2">
        <f>'[2]All Speed'!J104</f>
        <v>65.2</v>
      </c>
      <c r="I104" s="112">
        <f>'[2]All Speed'!K104</f>
        <v>69.87</v>
      </c>
      <c r="J104" s="2">
        <f>'[2]All Speed'!L104</f>
        <v>70.13</v>
      </c>
      <c r="K104" s="112">
        <f>'[2]All Speed'!M104</f>
        <v>64.66</v>
      </c>
      <c r="L104" s="115">
        <f>VLOOKUP(A:A,readme[#All],2,FALSE)</f>
        <v>0</v>
      </c>
      <c r="M104" s="119">
        <f>VLOOKUP(A:A,readme[#All],3,FALSE)</f>
        <v>0</v>
      </c>
      <c r="N104" s="115">
        <f>VLOOKUP(A:A,readme[#All],4,FALSE)</f>
        <v>0</v>
      </c>
      <c r="O104" s="6">
        <f>VLOOKUP(A:A,readme[#All],5,FALSE)</f>
        <v>0</v>
      </c>
      <c r="P104" s="115">
        <f>VLOOKUP(A:A,readme[#All],6,FALSE)</f>
        <v>0</v>
      </c>
      <c r="Q104" s="143">
        <f t="shared" si="4"/>
        <v>-1</v>
      </c>
      <c r="R104" s="117">
        <f t="shared" si="5"/>
        <v>4251.04</v>
      </c>
      <c r="S104" s="143">
        <f t="shared" si="6"/>
        <v>-1</v>
      </c>
      <c r="T104" s="118">
        <f t="shared" si="7"/>
        <v>4918.2168999999994</v>
      </c>
      <c r="V104" s="10">
        <v>808</v>
      </c>
      <c r="W104" s="139"/>
      <c r="X104" s="139"/>
      <c r="Y104" s="139"/>
      <c r="Z104" s="139"/>
      <c r="AA104" s="139">
        <v>66.53</v>
      </c>
      <c r="AB104" s="139">
        <v>0</v>
      </c>
      <c r="AC104" s="139">
        <v>52.12</v>
      </c>
      <c r="AD104" s="139">
        <v>0</v>
      </c>
      <c r="AE104" s="139"/>
      <c r="AF104" s="139"/>
      <c r="AG104" s="139"/>
      <c r="AH104" s="139"/>
      <c r="AI104" s="139"/>
      <c r="AJ104" s="139"/>
      <c r="AK104" s="139"/>
      <c r="AL104" s="139"/>
      <c r="AM104" s="139">
        <v>66.53</v>
      </c>
      <c r="AN104" s="139">
        <v>0</v>
      </c>
      <c r="AO104" s="139">
        <v>52.12</v>
      </c>
      <c r="AP104" s="139">
        <v>0</v>
      </c>
    </row>
    <row r="105" spans="1:42" x14ac:dyDescent="0.25">
      <c r="A105">
        <f>'[2]All Speed'!A105</f>
        <v>27184</v>
      </c>
      <c r="B105">
        <f>'[2]All Speed'!C105</f>
        <v>2</v>
      </c>
      <c r="C105" s="8" t="str">
        <f>'[2]All Speed'!D105</f>
        <v>I-15 SB</v>
      </c>
      <c r="D105" s="5">
        <f>'[2]All Speed'!E105</f>
        <v>20</v>
      </c>
      <c r="E105" s="1">
        <f>'[2]All Speed'!F105</f>
        <v>0.74</v>
      </c>
      <c r="F105" s="8" t="str">
        <f>'[2]All Speed'!G105</f>
        <v>EL NORTE</v>
      </c>
      <c r="G105" s="112">
        <f>'[2]All Speed'!I105</f>
        <v>68.27</v>
      </c>
      <c r="H105" s="2">
        <f>'[2]All Speed'!J105</f>
        <v>51.78</v>
      </c>
      <c r="I105" s="112">
        <f>'[2]All Speed'!K105</f>
        <v>68.709999999999994</v>
      </c>
      <c r="J105" s="2">
        <f>'[2]All Speed'!L105</f>
        <v>70.53</v>
      </c>
      <c r="K105" s="112">
        <f>'[2]All Speed'!M105</f>
        <v>67.33</v>
      </c>
      <c r="L105" s="115">
        <f>VLOOKUP(A:A,readme[#All],2,FALSE)</f>
        <v>0</v>
      </c>
      <c r="M105" s="119">
        <f>VLOOKUP(A:A,readme[#All],3,FALSE)</f>
        <v>0</v>
      </c>
      <c r="N105" s="115">
        <f>VLOOKUP(A:A,readme[#All],4,FALSE)</f>
        <v>0</v>
      </c>
      <c r="O105" s="6">
        <f>VLOOKUP(A:A,readme[#All],5,FALSE)</f>
        <v>0</v>
      </c>
      <c r="P105" s="115">
        <f>VLOOKUP(A:A,readme[#All],6,FALSE)</f>
        <v>0</v>
      </c>
      <c r="Q105" s="143">
        <f t="shared" si="4"/>
        <v>-1</v>
      </c>
      <c r="R105" s="117">
        <f t="shared" si="5"/>
        <v>2681.1684</v>
      </c>
      <c r="S105" s="143">
        <f t="shared" si="6"/>
        <v>-1</v>
      </c>
      <c r="T105" s="118">
        <f t="shared" si="7"/>
        <v>4974.4809000000005</v>
      </c>
      <c r="V105" s="10">
        <v>809</v>
      </c>
      <c r="W105" s="139"/>
      <c r="X105" s="139"/>
      <c r="Y105" s="139"/>
      <c r="Z105" s="139"/>
      <c r="AA105" s="139">
        <v>66.53</v>
      </c>
      <c r="AB105" s="139">
        <v>0</v>
      </c>
      <c r="AC105" s="139">
        <v>52.12</v>
      </c>
      <c r="AD105" s="139">
        <v>0</v>
      </c>
      <c r="AE105" s="139"/>
      <c r="AF105" s="139"/>
      <c r="AG105" s="139"/>
      <c r="AH105" s="139"/>
      <c r="AI105" s="139"/>
      <c r="AJ105" s="139"/>
      <c r="AK105" s="139"/>
      <c r="AL105" s="139"/>
      <c r="AM105" s="139">
        <v>66.53</v>
      </c>
      <c r="AN105" s="139">
        <v>0</v>
      </c>
      <c r="AO105" s="139">
        <v>52.12</v>
      </c>
      <c r="AP105" s="139">
        <v>0</v>
      </c>
    </row>
    <row r="106" spans="1:42" x14ac:dyDescent="0.25">
      <c r="A106">
        <f>'[2]All Speed'!A106</f>
        <v>28569</v>
      </c>
      <c r="B106">
        <f>'[2]All Speed'!C106</f>
        <v>2</v>
      </c>
      <c r="C106" s="8" t="str">
        <f>'[2]All Speed'!D106</f>
        <v>I-15 SB</v>
      </c>
      <c r="D106" s="5">
        <f>'[2]All Speed'!E106</f>
        <v>22</v>
      </c>
      <c r="E106" s="1">
        <f>'[2]All Speed'!F106</f>
        <v>0.62</v>
      </c>
      <c r="F106" s="8" t="str">
        <f>'[2]All Speed'!G106</f>
        <v>SR-78 WB</v>
      </c>
      <c r="G106" s="112">
        <f>'[2]All Speed'!I106</f>
        <v>67.38</v>
      </c>
      <c r="H106" s="2">
        <f>'[2]All Speed'!J106</f>
        <v>51.93</v>
      </c>
      <c r="I106" s="112">
        <f>'[2]All Speed'!K106</f>
        <v>68.63</v>
      </c>
      <c r="J106" s="2">
        <f>'[2]All Speed'!L106</f>
        <v>69.53</v>
      </c>
      <c r="K106" s="112">
        <f>'[2]All Speed'!M106</f>
        <v>66.099999999999994</v>
      </c>
      <c r="L106" s="115">
        <f>VLOOKUP(A:A,readme[#All],2,FALSE)</f>
        <v>0</v>
      </c>
      <c r="M106" s="119">
        <f>VLOOKUP(A:A,readme[#All],3,FALSE)</f>
        <v>0</v>
      </c>
      <c r="N106" s="115">
        <f>VLOOKUP(A:A,readme[#All],4,FALSE)</f>
        <v>0</v>
      </c>
      <c r="O106" s="6">
        <f>VLOOKUP(A:A,readme[#All],5,FALSE)</f>
        <v>0</v>
      </c>
      <c r="P106" s="115">
        <f>VLOOKUP(A:A,readme[#All],6,FALSE)</f>
        <v>0</v>
      </c>
      <c r="Q106" s="143">
        <f t="shared" si="4"/>
        <v>-1</v>
      </c>
      <c r="R106" s="117">
        <f t="shared" si="5"/>
        <v>2696.7249000000002</v>
      </c>
      <c r="S106" s="143">
        <f t="shared" si="6"/>
        <v>-1</v>
      </c>
      <c r="T106" s="118">
        <f t="shared" si="7"/>
        <v>4834.4209000000001</v>
      </c>
      <c r="V106" s="10">
        <v>810</v>
      </c>
      <c r="W106" s="139"/>
      <c r="X106" s="139"/>
      <c r="Y106" s="139"/>
      <c r="Z106" s="139"/>
      <c r="AA106" s="139">
        <v>66.53</v>
      </c>
      <c r="AB106" s="139">
        <v>0</v>
      </c>
      <c r="AC106" s="139">
        <v>52.12</v>
      </c>
      <c r="AD106" s="139">
        <v>0</v>
      </c>
      <c r="AE106" s="139"/>
      <c r="AF106" s="139"/>
      <c r="AG106" s="139"/>
      <c r="AH106" s="139"/>
      <c r="AI106" s="139"/>
      <c r="AJ106" s="139"/>
      <c r="AK106" s="139"/>
      <c r="AL106" s="139"/>
      <c r="AM106" s="139">
        <v>66.53</v>
      </c>
      <c r="AN106" s="139">
        <v>0</v>
      </c>
      <c r="AO106" s="139">
        <v>52.12</v>
      </c>
      <c r="AP106" s="139">
        <v>0</v>
      </c>
    </row>
    <row r="107" spans="1:42" x14ac:dyDescent="0.25">
      <c r="A107">
        <f>'[2]All Speed'!A107</f>
        <v>31193</v>
      </c>
      <c r="B107">
        <f>'[2]All Speed'!C107</f>
        <v>2</v>
      </c>
      <c r="C107" s="8" t="str">
        <f>'[2]All Speed'!D107</f>
        <v>I-15 SB</v>
      </c>
      <c r="D107" s="5">
        <f>'[2]All Speed'!E107</f>
        <v>23</v>
      </c>
      <c r="E107" s="1">
        <f>'[2]All Speed'!F107</f>
        <v>0.12</v>
      </c>
      <c r="F107" s="8" t="str">
        <f>'[2]All Speed'!G107</f>
        <v>SR-78 WB</v>
      </c>
      <c r="G107" s="112">
        <f>'[2]All Speed'!I107</f>
        <v>67.38</v>
      </c>
      <c r="H107" s="2">
        <f>'[2]All Speed'!J107</f>
        <v>51.93</v>
      </c>
      <c r="I107" s="112">
        <f>'[2]All Speed'!K107</f>
        <v>68.63</v>
      </c>
      <c r="J107" s="2">
        <f>'[2]All Speed'!L107</f>
        <v>69.53</v>
      </c>
      <c r="K107" s="112">
        <f>'[2]All Speed'!M107</f>
        <v>66.099999999999994</v>
      </c>
      <c r="L107" s="115">
        <f>VLOOKUP(A:A,readme[#All],2,FALSE)</f>
        <v>0</v>
      </c>
      <c r="M107" s="119">
        <f>VLOOKUP(A:A,readme[#All],3,FALSE)</f>
        <v>0</v>
      </c>
      <c r="N107" s="115">
        <f>VLOOKUP(A:A,readme[#All],4,FALSE)</f>
        <v>0</v>
      </c>
      <c r="O107" s="6">
        <f>VLOOKUP(A:A,readme[#All],5,FALSE)</f>
        <v>0</v>
      </c>
      <c r="P107" s="115">
        <f>VLOOKUP(A:A,readme[#All],6,FALSE)</f>
        <v>0</v>
      </c>
      <c r="Q107" s="143">
        <f t="shared" si="4"/>
        <v>-1</v>
      </c>
      <c r="R107" s="117">
        <f t="shared" si="5"/>
        <v>2696.7249000000002</v>
      </c>
      <c r="S107" s="143">
        <f t="shared" si="6"/>
        <v>-1</v>
      </c>
      <c r="T107" s="118">
        <f t="shared" si="7"/>
        <v>4834.4209000000001</v>
      </c>
      <c r="V107" s="10">
        <v>811</v>
      </c>
      <c r="W107" s="139"/>
      <c r="X107" s="139"/>
      <c r="Y107" s="139"/>
      <c r="Z107" s="139"/>
      <c r="AA107" s="139">
        <v>65.81</v>
      </c>
      <c r="AB107" s="139">
        <v>0</v>
      </c>
      <c r="AC107" s="139">
        <v>58.65</v>
      </c>
      <c r="AD107" s="139">
        <v>0</v>
      </c>
      <c r="AE107" s="139"/>
      <c r="AF107" s="139"/>
      <c r="AG107" s="139"/>
      <c r="AH107" s="139"/>
      <c r="AI107" s="139"/>
      <c r="AJ107" s="139"/>
      <c r="AK107" s="139"/>
      <c r="AL107" s="139"/>
      <c r="AM107" s="139">
        <v>65.81</v>
      </c>
      <c r="AN107" s="139">
        <v>0</v>
      </c>
      <c r="AO107" s="139">
        <v>58.65</v>
      </c>
      <c r="AP107" s="139">
        <v>0</v>
      </c>
    </row>
    <row r="108" spans="1:42" x14ac:dyDescent="0.25">
      <c r="A108">
        <f>'[2]All Speed'!A108</f>
        <v>28587</v>
      </c>
      <c r="B108">
        <f>'[2]All Speed'!C108</f>
        <v>2</v>
      </c>
      <c r="C108" s="8" t="str">
        <f>'[2]All Speed'!D108</f>
        <v>I-15 SB</v>
      </c>
      <c r="D108" s="5">
        <f>'[2]All Speed'!E108</f>
        <v>26</v>
      </c>
      <c r="E108" s="1">
        <f>'[2]All Speed'!F108</f>
        <v>0.38</v>
      </c>
      <c r="F108" s="8" t="str">
        <f>'[2]All Speed'!G108</f>
        <v>VALLEY</v>
      </c>
      <c r="G108" s="112">
        <f>'[2]All Speed'!I108</f>
        <v>68.39</v>
      </c>
      <c r="H108" s="2">
        <f>'[2]All Speed'!J108</f>
        <v>51.57</v>
      </c>
      <c r="I108" s="112">
        <f>'[2]All Speed'!K108</f>
        <v>66.8</v>
      </c>
      <c r="J108" s="2">
        <f>'[2]All Speed'!L108</f>
        <v>68.5</v>
      </c>
      <c r="K108" s="112">
        <f>'[2]All Speed'!M108</f>
        <v>67.489999999999995</v>
      </c>
      <c r="L108" s="115">
        <f>VLOOKUP(A:A,readme[#All],2,FALSE)</f>
        <v>0</v>
      </c>
      <c r="M108" s="119">
        <f>VLOOKUP(A:A,readme[#All],3,FALSE)</f>
        <v>0</v>
      </c>
      <c r="N108" s="115">
        <f>VLOOKUP(A:A,readme[#All],4,FALSE)</f>
        <v>0</v>
      </c>
      <c r="O108" s="6">
        <f>VLOOKUP(A:A,readme[#All],5,FALSE)</f>
        <v>0</v>
      </c>
      <c r="P108" s="115">
        <f>VLOOKUP(A:A,readme[#All],6,FALSE)</f>
        <v>0</v>
      </c>
      <c r="Q108" s="143">
        <f t="shared" si="4"/>
        <v>-1</v>
      </c>
      <c r="R108" s="117">
        <f t="shared" si="5"/>
        <v>2659.4648999999999</v>
      </c>
      <c r="S108" s="143">
        <f t="shared" si="6"/>
        <v>-1</v>
      </c>
      <c r="T108" s="118">
        <f t="shared" si="7"/>
        <v>4692.25</v>
      </c>
      <c r="V108" s="10">
        <v>813</v>
      </c>
      <c r="W108" s="139"/>
      <c r="X108" s="139"/>
      <c r="Y108" s="139"/>
      <c r="Z108" s="139"/>
      <c r="AA108" s="139">
        <v>65.81</v>
      </c>
      <c r="AB108" s="139">
        <v>0</v>
      </c>
      <c r="AC108" s="139">
        <v>58.65</v>
      </c>
      <c r="AD108" s="139">
        <v>0</v>
      </c>
      <c r="AE108" s="139"/>
      <c r="AF108" s="139"/>
      <c r="AG108" s="139"/>
      <c r="AH108" s="139"/>
      <c r="AI108" s="139"/>
      <c r="AJ108" s="139"/>
      <c r="AK108" s="139"/>
      <c r="AL108" s="139"/>
      <c r="AM108" s="139">
        <v>65.81</v>
      </c>
      <c r="AN108" s="139">
        <v>0</v>
      </c>
      <c r="AO108" s="139">
        <v>58.65</v>
      </c>
      <c r="AP108" s="139">
        <v>0</v>
      </c>
    </row>
    <row r="109" spans="1:42" x14ac:dyDescent="0.25">
      <c r="A109">
        <f>'[2]All Speed'!A109</f>
        <v>12943</v>
      </c>
      <c r="B109">
        <f>'[2]All Speed'!C109</f>
        <v>2</v>
      </c>
      <c r="C109" s="8" t="str">
        <f>'[2]All Speed'!D109</f>
        <v>I-15 SB</v>
      </c>
      <c r="D109" s="5">
        <f>'[2]All Speed'!E109</f>
        <v>27</v>
      </c>
      <c r="E109" s="1">
        <f>'[2]All Speed'!F109</f>
        <v>0.18</v>
      </c>
      <c r="F109" s="8" t="str">
        <f>'[2]All Speed'!G109</f>
        <v>VALLEY</v>
      </c>
      <c r="G109" s="112">
        <f>'[2]All Speed'!I109</f>
        <v>67.3</v>
      </c>
      <c r="H109" s="2">
        <f>'[2]All Speed'!J109</f>
        <v>46.91</v>
      </c>
      <c r="I109" s="112">
        <f>'[2]All Speed'!K109</f>
        <v>67.06</v>
      </c>
      <c r="J109" s="2">
        <f>'[2]All Speed'!L109</f>
        <v>69.56</v>
      </c>
      <c r="K109" s="112">
        <f>'[2]All Speed'!M109</f>
        <v>66.14</v>
      </c>
      <c r="L109" s="115">
        <f>VLOOKUP(A:A,readme[#All],2,FALSE)</f>
        <v>0</v>
      </c>
      <c r="M109" s="119">
        <f>VLOOKUP(A:A,readme[#All],3,FALSE)</f>
        <v>0</v>
      </c>
      <c r="N109" s="115">
        <f>VLOOKUP(A:A,readme[#All],4,FALSE)</f>
        <v>0</v>
      </c>
      <c r="O109" s="6">
        <f>VLOOKUP(A:A,readme[#All],5,FALSE)</f>
        <v>0</v>
      </c>
      <c r="P109" s="115">
        <f>VLOOKUP(A:A,readme[#All],6,FALSE)</f>
        <v>0</v>
      </c>
      <c r="Q109" s="143">
        <f t="shared" si="4"/>
        <v>-1</v>
      </c>
      <c r="R109" s="117">
        <f t="shared" si="5"/>
        <v>2200.5480999999995</v>
      </c>
      <c r="S109" s="143">
        <f t="shared" si="6"/>
        <v>-1</v>
      </c>
      <c r="T109" s="118">
        <f t="shared" si="7"/>
        <v>4838.5936000000002</v>
      </c>
      <c r="V109" s="10">
        <v>815</v>
      </c>
      <c r="W109" s="139"/>
      <c r="X109" s="139"/>
      <c r="Y109" s="139"/>
      <c r="Z109" s="139"/>
      <c r="AA109" s="139">
        <v>65.650000000000006</v>
      </c>
      <c r="AB109" s="139">
        <v>0</v>
      </c>
      <c r="AC109" s="139">
        <v>59.7</v>
      </c>
      <c r="AD109" s="139">
        <v>0</v>
      </c>
      <c r="AE109" s="139"/>
      <c r="AF109" s="139"/>
      <c r="AG109" s="139"/>
      <c r="AH109" s="139"/>
      <c r="AI109" s="139"/>
      <c r="AJ109" s="139"/>
      <c r="AK109" s="139"/>
      <c r="AL109" s="139"/>
      <c r="AM109" s="139">
        <v>65.650000000000006</v>
      </c>
      <c r="AN109" s="139">
        <v>0</v>
      </c>
      <c r="AO109" s="139">
        <v>59.7</v>
      </c>
      <c r="AP109" s="139">
        <v>0</v>
      </c>
    </row>
    <row r="110" spans="1:42" x14ac:dyDescent="0.25">
      <c r="A110">
        <f>'[2]All Speed'!A110</f>
        <v>12944</v>
      </c>
      <c r="B110">
        <f>'[2]All Speed'!C110</f>
        <v>2</v>
      </c>
      <c r="C110" s="8" t="str">
        <f>'[2]All Speed'!D110</f>
        <v>I-15 SB</v>
      </c>
      <c r="D110" s="5">
        <f>'[2]All Speed'!E110</f>
        <v>28</v>
      </c>
      <c r="E110" s="1">
        <f>'[2]All Speed'!F110</f>
        <v>0.65</v>
      </c>
      <c r="F110" s="8" t="str">
        <f>'[2]All Speed'!G110</f>
        <v>09TH</v>
      </c>
      <c r="G110" s="112">
        <f>'[2]All Speed'!I110</f>
        <v>67.3</v>
      </c>
      <c r="H110" s="2">
        <f>'[2]All Speed'!J110</f>
        <v>46.91</v>
      </c>
      <c r="I110" s="112">
        <f>'[2]All Speed'!K110</f>
        <v>67.06</v>
      </c>
      <c r="J110" s="2">
        <f>'[2]All Speed'!L110</f>
        <v>69.56</v>
      </c>
      <c r="K110" s="112">
        <f>'[2]All Speed'!M110</f>
        <v>66.14</v>
      </c>
      <c r="L110" s="115">
        <f>VLOOKUP(A:A,readme[#All],2,FALSE)</f>
        <v>0</v>
      </c>
      <c r="M110" s="119">
        <f>VLOOKUP(A:A,readme[#All],3,FALSE)</f>
        <v>0</v>
      </c>
      <c r="N110" s="115">
        <f>VLOOKUP(A:A,readme[#All],4,FALSE)</f>
        <v>0</v>
      </c>
      <c r="O110" s="6">
        <f>VLOOKUP(A:A,readme[#All],5,FALSE)</f>
        <v>0</v>
      </c>
      <c r="P110" s="115">
        <f>VLOOKUP(A:A,readme[#All],6,FALSE)</f>
        <v>0</v>
      </c>
      <c r="Q110" s="143">
        <f t="shared" si="4"/>
        <v>-1</v>
      </c>
      <c r="R110" s="117">
        <f t="shared" si="5"/>
        <v>2200.5480999999995</v>
      </c>
      <c r="S110" s="143">
        <f t="shared" si="6"/>
        <v>-1</v>
      </c>
      <c r="T110" s="118">
        <f t="shared" si="7"/>
        <v>4838.5936000000002</v>
      </c>
      <c r="V110" s="10">
        <v>823</v>
      </c>
      <c r="W110" s="139"/>
      <c r="X110" s="139"/>
      <c r="Y110" s="139"/>
      <c r="Z110" s="139"/>
      <c r="AA110" s="139">
        <v>66.150000000000006</v>
      </c>
      <c r="AB110" s="139">
        <v>0</v>
      </c>
      <c r="AC110" s="139">
        <v>60.61</v>
      </c>
      <c r="AD110" s="139">
        <v>0</v>
      </c>
      <c r="AE110" s="139"/>
      <c r="AF110" s="139"/>
      <c r="AG110" s="139"/>
      <c r="AH110" s="139"/>
      <c r="AI110" s="139"/>
      <c r="AJ110" s="139"/>
      <c r="AK110" s="139"/>
      <c r="AL110" s="139"/>
      <c r="AM110" s="139">
        <v>66.150000000000006</v>
      </c>
      <c r="AN110" s="139">
        <v>0</v>
      </c>
      <c r="AO110" s="139">
        <v>60.61</v>
      </c>
      <c r="AP110" s="139">
        <v>0</v>
      </c>
    </row>
    <row r="111" spans="1:42" x14ac:dyDescent="0.25">
      <c r="A111">
        <f>'[2]All Speed'!A111</f>
        <v>12945</v>
      </c>
      <c r="B111">
        <f>'[2]All Speed'!C111</f>
        <v>2</v>
      </c>
      <c r="C111" s="8" t="str">
        <f>'[2]All Speed'!D111</f>
        <v>I-15 SB</v>
      </c>
      <c r="D111" s="5">
        <f>'[2]All Speed'!E111</f>
        <v>30</v>
      </c>
      <c r="E111" s="1">
        <f>'[2]All Speed'!F111</f>
        <v>0.43</v>
      </c>
      <c r="F111" s="8" t="str">
        <f>'[2]All Speed'!G111</f>
        <v>CITRACADO</v>
      </c>
      <c r="G111" s="112">
        <f>'[2]All Speed'!I111</f>
        <v>67.72</v>
      </c>
      <c r="H111" s="2">
        <f>'[2]All Speed'!J111</f>
        <v>49.59</v>
      </c>
      <c r="I111" s="112">
        <f>'[2]All Speed'!K111</f>
        <v>66.78</v>
      </c>
      <c r="J111" s="2">
        <f>'[2]All Speed'!L111</f>
        <v>69.3</v>
      </c>
      <c r="K111" s="112">
        <f>'[2]All Speed'!M111</f>
        <v>66.680000000000007</v>
      </c>
      <c r="L111" s="115">
        <f>VLOOKUP(A:A,readme[#All],2,FALSE)</f>
        <v>0</v>
      </c>
      <c r="M111" s="119">
        <f>VLOOKUP(A:A,readme[#All],3,FALSE)</f>
        <v>0</v>
      </c>
      <c r="N111" s="115">
        <f>VLOOKUP(A:A,readme[#All],4,FALSE)</f>
        <v>0</v>
      </c>
      <c r="O111" s="6">
        <f>VLOOKUP(A:A,readme[#All],5,FALSE)</f>
        <v>0</v>
      </c>
      <c r="P111" s="115">
        <f>VLOOKUP(A:A,readme[#All],6,FALSE)</f>
        <v>0</v>
      </c>
      <c r="Q111" s="143">
        <f t="shared" si="4"/>
        <v>-1</v>
      </c>
      <c r="R111" s="117">
        <f t="shared" si="5"/>
        <v>2459.1681000000003</v>
      </c>
      <c r="S111" s="143">
        <f t="shared" si="6"/>
        <v>-1</v>
      </c>
      <c r="T111" s="118">
        <f t="shared" si="7"/>
        <v>4802.49</v>
      </c>
      <c r="V111" s="10">
        <v>824</v>
      </c>
      <c r="W111" s="139"/>
      <c r="X111" s="139"/>
      <c r="Y111" s="139"/>
      <c r="Z111" s="139"/>
      <c r="AA111" s="139">
        <v>66.150000000000006</v>
      </c>
      <c r="AB111" s="139">
        <v>0</v>
      </c>
      <c r="AC111" s="139">
        <v>60.61</v>
      </c>
      <c r="AD111" s="139">
        <v>0</v>
      </c>
      <c r="AE111" s="139"/>
      <c r="AF111" s="139"/>
      <c r="AG111" s="139"/>
      <c r="AH111" s="139"/>
      <c r="AI111" s="139"/>
      <c r="AJ111" s="139"/>
      <c r="AK111" s="139"/>
      <c r="AL111" s="139"/>
      <c r="AM111" s="139">
        <v>66.150000000000006</v>
      </c>
      <c r="AN111" s="139">
        <v>0</v>
      </c>
      <c r="AO111" s="139">
        <v>60.61</v>
      </c>
      <c r="AP111" s="139">
        <v>0</v>
      </c>
    </row>
    <row r="112" spans="1:42" x14ac:dyDescent="0.25">
      <c r="A112">
        <f>'[2]All Speed'!A112</f>
        <v>12946</v>
      </c>
      <c r="B112">
        <f>'[2]All Speed'!C112</f>
        <v>2</v>
      </c>
      <c r="C112" s="8" t="str">
        <f>'[2]All Speed'!D112</f>
        <v>I-15 SB</v>
      </c>
      <c r="D112" s="5">
        <f>'[2]All Speed'!E112</f>
        <v>31</v>
      </c>
      <c r="E112" s="1">
        <f>'[2]All Speed'!F112</f>
        <v>0.26</v>
      </c>
      <c r="F112" s="8" t="str">
        <f>'[2]All Speed'!G112</f>
        <v>CITRACADO</v>
      </c>
      <c r="G112" s="112">
        <f>'[2]All Speed'!I112</f>
        <v>67.72</v>
      </c>
      <c r="H112" s="2">
        <f>'[2]All Speed'!J112</f>
        <v>49.59</v>
      </c>
      <c r="I112" s="112">
        <f>'[2]All Speed'!K112</f>
        <v>66.78</v>
      </c>
      <c r="J112" s="2">
        <f>'[2]All Speed'!L112</f>
        <v>69.3</v>
      </c>
      <c r="K112" s="112">
        <f>'[2]All Speed'!M112</f>
        <v>66.680000000000007</v>
      </c>
      <c r="L112" s="115">
        <f>VLOOKUP(A:A,readme[#All],2,FALSE)</f>
        <v>0</v>
      </c>
      <c r="M112" s="119">
        <f>VLOOKUP(A:A,readme[#All],3,FALSE)</f>
        <v>0</v>
      </c>
      <c r="N112" s="115">
        <f>VLOOKUP(A:A,readme[#All],4,FALSE)</f>
        <v>0</v>
      </c>
      <c r="O112" s="6">
        <f>VLOOKUP(A:A,readme[#All],5,FALSE)</f>
        <v>0</v>
      </c>
      <c r="P112" s="115">
        <f>VLOOKUP(A:A,readme[#All],6,FALSE)</f>
        <v>0</v>
      </c>
      <c r="Q112" s="143">
        <f t="shared" si="4"/>
        <v>-1</v>
      </c>
      <c r="R112" s="117">
        <f t="shared" si="5"/>
        <v>2459.1681000000003</v>
      </c>
      <c r="S112" s="143">
        <f t="shared" si="6"/>
        <v>-1</v>
      </c>
      <c r="T112" s="118">
        <f t="shared" si="7"/>
        <v>4802.49</v>
      </c>
      <c r="V112" s="10">
        <v>834</v>
      </c>
      <c r="W112" s="139"/>
      <c r="X112" s="139"/>
      <c r="Y112" s="139"/>
      <c r="Z112" s="139"/>
      <c r="AA112" s="139">
        <v>66.150000000000006</v>
      </c>
      <c r="AB112" s="139">
        <v>0</v>
      </c>
      <c r="AC112" s="139">
        <v>60.61</v>
      </c>
      <c r="AD112" s="139">
        <v>0</v>
      </c>
      <c r="AE112" s="139"/>
      <c r="AF112" s="139"/>
      <c r="AG112" s="139"/>
      <c r="AH112" s="139"/>
      <c r="AI112" s="139"/>
      <c r="AJ112" s="139"/>
      <c r="AK112" s="139"/>
      <c r="AL112" s="139"/>
      <c r="AM112" s="139">
        <v>66.150000000000006</v>
      </c>
      <c r="AN112" s="139">
        <v>0</v>
      </c>
      <c r="AO112" s="139">
        <v>60.61</v>
      </c>
      <c r="AP112" s="139">
        <v>0</v>
      </c>
    </row>
    <row r="113" spans="1:42" x14ac:dyDescent="0.25">
      <c r="A113">
        <f>'[2]All Speed'!A113</f>
        <v>12950</v>
      </c>
      <c r="B113">
        <f>'[2]All Speed'!C113</f>
        <v>2</v>
      </c>
      <c r="C113" s="8" t="str">
        <f>'[2]All Speed'!D113</f>
        <v>I-15 SB</v>
      </c>
      <c r="D113" s="5">
        <f>'[2]All Speed'!E113</f>
        <v>34</v>
      </c>
      <c r="E113" s="1">
        <f>'[2]All Speed'!F113</f>
        <v>0.26</v>
      </c>
      <c r="F113" s="8" t="str">
        <f>'[2]All Speed'!G113</f>
        <v>CENTRE CITY</v>
      </c>
      <c r="G113" s="112">
        <f>'[2]All Speed'!I113</f>
        <v>67.94</v>
      </c>
      <c r="H113" s="2">
        <f>'[2]All Speed'!J113</f>
        <v>55.78</v>
      </c>
      <c r="I113" s="112">
        <f>'[2]All Speed'!K113</f>
        <v>67.97</v>
      </c>
      <c r="J113" s="2">
        <f>'[2]All Speed'!L113</f>
        <v>70.08</v>
      </c>
      <c r="K113" s="112">
        <f>'[2]All Speed'!M113</f>
        <v>67.239999999999995</v>
      </c>
      <c r="L113" s="115">
        <f>VLOOKUP(A:A,readme[#All],2,FALSE)</f>
        <v>0</v>
      </c>
      <c r="M113" s="119">
        <f>VLOOKUP(A:A,readme[#All],3,FALSE)</f>
        <v>0</v>
      </c>
      <c r="N113" s="115">
        <f>VLOOKUP(A:A,readme[#All],4,FALSE)</f>
        <v>0</v>
      </c>
      <c r="O113" s="6">
        <f>VLOOKUP(A:A,readme[#All],5,FALSE)</f>
        <v>0</v>
      </c>
      <c r="P113" s="115">
        <f>VLOOKUP(A:A,readme[#All],6,FALSE)</f>
        <v>0</v>
      </c>
      <c r="Q113" s="143">
        <f t="shared" si="4"/>
        <v>-1</v>
      </c>
      <c r="R113" s="117">
        <f t="shared" si="5"/>
        <v>3111.4084000000003</v>
      </c>
      <c r="S113" s="143">
        <f t="shared" si="6"/>
        <v>-1</v>
      </c>
      <c r="T113" s="118">
        <f t="shared" si="7"/>
        <v>4911.2064</v>
      </c>
      <c r="V113" s="10">
        <v>835</v>
      </c>
      <c r="W113" s="139"/>
      <c r="X113" s="139"/>
      <c r="Y113" s="139"/>
      <c r="Z113" s="139"/>
      <c r="AA113" s="139">
        <v>66.150000000000006</v>
      </c>
      <c r="AB113" s="139">
        <v>0</v>
      </c>
      <c r="AC113" s="139">
        <v>60.61</v>
      </c>
      <c r="AD113" s="139">
        <v>0</v>
      </c>
      <c r="AE113" s="139"/>
      <c r="AF113" s="139"/>
      <c r="AG113" s="139"/>
      <c r="AH113" s="139"/>
      <c r="AI113" s="139"/>
      <c r="AJ113" s="139"/>
      <c r="AK113" s="139"/>
      <c r="AL113" s="139"/>
      <c r="AM113" s="139">
        <v>66.150000000000006</v>
      </c>
      <c r="AN113" s="139">
        <v>0</v>
      </c>
      <c r="AO113" s="139">
        <v>60.61</v>
      </c>
      <c r="AP113" s="139">
        <v>0</v>
      </c>
    </row>
    <row r="114" spans="1:42" x14ac:dyDescent="0.25">
      <c r="A114">
        <f>'[2]All Speed'!A114</f>
        <v>26879</v>
      </c>
      <c r="B114">
        <f>'[2]All Speed'!C114</f>
        <v>2</v>
      </c>
      <c r="C114" s="8" t="str">
        <f>'[2]All Speed'!D114</f>
        <v>I-15 SB</v>
      </c>
      <c r="D114" s="5">
        <f>'[2]All Speed'!E114</f>
        <v>35</v>
      </c>
      <c r="E114" s="1">
        <f>'[2]All Speed'!F114</f>
        <v>0.25</v>
      </c>
      <c r="F114" s="8" t="str">
        <f>'[2]All Speed'!G114</f>
        <v>VIA RANCHO</v>
      </c>
      <c r="G114" s="112">
        <f>'[2]All Speed'!I114</f>
        <v>67.94</v>
      </c>
      <c r="H114" s="2">
        <f>'[2]All Speed'!J114</f>
        <v>55.78</v>
      </c>
      <c r="I114" s="112">
        <f>'[2]All Speed'!K114</f>
        <v>67.97</v>
      </c>
      <c r="J114" s="2">
        <f>'[2]All Speed'!L114</f>
        <v>70.08</v>
      </c>
      <c r="K114" s="112">
        <f>'[2]All Speed'!M114</f>
        <v>67.239999999999995</v>
      </c>
      <c r="L114" s="115">
        <f>VLOOKUP(A:A,readme[#All],2,FALSE)</f>
        <v>0</v>
      </c>
      <c r="M114" s="119">
        <f>VLOOKUP(A:A,readme[#All],3,FALSE)</f>
        <v>0</v>
      </c>
      <c r="N114" s="115">
        <f>VLOOKUP(A:A,readme[#All],4,FALSE)</f>
        <v>0</v>
      </c>
      <c r="O114" s="6">
        <f>VLOOKUP(A:A,readme[#All],5,FALSE)</f>
        <v>0</v>
      </c>
      <c r="P114" s="115">
        <f>VLOOKUP(A:A,readme[#All],6,FALSE)</f>
        <v>0</v>
      </c>
      <c r="Q114" s="143">
        <f t="shared" si="4"/>
        <v>-1</v>
      </c>
      <c r="R114" s="117">
        <f t="shared" si="5"/>
        <v>3111.4084000000003</v>
      </c>
      <c r="S114" s="143">
        <f t="shared" si="6"/>
        <v>-1</v>
      </c>
      <c r="T114" s="118">
        <f t="shared" si="7"/>
        <v>4911.2064</v>
      </c>
      <c r="V114" s="10">
        <v>836</v>
      </c>
      <c r="W114" s="139"/>
      <c r="X114" s="139"/>
      <c r="Y114" s="139"/>
      <c r="Z114" s="139"/>
      <c r="AA114" s="139">
        <v>63.91</v>
      </c>
      <c r="AB114" s="139">
        <v>0</v>
      </c>
      <c r="AC114" s="139">
        <v>57.4</v>
      </c>
      <c r="AD114" s="139">
        <v>0</v>
      </c>
      <c r="AE114" s="139"/>
      <c r="AF114" s="139"/>
      <c r="AG114" s="139"/>
      <c r="AH114" s="139"/>
      <c r="AI114" s="139"/>
      <c r="AJ114" s="139"/>
      <c r="AK114" s="139"/>
      <c r="AL114" s="139"/>
      <c r="AM114" s="139">
        <v>63.91</v>
      </c>
      <c r="AN114" s="139">
        <v>0</v>
      </c>
      <c r="AO114" s="139">
        <v>57.4</v>
      </c>
      <c r="AP114" s="139">
        <v>0</v>
      </c>
    </row>
    <row r="115" spans="1:42" x14ac:dyDescent="0.25">
      <c r="A115">
        <f>'[2]All Speed'!A115</f>
        <v>722</v>
      </c>
      <c r="B115">
        <f>'[2]All Speed'!C115</f>
        <v>2</v>
      </c>
      <c r="C115" s="8" t="str">
        <f>'[2]All Speed'!D115</f>
        <v>I-15 SB</v>
      </c>
      <c r="D115" s="5">
        <f>'[2]All Speed'!E115</f>
        <v>36</v>
      </c>
      <c r="E115" s="1">
        <f>'[2]All Speed'!F115</f>
        <v>0.27</v>
      </c>
      <c r="F115" s="8" t="str">
        <f>'[2]All Speed'!G115</f>
        <v>VIA RANCHO</v>
      </c>
      <c r="G115" s="112">
        <f>'[2]All Speed'!I115</f>
        <v>67.94</v>
      </c>
      <c r="H115" s="2">
        <f>'[2]All Speed'!J115</f>
        <v>55.78</v>
      </c>
      <c r="I115" s="112">
        <f>'[2]All Speed'!K115</f>
        <v>67.97</v>
      </c>
      <c r="J115" s="2">
        <f>'[2]All Speed'!L115</f>
        <v>70.08</v>
      </c>
      <c r="K115" s="112">
        <f>'[2]All Speed'!M115</f>
        <v>67.239999999999995</v>
      </c>
      <c r="L115" s="115">
        <f>VLOOKUP(A:A,readme[#All],2,FALSE)</f>
        <v>0</v>
      </c>
      <c r="M115" s="119">
        <f>VLOOKUP(A:A,readme[#All],3,FALSE)</f>
        <v>0</v>
      </c>
      <c r="N115" s="115">
        <f>VLOOKUP(A:A,readme[#All],4,FALSE)</f>
        <v>0</v>
      </c>
      <c r="O115" s="6">
        <f>VLOOKUP(A:A,readme[#All],5,FALSE)</f>
        <v>0</v>
      </c>
      <c r="P115" s="115">
        <f>VLOOKUP(A:A,readme[#All],6,FALSE)</f>
        <v>0</v>
      </c>
      <c r="Q115" s="143">
        <f t="shared" si="4"/>
        <v>-1</v>
      </c>
      <c r="R115" s="117">
        <f t="shared" si="5"/>
        <v>3111.4084000000003</v>
      </c>
      <c r="S115" s="143">
        <f t="shared" si="6"/>
        <v>-1</v>
      </c>
      <c r="T115" s="118">
        <f t="shared" si="7"/>
        <v>4911.2064</v>
      </c>
      <c r="V115" s="10">
        <v>837</v>
      </c>
      <c r="W115" s="139"/>
      <c r="X115" s="139"/>
      <c r="Y115" s="139"/>
      <c r="Z115" s="139"/>
      <c r="AA115" s="139">
        <v>62.9</v>
      </c>
      <c r="AB115" s="139">
        <v>0</v>
      </c>
      <c r="AC115" s="139">
        <v>55.08</v>
      </c>
      <c r="AD115" s="139">
        <v>0</v>
      </c>
      <c r="AE115" s="139"/>
      <c r="AF115" s="139"/>
      <c r="AG115" s="139"/>
      <c r="AH115" s="139"/>
      <c r="AI115" s="139"/>
      <c r="AJ115" s="139"/>
      <c r="AK115" s="139"/>
      <c r="AL115" s="139"/>
      <c r="AM115" s="139">
        <v>62.9</v>
      </c>
      <c r="AN115" s="139">
        <v>0</v>
      </c>
      <c r="AO115" s="139">
        <v>55.08</v>
      </c>
      <c r="AP115" s="139">
        <v>0</v>
      </c>
    </row>
    <row r="116" spans="1:42" x14ac:dyDescent="0.25">
      <c r="A116">
        <f>'[2]All Speed'!A116</f>
        <v>8810</v>
      </c>
      <c r="B116">
        <f>'[2]All Speed'!C116</f>
        <v>2</v>
      </c>
      <c r="C116" s="8" t="str">
        <f>'[2]All Speed'!D116</f>
        <v>I-15 SB</v>
      </c>
      <c r="D116" s="5">
        <f>'[2]All Speed'!E116</f>
        <v>38</v>
      </c>
      <c r="E116" s="1">
        <f>'[2]All Speed'!F116</f>
        <v>0.5</v>
      </c>
      <c r="F116" s="8" t="str">
        <f>'[2]All Speed'!G116</f>
        <v>WEST BERNARDO</v>
      </c>
      <c r="G116" s="112">
        <f>'[2]All Speed'!I116</f>
        <v>68.91</v>
      </c>
      <c r="H116" s="2">
        <f>'[2]All Speed'!J116</f>
        <v>63.33</v>
      </c>
      <c r="I116" s="112">
        <f>'[2]All Speed'!K116</f>
        <v>68.56</v>
      </c>
      <c r="J116" s="2">
        <f>'[2]All Speed'!L116</f>
        <v>70.38</v>
      </c>
      <c r="K116" s="112">
        <f>'[2]All Speed'!M116</f>
        <v>68.77</v>
      </c>
      <c r="L116" s="115">
        <f>VLOOKUP(A:A,readme[#All],2,FALSE)</f>
        <v>0</v>
      </c>
      <c r="M116" s="119">
        <f>VLOOKUP(A:A,readme[#All],3,FALSE)</f>
        <v>0</v>
      </c>
      <c r="N116" s="115">
        <f>VLOOKUP(A:A,readme[#All],4,FALSE)</f>
        <v>0</v>
      </c>
      <c r="O116" s="6">
        <f>VLOOKUP(A:A,readme[#All],5,FALSE)</f>
        <v>0</v>
      </c>
      <c r="P116" s="115">
        <f>VLOOKUP(A:A,readme[#All],6,FALSE)</f>
        <v>0</v>
      </c>
      <c r="Q116" s="143">
        <f t="shared" si="4"/>
        <v>-1</v>
      </c>
      <c r="R116" s="117">
        <f t="shared" si="5"/>
        <v>4010.6888999999996</v>
      </c>
      <c r="S116" s="143">
        <f t="shared" si="6"/>
        <v>-1</v>
      </c>
      <c r="T116" s="118">
        <f t="shared" si="7"/>
        <v>4953.344399999999</v>
      </c>
      <c r="V116" s="10">
        <v>839</v>
      </c>
      <c r="W116" s="139"/>
      <c r="X116" s="139"/>
      <c r="Y116" s="139"/>
      <c r="Z116" s="139"/>
      <c r="AA116" s="139">
        <v>62.9</v>
      </c>
      <c r="AB116" s="139">
        <v>0</v>
      </c>
      <c r="AC116" s="139">
        <v>55.08</v>
      </c>
      <c r="AD116" s="139">
        <v>0</v>
      </c>
      <c r="AE116" s="139"/>
      <c r="AF116" s="139"/>
      <c r="AG116" s="139"/>
      <c r="AH116" s="139"/>
      <c r="AI116" s="139"/>
      <c r="AJ116" s="139"/>
      <c r="AK116" s="139"/>
      <c r="AL116" s="139"/>
      <c r="AM116" s="139">
        <v>62.9</v>
      </c>
      <c r="AN116" s="139">
        <v>0</v>
      </c>
      <c r="AO116" s="139">
        <v>55.08</v>
      </c>
      <c r="AP116" s="139">
        <v>0</v>
      </c>
    </row>
    <row r="117" spans="1:42" x14ac:dyDescent="0.25">
      <c r="A117">
        <f>'[2]All Speed'!A117</f>
        <v>31207</v>
      </c>
      <c r="B117">
        <f>'[2]All Speed'!C117</f>
        <v>2</v>
      </c>
      <c r="C117" s="8" t="str">
        <f>'[2]All Speed'!D117</f>
        <v>I-15 SB</v>
      </c>
      <c r="D117" s="5">
        <f>'[2]All Speed'!E117</f>
        <v>39</v>
      </c>
      <c r="E117" s="1">
        <f>'[2]All Speed'!F117</f>
        <v>1.27</v>
      </c>
      <c r="F117" s="8" t="str">
        <f>'[2]All Speed'!G117</f>
        <v>WEST BERNARDO</v>
      </c>
      <c r="G117" s="112">
        <f>'[2]All Speed'!I117</f>
        <v>70.099999999999994</v>
      </c>
      <c r="H117" s="2">
        <f>'[2]All Speed'!J117</f>
        <v>69.989999999999995</v>
      </c>
      <c r="I117" s="112">
        <f>'[2]All Speed'!K117</f>
        <v>70.849999999999994</v>
      </c>
      <c r="J117" s="2">
        <f>'[2]All Speed'!L117</f>
        <v>71.23</v>
      </c>
      <c r="K117" s="112">
        <f>'[2]All Speed'!M117</f>
        <v>68.459999999999994</v>
      </c>
      <c r="L117" s="115">
        <f>VLOOKUP(A:A,readme[#All],2,FALSE)</f>
        <v>0</v>
      </c>
      <c r="M117" s="119">
        <f>VLOOKUP(A:A,readme[#All],3,FALSE)</f>
        <v>0</v>
      </c>
      <c r="N117" s="115">
        <f>VLOOKUP(A:A,readme[#All],4,FALSE)</f>
        <v>0</v>
      </c>
      <c r="O117" s="6">
        <f>VLOOKUP(A:A,readme[#All],5,FALSE)</f>
        <v>0</v>
      </c>
      <c r="P117" s="115">
        <f>VLOOKUP(A:A,readme[#All],6,FALSE)</f>
        <v>0</v>
      </c>
      <c r="Q117" s="143">
        <f t="shared" si="4"/>
        <v>-1</v>
      </c>
      <c r="R117" s="117">
        <f t="shared" si="5"/>
        <v>4898.6000999999997</v>
      </c>
      <c r="S117" s="143">
        <f t="shared" si="6"/>
        <v>-1</v>
      </c>
      <c r="T117" s="118">
        <f t="shared" si="7"/>
        <v>5073.7129000000004</v>
      </c>
      <c r="V117" s="10">
        <v>842</v>
      </c>
      <c r="W117" s="139"/>
      <c r="X117" s="139"/>
      <c r="Y117" s="139"/>
      <c r="Z117" s="139"/>
      <c r="AA117" s="139">
        <v>63.99</v>
      </c>
      <c r="AB117" s="139">
        <v>0</v>
      </c>
      <c r="AC117" s="139">
        <v>58.06</v>
      </c>
      <c r="AD117" s="139">
        <v>0</v>
      </c>
      <c r="AE117" s="139"/>
      <c r="AF117" s="139"/>
      <c r="AG117" s="139"/>
      <c r="AH117" s="139"/>
      <c r="AI117" s="139"/>
      <c r="AJ117" s="139"/>
      <c r="AK117" s="139"/>
      <c r="AL117" s="139"/>
      <c r="AM117" s="139">
        <v>63.99</v>
      </c>
      <c r="AN117" s="139">
        <v>0</v>
      </c>
      <c r="AO117" s="139">
        <v>58.06</v>
      </c>
      <c r="AP117" s="139">
        <v>0</v>
      </c>
    </row>
    <row r="118" spans="1:42" x14ac:dyDescent="0.25">
      <c r="A118">
        <f>'[2]All Speed'!A118</f>
        <v>568</v>
      </c>
      <c r="B118">
        <f>'[2]All Speed'!C118</f>
        <v>2</v>
      </c>
      <c r="C118" s="8" t="str">
        <f>'[2]All Speed'!D118</f>
        <v>I-15 SB</v>
      </c>
      <c r="D118" s="5">
        <f>'[2]All Speed'!E118</f>
        <v>41</v>
      </c>
      <c r="E118" s="1">
        <f>'[2]All Speed'!F118</f>
        <v>0.53</v>
      </c>
      <c r="F118" s="8" t="str">
        <f>'[2]All Speed'!G118</f>
        <v>RANCHO BERNARDO</v>
      </c>
      <c r="G118" s="112">
        <f>'[2]All Speed'!I118</f>
        <v>68.08</v>
      </c>
      <c r="H118" s="2">
        <f>'[2]All Speed'!J118</f>
        <v>57.36</v>
      </c>
      <c r="I118" s="112">
        <f>'[2]All Speed'!K118</f>
        <v>66.709999999999994</v>
      </c>
      <c r="J118" s="2">
        <f>'[2]All Speed'!L118</f>
        <v>68.53</v>
      </c>
      <c r="K118" s="112">
        <f>'[2]All Speed'!M118</f>
        <v>68.13</v>
      </c>
      <c r="L118" s="115">
        <f>VLOOKUP(A:A,readme[#All],2,FALSE)</f>
        <v>0</v>
      </c>
      <c r="M118" s="119">
        <f>VLOOKUP(A:A,readme[#All],3,FALSE)</f>
        <v>0</v>
      </c>
      <c r="N118" s="115">
        <f>VLOOKUP(A:A,readme[#All],4,FALSE)</f>
        <v>0</v>
      </c>
      <c r="O118" s="6">
        <f>VLOOKUP(A:A,readme[#All],5,FALSE)</f>
        <v>0</v>
      </c>
      <c r="P118" s="115">
        <f>VLOOKUP(A:A,readme[#All],6,FALSE)</f>
        <v>0</v>
      </c>
      <c r="Q118" s="143">
        <f t="shared" si="4"/>
        <v>-1</v>
      </c>
      <c r="R118" s="117">
        <f t="shared" si="5"/>
        <v>3290.1695999999997</v>
      </c>
      <c r="S118" s="143">
        <f t="shared" si="6"/>
        <v>-1</v>
      </c>
      <c r="T118" s="118">
        <f t="shared" si="7"/>
        <v>4696.3609000000006</v>
      </c>
      <c r="V118" s="10">
        <v>843</v>
      </c>
      <c r="W118" s="139"/>
      <c r="X118" s="139"/>
      <c r="Y118" s="139"/>
      <c r="Z118" s="139"/>
      <c r="AA118" s="139">
        <v>63.99</v>
      </c>
      <c r="AB118" s="139">
        <v>0</v>
      </c>
      <c r="AC118" s="139">
        <v>58.06</v>
      </c>
      <c r="AD118" s="139">
        <v>0</v>
      </c>
      <c r="AE118" s="139"/>
      <c r="AF118" s="139"/>
      <c r="AG118" s="139"/>
      <c r="AH118" s="139"/>
      <c r="AI118" s="139"/>
      <c r="AJ118" s="139"/>
      <c r="AK118" s="139"/>
      <c r="AL118" s="139"/>
      <c r="AM118" s="139">
        <v>63.99</v>
      </c>
      <c r="AN118" s="139">
        <v>0</v>
      </c>
      <c r="AO118" s="139">
        <v>58.06</v>
      </c>
      <c r="AP118" s="139">
        <v>0</v>
      </c>
    </row>
    <row r="119" spans="1:42" x14ac:dyDescent="0.25">
      <c r="A119">
        <f>'[2]All Speed'!A119</f>
        <v>13646</v>
      </c>
      <c r="B119">
        <f>'[2]All Speed'!C119</f>
        <v>2</v>
      </c>
      <c r="C119" s="8" t="str">
        <f>'[2]All Speed'!D119</f>
        <v>I-15 SB</v>
      </c>
      <c r="D119" s="5">
        <f>'[2]All Speed'!E119</f>
        <v>42</v>
      </c>
      <c r="E119" s="1">
        <f>'[2]All Speed'!F119</f>
        <v>0.39</v>
      </c>
      <c r="F119" s="8" t="str">
        <f>'[2]All Speed'!G119</f>
        <v>RANCHO BERNARDO</v>
      </c>
      <c r="G119" s="112">
        <f>'[2]All Speed'!I119</f>
        <v>68.08</v>
      </c>
      <c r="H119" s="2">
        <f>'[2]All Speed'!J119</f>
        <v>57.36</v>
      </c>
      <c r="I119" s="112">
        <f>'[2]All Speed'!K119</f>
        <v>66.709999999999994</v>
      </c>
      <c r="J119" s="2">
        <f>'[2]All Speed'!L119</f>
        <v>68.53</v>
      </c>
      <c r="K119" s="112">
        <f>'[2]All Speed'!M119</f>
        <v>68.13</v>
      </c>
      <c r="L119" s="115">
        <f>VLOOKUP(A:A,readme[#All],2,FALSE)</f>
        <v>0</v>
      </c>
      <c r="M119" s="119">
        <f>VLOOKUP(A:A,readme[#All],3,FALSE)</f>
        <v>0</v>
      </c>
      <c r="N119" s="115">
        <f>VLOOKUP(A:A,readme[#All],4,FALSE)</f>
        <v>0</v>
      </c>
      <c r="O119" s="6">
        <f>VLOOKUP(A:A,readme[#All],5,FALSE)</f>
        <v>0</v>
      </c>
      <c r="P119" s="115">
        <f>VLOOKUP(A:A,readme[#All],6,FALSE)</f>
        <v>0</v>
      </c>
      <c r="Q119" s="143">
        <f t="shared" si="4"/>
        <v>-1</v>
      </c>
      <c r="R119" s="117">
        <f t="shared" si="5"/>
        <v>3290.1695999999997</v>
      </c>
      <c r="S119" s="143">
        <f t="shared" si="6"/>
        <v>-1</v>
      </c>
      <c r="T119" s="118">
        <f t="shared" si="7"/>
        <v>4696.3609000000006</v>
      </c>
      <c r="V119" s="10">
        <v>844</v>
      </c>
      <c r="W119" s="139"/>
      <c r="X119" s="139"/>
      <c r="Y119" s="139"/>
      <c r="Z119" s="139"/>
      <c r="AA119" s="139">
        <v>64.069999999999993</v>
      </c>
      <c r="AB119" s="139">
        <v>0</v>
      </c>
      <c r="AC119" s="139">
        <v>62.71</v>
      </c>
      <c r="AD119" s="139">
        <v>0</v>
      </c>
      <c r="AE119" s="139"/>
      <c r="AF119" s="139"/>
      <c r="AG119" s="139"/>
      <c r="AH119" s="139"/>
      <c r="AI119" s="139"/>
      <c r="AJ119" s="139"/>
      <c r="AK119" s="139"/>
      <c r="AL119" s="139"/>
      <c r="AM119" s="139">
        <v>64.069999999999993</v>
      </c>
      <c r="AN119" s="139">
        <v>0</v>
      </c>
      <c r="AO119" s="139">
        <v>62.71</v>
      </c>
      <c r="AP119" s="139">
        <v>0</v>
      </c>
    </row>
    <row r="120" spans="1:42" x14ac:dyDescent="0.25">
      <c r="A120">
        <f>'[2]All Speed'!A120</f>
        <v>13649</v>
      </c>
      <c r="B120">
        <f>'[2]All Speed'!C120</f>
        <v>2</v>
      </c>
      <c r="C120" s="8" t="str">
        <f>'[2]All Speed'!D120</f>
        <v>I-15 SB</v>
      </c>
      <c r="D120" s="5">
        <f>'[2]All Speed'!E120</f>
        <v>43</v>
      </c>
      <c r="E120" s="1">
        <f>'[2]All Speed'!F120</f>
        <v>0.45</v>
      </c>
      <c r="F120" s="8" t="str">
        <f>'[2]All Speed'!G120</f>
        <v>BERNARDO CENTER</v>
      </c>
      <c r="G120" s="112">
        <f>'[2]All Speed'!I120</f>
        <v>66.430000000000007</v>
      </c>
      <c r="H120" s="2">
        <f>'[2]All Speed'!J120</f>
        <v>58.85</v>
      </c>
      <c r="I120" s="112">
        <f>'[2]All Speed'!K120</f>
        <v>64.64</v>
      </c>
      <c r="J120" s="2">
        <f>'[2]All Speed'!L120</f>
        <v>65.94</v>
      </c>
      <c r="K120" s="112">
        <f>'[2]All Speed'!M120</f>
        <v>66.12</v>
      </c>
      <c r="L120" s="115">
        <f>VLOOKUP(A:A,readme[#All],2,FALSE)</f>
        <v>0</v>
      </c>
      <c r="M120" s="119">
        <f>VLOOKUP(A:A,readme[#All],3,FALSE)</f>
        <v>0</v>
      </c>
      <c r="N120" s="115">
        <f>VLOOKUP(A:A,readme[#All],4,FALSE)</f>
        <v>0</v>
      </c>
      <c r="O120" s="6">
        <f>VLOOKUP(A:A,readme[#All],5,FALSE)</f>
        <v>0</v>
      </c>
      <c r="P120" s="115">
        <f>VLOOKUP(A:A,readme[#All],6,FALSE)</f>
        <v>0</v>
      </c>
      <c r="Q120" s="143">
        <f t="shared" si="4"/>
        <v>-1</v>
      </c>
      <c r="R120" s="117">
        <f t="shared" si="5"/>
        <v>3463.3225000000002</v>
      </c>
      <c r="S120" s="143">
        <f t="shared" si="6"/>
        <v>-1</v>
      </c>
      <c r="T120" s="118">
        <f t="shared" si="7"/>
        <v>4348.0835999999999</v>
      </c>
      <c r="V120" s="10">
        <v>845</v>
      </c>
      <c r="W120" s="139"/>
      <c r="X120" s="139"/>
      <c r="Y120" s="139"/>
      <c r="Z120" s="139"/>
      <c r="AA120" s="139">
        <v>64.069999999999993</v>
      </c>
      <c r="AB120" s="139">
        <v>0</v>
      </c>
      <c r="AC120" s="139">
        <v>62.71</v>
      </c>
      <c r="AD120" s="139">
        <v>0</v>
      </c>
      <c r="AE120" s="139"/>
      <c r="AF120" s="139"/>
      <c r="AG120" s="139"/>
      <c r="AH120" s="139"/>
      <c r="AI120" s="139"/>
      <c r="AJ120" s="139"/>
      <c r="AK120" s="139"/>
      <c r="AL120" s="139"/>
      <c r="AM120" s="139">
        <v>64.069999999999993</v>
      </c>
      <c r="AN120" s="139">
        <v>0</v>
      </c>
      <c r="AO120" s="139">
        <v>62.71</v>
      </c>
      <c r="AP120" s="139">
        <v>0</v>
      </c>
    </row>
    <row r="121" spans="1:42" x14ac:dyDescent="0.25">
      <c r="A121">
        <f>'[2]All Speed'!A121</f>
        <v>13653</v>
      </c>
      <c r="B121">
        <f>'[2]All Speed'!C121</f>
        <v>2</v>
      </c>
      <c r="C121" s="8" t="str">
        <f>'[2]All Speed'!D121</f>
        <v>I-15 SB</v>
      </c>
      <c r="D121" s="5">
        <f>'[2]All Speed'!E121</f>
        <v>44</v>
      </c>
      <c r="E121" s="1">
        <f>'[2]All Speed'!F121</f>
        <v>0.52</v>
      </c>
      <c r="F121" s="8" t="str">
        <f>'[2]All Speed'!G121</f>
        <v>BERNARDO CENTER</v>
      </c>
      <c r="G121" s="112">
        <f>'[2]All Speed'!I121</f>
        <v>69.77</v>
      </c>
      <c r="H121" s="2">
        <f>'[2]All Speed'!J121</f>
        <v>70.290000000000006</v>
      </c>
      <c r="I121" s="112">
        <f>'[2]All Speed'!K121</f>
        <v>70.08</v>
      </c>
      <c r="J121" s="2">
        <f>'[2]All Speed'!L121</f>
        <v>70.05</v>
      </c>
      <c r="K121" s="112">
        <f>'[2]All Speed'!M121</f>
        <v>67.64</v>
      </c>
      <c r="L121" s="115">
        <f>VLOOKUP(A:A,readme[#All],2,FALSE)</f>
        <v>0</v>
      </c>
      <c r="M121" s="119">
        <f>VLOOKUP(A:A,readme[#All],3,FALSE)</f>
        <v>0</v>
      </c>
      <c r="N121" s="115">
        <f>VLOOKUP(A:A,readme[#All],4,FALSE)</f>
        <v>0</v>
      </c>
      <c r="O121" s="6">
        <f>VLOOKUP(A:A,readme[#All],5,FALSE)</f>
        <v>0</v>
      </c>
      <c r="P121" s="115">
        <f>VLOOKUP(A:A,readme[#All],6,FALSE)</f>
        <v>0</v>
      </c>
      <c r="Q121" s="143">
        <f t="shared" si="4"/>
        <v>-1</v>
      </c>
      <c r="R121" s="117">
        <f t="shared" si="5"/>
        <v>4940.6841000000013</v>
      </c>
      <c r="S121" s="143">
        <f t="shared" si="6"/>
        <v>-1</v>
      </c>
      <c r="T121" s="118">
        <f t="shared" si="7"/>
        <v>4907.0024999999996</v>
      </c>
      <c r="V121" s="10">
        <v>851</v>
      </c>
      <c r="W121" s="139"/>
      <c r="X121" s="139"/>
      <c r="Y121" s="139"/>
      <c r="Z121" s="139"/>
      <c r="AA121" s="139">
        <v>65.87</v>
      </c>
      <c r="AB121" s="139">
        <v>0</v>
      </c>
      <c r="AC121" s="139">
        <v>63.66</v>
      </c>
      <c r="AD121" s="139">
        <v>0</v>
      </c>
      <c r="AE121" s="139"/>
      <c r="AF121" s="139"/>
      <c r="AG121" s="139"/>
      <c r="AH121" s="139"/>
      <c r="AI121" s="139"/>
      <c r="AJ121" s="139"/>
      <c r="AK121" s="139"/>
      <c r="AL121" s="139"/>
      <c r="AM121" s="139">
        <v>65.87</v>
      </c>
      <c r="AN121" s="139">
        <v>0</v>
      </c>
      <c r="AO121" s="139">
        <v>63.66</v>
      </c>
      <c r="AP121" s="139">
        <v>0</v>
      </c>
    </row>
    <row r="122" spans="1:42" x14ac:dyDescent="0.25">
      <c r="A122">
        <f>'[2]All Speed'!A122</f>
        <v>31208</v>
      </c>
      <c r="B122">
        <f>'[2]All Speed'!C122</f>
        <v>2</v>
      </c>
      <c r="C122" s="8" t="str">
        <f>'[2]All Speed'!D122</f>
        <v>I-15 SB</v>
      </c>
      <c r="D122" s="5">
        <f>'[2]All Speed'!E122</f>
        <v>45</v>
      </c>
      <c r="E122" s="1">
        <f>'[2]All Speed'!F122</f>
        <v>0.4</v>
      </c>
      <c r="F122" s="8" t="str">
        <f>'[2]All Speed'!G122</f>
        <v>CAM DEL NORTE</v>
      </c>
      <c r="G122" s="112">
        <f>'[2]All Speed'!I122</f>
        <v>66.099999999999994</v>
      </c>
      <c r="H122" s="2">
        <f>'[2]All Speed'!J122</f>
        <v>62.27</v>
      </c>
      <c r="I122" s="112">
        <f>'[2]All Speed'!K122</f>
        <v>66.489999999999995</v>
      </c>
      <c r="J122" s="2">
        <f>'[2]All Speed'!L122</f>
        <v>67.56</v>
      </c>
      <c r="K122" s="112">
        <f>'[2]All Speed'!M122</f>
        <v>65.84</v>
      </c>
      <c r="L122" s="115">
        <f>VLOOKUP(A:A,readme[#All],2,FALSE)</f>
        <v>0</v>
      </c>
      <c r="M122" s="119">
        <f>VLOOKUP(A:A,readme[#All],3,FALSE)</f>
        <v>0</v>
      </c>
      <c r="N122" s="115">
        <f>VLOOKUP(A:A,readme[#All],4,FALSE)</f>
        <v>0</v>
      </c>
      <c r="O122" s="6">
        <f>VLOOKUP(A:A,readme[#All],5,FALSE)</f>
        <v>0</v>
      </c>
      <c r="P122" s="115">
        <f>VLOOKUP(A:A,readme[#All],6,FALSE)</f>
        <v>0</v>
      </c>
      <c r="Q122" s="143">
        <f t="shared" si="4"/>
        <v>-1</v>
      </c>
      <c r="R122" s="117">
        <f t="shared" si="5"/>
        <v>3877.5529000000006</v>
      </c>
      <c r="S122" s="143">
        <f t="shared" si="6"/>
        <v>-1</v>
      </c>
      <c r="T122" s="118">
        <f t="shared" si="7"/>
        <v>4564.3536000000004</v>
      </c>
      <c r="V122" s="10">
        <v>852</v>
      </c>
      <c r="W122" s="139"/>
      <c r="X122" s="139"/>
      <c r="Y122" s="139"/>
      <c r="Z122" s="139"/>
      <c r="AA122" s="139">
        <v>63.93</v>
      </c>
      <c r="AB122" s="139">
        <v>0</v>
      </c>
      <c r="AC122" s="139">
        <v>62.7</v>
      </c>
      <c r="AD122" s="139">
        <v>0</v>
      </c>
      <c r="AE122" s="139"/>
      <c r="AF122" s="139"/>
      <c r="AG122" s="139"/>
      <c r="AH122" s="139"/>
      <c r="AI122" s="139"/>
      <c r="AJ122" s="139"/>
      <c r="AK122" s="139"/>
      <c r="AL122" s="139"/>
      <c r="AM122" s="139">
        <v>63.93</v>
      </c>
      <c r="AN122" s="139">
        <v>0</v>
      </c>
      <c r="AO122" s="139">
        <v>62.7</v>
      </c>
      <c r="AP122" s="139">
        <v>0</v>
      </c>
    </row>
    <row r="123" spans="1:42" x14ac:dyDescent="0.25">
      <c r="A123">
        <f>'[2]All Speed'!A123</f>
        <v>13661</v>
      </c>
      <c r="B123">
        <f>'[2]All Speed'!C123</f>
        <v>2</v>
      </c>
      <c r="C123" s="8" t="str">
        <f>'[2]All Speed'!D123</f>
        <v>I-15 SB</v>
      </c>
      <c r="D123" s="5">
        <f>'[2]All Speed'!E123</f>
        <v>46</v>
      </c>
      <c r="E123" s="1">
        <f>'[2]All Speed'!F123</f>
        <v>0.14000000000000001</v>
      </c>
      <c r="F123" s="8" t="str">
        <f>'[2]All Speed'!G123</f>
        <v>CAM DEL NORTE</v>
      </c>
      <c r="G123" s="112">
        <f>'[2]All Speed'!I123</f>
        <v>66.099999999999994</v>
      </c>
      <c r="H123" s="2">
        <f>'[2]All Speed'!J123</f>
        <v>62.27</v>
      </c>
      <c r="I123" s="112">
        <f>'[2]All Speed'!K123</f>
        <v>66.489999999999995</v>
      </c>
      <c r="J123" s="2">
        <f>'[2]All Speed'!L123</f>
        <v>67.56</v>
      </c>
      <c r="K123" s="112">
        <f>'[2]All Speed'!M123</f>
        <v>65.84</v>
      </c>
      <c r="L123" s="115">
        <f>VLOOKUP(A:A,readme[#All],2,FALSE)</f>
        <v>0</v>
      </c>
      <c r="M123" s="119">
        <f>VLOOKUP(A:A,readme[#All],3,FALSE)</f>
        <v>0</v>
      </c>
      <c r="N123" s="115">
        <f>VLOOKUP(A:A,readme[#All],4,FALSE)</f>
        <v>0</v>
      </c>
      <c r="O123" s="6">
        <f>VLOOKUP(A:A,readme[#All],5,FALSE)</f>
        <v>0</v>
      </c>
      <c r="P123" s="115">
        <f>VLOOKUP(A:A,readme[#All],6,FALSE)</f>
        <v>0</v>
      </c>
      <c r="Q123" s="143">
        <f t="shared" si="4"/>
        <v>-1</v>
      </c>
      <c r="R123" s="117">
        <f t="shared" si="5"/>
        <v>3877.5529000000006</v>
      </c>
      <c r="S123" s="143">
        <f t="shared" si="6"/>
        <v>-1</v>
      </c>
      <c r="T123" s="118">
        <f t="shared" si="7"/>
        <v>4564.3536000000004</v>
      </c>
      <c r="V123" s="10">
        <v>853</v>
      </c>
      <c r="W123" s="139"/>
      <c r="X123" s="139"/>
      <c r="Y123" s="139"/>
      <c r="Z123" s="139"/>
      <c r="AA123" s="139">
        <v>63.93</v>
      </c>
      <c r="AB123" s="139">
        <v>0</v>
      </c>
      <c r="AC123" s="139">
        <v>62.7</v>
      </c>
      <c r="AD123" s="139">
        <v>0</v>
      </c>
      <c r="AE123" s="139"/>
      <c r="AF123" s="139"/>
      <c r="AG123" s="139"/>
      <c r="AH123" s="139"/>
      <c r="AI123" s="139"/>
      <c r="AJ123" s="139"/>
      <c r="AK123" s="139"/>
      <c r="AL123" s="139"/>
      <c r="AM123" s="139">
        <v>63.93</v>
      </c>
      <c r="AN123" s="139">
        <v>0</v>
      </c>
      <c r="AO123" s="139">
        <v>62.7</v>
      </c>
      <c r="AP123" s="139">
        <v>0</v>
      </c>
    </row>
    <row r="124" spans="1:42" x14ac:dyDescent="0.25">
      <c r="A124">
        <f>'[2]All Speed'!A124</f>
        <v>13664</v>
      </c>
      <c r="B124">
        <f>'[2]All Speed'!C124</f>
        <v>2</v>
      </c>
      <c r="C124" s="8" t="str">
        <f>'[2]All Speed'!D124</f>
        <v>I-15 SB</v>
      </c>
      <c r="D124" s="5">
        <f>'[2]All Speed'!E124</f>
        <v>47</v>
      </c>
      <c r="E124" s="1">
        <f>'[2]All Speed'!F124</f>
        <v>0.79</v>
      </c>
      <c r="F124" s="8" t="str">
        <f>'[2]All Speed'!G124</f>
        <v>CAM DEL NORTE</v>
      </c>
      <c r="G124" s="112">
        <f>'[2]All Speed'!I124</f>
        <v>66.099999999999994</v>
      </c>
      <c r="H124" s="2">
        <f>'[2]All Speed'!J124</f>
        <v>62.27</v>
      </c>
      <c r="I124" s="112">
        <f>'[2]All Speed'!K124</f>
        <v>66.489999999999995</v>
      </c>
      <c r="J124" s="2">
        <f>'[2]All Speed'!L124</f>
        <v>67.56</v>
      </c>
      <c r="K124" s="112">
        <f>'[2]All Speed'!M124</f>
        <v>65.84</v>
      </c>
      <c r="L124" s="115">
        <f>VLOOKUP(A:A,readme[#All],2,FALSE)</f>
        <v>0</v>
      </c>
      <c r="M124" s="119">
        <f>VLOOKUP(A:A,readme[#All],3,FALSE)</f>
        <v>0</v>
      </c>
      <c r="N124" s="115">
        <f>VLOOKUP(A:A,readme[#All],4,FALSE)</f>
        <v>0</v>
      </c>
      <c r="O124" s="6">
        <f>VLOOKUP(A:A,readme[#All],5,FALSE)</f>
        <v>0</v>
      </c>
      <c r="P124" s="115">
        <f>VLOOKUP(A:A,readme[#All],6,FALSE)</f>
        <v>0</v>
      </c>
      <c r="Q124" s="143">
        <f t="shared" si="4"/>
        <v>-1</v>
      </c>
      <c r="R124" s="117">
        <f t="shared" si="5"/>
        <v>3877.5529000000006</v>
      </c>
      <c r="S124" s="143">
        <f t="shared" si="6"/>
        <v>-1</v>
      </c>
      <c r="T124" s="118">
        <f t="shared" si="7"/>
        <v>4564.3536000000004</v>
      </c>
      <c r="V124" s="10">
        <v>854</v>
      </c>
      <c r="W124" s="139"/>
      <c r="X124" s="139"/>
      <c r="Y124" s="139"/>
      <c r="Z124" s="139"/>
      <c r="AA124" s="139">
        <v>67.84</v>
      </c>
      <c r="AB124" s="139">
        <v>0</v>
      </c>
      <c r="AC124" s="139">
        <v>65.569999999999993</v>
      </c>
      <c r="AD124" s="139">
        <v>0</v>
      </c>
      <c r="AE124" s="139"/>
      <c r="AF124" s="139"/>
      <c r="AG124" s="139"/>
      <c r="AH124" s="139"/>
      <c r="AI124" s="139"/>
      <c r="AJ124" s="139"/>
      <c r="AK124" s="139"/>
      <c r="AL124" s="139"/>
      <c r="AM124" s="139">
        <v>67.84</v>
      </c>
      <c r="AN124" s="139">
        <v>0</v>
      </c>
      <c r="AO124" s="139">
        <v>65.569999999999993</v>
      </c>
      <c r="AP124" s="139">
        <v>0</v>
      </c>
    </row>
    <row r="125" spans="1:42" x14ac:dyDescent="0.25">
      <c r="A125">
        <f>'[2]All Speed'!A125</f>
        <v>13673</v>
      </c>
      <c r="B125">
        <f>'[2]All Speed'!C125</f>
        <v>2</v>
      </c>
      <c r="C125" s="8" t="str">
        <f>'[2]All Speed'!D125</f>
        <v>I-15 SB</v>
      </c>
      <c r="D125" s="5">
        <f>'[2]All Speed'!E125</f>
        <v>48</v>
      </c>
      <c r="E125" s="1">
        <f>'[2]All Speed'!F125</f>
        <v>0.51</v>
      </c>
      <c r="F125" s="8" t="str">
        <f>'[2]All Speed'!G125</f>
        <v>CARMEL MTN</v>
      </c>
      <c r="G125" s="112">
        <f>'[2]All Speed'!I125</f>
        <v>68.78</v>
      </c>
      <c r="H125" s="2">
        <f>'[2]All Speed'!J125</f>
        <v>60.53</v>
      </c>
      <c r="I125" s="112">
        <f>'[2]All Speed'!K125</f>
        <v>67.150000000000006</v>
      </c>
      <c r="J125" s="2">
        <f>'[2]All Speed'!L125</f>
        <v>69.069999999999993</v>
      </c>
      <c r="K125" s="112">
        <f>'[2]All Speed'!M125</f>
        <v>68.430000000000007</v>
      </c>
      <c r="L125" s="115">
        <f>VLOOKUP(A:A,readme[#All],2,FALSE)</f>
        <v>0</v>
      </c>
      <c r="M125" s="119">
        <f>VLOOKUP(A:A,readme[#All],3,FALSE)</f>
        <v>0</v>
      </c>
      <c r="N125" s="115">
        <f>VLOOKUP(A:A,readme[#All],4,FALSE)</f>
        <v>0</v>
      </c>
      <c r="O125" s="6">
        <f>VLOOKUP(A:A,readme[#All],5,FALSE)</f>
        <v>0</v>
      </c>
      <c r="P125" s="115">
        <f>VLOOKUP(A:A,readme[#All],6,FALSE)</f>
        <v>0</v>
      </c>
      <c r="Q125" s="143">
        <f t="shared" si="4"/>
        <v>-1</v>
      </c>
      <c r="R125" s="117">
        <f t="shared" si="5"/>
        <v>3663.8809000000001</v>
      </c>
      <c r="S125" s="143">
        <f t="shared" si="6"/>
        <v>-1</v>
      </c>
      <c r="T125" s="118">
        <f t="shared" si="7"/>
        <v>4770.6648999999989</v>
      </c>
      <c r="V125" s="10">
        <v>855</v>
      </c>
      <c r="W125" s="139"/>
      <c r="X125" s="139"/>
      <c r="Y125" s="139"/>
      <c r="Z125" s="139"/>
      <c r="AA125" s="139">
        <v>67.84</v>
      </c>
      <c r="AB125" s="139">
        <v>0</v>
      </c>
      <c r="AC125" s="139">
        <v>65.569999999999993</v>
      </c>
      <c r="AD125" s="139">
        <v>0</v>
      </c>
      <c r="AE125" s="139"/>
      <c r="AF125" s="139"/>
      <c r="AG125" s="139"/>
      <c r="AH125" s="139"/>
      <c r="AI125" s="139"/>
      <c r="AJ125" s="139"/>
      <c r="AK125" s="139"/>
      <c r="AL125" s="139"/>
      <c r="AM125" s="139">
        <v>67.84</v>
      </c>
      <c r="AN125" s="139">
        <v>0</v>
      </c>
      <c r="AO125" s="139">
        <v>65.569999999999993</v>
      </c>
      <c r="AP125" s="139">
        <v>0</v>
      </c>
    </row>
    <row r="126" spans="1:42" x14ac:dyDescent="0.25">
      <c r="A126">
        <f>'[2]All Speed'!A126</f>
        <v>14644</v>
      </c>
      <c r="B126">
        <f>'[2]All Speed'!C126</f>
        <v>2</v>
      </c>
      <c r="C126" s="8" t="str">
        <f>'[2]All Speed'!D126</f>
        <v>I-15 SB</v>
      </c>
      <c r="D126" s="5">
        <f>'[2]All Speed'!E126</f>
        <v>49</v>
      </c>
      <c r="E126" s="1">
        <f>'[2]All Speed'!F126</f>
        <v>0.61</v>
      </c>
      <c r="F126" s="8" t="str">
        <f>'[2]All Speed'!G126</f>
        <v>CARMEL MTN</v>
      </c>
      <c r="G126" s="112">
        <f>'[2]All Speed'!I126</f>
        <v>73.72</v>
      </c>
      <c r="H126" s="2">
        <f>'[2]All Speed'!J126</f>
        <v>71.86</v>
      </c>
      <c r="I126" s="112">
        <f>'[2]All Speed'!K126</f>
        <v>72.56</v>
      </c>
      <c r="J126" s="2">
        <f>'[2]All Speed'!L126</f>
        <v>72.02</v>
      </c>
      <c r="K126" s="112">
        <f>'[2]All Speed'!M126</f>
        <v>72.16</v>
      </c>
      <c r="L126" s="115">
        <f>VLOOKUP(A:A,readme[#All],2,FALSE)</f>
        <v>0</v>
      </c>
      <c r="M126" s="119">
        <f>VLOOKUP(A:A,readme[#All],3,FALSE)</f>
        <v>0</v>
      </c>
      <c r="N126" s="115">
        <f>VLOOKUP(A:A,readme[#All],4,FALSE)</f>
        <v>0</v>
      </c>
      <c r="O126" s="6">
        <f>VLOOKUP(A:A,readme[#All],5,FALSE)</f>
        <v>0</v>
      </c>
      <c r="P126" s="115">
        <f>VLOOKUP(A:A,readme[#All],6,FALSE)</f>
        <v>0</v>
      </c>
      <c r="Q126" s="143">
        <f t="shared" si="4"/>
        <v>-1</v>
      </c>
      <c r="R126" s="117">
        <f t="shared" si="5"/>
        <v>5163.8595999999998</v>
      </c>
      <c r="S126" s="143">
        <f t="shared" si="6"/>
        <v>-1</v>
      </c>
      <c r="T126" s="118">
        <f t="shared" si="7"/>
        <v>5186.8803999999991</v>
      </c>
      <c r="V126" s="10">
        <v>856</v>
      </c>
      <c r="W126" s="139"/>
      <c r="X126" s="139"/>
      <c r="Y126" s="139"/>
      <c r="Z126" s="139"/>
      <c r="AA126" s="139">
        <v>67.84</v>
      </c>
      <c r="AB126" s="139">
        <v>0</v>
      </c>
      <c r="AC126" s="139">
        <v>65.569999999999993</v>
      </c>
      <c r="AD126" s="139">
        <v>0</v>
      </c>
      <c r="AE126" s="139"/>
      <c r="AF126" s="139"/>
      <c r="AG126" s="139"/>
      <c r="AH126" s="139"/>
      <c r="AI126" s="139"/>
      <c r="AJ126" s="139"/>
      <c r="AK126" s="139"/>
      <c r="AL126" s="139"/>
      <c r="AM126" s="139">
        <v>67.84</v>
      </c>
      <c r="AN126" s="139">
        <v>0</v>
      </c>
      <c r="AO126" s="139">
        <v>65.569999999999993</v>
      </c>
      <c r="AP126" s="139">
        <v>0</v>
      </c>
    </row>
    <row r="127" spans="1:42" x14ac:dyDescent="0.25">
      <c r="A127">
        <f>'[2]All Speed'!A127</f>
        <v>570</v>
      </c>
      <c r="B127">
        <f>'[2]All Speed'!C127</f>
        <v>2</v>
      </c>
      <c r="C127" s="8" t="str">
        <f>'[2]All Speed'!D127</f>
        <v>I-15 SB</v>
      </c>
      <c r="D127" s="5">
        <f>'[2]All Speed'!E127</f>
        <v>53</v>
      </c>
      <c r="E127" s="1">
        <f>'[2]All Speed'!F127</f>
        <v>0.56000000000000005</v>
      </c>
      <c r="F127" s="8" t="str">
        <f>'[2]All Speed'!G127</f>
        <v>I-15 HOV SB</v>
      </c>
      <c r="G127" s="112">
        <f>'[2]All Speed'!I127</f>
        <v>73.55</v>
      </c>
      <c r="H127" s="2">
        <f>'[2]All Speed'!J127</f>
        <v>70.72</v>
      </c>
      <c r="I127" s="112">
        <f>'[2]All Speed'!K127</f>
        <v>71.83</v>
      </c>
      <c r="J127" s="2">
        <f>'[2]All Speed'!L127</f>
        <v>71.12</v>
      </c>
      <c r="K127" s="112">
        <f>'[2]All Speed'!M127</f>
        <v>71.59</v>
      </c>
      <c r="L127" s="115">
        <f>VLOOKUP(A:A,readme[#All],2,FALSE)</f>
        <v>0</v>
      </c>
      <c r="M127" s="119">
        <f>VLOOKUP(A:A,readme[#All],3,FALSE)</f>
        <v>0</v>
      </c>
      <c r="N127" s="115">
        <f>VLOOKUP(A:A,readme[#All],4,FALSE)</f>
        <v>0</v>
      </c>
      <c r="O127" s="6">
        <f>VLOOKUP(A:A,readme[#All],5,FALSE)</f>
        <v>0</v>
      </c>
      <c r="P127" s="115">
        <f>VLOOKUP(A:A,readme[#All],6,FALSE)</f>
        <v>0</v>
      </c>
      <c r="Q127" s="143">
        <f t="shared" si="4"/>
        <v>-1</v>
      </c>
      <c r="R127" s="117">
        <f t="shared" si="5"/>
        <v>5001.3184000000001</v>
      </c>
      <c r="S127" s="143">
        <f t="shared" si="6"/>
        <v>-1</v>
      </c>
      <c r="T127" s="118">
        <f t="shared" si="7"/>
        <v>5058.0544000000009</v>
      </c>
      <c r="V127" s="10">
        <v>858</v>
      </c>
      <c r="W127" s="139"/>
      <c r="X127" s="139"/>
      <c r="Y127" s="139"/>
      <c r="Z127" s="139"/>
      <c r="AA127" s="139">
        <v>67.150000000000006</v>
      </c>
      <c r="AB127" s="139">
        <v>0</v>
      </c>
      <c r="AC127" s="139">
        <v>54.83</v>
      </c>
      <c r="AD127" s="139">
        <v>0</v>
      </c>
      <c r="AE127" s="139"/>
      <c r="AF127" s="139"/>
      <c r="AG127" s="139"/>
      <c r="AH127" s="139"/>
      <c r="AI127" s="139"/>
      <c r="AJ127" s="139"/>
      <c r="AK127" s="139"/>
      <c r="AL127" s="139"/>
      <c r="AM127" s="139">
        <v>67.150000000000006</v>
      </c>
      <c r="AN127" s="139">
        <v>0</v>
      </c>
      <c r="AO127" s="139">
        <v>54.83</v>
      </c>
      <c r="AP127" s="139">
        <v>0</v>
      </c>
    </row>
    <row r="128" spans="1:42" x14ac:dyDescent="0.25">
      <c r="A128">
        <f>'[2]All Speed'!A128</f>
        <v>14637</v>
      </c>
      <c r="B128">
        <f>'[2]All Speed'!C128</f>
        <v>2</v>
      </c>
      <c r="C128" s="8" t="str">
        <f>'[2]All Speed'!D128</f>
        <v>I-15 SB</v>
      </c>
      <c r="D128" s="5">
        <f>'[2]All Speed'!E128</f>
        <v>54</v>
      </c>
      <c r="E128" s="1">
        <f>'[2]All Speed'!F128</f>
        <v>0.23</v>
      </c>
      <c r="F128" s="8" t="str">
        <f>'[2]All Speed'!G128</f>
        <v>SR-56 EB</v>
      </c>
      <c r="G128" s="112">
        <f>'[2]All Speed'!I128</f>
        <v>70.959999999999994</v>
      </c>
      <c r="H128" s="2">
        <f>'[2]All Speed'!J128</f>
        <v>70.53</v>
      </c>
      <c r="I128" s="112">
        <f>'[2]All Speed'!K128</f>
        <v>70.67</v>
      </c>
      <c r="J128" s="2">
        <f>'[2]All Speed'!L128</f>
        <v>68.44</v>
      </c>
      <c r="K128" s="112">
        <f>'[2]All Speed'!M128</f>
        <v>70.05</v>
      </c>
      <c r="L128" s="115">
        <f>VLOOKUP(A:A,readme[#All],2,FALSE)</f>
        <v>0</v>
      </c>
      <c r="M128" s="119">
        <f>VLOOKUP(A:A,readme[#All],3,FALSE)</f>
        <v>0</v>
      </c>
      <c r="N128" s="115">
        <f>VLOOKUP(A:A,readme[#All],4,FALSE)</f>
        <v>0</v>
      </c>
      <c r="O128" s="6">
        <f>VLOOKUP(A:A,readme[#All],5,FALSE)</f>
        <v>0</v>
      </c>
      <c r="P128" s="115">
        <f>VLOOKUP(A:A,readme[#All],6,FALSE)</f>
        <v>0</v>
      </c>
      <c r="Q128" s="143">
        <f t="shared" si="4"/>
        <v>-1</v>
      </c>
      <c r="R128" s="117">
        <f t="shared" si="5"/>
        <v>4974.4809000000005</v>
      </c>
      <c r="S128" s="143">
        <f t="shared" si="6"/>
        <v>-1</v>
      </c>
      <c r="T128" s="118">
        <f t="shared" si="7"/>
        <v>4684.0335999999998</v>
      </c>
      <c r="V128" s="10">
        <v>859</v>
      </c>
      <c r="W128" s="139"/>
      <c r="X128" s="139"/>
      <c r="Y128" s="139"/>
      <c r="Z128" s="139"/>
      <c r="AA128" s="139">
        <v>61.4</v>
      </c>
      <c r="AB128" s="139">
        <v>0</v>
      </c>
      <c r="AC128" s="139">
        <v>40.659999999999997</v>
      </c>
      <c r="AD128" s="139">
        <v>0</v>
      </c>
      <c r="AE128" s="139"/>
      <c r="AF128" s="139"/>
      <c r="AG128" s="139"/>
      <c r="AH128" s="139"/>
      <c r="AI128" s="139"/>
      <c r="AJ128" s="139"/>
      <c r="AK128" s="139"/>
      <c r="AL128" s="139"/>
      <c r="AM128" s="139">
        <v>61.4</v>
      </c>
      <c r="AN128" s="139">
        <v>0</v>
      </c>
      <c r="AO128" s="139">
        <v>40.659999999999997</v>
      </c>
      <c r="AP128" s="139">
        <v>0</v>
      </c>
    </row>
    <row r="129" spans="1:42" x14ac:dyDescent="0.25">
      <c r="A129">
        <f>'[2]All Speed'!A129</f>
        <v>14660</v>
      </c>
      <c r="B129">
        <f>'[2]All Speed'!C129</f>
        <v>2</v>
      </c>
      <c r="C129" s="8" t="str">
        <f>'[2]All Speed'!D129</f>
        <v>I-15 SB</v>
      </c>
      <c r="D129" s="5">
        <f>'[2]All Speed'!E129</f>
        <v>55</v>
      </c>
      <c r="E129" s="1">
        <f>'[2]All Speed'!F129</f>
        <v>0.32</v>
      </c>
      <c r="F129" s="8" t="str">
        <f>'[2]All Speed'!G129</f>
        <v>RANCHO PENASQUITOS</v>
      </c>
      <c r="G129" s="112">
        <f>'[2]All Speed'!I129</f>
        <v>67.19</v>
      </c>
      <c r="H129" s="2">
        <f>'[2]All Speed'!J129</f>
        <v>52.77</v>
      </c>
      <c r="I129" s="112">
        <f>'[2]All Speed'!K129</f>
        <v>65.28</v>
      </c>
      <c r="J129" s="2">
        <f>'[2]All Speed'!L129</f>
        <v>67.069999999999993</v>
      </c>
      <c r="K129" s="112">
        <f>'[2]All Speed'!M129</f>
        <v>66.73</v>
      </c>
      <c r="L129" s="115">
        <f>VLOOKUP(A:A,readme[#All],2,FALSE)</f>
        <v>0</v>
      </c>
      <c r="M129" s="119">
        <f>VLOOKUP(A:A,readme[#All],3,FALSE)</f>
        <v>0</v>
      </c>
      <c r="N129" s="115">
        <f>VLOOKUP(A:A,readme[#All],4,FALSE)</f>
        <v>0</v>
      </c>
      <c r="O129" s="6">
        <f>VLOOKUP(A:A,readme[#All],5,FALSE)</f>
        <v>0</v>
      </c>
      <c r="P129" s="115">
        <f>VLOOKUP(A:A,readme[#All],6,FALSE)</f>
        <v>0</v>
      </c>
      <c r="Q129" s="143">
        <f t="shared" si="4"/>
        <v>-1</v>
      </c>
      <c r="R129" s="117">
        <f t="shared" si="5"/>
        <v>2784.6729000000005</v>
      </c>
      <c r="S129" s="143">
        <f t="shared" si="6"/>
        <v>-1</v>
      </c>
      <c r="T129" s="118">
        <f t="shared" si="7"/>
        <v>4498.3848999999991</v>
      </c>
      <c r="V129" s="10">
        <v>860</v>
      </c>
      <c r="W129" s="139"/>
      <c r="X129" s="139"/>
      <c r="Y129" s="139"/>
      <c r="Z129" s="139"/>
      <c r="AA129" s="139">
        <v>61.4</v>
      </c>
      <c r="AB129" s="139">
        <v>0</v>
      </c>
      <c r="AC129" s="139">
        <v>40.659999999999997</v>
      </c>
      <c r="AD129" s="139">
        <v>0</v>
      </c>
      <c r="AE129" s="139"/>
      <c r="AF129" s="139"/>
      <c r="AG129" s="139"/>
      <c r="AH129" s="139"/>
      <c r="AI129" s="139"/>
      <c r="AJ129" s="139"/>
      <c r="AK129" s="139"/>
      <c r="AL129" s="139"/>
      <c r="AM129" s="139">
        <v>61.4</v>
      </c>
      <c r="AN129" s="139">
        <v>0</v>
      </c>
      <c r="AO129" s="139">
        <v>40.659999999999997</v>
      </c>
      <c r="AP129" s="139">
        <v>0</v>
      </c>
    </row>
    <row r="130" spans="1:42" x14ac:dyDescent="0.25">
      <c r="A130">
        <f>'[2]All Speed'!A130</f>
        <v>14658</v>
      </c>
      <c r="B130">
        <f>'[2]All Speed'!C130</f>
        <v>2</v>
      </c>
      <c r="C130" s="8" t="str">
        <f>'[2]All Speed'!D130</f>
        <v>I-15 SB</v>
      </c>
      <c r="D130" s="5">
        <f>'[2]All Speed'!E130</f>
        <v>56</v>
      </c>
      <c r="E130" s="1">
        <f>'[2]All Speed'!F130</f>
        <v>0.2</v>
      </c>
      <c r="F130" s="8" t="str">
        <f>'[2]All Speed'!G130</f>
        <v>RANCHO PENASQUITOS</v>
      </c>
      <c r="G130" s="112">
        <f>'[2]All Speed'!I130</f>
        <v>71.069999999999993</v>
      </c>
      <c r="H130" s="2">
        <f>'[2]All Speed'!J130</f>
        <v>71.91</v>
      </c>
      <c r="I130" s="112">
        <f>'[2]All Speed'!K130</f>
        <v>68.22</v>
      </c>
      <c r="J130" s="2">
        <f>'[2]All Speed'!L130</f>
        <v>69.86</v>
      </c>
      <c r="K130" s="112">
        <f>'[2]All Speed'!M130</f>
        <v>69.28</v>
      </c>
      <c r="L130" s="115">
        <f>VLOOKUP(A:A,readme[#All],2,FALSE)</f>
        <v>0</v>
      </c>
      <c r="M130" s="119">
        <f>VLOOKUP(A:A,readme[#All],3,FALSE)</f>
        <v>0</v>
      </c>
      <c r="N130" s="115">
        <f>VLOOKUP(A:A,readme[#All],4,FALSE)</f>
        <v>0</v>
      </c>
      <c r="O130" s="6">
        <f>VLOOKUP(A:A,readme[#All],5,FALSE)</f>
        <v>0</v>
      </c>
      <c r="P130" s="115">
        <f>VLOOKUP(A:A,readme[#All],6,FALSE)</f>
        <v>0</v>
      </c>
      <c r="Q130" s="143">
        <f t="shared" si="4"/>
        <v>-1</v>
      </c>
      <c r="R130" s="117">
        <f t="shared" si="5"/>
        <v>5171.0480999999991</v>
      </c>
      <c r="S130" s="143">
        <f t="shared" si="6"/>
        <v>-1</v>
      </c>
      <c r="T130" s="118">
        <f t="shared" si="7"/>
        <v>4880.4196000000002</v>
      </c>
      <c r="V130" s="10">
        <v>3197</v>
      </c>
      <c r="W130" s="139">
        <v>65.58</v>
      </c>
      <c r="X130" s="139">
        <v>0</v>
      </c>
      <c r="Y130" s="139">
        <v>65.77</v>
      </c>
      <c r="Z130" s="139">
        <v>0</v>
      </c>
      <c r="AA130" s="139"/>
      <c r="AB130" s="139"/>
      <c r="AC130" s="139"/>
      <c r="AD130" s="139"/>
      <c r="AE130" s="139"/>
      <c r="AF130" s="139"/>
      <c r="AG130" s="139"/>
      <c r="AH130" s="139"/>
      <c r="AI130" s="139"/>
      <c r="AJ130" s="139"/>
      <c r="AK130" s="139"/>
      <c r="AL130" s="139"/>
      <c r="AM130" s="139">
        <v>65.58</v>
      </c>
      <c r="AN130" s="139">
        <v>0</v>
      </c>
      <c r="AO130" s="139">
        <v>65.77</v>
      </c>
      <c r="AP130" s="139">
        <v>0</v>
      </c>
    </row>
    <row r="131" spans="1:42" x14ac:dyDescent="0.25">
      <c r="A131">
        <f>'[2]All Speed'!A131</f>
        <v>14666</v>
      </c>
      <c r="B131">
        <f>'[2]All Speed'!C131</f>
        <v>2</v>
      </c>
      <c r="C131" s="8" t="str">
        <f>'[2]All Speed'!D131</f>
        <v>I-15 SB</v>
      </c>
      <c r="D131" s="5">
        <f>'[2]All Speed'!E131</f>
        <v>57</v>
      </c>
      <c r="E131" s="1">
        <f>'[2]All Speed'!F131</f>
        <v>0.31</v>
      </c>
      <c r="F131" s="8" t="str">
        <f>'[2]All Speed'!G131</f>
        <v>RANCHO PENASQUITOS</v>
      </c>
      <c r="G131" s="112">
        <f>'[2]All Speed'!I131</f>
        <v>71.52</v>
      </c>
      <c r="H131" s="2">
        <f>'[2]All Speed'!J131</f>
        <v>71.959999999999994</v>
      </c>
      <c r="I131" s="112">
        <f>'[2]All Speed'!K131</f>
        <v>72.22</v>
      </c>
      <c r="J131" s="2">
        <f>'[2]All Speed'!L131</f>
        <v>70.42</v>
      </c>
      <c r="K131" s="112">
        <f>'[2]All Speed'!M131</f>
        <v>71.66</v>
      </c>
      <c r="L131" s="115">
        <f>VLOOKUP(A:A,readme[#All],2,FALSE)</f>
        <v>0</v>
      </c>
      <c r="M131" s="119">
        <f>VLOOKUP(A:A,readme[#All],3,FALSE)</f>
        <v>0</v>
      </c>
      <c r="N131" s="115">
        <f>VLOOKUP(A:A,readme[#All],4,FALSE)</f>
        <v>0</v>
      </c>
      <c r="O131" s="6">
        <f>VLOOKUP(A:A,readme[#All],5,FALSE)</f>
        <v>0</v>
      </c>
      <c r="P131" s="115">
        <f>VLOOKUP(A:A,readme[#All],6,FALSE)</f>
        <v>0</v>
      </c>
      <c r="Q131" s="143">
        <f t="shared" ref="Q131:Q194" si="8">IFERROR(M131/H131-1,"")</f>
        <v>-1</v>
      </c>
      <c r="R131" s="117">
        <f t="shared" ref="R131:R194" si="9">IFERROR(POWER((M131-H131),2),"")</f>
        <v>5178.2415999999994</v>
      </c>
      <c r="S131" s="143">
        <f t="shared" ref="S131:S194" si="10">IFERROR(O131/J131-1,"")</f>
        <v>-1</v>
      </c>
      <c r="T131" s="118">
        <f t="shared" ref="T131:T194" si="11">IFERROR(POWER((O131-J131),2),"")</f>
        <v>4958.9764000000005</v>
      </c>
      <c r="V131" s="10">
        <v>3204</v>
      </c>
      <c r="W131" s="139">
        <v>60.87</v>
      </c>
      <c r="X131" s="139">
        <v>0</v>
      </c>
      <c r="Y131" s="139">
        <v>65.709999999999994</v>
      </c>
      <c r="Z131" s="139">
        <v>0</v>
      </c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>
        <v>60.87</v>
      </c>
      <c r="AN131" s="139">
        <v>0</v>
      </c>
      <c r="AO131" s="139">
        <v>65.709999999999994</v>
      </c>
      <c r="AP131" s="139">
        <v>0</v>
      </c>
    </row>
    <row r="132" spans="1:42" x14ac:dyDescent="0.25">
      <c r="A132">
        <f>'[2]All Speed'!A132</f>
        <v>25100</v>
      </c>
      <c r="B132">
        <f>'[2]All Speed'!C132</f>
        <v>2</v>
      </c>
      <c r="C132" s="8" t="str">
        <f>'[2]All Speed'!D132</f>
        <v>I-15 SB</v>
      </c>
      <c r="D132" s="5">
        <f>'[2]All Speed'!E132</f>
        <v>58</v>
      </c>
      <c r="E132" s="1">
        <f>'[2]All Speed'!F132</f>
        <v>0.39</v>
      </c>
      <c r="F132" s="8" t="str">
        <f>'[2]All Speed'!G132</f>
        <v>MERCY</v>
      </c>
      <c r="G132" s="112">
        <f>'[2]All Speed'!I132</f>
        <v>71.41</v>
      </c>
      <c r="H132" s="2">
        <f>'[2]All Speed'!J132</f>
        <v>66.959999999999994</v>
      </c>
      <c r="I132" s="112">
        <f>'[2]All Speed'!K132</f>
        <v>69.77</v>
      </c>
      <c r="J132" s="2">
        <f>'[2]All Speed'!L132</f>
        <v>68.44</v>
      </c>
      <c r="K132" s="112">
        <f>'[2]All Speed'!M132</f>
        <v>70.7</v>
      </c>
      <c r="L132" s="115">
        <f>VLOOKUP(A:A,readme[#All],2,FALSE)</f>
        <v>0</v>
      </c>
      <c r="M132" s="119">
        <f>VLOOKUP(A:A,readme[#All],3,FALSE)</f>
        <v>0</v>
      </c>
      <c r="N132" s="115">
        <f>VLOOKUP(A:A,readme[#All],4,FALSE)</f>
        <v>0</v>
      </c>
      <c r="O132" s="6">
        <f>VLOOKUP(A:A,readme[#All],5,FALSE)</f>
        <v>0</v>
      </c>
      <c r="P132" s="115">
        <f>VLOOKUP(A:A,readme[#All],6,FALSE)</f>
        <v>0</v>
      </c>
      <c r="Q132" s="143">
        <f t="shared" si="8"/>
        <v>-1</v>
      </c>
      <c r="R132" s="117">
        <f t="shared" si="9"/>
        <v>4483.641599999999</v>
      </c>
      <c r="S132" s="143">
        <f t="shared" si="10"/>
        <v>-1</v>
      </c>
      <c r="T132" s="118">
        <f t="shared" si="11"/>
        <v>4684.0335999999998</v>
      </c>
      <c r="V132" s="10">
        <v>3205</v>
      </c>
      <c r="W132" s="139">
        <v>36.31</v>
      </c>
      <c r="X132" s="139">
        <v>0</v>
      </c>
      <c r="Y132" s="139">
        <v>65.98</v>
      </c>
      <c r="Z132" s="139">
        <v>0</v>
      </c>
      <c r="AA132" s="139"/>
      <c r="AB132" s="139"/>
      <c r="AC132" s="139"/>
      <c r="AD132" s="139"/>
      <c r="AE132" s="139"/>
      <c r="AF132" s="139"/>
      <c r="AG132" s="139"/>
      <c r="AH132" s="139"/>
      <c r="AI132" s="139"/>
      <c r="AJ132" s="139"/>
      <c r="AK132" s="139"/>
      <c r="AL132" s="139"/>
      <c r="AM132" s="139">
        <v>36.31</v>
      </c>
      <c r="AN132" s="139">
        <v>0</v>
      </c>
      <c r="AO132" s="139">
        <v>65.98</v>
      </c>
      <c r="AP132" s="139">
        <v>0</v>
      </c>
    </row>
    <row r="133" spans="1:42" x14ac:dyDescent="0.25">
      <c r="A133">
        <f>'[2]All Speed'!A133</f>
        <v>14383</v>
      </c>
      <c r="B133">
        <f>'[2]All Speed'!C133</f>
        <v>2</v>
      </c>
      <c r="C133" s="8" t="str">
        <f>'[2]All Speed'!D133</f>
        <v>I-15 SB</v>
      </c>
      <c r="D133" s="5">
        <f>'[2]All Speed'!E133</f>
        <v>60</v>
      </c>
      <c r="E133" s="1">
        <f>'[2]All Speed'!F133</f>
        <v>0.72</v>
      </c>
      <c r="F133" s="8" t="str">
        <f>'[2]All Speed'!G133</f>
        <v>MERCY</v>
      </c>
      <c r="G133" s="112">
        <f>'[2]All Speed'!I133</f>
        <v>71.41</v>
      </c>
      <c r="H133" s="2">
        <f>'[2]All Speed'!J133</f>
        <v>66.959999999999994</v>
      </c>
      <c r="I133" s="112">
        <f>'[2]All Speed'!K133</f>
        <v>69.77</v>
      </c>
      <c r="J133" s="2">
        <f>'[2]All Speed'!L133</f>
        <v>68.44</v>
      </c>
      <c r="K133" s="112">
        <f>'[2]All Speed'!M133</f>
        <v>70.7</v>
      </c>
      <c r="L133" s="115">
        <f>VLOOKUP(A:A,readme[#All],2,FALSE)</f>
        <v>0</v>
      </c>
      <c r="M133" s="119">
        <f>VLOOKUP(A:A,readme[#All],3,FALSE)</f>
        <v>0</v>
      </c>
      <c r="N133" s="115">
        <f>VLOOKUP(A:A,readme[#All],4,FALSE)</f>
        <v>0</v>
      </c>
      <c r="O133" s="6">
        <f>VLOOKUP(A:A,readme[#All],5,FALSE)</f>
        <v>0</v>
      </c>
      <c r="P133" s="115">
        <f>VLOOKUP(A:A,readme[#All],6,FALSE)</f>
        <v>0</v>
      </c>
      <c r="Q133" s="143">
        <f t="shared" si="8"/>
        <v>-1</v>
      </c>
      <c r="R133" s="117">
        <f t="shared" si="9"/>
        <v>4483.641599999999</v>
      </c>
      <c r="S133" s="143">
        <f t="shared" si="10"/>
        <v>-1</v>
      </c>
      <c r="T133" s="118">
        <f t="shared" si="11"/>
        <v>4684.0335999999998</v>
      </c>
      <c r="V133" s="10">
        <v>3206</v>
      </c>
      <c r="W133" s="139">
        <v>32.94</v>
      </c>
      <c r="X133" s="139">
        <v>0</v>
      </c>
      <c r="Y133" s="139">
        <v>65.260000000000005</v>
      </c>
      <c r="Z133" s="139">
        <v>0</v>
      </c>
      <c r="AA133" s="139"/>
      <c r="AB133" s="139"/>
      <c r="AC133" s="139"/>
      <c r="AD133" s="139"/>
      <c r="AE133" s="139"/>
      <c r="AF133" s="139"/>
      <c r="AG133" s="139"/>
      <c r="AH133" s="139"/>
      <c r="AI133" s="139"/>
      <c r="AJ133" s="139"/>
      <c r="AK133" s="139"/>
      <c r="AL133" s="139"/>
      <c r="AM133" s="139">
        <v>32.94</v>
      </c>
      <c r="AN133" s="139">
        <v>0</v>
      </c>
      <c r="AO133" s="139">
        <v>65.260000000000005</v>
      </c>
      <c r="AP133" s="139">
        <v>0</v>
      </c>
    </row>
    <row r="134" spans="1:42" x14ac:dyDescent="0.25">
      <c r="A134">
        <f>'[2]All Speed'!A134</f>
        <v>14391</v>
      </c>
      <c r="B134">
        <f>'[2]All Speed'!C134</f>
        <v>2</v>
      </c>
      <c r="C134" s="8" t="str">
        <f>'[2]All Speed'!D134</f>
        <v>I-15 SB</v>
      </c>
      <c r="D134" s="5">
        <f>'[2]All Speed'!E134</f>
        <v>63</v>
      </c>
      <c r="E134" s="1">
        <f>'[2]All Speed'!F134</f>
        <v>0.24</v>
      </c>
      <c r="F134" s="8" t="str">
        <f>'[2]All Speed'!G134</f>
        <v>MIRA MESA</v>
      </c>
      <c r="G134" s="112">
        <f>'[2]All Speed'!I134</f>
        <v>70.56</v>
      </c>
      <c r="H134" s="2">
        <f>'[2]All Speed'!J134</f>
        <v>73.11</v>
      </c>
      <c r="I134" s="112">
        <f>'[2]All Speed'!K134</f>
        <v>70.45</v>
      </c>
      <c r="J134" s="2">
        <f>'[2]All Speed'!L134</f>
        <v>69.64</v>
      </c>
      <c r="K134" s="112">
        <f>'[2]All Speed'!M134</f>
        <v>69.400000000000006</v>
      </c>
      <c r="L134" s="115">
        <f>VLOOKUP(A:A,readme[#All],2,FALSE)</f>
        <v>0</v>
      </c>
      <c r="M134" s="119">
        <f>VLOOKUP(A:A,readme[#All],3,FALSE)</f>
        <v>0</v>
      </c>
      <c r="N134" s="115">
        <f>VLOOKUP(A:A,readme[#All],4,FALSE)</f>
        <v>0</v>
      </c>
      <c r="O134" s="6">
        <f>VLOOKUP(A:A,readme[#All],5,FALSE)</f>
        <v>0</v>
      </c>
      <c r="P134" s="115">
        <f>VLOOKUP(A:A,readme[#All],6,FALSE)</f>
        <v>0</v>
      </c>
      <c r="Q134" s="143">
        <f t="shared" si="8"/>
        <v>-1</v>
      </c>
      <c r="R134" s="117">
        <f t="shared" si="9"/>
        <v>5345.0721000000003</v>
      </c>
      <c r="S134" s="143">
        <f t="shared" si="10"/>
        <v>-1</v>
      </c>
      <c r="T134" s="118">
        <f t="shared" si="11"/>
        <v>4849.7295999999997</v>
      </c>
      <c r="V134" s="10">
        <v>3221</v>
      </c>
      <c r="W134" s="139"/>
      <c r="X134" s="139"/>
      <c r="Y134" s="139"/>
      <c r="Z134" s="139"/>
      <c r="AA134" s="139">
        <v>67.489999999999995</v>
      </c>
      <c r="AB134" s="139">
        <v>0</v>
      </c>
      <c r="AC134" s="139">
        <v>59.51</v>
      </c>
      <c r="AD134" s="139">
        <v>0</v>
      </c>
      <c r="AE134" s="139"/>
      <c r="AF134" s="139"/>
      <c r="AG134" s="139"/>
      <c r="AH134" s="139"/>
      <c r="AI134" s="139"/>
      <c r="AJ134" s="139"/>
      <c r="AK134" s="139"/>
      <c r="AL134" s="139"/>
      <c r="AM134" s="139">
        <v>67.489999999999995</v>
      </c>
      <c r="AN134" s="139">
        <v>0</v>
      </c>
      <c r="AO134" s="139">
        <v>59.51</v>
      </c>
      <c r="AP134" s="139">
        <v>0</v>
      </c>
    </row>
    <row r="135" spans="1:42" x14ac:dyDescent="0.25">
      <c r="A135">
        <f>'[2]All Speed'!A135</f>
        <v>8814</v>
      </c>
      <c r="B135">
        <f>'[2]All Speed'!C135</f>
        <v>2</v>
      </c>
      <c r="C135" s="8" t="str">
        <f>'[2]All Speed'!D135</f>
        <v>I-15 SB</v>
      </c>
      <c r="D135" s="5">
        <f>'[2]All Speed'!E135</f>
        <v>64</v>
      </c>
      <c r="E135" s="1">
        <f>'[2]All Speed'!F135</f>
        <v>0.45</v>
      </c>
      <c r="F135" s="8" t="str">
        <f>'[2]All Speed'!G135</f>
        <v>MIRA MESA</v>
      </c>
      <c r="G135" s="112">
        <f>'[2]All Speed'!I135</f>
        <v>66.75</v>
      </c>
      <c r="H135" s="2">
        <f>'[2]All Speed'!J135</f>
        <v>65.680000000000007</v>
      </c>
      <c r="I135" s="112">
        <f>'[2]All Speed'!K135</f>
        <v>67.430000000000007</v>
      </c>
      <c r="J135" s="2">
        <f>'[2]All Speed'!L135</f>
        <v>64.47</v>
      </c>
      <c r="K135" s="112">
        <f>'[2]All Speed'!M135</f>
        <v>66.819999999999993</v>
      </c>
      <c r="L135" s="115">
        <f>VLOOKUP(A:A,readme[#All],2,FALSE)</f>
        <v>0</v>
      </c>
      <c r="M135" s="119">
        <f>VLOOKUP(A:A,readme[#All],3,FALSE)</f>
        <v>0</v>
      </c>
      <c r="N135" s="115">
        <f>VLOOKUP(A:A,readme[#All],4,FALSE)</f>
        <v>0</v>
      </c>
      <c r="O135" s="6">
        <f>VLOOKUP(A:A,readme[#All],5,FALSE)</f>
        <v>0</v>
      </c>
      <c r="P135" s="115">
        <f>VLOOKUP(A:A,readme[#All],6,FALSE)</f>
        <v>0</v>
      </c>
      <c r="Q135" s="143">
        <f t="shared" si="8"/>
        <v>-1</v>
      </c>
      <c r="R135" s="117">
        <f t="shared" si="9"/>
        <v>4313.8624000000009</v>
      </c>
      <c r="S135" s="143">
        <f t="shared" si="10"/>
        <v>-1</v>
      </c>
      <c r="T135" s="118">
        <f t="shared" si="11"/>
        <v>4156.3809000000001</v>
      </c>
      <c r="V135" s="10">
        <v>3222</v>
      </c>
      <c r="W135" s="139"/>
      <c r="X135" s="139"/>
      <c r="Y135" s="139"/>
      <c r="Z135" s="139"/>
      <c r="AA135" s="139">
        <v>65.81</v>
      </c>
      <c r="AB135" s="139">
        <v>0</v>
      </c>
      <c r="AC135" s="139">
        <v>58.65</v>
      </c>
      <c r="AD135" s="139">
        <v>0</v>
      </c>
      <c r="AE135" s="139"/>
      <c r="AF135" s="139"/>
      <c r="AG135" s="139"/>
      <c r="AH135" s="139"/>
      <c r="AI135" s="139"/>
      <c r="AJ135" s="139"/>
      <c r="AK135" s="139"/>
      <c r="AL135" s="139"/>
      <c r="AM135" s="139">
        <v>65.81</v>
      </c>
      <c r="AN135" s="139">
        <v>0</v>
      </c>
      <c r="AO135" s="139">
        <v>58.65</v>
      </c>
      <c r="AP135" s="139">
        <v>0</v>
      </c>
    </row>
    <row r="136" spans="1:42" x14ac:dyDescent="0.25">
      <c r="A136">
        <f>'[2]All Speed'!A136</f>
        <v>14400</v>
      </c>
      <c r="B136">
        <f>'[2]All Speed'!C136</f>
        <v>2</v>
      </c>
      <c r="C136" s="8" t="str">
        <f>'[2]All Speed'!D136</f>
        <v>I-15 SB</v>
      </c>
      <c r="D136" s="5">
        <f>'[2]All Speed'!E136</f>
        <v>65</v>
      </c>
      <c r="E136" s="1">
        <f>'[2]All Speed'!F136</f>
        <v>0.4</v>
      </c>
      <c r="F136" s="8" t="str">
        <f>'[2]All Speed'!G136</f>
        <v>CARROLL CANYON</v>
      </c>
      <c r="G136" s="112">
        <f>'[2]All Speed'!I136</f>
        <v>66.75</v>
      </c>
      <c r="H136" s="2">
        <f>'[2]All Speed'!J136</f>
        <v>65.680000000000007</v>
      </c>
      <c r="I136" s="112">
        <f>'[2]All Speed'!K136</f>
        <v>67.430000000000007</v>
      </c>
      <c r="J136" s="2">
        <f>'[2]All Speed'!L136</f>
        <v>64.47</v>
      </c>
      <c r="K136" s="112">
        <f>'[2]All Speed'!M136</f>
        <v>66.819999999999993</v>
      </c>
      <c r="L136" s="115">
        <f>VLOOKUP(A:A,readme[#All],2,FALSE)</f>
        <v>0</v>
      </c>
      <c r="M136" s="119">
        <f>VLOOKUP(A:A,readme[#All],3,FALSE)</f>
        <v>0</v>
      </c>
      <c r="N136" s="115">
        <f>VLOOKUP(A:A,readme[#All],4,FALSE)</f>
        <v>0</v>
      </c>
      <c r="O136" s="6">
        <f>VLOOKUP(A:A,readme[#All],5,FALSE)</f>
        <v>0</v>
      </c>
      <c r="P136" s="115">
        <f>VLOOKUP(A:A,readme[#All],6,FALSE)</f>
        <v>0</v>
      </c>
      <c r="Q136" s="143">
        <f t="shared" si="8"/>
        <v>-1</v>
      </c>
      <c r="R136" s="117">
        <f t="shared" si="9"/>
        <v>4313.8624000000009</v>
      </c>
      <c r="S136" s="143">
        <f t="shared" si="10"/>
        <v>-1</v>
      </c>
      <c r="T136" s="118">
        <f t="shared" si="11"/>
        <v>4156.3809000000001</v>
      </c>
      <c r="V136" s="10">
        <v>3223</v>
      </c>
      <c r="W136" s="139"/>
      <c r="X136" s="139"/>
      <c r="Y136" s="139"/>
      <c r="Z136" s="139"/>
      <c r="AA136" s="139">
        <v>66.150000000000006</v>
      </c>
      <c r="AB136" s="139">
        <v>0</v>
      </c>
      <c r="AC136" s="139">
        <v>60.61</v>
      </c>
      <c r="AD136" s="139">
        <v>0</v>
      </c>
      <c r="AE136" s="139"/>
      <c r="AF136" s="139"/>
      <c r="AG136" s="139"/>
      <c r="AH136" s="139"/>
      <c r="AI136" s="139"/>
      <c r="AJ136" s="139"/>
      <c r="AK136" s="139"/>
      <c r="AL136" s="139"/>
      <c r="AM136" s="139">
        <v>66.150000000000006</v>
      </c>
      <c r="AN136" s="139">
        <v>0</v>
      </c>
      <c r="AO136" s="139">
        <v>60.61</v>
      </c>
      <c r="AP136" s="139">
        <v>0</v>
      </c>
    </row>
    <row r="137" spans="1:42" x14ac:dyDescent="0.25">
      <c r="A137">
        <f>'[2]All Speed'!A137</f>
        <v>14403</v>
      </c>
      <c r="B137">
        <f>'[2]All Speed'!C137</f>
        <v>2</v>
      </c>
      <c r="C137" s="8" t="str">
        <f>'[2]All Speed'!D137</f>
        <v>I-15 SB</v>
      </c>
      <c r="D137" s="5">
        <f>'[2]All Speed'!E137</f>
        <v>66</v>
      </c>
      <c r="E137" s="1">
        <f>'[2]All Speed'!F137</f>
        <v>0.25</v>
      </c>
      <c r="F137" s="8" t="str">
        <f>'[2]All Speed'!G137</f>
        <v>CARROLL CANYON</v>
      </c>
      <c r="G137" s="112">
        <f>'[2]All Speed'!I137</f>
        <v>68.09</v>
      </c>
      <c r="H137" s="2">
        <f>'[2]All Speed'!J137</f>
        <v>67.349999999999994</v>
      </c>
      <c r="I137" s="112">
        <f>'[2]All Speed'!K137</f>
        <v>68.41</v>
      </c>
      <c r="J137" s="2">
        <f>'[2]All Speed'!L137</f>
        <v>61.36</v>
      </c>
      <c r="K137" s="112">
        <f>'[2]All Speed'!M137</f>
        <v>68.25</v>
      </c>
      <c r="L137" s="115">
        <f>VLOOKUP(A:A,readme[#All],2,FALSE)</f>
        <v>0</v>
      </c>
      <c r="M137" s="119">
        <f>VLOOKUP(A:A,readme[#All],3,FALSE)</f>
        <v>0</v>
      </c>
      <c r="N137" s="115">
        <f>VLOOKUP(A:A,readme[#All],4,FALSE)</f>
        <v>0</v>
      </c>
      <c r="O137" s="6">
        <f>VLOOKUP(A:A,readme[#All],5,FALSE)</f>
        <v>0</v>
      </c>
      <c r="P137" s="115">
        <f>VLOOKUP(A:A,readme[#All],6,FALSE)</f>
        <v>0</v>
      </c>
      <c r="Q137" s="143">
        <f t="shared" si="8"/>
        <v>-1</v>
      </c>
      <c r="R137" s="117">
        <f t="shared" si="9"/>
        <v>4536.0224999999991</v>
      </c>
      <c r="S137" s="143">
        <f t="shared" si="10"/>
        <v>-1</v>
      </c>
      <c r="T137" s="118">
        <f t="shared" si="11"/>
        <v>3765.0495999999998</v>
      </c>
      <c r="V137" s="10">
        <v>3968</v>
      </c>
      <c r="W137" s="139">
        <v>66.98</v>
      </c>
      <c r="X137" s="139">
        <v>0</v>
      </c>
      <c r="Y137" s="139">
        <v>57.63</v>
      </c>
      <c r="Z137" s="139">
        <v>0</v>
      </c>
      <c r="AA137" s="139"/>
      <c r="AB137" s="139"/>
      <c r="AC137" s="139"/>
      <c r="AD137" s="139"/>
      <c r="AE137" s="139"/>
      <c r="AF137" s="139"/>
      <c r="AG137" s="139"/>
      <c r="AH137" s="139"/>
      <c r="AI137" s="139"/>
      <c r="AJ137" s="139"/>
      <c r="AK137" s="139"/>
      <c r="AL137" s="139"/>
      <c r="AM137" s="139">
        <v>66.98</v>
      </c>
      <c r="AN137" s="139">
        <v>0</v>
      </c>
      <c r="AO137" s="139">
        <v>57.63</v>
      </c>
      <c r="AP137" s="139">
        <v>0</v>
      </c>
    </row>
    <row r="138" spans="1:42" x14ac:dyDescent="0.25">
      <c r="A138">
        <f>'[2]All Speed'!A138</f>
        <v>14407</v>
      </c>
      <c r="B138">
        <f>'[2]All Speed'!C138</f>
        <v>2</v>
      </c>
      <c r="C138" s="8" t="str">
        <f>'[2]All Speed'!D138</f>
        <v>I-15 SB</v>
      </c>
      <c r="D138" s="5">
        <f>'[2]All Speed'!E138</f>
        <v>67</v>
      </c>
      <c r="E138" s="1">
        <f>'[2]All Speed'!F138</f>
        <v>0.3</v>
      </c>
      <c r="F138" s="8" t="str">
        <f>'[2]All Speed'!G138</f>
        <v>MIRAMAR</v>
      </c>
      <c r="G138" s="112">
        <f>'[2]All Speed'!I138</f>
        <v>68.09</v>
      </c>
      <c r="H138" s="2">
        <f>'[2]All Speed'!J138</f>
        <v>67.349999999999994</v>
      </c>
      <c r="I138" s="112">
        <f>'[2]All Speed'!K138</f>
        <v>68.41</v>
      </c>
      <c r="J138" s="2">
        <f>'[2]All Speed'!L138</f>
        <v>61.36</v>
      </c>
      <c r="K138" s="112">
        <f>'[2]All Speed'!M138</f>
        <v>68.25</v>
      </c>
      <c r="L138" s="115">
        <f>VLOOKUP(A:A,readme[#All],2,FALSE)</f>
        <v>0</v>
      </c>
      <c r="M138" s="119">
        <f>VLOOKUP(A:A,readme[#All],3,FALSE)</f>
        <v>0</v>
      </c>
      <c r="N138" s="115">
        <f>VLOOKUP(A:A,readme[#All],4,FALSE)</f>
        <v>0</v>
      </c>
      <c r="O138" s="6">
        <f>VLOOKUP(A:A,readme[#All],5,FALSE)</f>
        <v>0</v>
      </c>
      <c r="P138" s="115">
        <f>VLOOKUP(A:A,readme[#All],6,FALSE)</f>
        <v>0</v>
      </c>
      <c r="Q138" s="143">
        <f t="shared" si="8"/>
        <v>-1</v>
      </c>
      <c r="R138" s="117">
        <f t="shared" si="9"/>
        <v>4536.0224999999991</v>
      </c>
      <c r="S138" s="143">
        <f t="shared" si="10"/>
        <v>-1</v>
      </c>
      <c r="T138" s="118">
        <f t="shared" si="11"/>
        <v>3765.0495999999998</v>
      </c>
      <c r="V138" s="10">
        <v>5127</v>
      </c>
      <c r="W138" s="139"/>
      <c r="X138" s="139"/>
      <c r="Y138" s="139"/>
      <c r="Z138" s="139"/>
      <c r="AA138" s="139"/>
      <c r="AB138" s="139"/>
      <c r="AC138" s="139"/>
      <c r="AD138" s="139"/>
      <c r="AE138" s="139"/>
      <c r="AF138" s="139"/>
      <c r="AG138" s="139"/>
      <c r="AH138" s="139"/>
      <c r="AI138" s="139">
        <v>64.03</v>
      </c>
      <c r="AJ138" s="139">
        <v>0</v>
      </c>
      <c r="AK138" s="139">
        <v>61.67</v>
      </c>
      <c r="AL138" s="139">
        <v>0</v>
      </c>
      <c r="AM138" s="139">
        <v>64.03</v>
      </c>
      <c r="AN138" s="139">
        <v>0</v>
      </c>
      <c r="AO138" s="139">
        <v>61.67</v>
      </c>
      <c r="AP138" s="139">
        <v>0</v>
      </c>
    </row>
    <row r="139" spans="1:42" x14ac:dyDescent="0.25">
      <c r="A139">
        <f>'[2]All Speed'!A139</f>
        <v>14411</v>
      </c>
      <c r="B139">
        <f>'[2]All Speed'!C139</f>
        <v>2</v>
      </c>
      <c r="C139" s="8" t="str">
        <f>'[2]All Speed'!D139</f>
        <v>I-15 SB</v>
      </c>
      <c r="D139" s="5">
        <f>'[2]All Speed'!E139</f>
        <v>68</v>
      </c>
      <c r="E139" s="1">
        <f>'[2]All Speed'!F139</f>
        <v>0.22</v>
      </c>
      <c r="F139" s="8" t="str">
        <f>'[2]All Speed'!G139</f>
        <v>MIRAMAR</v>
      </c>
      <c r="G139" s="112">
        <f>'[2]All Speed'!I139</f>
        <v>72.849999999999994</v>
      </c>
      <c r="H139" s="2">
        <f>'[2]All Speed'!J139</f>
        <v>72.19</v>
      </c>
      <c r="I139" s="112">
        <f>'[2]All Speed'!K139</f>
        <v>72.41</v>
      </c>
      <c r="J139" s="2">
        <f>'[2]All Speed'!L139</f>
        <v>69.42</v>
      </c>
      <c r="K139" s="112">
        <f>'[2]All Speed'!M139</f>
        <v>71.650000000000006</v>
      </c>
      <c r="L139" s="115">
        <f>VLOOKUP(A:A,readme[#All],2,FALSE)</f>
        <v>0</v>
      </c>
      <c r="M139" s="119">
        <f>VLOOKUP(A:A,readme[#All],3,FALSE)</f>
        <v>0</v>
      </c>
      <c r="N139" s="115">
        <f>VLOOKUP(A:A,readme[#All],4,FALSE)</f>
        <v>0</v>
      </c>
      <c r="O139" s="6">
        <f>VLOOKUP(A:A,readme[#All],5,FALSE)</f>
        <v>0</v>
      </c>
      <c r="P139" s="115">
        <f>VLOOKUP(A:A,readme[#All],6,FALSE)</f>
        <v>0</v>
      </c>
      <c r="Q139" s="143">
        <f t="shared" si="8"/>
        <v>-1</v>
      </c>
      <c r="R139" s="117">
        <f t="shared" si="9"/>
        <v>5211.3960999999999</v>
      </c>
      <c r="S139" s="143">
        <f t="shared" si="10"/>
        <v>-1</v>
      </c>
      <c r="T139" s="118">
        <f t="shared" si="11"/>
        <v>4819.1364000000003</v>
      </c>
      <c r="V139" s="10">
        <v>7073</v>
      </c>
      <c r="W139" s="139">
        <v>67.59</v>
      </c>
      <c r="X139" s="139">
        <v>0</v>
      </c>
      <c r="Y139" s="139">
        <v>64.56</v>
      </c>
      <c r="Z139" s="139">
        <v>0</v>
      </c>
      <c r="AA139" s="139"/>
      <c r="AB139" s="139"/>
      <c r="AC139" s="139"/>
      <c r="AD139" s="139"/>
      <c r="AE139" s="139"/>
      <c r="AF139" s="139"/>
      <c r="AG139" s="139"/>
      <c r="AH139" s="139"/>
      <c r="AI139" s="139"/>
      <c r="AJ139" s="139"/>
      <c r="AK139" s="139"/>
      <c r="AL139" s="139"/>
      <c r="AM139" s="139">
        <v>67.59</v>
      </c>
      <c r="AN139" s="139">
        <v>0</v>
      </c>
      <c r="AO139" s="139">
        <v>64.56</v>
      </c>
      <c r="AP139" s="139">
        <v>0</v>
      </c>
    </row>
    <row r="140" spans="1:42" x14ac:dyDescent="0.25">
      <c r="A140">
        <f>'[2]All Speed'!A140</f>
        <v>14412</v>
      </c>
      <c r="B140">
        <f>'[2]All Speed'!C140</f>
        <v>2</v>
      </c>
      <c r="C140" s="8" t="str">
        <f>'[2]All Speed'!D140</f>
        <v>I-15 SB</v>
      </c>
      <c r="D140" s="5">
        <f>'[2]All Speed'!E140</f>
        <v>69</v>
      </c>
      <c r="E140" s="1">
        <f>'[2]All Speed'!F140</f>
        <v>0.37</v>
      </c>
      <c r="F140" s="8" t="str">
        <f>'[2]All Speed'!G140</f>
        <v>MIRAMAR</v>
      </c>
      <c r="G140" s="112">
        <f>'[2]All Speed'!I140</f>
        <v>67.88</v>
      </c>
      <c r="H140" s="2">
        <f>'[2]All Speed'!J140</f>
        <v>67.959999999999994</v>
      </c>
      <c r="I140" s="112">
        <f>'[2]All Speed'!K140</f>
        <v>67.63</v>
      </c>
      <c r="J140" s="2">
        <f>'[2]All Speed'!L140</f>
        <v>57.7</v>
      </c>
      <c r="K140" s="112">
        <f>'[2]All Speed'!M140</f>
        <v>67.53</v>
      </c>
      <c r="L140" s="115">
        <f>VLOOKUP(A:A,readme[#All],2,FALSE)</f>
        <v>0</v>
      </c>
      <c r="M140" s="119">
        <f>VLOOKUP(A:A,readme[#All],3,FALSE)</f>
        <v>0</v>
      </c>
      <c r="N140" s="115">
        <f>VLOOKUP(A:A,readme[#All],4,FALSE)</f>
        <v>0</v>
      </c>
      <c r="O140" s="6">
        <f>VLOOKUP(A:A,readme[#All],5,FALSE)</f>
        <v>0</v>
      </c>
      <c r="P140" s="115">
        <f>VLOOKUP(A:A,readme[#All],6,FALSE)</f>
        <v>0</v>
      </c>
      <c r="Q140" s="143">
        <f t="shared" si="8"/>
        <v>-1</v>
      </c>
      <c r="R140" s="117">
        <f t="shared" si="9"/>
        <v>4618.5615999999991</v>
      </c>
      <c r="S140" s="143">
        <f t="shared" si="10"/>
        <v>-1</v>
      </c>
      <c r="T140" s="118">
        <f t="shared" si="11"/>
        <v>3329.2900000000004</v>
      </c>
      <c r="V140" s="10">
        <v>7074</v>
      </c>
      <c r="W140" s="139">
        <v>67.59</v>
      </c>
      <c r="X140" s="139">
        <v>0</v>
      </c>
      <c r="Y140" s="139">
        <v>64.56</v>
      </c>
      <c r="Z140" s="139">
        <v>0</v>
      </c>
      <c r="AA140" s="139"/>
      <c r="AB140" s="139"/>
      <c r="AC140" s="139"/>
      <c r="AD140" s="139"/>
      <c r="AE140" s="139"/>
      <c r="AF140" s="139"/>
      <c r="AG140" s="139"/>
      <c r="AH140" s="139"/>
      <c r="AI140" s="139"/>
      <c r="AJ140" s="139"/>
      <c r="AK140" s="139"/>
      <c r="AL140" s="139"/>
      <c r="AM140" s="139">
        <v>67.59</v>
      </c>
      <c r="AN140" s="139">
        <v>0</v>
      </c>
      <c r="AO140" s="139">
        <v>64.56</v>
      </c>
      <c r="AP140" s="139">
        <v>0</v>
      </c>
    </row>
    <row r="141" spans="1:42" x14ac:dyDescent="0.25">
      <c r="A141">
        <f>'[2]All Speed'!A141</f>
        <v>25105</v>
      </c>
      <c r="B141">
        <f>'[2]All Speed'!C141</f>
        <v>2</v>
      </c>
      <c r="C141" s="8" t="str">
        <f>'[2]All Speed'!D141</f>
        <v>I-15 SB</v>
      </c>
      <c r="D141" s="5">
        <f>'[2]All Speed'!E141</f>
        <v>70</v>
      </c>
      <c r="E141" s="1">
        <f>'[2]All Speed'!F141</f>
        <v>0.08</v>
      </c>
      <c r="F141" s="8" t="str">
        <f>'[2]All Speed'!G141</f>
        <v>MIRAMAR WAY</v>
      </c>
      <c r="G141" s="112">
        <f>'[2]All Speed'!I141</f>
        <v>68.5</v>
      </c>
      <c r="H141" s="2">
        <f>'[2]All Speed'!J141</f>
        <v>68.040000000000006</v>
      </c>
      <c r="I141" s="112">
        <f>'[2]All Speed'!K141</f>
        <v>66</v>
      </c>
      <c r="J141" s="2">
        <f>'[2]All Speed'!L141</f>
        <v>57.88</v>
      </c>
      <c r="K141" s="112">
        <f>'[2]All Speed'!M141</f>
        <v>68.680000000000007</v>
      </c>
      <c r="L141" s="115">
        <f>VLOOKUP(A:A,readme[#All],2,FALSE)</f>
        <v>0</v>
      </c>
      <c r="M141" s="119">
        <f>VLOOKUP(A:A,readme[#All],3,FALSE)</f>
        <v>0</v>
      </c>
      <c r="N141" s="115">
        <f>VLOOKUP(A:A,readme[#All],4,FALSE)</f>
        <v>0</v>
      </c>
      <c r="O141" s="6">
        <f>VLOOKUP(A:A,readme[#All],5,FALSE)</f>
        <v>0</v>
      </c>
      <c r="P141" s="115">
        <f>VLOOKUP(A:A,readme[#All],6,FALSE)</f>
        <v>0</v>
      </c>
      <c r="Q141" s="143">
        <f t="shared" si="8"/>
        <v>-1</v>
      </c>
      <c r="R141" s="117">
        <f t="shared" si="9"/>
        <v>4629.441600000001</v>
      </c>
      <c r="S141" s="143">
        <f t="shared" si="10"/>
        <v>-1</v>
      </c>
      <c r="T141" s="118">
        <f t="shared" si="11"/>
        <v>3350.0944000000004</v>
      </c>
      <c r="V141" s="10">
        <v>7132</v>
      </c>
      <c r="W141" s="139">
        <v>69.650000000000006</v>
      </c>
      <c r="X141" s="139">
        <v>0</v>
      </c>
      <c r="Y141" s="139">
        <v>67.64</v>
      </c>
      <c r="Z141" s="139">
        <v>0</v>
      </c>
      <c r="AA141" s="139"/>
      <c r="AB141" s="139"/>
      <c r="AC141" s="139"/>
      <c r="AD141" s="139"/>
      <c r="AE141" s="139"/>
      <c r="AF141" s="139"/>
      <c r="AG141" s="139"/>
      <c r="AH141" s="139"/>
      <c r="AI141" s="139"/>
      <c r="AJ141" s="139"/>
      <c r="AK141" s="139"/>
      <c r="AL141" s="139"/>
      <c r="AM141" s="139">
        <v>69.650000000000006</v>
      </c>
      <c r="AN141" s="139">
        <v>0</v>
      </c>
      <c r="AO141" s="139">
        <v>67.64</v>
      </c>
      <c r="AP141" s="139">
        <v>0</v>
      </c>
    </row>
    <row r="142" spans="1:42" x14ac:dyDescent="0.25">
      <c r="A142">
        <f>'[2]All Speed'!A142</f>
        <v>14418</v>
      </c>
      <c r="B142">
        <f>'[2]All Speed'!C142</f>
        <v>2</v>
      </c>
      <c r="C142" s="8" t="str">
        <f>'[2]All Speed'!D142</f>
        <v>I-15 SB</v>
      </c>
      <c r="D142" s="5">
        <f>'[2]All Speed'!E142</f>
        <v>71</v>
      </c>
      <c r="E142" s="1">
        <f>'[2]All Speed'!F142</f>
        <v>0.57999999999999996</v>
      </c>
      <c r="F142" s="8" t="str">
        <f>'[2]All Speed'!G142</f>
        <v>MIRAMAR WAY</v>
      </c>
      <c r="G142" s="112">
        <f>'[2]All Speed'!I142</f>
        <v>67.88</v>
      </c>
      <c r="H142" s="2">
        <f>'[2]All Speed'!J142</f>
        <v>67.959999999999994</v>
      </c>
      <c r="I142" s="112">
        <f>'[2]All Speed'!K142</f>
        <v>67.63</v>
      </c>
      <c r="J142" s="2">
        <f>'[2]All Speed'!L142</f>
        <v>57.7</v>
      </c>
      <c r="K142" s="112">
        <f>'[2]All Speed'!M142</f>
        <v>67.53</v>
      </c>
      <c r="L142" s="115">
        <f>VLOOKUP(A:A,readme[#All],2,FALSE)</f>
        <v>0</v>
      </c>
      <c r="M142" s="119">
        <f>VLOOKUP(A:A,readme[#All],3,FALSE)</f>
        <v>0</v>
      </c>
      <c r="N142" s="115">
        <f>VLOOKUP(A:A,readme[#All],4,FALSE)</f>
        <v>0</v>
      </c>
      <c r="O142" s="6">
        <f>VLOOKUP(A:A,readme[#All],5,FALSE)</f>
        <v>0</v>
      </c>
      <c r="P142" s="115">
        <f>VLOOKUP(A:A,readme[#All],6,FALSE)</f>
        <v>0</v>
      </c>
      <c r="Q142" s="143">
        <f t="shared" si="8"/>
        <v>-1</v>
      </c>
      <c r="R142" s="117">
        <f t="shared" si="9"/>
        <v>4618.5615999999991</v>
      </c>
      <c r="S142" s="143">
        <f t="shared" si="10"/>
        <v>-1</v>
      </c>
      <c r="T142" s="118">
        <f t="shared" si="11"/>
        <v>3329.2900000000004</v>
      </c>
      <c r="V142" s="10">
        <v>7190</v>
      </c>
      <c r="W142" s="139">
        <v>62.39</v>
      </c>
      <c r="X142" s="139">
        <v>0</v>
      </c>
      <c r="Y142" s="139">
        <v>68.02</v>
      </c>
      <c r="Z142" s="139">
        <v>0</v>
      </c>
      <c r="AA142" s="139"/>
      <c r="AB142" s="139"/>
      <c r="AC142" s="139"/>
      <c r="AD142" s="139"/>
      <c r="AE142" s="139"/>
      <c r="AF142" s="139"/>
      <c r="AG142" s="139"/>
      <c r="AH142" s="139"/>
      <c r="AI142" s="139"/>
      <c r="AJ142" s="139"/>
      <c r="AK142" s="139"/>
      <c r="AL142" s="139"/>
      <c r="AM142" s="139">
        <v>62.39</v>
      </c>
      <c r="AN142" s="139">
        <v>0</v>
      </c>
      <c r="AO142" s="139">
        <v>68.02</v>
      </c>
      <c r="AP142" s="139">
        <v>0</v>
      </c>
    </row>
    <row r="143" spans="1:42" x14ac:dyDescent="0.25">
      <c r="A143">
        <f>'[2]All Speed'!A143</f>
        <v>8815</v>
      </c>
      <c r="B143">
        <f>'[2]All Speed'!C143</f>
        <v>2</v>
      </c>
      <c r="C143" s="8" t="str">
        <f>'[2]All Speed'!D143</f>
        <v>I-15 SB</v>
      </c>
      <c r="D143" s="5">
        <f>'[2]All Speed'!E143</f>
        <v>73</v>
      </c>
      <c r="E143" s="1">
        <f>'[2]All Speed'!F143</f>
        <v>0.91</v>
      </c>
      <c r="F143" s="8" t="str">
        <f>'[2]All Speed'!G143</f>
        <v>SR-163 SB</v>
      </c>
      <c r="G143" s="112">
        <f>'[2]All Speed'!I143</f>
        <v>69.489999999999995</v>
      </c>
      <c r="H143" s="2">
        <f>'[2]All Speed'!J143</f>
        <v>69.69</v>
      </c>
      <c r="I143" s="112">
        <f>'[2]All Speed'!K143</f>
        <v>68.84</v>
      </c>
      <c r="J143" s="2">
        <f>'[2]All Speed'!L143</f>
        <v>36</v>
      </c>
      <c r="K143" s="112">
        <f>'[2]All Speed'!M143</f>
        <v>69.48</v>
      </c>
      <c r="L143" s="115">
        <f>VLOOKUP(A:A,readme[#All],2,FALSE)</f>
        <v>0</v>
      </c>
      <c r="M143" s="119">
        <f>VLOOKUP(A:A,readme[#All],3,FALSE)</f>
        <v>0</v>
      </c>
      <c r="N143" s="115">
        <f>VLOOKUP(A:A,readme[#All],4,FALSE)</f>
        <v>0</v>
      </c>
      <c r="O143" s="6">
        <f>VLOOKUP(A:A,readme[#All],5,FALSE)</f>
        <v>0</v>
      </c>
      <c r="P143" s="115">
        <f>VLOOKUP(A:A,readme[#All],6,FALSE)</f>
        <v>0</v>
      </c>
      <c r="Q143" s="143">
        <f t="shared" si="8"/>
        <v>-1</v>
      </c>
      <c r="R143" s="117">
        <f t="shared" si="9"/>
        <v>4856.6961000000001</v>
      </c>
      <c r="S143" s="143">
        <f t="shared" si="10"/>
        <v>-1</v>
      </c>
      <c r="T143" s="118">
        <f t="shared" si="11"/>
        <v>1296</v>
      </c>
      <c r="V143" s="10">
        <v>7215</v>
      </c>
      <c r="W143" s="139">
        <v>62.3</v>
      </c>
      <c r="X143" s="139">
        <v>0</v>
      </c>
      <c r="Y143" s="139">
        <v>68.09</v>
      </c>
      <c r="Z143" s="139">
        <v>0</v>
      </c>
      <c r="AA143" s="139"/>
      <c r="AB143" s="139"/>
      <c r="AC143" s="139"/>
      <c r="AD143" s="139"/>
      <c r="AE143" s="139"/>
      <c r="AF143" s="139"/>
      <c r="AG143" s="139"/>
      <c r="AH143" s="139"/>
      <c r="AI143" s="139"/>
      <c r="AJ143" s="139"/>
      <c r="AK143" s="139"/>
      <c r="AL143" s="139"/>
      <c r="AM143" s="139">
        <v>62.3</v>
      </c>
      <c r="AN143" s="139">
        <v>0</v>
      </c>
      <c r="AO143" s="139">
        <v>68.09</v>
      </c>
      <c r="AP143" s="139">
        <v>0</v>
      </c>
    </row>
    <row r="144" spans="1:42" x14ac:dyDescent="0.25">
      <c r="A144">
        <f>'[2]All Speed'!A144</f>
        <v>8816</v>
      </c>
      <c r="B144">
        <f>'[2]All Speed'!C144</f>
        <v>2</v>
      </c>
      <c r="C144" s="8" t="str">
        <f>'[2]All Speed'!D144</f>
        <v>I-15 SB</v>
      </c>
      <c r="D144" s="5">
        <f>'[2]All Speed'!E144</f>
        <v>74</v>
      </c>
      <c r="E144" s="1">
        <f>'[2]All Speed'!F144</f>
        <v>0.61</v>
      </c>
      <c r="F144" s="8" t="str">
        <f>'[2]All Speed'!G144</f>
        <v>I-15 HOV SB</v>
      </c>
      <c r="G144" s="112">
        <f>'[2]All Speed'!I144</f>
        <v>69.489999999999995</v>
      </c>
      <c r="H144" s="2">
        <f>'[2]All Speed'!J144</f>
        <v>69.69</v>
      </c>
      <c r="I144" s="112">
        <f>'[2]All Speed'!K144</f>
        <v>68.84</v>
      </c>
      <c r="J144" s="2">
        <f>'[2]All Speed'!L144</f>
        <v>36</v>
      </c>
      <c r="K144" s="112">
        <f>'[2]All Speed'!M144</f>
        <v>69.48</v>
      </c>
      <c r="L144" s="115">
        <f>VLOOKUP(A:A,readme[#All],2,FALSE)</f>
        <v>0</v>
      </c>
      <c r="M144" s="119">
        <f>VLOOKUP(A:A,readme[#All],3,FALSE)</f>
        <v>0</v>
      </c>
      <c r="N144" s="115">
        <f>VLOOKUP(A:A,readme[#All],4,FALSE)</f>
        <v>0</v>
      </c>
      <c r="O144" s="6">
        <f>VLOOKUP(A:A,readme[#All],5,FALSE)</f>
        <v>0</v>
      </c>
      <c r="P144" s="115">
        <f>VLOOKUP(A:A,readme[#All],6,FALSE)</f>
        <v>0</v>
      </c>
      <c r="Q144" s="143">
        <f t="shared" si="8"/>
        <v>-1</v>
      </c>
      <c r="R144" s="117">
        <f t="shared" si="9"/>
        <v>4856.6961000000001</v>
      </c>
      <c r="S144" s="143">
        <f t="shared" si="10"/>
        <v>-1</v>
      </c>
      <c r="T144" s="118">
        <f t="shared" si="11"/>
        <v>1296</v>
      </c>
      <c r="V144" s="10">
        <v>7216</v>
      </c>
      <c r="W144" s="139">
        <v>52.08</v>
      </c>
      <c r="X144" s="139">
        <v>0</v>
      </c>
      <c r="Y144" s="139">
        <v>66.2</v>
      </c>
      <c r="Z144" s="139">
        <v>0</v>
      </c>
      <c r="AA144" s="139"/>
      <c r="AB144" s="139"/>
      <c r="AC144" s="139"/>
      <c r="AD144" s="139"/>
      <c r="AE144" s="139"/>
      <c r="AF144" s="139"/>
      <c r="AG144" s="139"/>
      <c r="AH144" s="139"/>
      <c r="AI144" s="139"/>
      <c r="AJ144" s="139"/>
      <c r="AK144" s="139"/>
      <c r="AL144" s="139"/>
      <c r="AM144" s="139">
        <v>52.08</v>
      </c>
      <c r="AN144" s="139">
        <v>0</v>
      </c>
      <c r="AO144" s="139">
        <v>66.2</v>
      </c>
      <c r="AP144" s="139">
        <v>0</v>
      </c>
    </row>
    <row r="145" spans="1:42" x14ac:dyDescent="0.25">
      <c r="A145">
        <f>'[2]All Speed'!A145</f>
        <v>15196</v>
      </c>
      <c r="B145">
        <f>'[2]All Speed'!C145</f>
        <v>2</v>
      </c>
      <c r="C145" s="8" t="str">
        <f>'[2]All Speed'!D145</f>
        <v>I-15 SB</v>
      </c>
      <c r="D145" s="5">
        <f>'[2]All Speed'!E145</f>
        <v>76</v>
      </c>
      <c r="E145" s="1">
        <f>'[2]All Speed'!F145</f>
        <v>0.32</v>
      </c>
      <c r="F145" s="8" t="str">
        <f>'[2]All Speed'!G145</f>
        <v>CLAIREMONT MESA</v>
      </c>
      <c r="G145" s="112">
        <f>'[2]All Speed'!I145</f>
        <v>67.650000000000006</v>
      </c>
      <c r="H145" s="2">
        <f>'[2]All Speed'!J145</f>
        <v>69.069999999999993</v>
      </c>
      <c r="I145" s="112">
        <f>'[2]All Speed'!K145</f>
        <v>67.58</v>
      </c>
      <c r="J145" s="2">
        <f>'[2]All Speed'!L145</f>
        <v>16.55</v>
      </c>
      <c r="K145" s="112">
        <f>'[2]All Speed'!M145</f>
        <v>66.44</v>
      </c>
      <c r="L145" s="115">
        <f>VLOOKUP(A:A,readme[#All],2,FALSE)</f>
        <v>0</v>
      </c>
      <c r="M145" s="119">
        <f>VLOOKUP(A:A,readme[#All],3,FALSE)</f>
        <v>0</v>
      </c>
      <c r="N145" s="115">
        <f>VLOOKUP(A:A,readme[#All],4,FALSE)</f>
        <v>0</v>
      </c>
      <c r="O145" s="6">
        <f>VLOOKUP(A:A,readme[#All],5,FALSE)</f>
        <v>0</v>
      </c>
      <c r="P145" s="115">
        <f>VLOOKUP(A:A,readme[#All],6,FALSE)</f>
        <v>0</v>
      </c>
      <c r="Q145" s="143">
        <f t="shared" si="8"/>
        <v>-1</v>
      </c>
      <c r="R145" s="117">
        <f t="shared" si="9"/>
        <v>4770.6648999999989</v>
      </c>
      <c r="S145" s="143">
        <f t="shared" si="10"/>
        <v>-1</v>
      </c>
      <c r="T145" s="118">
        <f t="shared" si="11"/>
        <v>273.90250000000003</v>
      </c>
      <c r="V145" s="10">
        <v>7222</v>
      </c>
      <c r="W145" s="139">
        <v>52.08</v>
      </c>
      <c r="X145" s="139">
        <v>0</v>
      </c>
      <c r="Y145" s="139">
        <v>66.2</v>
      </c>
      <c r="Z145" s="139">
        <v>0</v>
      </c>
      <c r="AA145" s="139"/>
      <c r="AB145" s="139"/>
      <c r="AC145" s="139"/>
      <c r="AD145" s="139"/>
      <c r="AE145" s="139"/>
      <c r="AF145" s="139"/>
      <c r="AG145" s="139"/>
      <c r="AH145" s="139"/>
      <c r="AI145" s="139"/>
      <c r="AJ145" s="139"/>
      <c r="AK145" s="139"/>
      <c r="AL145" s="139"/>
      <c r="AM145" s="139">
        <v>52.08</v>
      </c>
      <c r="AN145" s="139">
        <v>0</v>
      </c>
      <c r="AO145" s="139">
        <v>66.2</v>
      </c>
      <c r="AP145" s="139">
        <v>0</v>
      </c>
    </row>
    <row r="146" spans="1:42" x14ac:dyDescent="0.25">
      <c r="A146">
        <f>'[2]All Speed'!A146</f>
        <v>15191</v>
      </c>
      <c r="B146">
        <f>'[2]All Speed'!C146</f>
        <v>2</v>
      </c>
      <c r="C146" s="8" t="str">
        <f>'[2]All Speed'!D146</f>
        <v>I-15 SB</v>
      </c>
      <c r="D146" s="5">
        <f>'[2]All Speed'!E146</f>
        <v>77</v>
      </c>
      <c r="E146" s="1">
        <f>'[2]All Speed'!F146</f>
        <v>0.3</v>
      </c>
      <c r="F146" s="8" t="str">
        <f>'[2]All Speed'!G146</f>
        <v>CLAIREMONT MESA</v>
      </c>
      <c r="G146" s="112">
        <f>'[2]All Speed'!I146</f>
        <v>67.510000000000005</v>
      </c>
      <c r="H146" s="2">
        <f>'[2]All Speed'!J146</f>
        <v>68.98</v>
      </c>
      <c r="I146" s="112">
        <f>'[2]All Speed'!K146</f>
        <v>67.52</v>
      </c>
      <c r="J146" s="2">
        <f>'[2]All Speed'!L146</f>
        <v>19.510000000000002</v>
      </c>
      <c r="K146" s="112">
        <f>'[2]All Speed'!M146</f>
        <v>66.319999999999993</v>
      </c>
      <c r="L146" s="115">
        <f>VLOOKUP(A:A,readme[#All],2,FALSE)</f>
        <v>0</v>
      </c>
      <c r="M146" s="119">
        <f>VLOOKUP(A:A,readme[#All],3,FALSE)</f>
        <v>0</v>
      </c>
      <c r="N146" s="115">
        <f>VLOOKUP(A:A,readme[#All],4,FALSE)</f>
        <v>0</v>
      </c>
      <c r="O146" s="6">
        <f>VLOOKUP(A:A,readme[#All],5,FALSE)</f>
        <v>0</v>
      </c>
      <c r="P146" s="115">
        <f>VLOOKUP(A:A,readme[#All],6,FALSE)</f>
        <v>0</v>
      </c>
      <c r="Q146" s="143">
        <f t="shared" si="8"/>
        <v>-1</v>
      </c>
      <c r="R146" s="117">
        <f t="shared" si="9"/>
        <v>4758.2404000000006</v>
      </c>
      <c r="S146" s="143">
        <f t="shared" si="10"/>
        <v>-1</v>
      </c>
      <c r="T146" s="118">
        <f t="shared" si="11"/>
        <v>380.64010000000007</v>
      </c>
      <c r="V146" s="10">
        <v>7223</v>
      </c>
      <c r="W146" s="139"/>
      <c r="X146" s="139"/>
      <c r="Y146" s="139"/>
      <c r="Z146" s="139"/>
      <c r="AA146" s="139">
        <v>65.900000000000006</v>
      </c>
      <c r="AB146" s="139">
        <v>0</v>
      </c>
      <c r="AC146" s="139">
        <v>65.39</v>
      </c>
      <c r="AD146" s="139">
        <v>0</v>
      </c>
      <c r="AE146" s="139"/>
      <c r="AF146" s="139"/>
      <c r="AG146" s="139"/>
      <c r="AH146" s="139"/>
      <c r="AI146" s="139"/>
      <c r="AJ146" s="139"/>
      <c r="AK146" s="139"/>
      <c r="AL146" s="139"/>
      <c r="AM146" s="139">
        <v>65.900000000000006</v>
      </c>
      <c r="AN146" s="139">
        <v>0</v>
      </c>
      <c r="AO146" s="139">
        <v>65.39</v>
      </c>
      <c r="AP146" s="139">
        <v>0</v>
      </c>
    </row>
    <row r="147" spans="1:42" x14ac:dyDescent="0.25">
      <c r="A147">
        <f>'[2]All Speed'!A147</f>
        <v>9338</v>
      </c>
      <c r="B147">
        <f>'[2]All Speed'!C147</f>
        <v>2</v>
      </c>
      <c r="C147" s="8" t="str">
        <f>'[2]All Speed'!D147</f>
        <v>I-15 SB</v>
      </c>
      <c r="D147" s="5">
        <f>'[2]All Speed'!E147</f>
        <v>81</v>
      </c>
      <c r="E147" s="1">
        <f>'[2]All Speed'!F147</f>
        <v>0.35</v>
      </c>
      <c r="F147" s="8" t="str">
        <f>'[2]All Speed'!G147</f>
        <v>BALBOA</v>
      </c>
      <c r="G147" s="112">
        <f>'[2]All Speed'!I147</f>
        <v>67.83</v>
      </c>
      <c r="H147" s="2">
        <f>'[2]All Speed'!J147</f>
        <v>68.58</v>
      </c>
      <c r="I147" s="112">
        <f>'[2]All Speed'!K147</f>
        <v>66.209999999999994</v>
      </c>
      <c r="J147" s="2">
        <f>'[2]All Speed'!L147</f>
        <v>45.66</v>
      </c>
      <c r="K147" s="112">
        <f>'[2]All Speed'!M147</f>
        <v>65.900000000000006</v>
      </c>
      <c r="L147" s="115">
        <f>VLOOKUP(A:A,readme[#All],2,FALSE)</f>
        <v>0</v>
      </c>
      <c r="M147" s="119">
        <f>VLOOKUP(A:A,readme[#All],3,FALSE)</f>
        <v>0</v>
      </c>
      <c r="N147" s="115">
        <f>VLOOKUP(A:A,readme[#All],4,FALSE)</f>
        <v>0</v>
      </c>
      <c r="O147" s="6">
        <f>VLOOKUP(A:A,readme[#All],5,FALSE)</f>
        <v>0</v>
      </c>
      <c r="P147" s="115">
        <f>VLOOKUP(A:A,readme[#All],6,FALSE)</f>
        <v>0</v>
      </c>
      <c r="Q147" s="143">
        <f t="shared" si="8"/>
        <v>-1</v>
      </c>
      <c r="R147" s="117">
        <f t="shared" si="9"/>
        <v>4703.2163999999993</v>
      </c>
      <c r="S147" s="143">
        <f t="shared" si="10"/>
        <v>-1</v>
      </c>
      <c r="T147" s="118">
        <f t="shared" si="11"/>
        <v>2084.8355999999999</v>
      </c>
      <c r="V147" s="10">
        <v>7258</v>
      </c>
      <c r="W147" s="139"/>
      <c r="X147" s="139"/>
      <c r="Y147" s="139"/>
      <c r="Z147" s="139"/>
      <c r="AA147" s="139">
        <v>65.900000000000006</v>
      </c>
      <c r="AB147" s="139">
        <v>0</v>
      </c>
      <c r="AC147" s="139">
        <v>65.39</v>
      </c>
      <c r="AD147" s="139">
        <v>0</v>
      </c>
      <c r="AE147" s="139"/>
      <c r="AF147" s="139"/>
      <c r="AG147" s="139"/>
      <c r="AH147" s="139"/>
      <c r="AI147" s="139"/>
      <c r="AJ147" s="139"/>
      <c r="AK147" s="139"/>
      <c r="AL147" s="139"/>
      <c r="AM147" s="139">
        <v>65.900000000000006</v>
      </c>
      <c r="AN147" s="139">
        <v>0</v>
      </c>
      <c r="AO147" s="139">
        <v>65.39</v>
      </c>
      <c r="AP147" s="139">
        <v>0</v>
      </c>
    </row>
    <row r="148" spans="1:42" x14ac:dyDescent="0.25">
      <c r="A148">
        <f>'[2]All Speed'!A148</f>
        <v>9335</v>
      </c>
      <c r="B148">
        <f>'[2]All Speed'!C148</f>
        <v>2</v>
      </c>
      <c r="C148" s="8" t="str">
        <f>'[2]All Speed'!D148</f>
        <v>I-15 SB</v>
      </c>
      <c r="D148" s="5">
        <f>'[2]All Speed'!E148</f>
        <v>82</v>
      </c>
      <c r="E148" s="1">
        <f>'[2]All Speed'!F148</f>
        <v>0.51</v>
      </c>
      <c r="F148" s="8" t="str">
        <f>'[2]All Speed'!G148</f>
        <v>AERO</v>
      </c>
      <c r="G148" s="112">
        <f>'[2]All Speed'!I148</f>
        <v>67.83</v>
      </c>
      <c r="H148" s="2">
        <f>'[2]All Speed'!J148</f>
        <v>68.58</v>
      </c>
      <c r="I148" s="112">
        <f>'[2]All Speed'!K148</f>
        <v>66.209999999999994</v>
      </c>
      <c r="J148" s="2">
        <f>'[2]All Speed'!L148</f>
        <v>45.66</v>
      </c>
      <c r="K148" s="112">
        <f>'[2]All Speed'!M148</f>
        <v>65.900000000000006</v>
      </c>
      <c r="L148" s="115">
        <f>VLOOKUP(A:A,readme[#All],2,FALSE)</f>
        <v>0</v>
      </c>
      <c r="M148" s="119">
        <f>VLOOKUP(A:A,readme[#All],3,FALSE)</f>
        <v>0</v>
      </c>
      <c r="N148" s="115">
        <f>VLOOKUP(A:A,readme[#All],4,FALSE)</f>
        <v>0</v>
      </c>
      <c r="O148" s="6">
        <f>VLOOKUP(A:A,readme[#All],5,FALSE)</f>
        <v>0</v>
      </c>
      <c r="P148" s="115">
        <f>VLOOKUP(A:A,readme[#All],6,FALSE)</f>
        <v>0</v>
      </c>
      <c r="Q148" s="143">
        <f t="shared" si="8"/>
        <v>-1</v>
      </c>
      <c r="R148" s="117">
        <f t="shared" si="9"/>
        <v>4703.2163999999993</v>
      </c>
      <c r="S148" s="143">
        <f t="shared" si="10"/>
        <v>-1</v>
      </c>
      <c r="T148" s="118">
        <f t="shared" si="11"/>
        <v>2084.8355999999999</v>
      </c>
      <c r="V148" s="10">
        <v>7259</v>
      </c>
      <c r="W148" s="139"/>
      <c r="X148" s="139"/>
      <c r="Y148" s="139"/>
      <c r="Z148" s="139"/>
      <c r="AA148" s="139">
        <v>65.430000000000007</v>
      </c>
      <c r="AB148" s="139">
        <v>0</v>
      </c>
      <c r="AC148" s="139">
        <v>66.599999999999994</v>
      </c>
      <c r="AD148" s="139">
        <v>0</v>
      </c>
      <c r="AE148" s="139"/>
      <c r="AF148" s="139"/>
      <c r="AG148" s="139"/>
      <c r="AH148" s="139"/>
      <c r="AI148" s="139"/>
      <c r="AJ148" s="139"/>
      <c r="AK148" s="139"/>
      <c r="AL148" s="139"/>
      <c r="AM148" s="139">
        <v>65.430000000000007</v>
      </c>
      <c r="AN148" s="139">
        <v>0</v>
      </c>
      <c r="AO148" s="139">
        <v>66.599999999999994</v>
      </c>
      <c r="AP148" s="139">
        <v>0</v>
      </c>
    </row>
    <row r="149" spans="1:42" x14ac:dyDescent="0.25">
      <c r="A149">
        <f>'[2]All Speed'!A149</f>
        <v>15768</v>
      </c>
      <c r="B149">
        <f>'[2]All Speed'!C149</f>
        <v>2</v>
      </c>
      <c r="C149" s="8" t="str">
        <f>'[2]All Speed'!D149</f>
        <v>I-15 SB</v>
      </c>
      <c r="D149" s="5">
        <f>'[2]All Speed'!E149</f>
        <v>85</v>
      </c>
      <c r="E149" s="1">
        <f>'[2]All Speed'!F149</f>
        <v>0.27</v>
      </c>
      <c r="F149" s="8" t="str">
        <f>'[2]All Speed'!G149</f>
        <v>FRIARS</v>
      </c>
      <c r="G149" s="112">
        <f>'[2]All Speed'!I149</f>
        <v>67.13</v>
      </c>
      <c r="H149" s="2">
        <f>'[2]All Speed'!J149</f>
        <v>68.14</v>
      </c>
      <c r="I149" s="112">
        <f>'[2]All Speed'!K149</f>
        <v>65.489999999999995</v>
      </c>
      <c r="J149" s="2">
        <f>'[2]All Speed'!L149</f>
        <v>58.51</v>
      </c>
      <c r="K149" s="112">
        <f>'[2]All Speed'!M149</f>
        <v>66.03</v>
      </c>
      <c r="L149" s="115">
        <f>VLOOKUP(A:A,readme[#All],2,FALSE)</f>
        <v>0</v>
      </c>
      <c r="M149" s="119">
        <f>VLOOKUP(A:A,readme[#All],3,FALSE)</f>
        <v>0</v>
      </c>
      <c r="N149" s="115">
        <f>VLOOKUP(A:A,readme[#All],4,FALSE)</f>
        <v>0</v>
      </c>
      <c r="O149" s="6">
        <f>VLOOKUP(A:A,readme[#All],5,FALSE)</f>
        <v>0</v>
      </c>
      <c r="P149" s="115">
        <f>VLOOKUP(A:A,readme[#All],6,FALSE)</f>
        <v>0</v>
      </c>
      <c r="Q149" s="143">
        <f t="shared" si="8"/>
        <v>-1</v>
      </c>
      <c r="R149" s="117">
        <f t="shared" si="9"/>
        <v>4643.0596000000005</v>
      </c>
      <c r="S149" s="143">
        <f t="shared" si="10"/>
        <v>-1</v>
      </c>
      <c r="T149" s="118">
        <f t="shared" si="11"/>
        <v>3423.4200999999998</v>
      </c>
      <c r="V149" s="10">
        <v>7260</v>
      </c>
      <c r="W149" s="139"/>
      <c r="X149" s="139"/>
      <c r="Y149" s="139"/>
      <c r="Z149" s="139"/>
      <c r="AA149" s="139">
        <v>66.790000000000006</v>
      </c>
      <c r="AB149" s="139">
        <v>0</v>
      </c>
      <c r="AC149" s="139">
        <v>67.47</v>
      </c>
      <c r="AD149" s="139">
        <v>0</v>
      </c>
      <c r="AE149" s="139"/>
      <c r="AF149" s="139"/>
      <c r="AG149" s="139"/>
      <c r="AH149" s="139"/>
      <c r="AI149" s="139"/>
      <c r="AJ149" s="139"/>
      <c r="AK149" s="139"/>
      <c r="AL149" s="139"/>
      <c r="AM149" s="139">
        <v>66.790000000000006</v>
      </c>
      <c r="AN149" s="139">
        <v>0</v>
      </c>
      <c r="AO149" s="139">
        <v>67.47</v>
      </c>
      <c r="AP149" s="139">
        <v>0</v>
      </c>
    </row>
    <row r="150" spans="1:42" x14ac:dyDescent="0.25">
      <c r="A150">
        <f>'[2]All Speed'!A150</f>
        <v>16570</v>
      </c>
      <c r="B150">
        <f>'[2]All Speed'!C150</f>
        <v>2</v>
      </c>
      <c r="C150" s="8" t="str">
        <f>'[2]All Speed'!D150</f>
        <v>I-15 SB</v>
      </c>
      <c r="D150" s="5">
        <f>'[2]All Speed'!E150</f>
        <v>86</v>
      </c>
      <c r="E150" s="1">
        <f>'[2]All Speed'!F150</f>
        <v>0.22</v>
      </c>
      <c r="F150" s="8" t="str">
        <f>'[2]All Speed'!G150</f>
        <v>FRIARS</v>
      </c>
      <c r="G150" s="112">
        <f>'[2]All Speed'!I150</f>
        <v>64.959999999999994</v>
      </c>
      <c r="H150" s="2">
        <f>'[2]All Speed'!J150</f>
        <v>67.53</v>
      </c>
      <c r="I150" s="112">
        <f>'[2]All Speed'!K150</f>
        <v>64.97</v>
      </c>
      <c r="J150" s="2">
        <f>'[2]All Speed'!L150</f>
        <v>61.52</v>
      </c>
      <c r="K150" s="112">
        <f>'[2]All Speed'!M150</f>
        <v>64.12</v>
      </c>
      <c r="L150" s="115">
        <f>VLOOKUP(A:A,readme[#All],2,FALSE)</f>
        <v>0</v>
      </c>
      <c r="M150" s="119">
        <f>VLOOKUP(A:A,readme[#All],3,FALSE)</f>
        <v>0</v>
      </c>
      <c r="N150" s="115">
        <f>VLOOKUP(A:A,readme[#All],4,FALSE)</f>
        <v>0</v>
      </c>
      <c r="O150" s="6">
        <f>VLOOKUP(A:A,readme[#All],5,FALSE)</f>
        <v>0</v>
      </c>
      <c r="P150" s="115">
        <f>VLOOKUP(A:A,readme[#All],6,FALSE)</f>
        <v>0</v>
      </c>
      <c r="Q150" s="143">
        <f t="shared" si="8"/>
        <v>-1</v>
      </c>
      <c r="R150" s="117">
        <f t="shared" si="9"/>
        <v>4560.3009000000002</v>
      </c>
      <c r="S150" s="143">
        <f t="shared" si="10"/>
        <v>-1</v>
      </c>
      <c r="T150" s="118">
        <f t="shared" si="11"/>
        <v>3784.7104000000004</v>
      </c>
      <c r="V150" s="10">
        <v>7303</v>
      </c>
      <c r="W150" s="139"/>
      <c r="X150" s="139"/>
      <c r="Y150" s="139"/>
      <c r="Z150" s="139"/>
      <c r="AA150" s="139">
        <v>62.58</v>
      </c>
      <c r="AB150" s="139">
        <v>0</v>
      </c>
      <c r="AC150" s="139">
        <v>66.900000000000006</v>
      </c>
      <c r="AD150" s="139">
        <v>0</v>
      </c>
      <c r="AE150" s="139"/>
      <c r="AF150" s="139"/>
      <c r="AG150" s="139"/>
      <c r="AH150" s="139"/>
      <c r="AI150" s="139"/>
      <c r="AJ150" s="139"/>
      <c r="AK150" s="139"/>
      <c r="AL150" s="139"/>
      <c r="AM150" s="139">
        <v>62.58</v>
      </c>
      <c r="AN150" s="139">
        <v>0</v>
      </c>
      <c r="AO150" s="139">
        <v>66.900000000000006</v>
      </c>
      <c r="AP150" s="139">
        <v>0</v>
      </c>
    </row>
    <row r="151" spans="1:42" x14ac:dyDescent="0.25">
      <c r="A151">
        <f>'[2]All Speed'!A151</f>
        <v>16126</v>
      </c>
      <c r="B151">
        <f>'[2]All Speed'!C151</f>
        <v>2</v>
      </c>
      <c r="C151" s="8" t="str">
        <f>'[2]All Speed'!D151</f>
        <v>I-15 SB</v>
      </c>
      <c r="D151" s="5">
        <f>'[2]All Speed'!E151</f>
        <v>87</v>
      </c>
      <c r="E151" s="1">
        <f>'[2]All Speed'!F151</f>
        <v>0.14000000000000001</v>
      </c>
      <c r="F151" s="8" t="str">
        <f>'[2]All Speed'!G151</f>
        <v>I-8 WB</v>
      </c>
      <c r="G151" s="112">
        <f>'[2]All Speed'!I151</f>
        <v>64.959999999999994</v>
      </c>
      <c r="H151" s="2">
        <f>'[2]All Speed'!J151</f>
        <v>67.53</v>
      </c>
      <c r="I151" s="112">
        <f>'[2]All Speed'!K151</f>
        <v>64.97</v>
      </c>
      <c r="J151" s="2">
        <f>'[2]All Speed'!L151</f>
        <v>61.52</v>
      </c>
      <c r="K151" s="112">
        <f>'[2]All Speed'!M151</f>
        <v>64.12</v>
      </c>
      <c r="L151" s="115">
        <f>VLOOKUP(A:A,readme[#All],2,FALSE)</f>
        <v>0</v>
      </c>
      <c r="M151" s="119">
        <f>VLOOKUP(A:A,readme[#All],3,FALSE)</f>
        <v>0</v>
      </c>
      <c r="N151" s="115">
        <f>VLOOKUP(A:A,readme[#All],4,FALSE)</f>
        <v>0</v>
      </c>
      <c r="O151" s="6">
        <f>VLOOKUP(A:A,readme[#All],5,FALSE)</f>
        <v>0</v>
      </c>
      <c r="P151" s="115">
        <f>VLOOKUP(A:A,readme[#All],6,FALSE)</f>
        <v>0</v>
      </c>
      <c r="Q151" s="143">
        <f t="shared" si="8"/>
        <v>-1</v>
      </c>
      <c r="R151" s="117">
        <f t="shared" si="9"/>
        <v>4560.3009000000002</v>
      </c>
      <c r="S151" s="143">
        <f t="shared" si="10"/>
        <v>-1</v>
      </c>
      <c r="T151" s="118">
        <f t="shared" si="11"/>
        <v>3784.7104000000004</v>
      </c>
      <c r="V151" s="10">
        <v>7310</v>
      </c>
      <c r="W151" s="139"/>
      <c r="X151" s="139"/>
      <c r="Y151" s="139"/>
      <c r="Z151" s="139"/>
      <c r="AA151" s="139">
        <v>62.88</v>
      </c>
      <c r="AB151" s="139">
        <v>0</v>
      </c>
      <c r="AC151" s="139">
        <v>66.64</v>
      </c>
      <c r="AD151" s="139">
        <v>0</v>
      </c>
      <c r="AE151" s="139"/>
      <c r="AF151" s="139"/>
      <c r="AG151" s="139"/>
      <c r="AH151" s="139"/>
      <c r="AI151" s="139"/>
      <c r="AJ151" s="139"/>
      <c r="AK151" s="139"/>
      <c r="AL151" s="139"/>
      <c r="AM151" s="139">
        <v>62.88</v>
      </c>
      <c r="AN151" s="139">
        <v>0</v>
      </c>
      <c r="AO151" s="139">
        <v>66.64</v>
      </c>
      <c r="AP151" s="139">
        <v>0</v>
      </c>
    </row>
    <row r="152" spans="1:42" x14ac:dyDescent="0.25">
      <c r="A152">
        <f>'[2]All Speed'!A152</f>
        <v>15775</v>
      </c>
      <c r="B152">
        <f>'[2]All Speed'!C152</f>
        <v>2</v>
      </c>
      <c r="C152" s="8" t="str">
        <f>'[2]All Speed'!D152</f>
        <v>I-15 SB</v>
      </c>
      <c r="D152" s="5">
        <f>'[2]All Speed'!E152</f>
        <v>88</v>
      </c>
      <c r="E152" s="1">
        <f>'[2]All Speed'!F152</f>
        <v>0.04</v>
      </c>
      <c r="F152" s="8" t="str">
        <f>'[2]All Speed'!G152</f>
        <v>I-8 WB</v>
      </c>
      <c r="G152" s="112">
        <f>'[2]All Speed'!I152</f>
        <v>64.959999999999994</v>
      </c>
      <c r="H152" s="2">
        <f>'[2]All Speed'!J152</f>
        <v>67.53</v>
      </c>
      <c r="I152" s="112">
        <f>'[2]All Speed'!K152</f>
        <v>64.97</v>
      </c>
      <c r="J152" s="2">
        <f>'[2]All Speed'!L152</f>
        <v>61.52</v>
      </c>
      <c r="K152" s="112">
        <f>'[2]All Speed'!M152</f>
        <v>64.12</v>
      </c>
      <c r="L152" s="115">
        <f>VLOOKUP(A:A,readme[#All],2,FALSE)</f>
        <v>0</v>
      </c>
      <c r="M152" s="119">
        <f>VLOOKUP(A:A,readme[#All],3,FALSE)</f>
        <v>0</v>
      </c>
      <c r="N152" s="115">
        <f>VLOOKUP(A:A,readme[#All],4,FALSE)</f>
        <v>0</v>
      </c>
      <c r="O152" s="6">
        <f>VLOOKUP(A:A,readme[#All],5,FALSE)</f>
        <v>0</v>
      </c>
      <c r="P152" s="115">
        <f>VLOOKUP(A:A,readme[#All],6,FALSE)</f>
        <v>0</v>
      </c>
      <c r="Q152" s="143">
        <f t="shared" si="8"/>
        <v>-1</v>
      </c>
      <c r="R152" s="117">
        <f t="shared" si="9"/>
        <v>4560.3009000000002</v>
      </c>
      <c r="S152" s="143">
        <f t="shared" si="10"/>
        <v>-1</v>
      </c>
      <c r="T152" s="118">
        <f t="shared" si="11"/>
        <v>3784.7104000000004</v>
      </c>
      <c r="V152" s="10">
        <v>7373</v>
      </c>
      <c r="W152" s="139">
        <v>64.540000000000006</v>
      </c>
      <c r="X152" s="139">
        <v>0</v>
      </c>
      <c r="Y152" s="139">
        <v>64.75</v>
      </c>
      <c r="Z152" s="139">
        <v>0</v>
      </c>
      <c r="AA152" s="139"/>
      <c r="AB152" s="139"/>
      <c r="AC152" s="139"/>
      <c r="AD152" s="139"/>
      <c r="AE152" s="139"/>
      <c r="AF152" s="139"/>
      <c r="AG152" s="139"/>
      <c r="AH152" s="139"/>
      <c r="AI152" s="139"/>
      <c r="AJ152" s="139"/>
      <c r="AK152" s="139"/>
      <c r="AL152" s="139"/>
      <c r="AM152" s="139">
        <v>64.540000000000006</v>
      </c>
      <c r="AN152" s="139">
        <v>0</v>
      </c>
      <c r="AO152" s="139">
        <v>64.75</v>
      </c>
      <c r="AP152" s="139">
        <v>0</v>
      </c>
    </row>
    <row r="153" spans="1:42" x14ac:dyDescent="0.25">
      <c r="A153">
        <f>'[2]All Speed'!A153</f>
        <v>7874</v>
      </c>
      <c r="B153">
        <f>'[2]All Speed'!C153</f>
        <v>2</v>
      </c>
      <c r="C153" s="8" t="str">
        <f>'[2]All Speed'!D153</f>
        <v>I-15 SB</v>
      </c>
      <c r="D153" s="5">
        <f>'[2]All Speed'!E153</f>
        <v>89</v>
      </c>
      <c r="E153" s="1">
        <f>'[2]All Speed'!F153</f>
        <v>0.19</v>
      </c>
      <c r="F153" s="8" t="str">
        <f>'[2]All Speed'!G153</f>
        <v>I-8 WB</v>
      </c>
      <c r="G153" s="112">
        <f>'[2]All Speed'!I153</f>
        <v>64.959999999999994</v>
      </c>
      <c r="H153" s="2">
        <f>'[2]All Speed'!J153</f>
        <v>67.53</v>
      </c>
      <c r="I153" s="112">
        <f>'[2]All Speed'!K153</f>
        <v>64.97</v>
      </c>
      <c r="J153" s="2">
        <f>'[2]All Speed'!L153</f>
        <v>61.52</v>
      </c>
      <c r="K153" s="112">
        <f>'[2]All Speed'!M153</f>
        <v>64.12</v>
      </c>
      <c r="L153" s="115">
        <f>VLOOKUP(A:A,readme[#All],2,FALSE)</f>
        <v>0</v>
      </c>
      <c r="M153" s="119">
        <f>VLOOKUP(A:A,readme[#All],3,FALSE)</f>
        <v>0</v>
      </c>
      <c r="N153" s="115">
        <f>VLOOKUP(A:A,readme[#All],4,FALSE)</f>
        <v>0</v>
      </c>
      <c r="O153" s="6">
        <f>VLOOKUP(A:A,readme[#All],5,FALSE)</f>
        <v>0</v>
      </c>
      <c r="P153" s="115">
        <f>VLOOKUP(A:A,readme[#All],6,FALSE)</f>
        <v>0</v>
      </c>
      <c r="Q153" s="143">
        <f t="shared" si="8"/>
        <v>-1</v>
      </c>
      <c r="R153" s="117">
        <f t="shared" si="9"/>
        <v>4560.3009000000002</v>
      </c>
      <c r="S153" s="143">
        <f t="shared" si="10"/>
        <v>-1</v>
      </c>
      <c r="T153" s="118">
        <f t="shared" si="11"/>
        <v>3784.7104000000004</v>
      </c>
      <c r="V153" s="10">
        <v>7374</v>
      </c>
      <c r="W153" s="139"/>
      <c r="X153" s="139"/>
      <c r="Y153" s="139"/>
      <c r="Z153" s="139"/>
      <c r="AA153" s="139">
        <v>69.69</v>
      </c>
      <c r="AB153" s="139">
        <v>0</v>
      </c>
      <c r="AC153" s="139">
        <v>36</v>
      </c>
      <c r="AD153" s="139">
        <v>0</v>
      </c>
      <c r="AE153" s="139"/>
      <c r="AF153" s="139"/>
      <c r="AG153" s="139"/>
      <c r="AH153" s="139"/>
      <c r="AI153" s="139"/>
      <c r="AJ153" s="139"/>
      <c r="AK153" s="139"/>
      <c r="AL153" s="139"/>
      <c r="AM153" s="139">
        <v>69.69</v>
      </c>
      <c r="AN153" s="139">
        <v>0</v>
      </c>
      <c r="AO153" s="139">
        <v>36</v>
      </c>
      <c r="AP153" s="139">
        <v>0</v>
      </c>
    </row>
    <row r="154" spans="1:42" x14ac:dyDescent="0.25">
      <c r="A154">
        <f>'[2]All Speed'!A154</f>
        <v>16759</v>
      </c>
      <c r="B154">
        <f>'[2]All Speed'!C154</f>
        <v>2</v>
      </c>
      <c r="C154" s="8" t="str">
        <f>'[2]All Speed'!D154</f>
        <v>I-15 SB</v>
      </c>
      <c r="D154" s="5">
        <f>'[2]All Speed'!E154</f>
        <v>91</v>
      </c>
      <c r="E154" s="1">
        <f>'[2]All Speed'!F154</f>
        <v>0.13</v>
      </c>
      <c r="F154" s="8" t="str">
        <f>'[2]All Speed'!G154</f>
        <v>I-8 WB</v>
      </c>
      <c r="G154" s="112">
        <f>'[2]All Speed'!I154</f>
        <v>64.930000000000007</v>
      </c>
      <c r="H154" s="2">
        <f>'[2]All Speed'!J154</f>
        <v>67.58</v>
      </c>
      <c r="I154" s="112">
        <f>'[2]All Speed'!K154</f>
        <v>65.010000000000005</v>
      </c>
      <c r="J154" s="2">
        <f>'[2]All Speed'!L154</f>
        <v>62</v>
      </c>
      <c r="K154" s="112">
        <f>'[2]All Speed'!M154</f>
        <v>64.09</v>
      </c>
      <c r="L154" s="115">
        <f>VLOOKUP(A:A,readme[#All],2,FALSE)</f>
        <v>0</v>
      </c>
      <c r="M154" s="119">
        <f>VLOOKUP(A:A,readme[#All],3,FALSE)</f>
        <v>0</v>
      </c>
      <c r="N154" s="115">
        <f>VLOOKUP(A:A,readme[#All],4,FALSE)</f>
        <v>0</v>
      </c>
      <c r="O154" s="6">
        <f>VLOOKUP(A:A,readme[#All],5,FALSE)</f>
        <v>0</v>
      </c>
      <c r="P154" s="115">
        <f>VLOOKUP(A:A,readme[#All],6,FALSE)</f>
        <v>0</v>
      </c>
      <c r="Q154" s="143">
        <f t="shared" si="8"/>
        <v>-1</v>
      </c>
      <c r="R154" s="117">
        <f t="shared" si="9"/>
        <v>4567.0563999999995</v>
      </c>
      <c r="S154" s="143">
        <f t="shared" si="10"/>
        <v>-1</v>
      </c>
      <c r="T154" s="118">
        <f t="shared" si="11"/>
        <v>3844</v>
      </c>
      <c r="V154" s="10">
        <v>7375</v>
      </c>
      <c r="W154" s="139"/>
      <c r="X154" s="139"/>
      <c r="Y154" s="139"/>
      <c r="Z154" s="139"/>
      <c r="AA154" s="139"/>
      <c r="AB154" s="139"/>
      <c r="AC154" s="139"/>
      <c r="AD154" s="139"/>
      <c r="AE154" s="139"/>
      <c r="AF154" s="139"/>
      <c r="AG154" s="139"/>
      <c r="AH154" s="139"/>
      <c r="AI154" s="139">
        <v>66.11</v>
      </c>
      <c r="AJ154" s="139">
        <v>0</v>
      </c>
      <c r="AK154" s="139">
        <v>38.51</v>
      </c>
      <c r="AL154" s="139">
        <v>0</v>
      </c>
      <c r="AM154" s="139">
        <v>66.11</v>
      </c>
      <c r="AN154" s="139">
        <v>0</v>
      </c>
      <c r="AO154" s="139">
        <v>38.51</v>
      </c>
      <c r="AP154" s="139">
        <v>0</v>
      </c>
    </row>
    <row r="155" spans="1:42" x14ac:dyDescent="0.25">
      <c r="A155">
        <f>'[2]All Speed'!A155</f>
        <v>573</v>
      </c>
      <c r="B155">
        <f>'[2]All Speed'!C155</f>
        <v>2</v>
      </c>
      <c r="C155" s="8" t="str">
        <f>'[2]All Speed'!D155</f>
        <v>I-15 SB</v>
      </c>
      <c r="D155" s="5">
        <f>'[2]All Speed'!E155</f>
        <v>92</v>
      </c>
      <c r="E155" s="1">
        <f>'[2]All Speed'!F155</f>
        <v>0.05</v>
      </c>
      <c r="F155" s="8" t="str">
        <f>'[2]All Speed'!G155</f>
        <v>I-8 EB</v>
      </c>
      <c r="G155" s="112">
        <f>'[2]All Speed'!I155</f>
        <v>64.930000000000007</v>
      </c>
      <c r="H155" s="2">
        <f>'[2]All Speed'!J155</f>
        <v>67.58</v>
      </c>
      <c r="I155" s="112">
        <f>'[2]All Speed'!K155</f>
        <v>65.010000000000005</v>
      </c>
      <c r="J155" s="2">
        <f>'[2]All Speed'!L155</f>
        <v>62</v>
      </c>
      <c r="K155" s="112">
        <f>'[2]All Speed'!M155</f>
        <v>64.09</v>
      </c>
      <c r="L155" s="115">
        <f>VLOOKUP(A:A,readme[#All],2,FALSE)</f>
        <v>0</v>
      </c>
      <c r="M155" s="119">
        <f>VLOOKUP(A:A,readme[#All],3,FALSE)</f>
        <v>0</v>
      </c>
      <c r="N155" s="115">
        <f>VLOOKUP(A:A,readme[#All],4,FALSE)</f>
        <v>0</v>
      </c>
      <c r="O155" s="6">
        <f>VLOOKUP(A:A,readme[#All],5,FALSE)</f>
        <v>0</v>
      </c>
      <c r="P155" s="115">
        <f>VLOOKUP(A:A,readme[#All],6,FALSE)</f>
        <v>0</v>
      </c>
      <c r="Q155" s="143">
        <f t="shared" si="8"/>
        <v>-1</v>
      </c>
      <c r="R155" s="117">
        <f t="shared" si="9"/>
        <v>4567.0563999999995</v>
      </c>
      <c r="S155" s="143">
        <f t="shared" si="10"/>
        <v>-1</v>
      </c>
      <c r="T155" s="118">
        <f t="shared" si="11"/>
        <v>3844</v>
      </c>
      <c r="V155" s="10">
        <v>7376</v>
      </c>
      <c r="W155" s="139"/>
      <c r="X155" s="139"/>
      <c r="Y155" s="139"/>
      <c r="Z155" s="139"/>
      <c r="AA155" s="139"/>
      <c r="AB155" s="139"/>
      <c r="AC155" s="139"/>
      <c r="AD155" s="139"/>
      <c r="AE155" s="139"/>
      <c r="AF155" s="139"/>
      <c r="AG155" s="139"/>
      <c r="AH155" s="139"/>
      <c r="AI155" s="139">
        <v>66.73</v>
      </c>
      <c r="AJ155" s="139">
        <v>0</v>
      </c>
      <c r="AK155" s="139">
        <v>66.78</v>
      </c>
      <c r="AL155" s="139">
        <v>0</v>
      </c>
      <c r="AM155" s="139">
        <v>66.73</v>
      </c>
      <c r="AN155" s="139">
        <v>0</v>
      </c>
      <c r="AO155" s="139">
        <v>66.78</v>
      </c>
      <c r="AP155" s="139">
        <v>0</v>
      </c>
    </row>
    <row r="156" spans="1:42" x14ac:dyDescent="0.25">
      <c r="A156">
        <f>'[2]All Speed'!A156</f>
        <v>8933</v>
      </c>
      <c r="B156">
        <f>'[2]All Speed'!C156</f>
        <v>2</v>
      </c>
      <c r="C156" s="8" t="str">
        <f>'[2]All Speed'!D156</f>
        <v>I-15 SB</v>
      </c>
      <c r="D156" s="5">
        <f>'[2]All Speed'!E156</f>
        <v>93</v>
      </c>
      <c r="E156" s="1">
        <f>'[2]All Speed'!F156</f>
        <v>0.55000000000000004</v>
      </c>
      <c r="F156" s="8" t="str">
        <f>'[2]All Speed'!G156</f>
        <v>I-8 EB</v>
      </c>
      <c r="G156" s="112">
        <f>'[2]All Speed'!I156</f>
        <v>61.04</v>
      </c>
      <c r="H156" s="2">
        <f>'[2]All Speed'!J156</f>
        <v>64.56</v>
      </c>
      <c r="I156" s="112">
        <f>'[2]All Speed'!K156</f>
        <v>61.59</v>
      </c>
      <c r="J156" s="2">
        <f>'[2]All Speed'!L156</f>
        <v>58.81</v>
      </c>
      <c r="K156" s="112">
        <f>'[2]All Speed'!M156</f>
        <v>60.33</v>
      </c>
      <c r="L156" s="115">
        <f>VLOOKUP(A:A,readme[#All],2,FALSE)</f>
        <v>0</v>
      </c>
      <c r="M156" s="119">
        <f>VLOOKUP(A:A,readme[#All],3,FALSE)</f>
        <v>0</v>
      </c>
      <c r="N156" s="115">
        <f>VLOOKUP(A:A,readme[#All],4,FALSE)</f>
        <v>0</v>
      </c>
      <c r="O156" s="6">
        <f>VLOOKUP(A:A,readme[#All],5,FALSE)</f>
        <v>0</v>
      </c>
      <c r="P156" s="115">
        <f>VLOOKUP(A:A,readme[#All],6,FALSE)</f>
        <v>0</v>
      </c>
      <c r="Q156" s="143">
        <f t="shared" si="8"/>
        <v>-1</v>
      </c>
      <c r="R156" s="117">
        <f t="shared" si="9"/>
        <v>4167.9936000000007</v>
      </c>
      <c r="S156" s="143">
        <f t="shared" si="10"/>
        <v>-1</v>
      </c>
      <c r="T156" s="118">
        <f t="shared" si="11"/>
        <v>3458.6161000000002</v>
      </c>
      <c r="V156" s="10">
        <v>7470</v>
      </c>
      <c r="W156" s="139"/>
      <c r="X156" s="139"/>
      <c r="Y156" s="139"/>
      <c r="Z156" s="139"/>
      <c r="AA156" s="139"/>
      <c r="AB156" s="139"/>
      <c r="AC156" s="139"/>
      <c r="AD156" s="139"/>
      <c r="AE156" s="139"/>
      <c r="AF156" s="139"/>
      <c r="AG156" s="139"/>
      <c r="AH156" s="139"/>
      <c r="AI156" s="139">
        <v>66.86</v>
      </c>
      <c r="AJ156" s="139">
        <v>0</v>
      </c>
      <c r="AK156" s="139">
        <v>37.06</v>
      </c>
      <c r="AL156" s="139">
        <v>0</v>
      </c>
      <c r="AM156" s="139">
        <v>66.86</v>
      </c>
      <c r="AN156" s="139">
        <v>0</v>
      </c>
      <c r="AO156" s="139">
        <v>37.06</v>
      </c>
      <c r="AP156" s="139">
        <v>0</v>
      </c>
    </row>
    <row r="157" spans="1:42" x14ac:dyDescent="0.25">
      <c r="A157">
        <f>'[2]All Speed'!A157</f>
        <v>578</v>
      </c>
      <c r="B157">
        <f>'[2]All Speed'!C157</f>
        <v>2</v>
      </c>
      <c r="C157" s="8" t="str">
        <f>'[2]All Speed'!D157</f>
        <v>I-15 SB</v>
      </c>
      <c r="D157" s="5">
        <f>'[2]All Speed'!E157</f>
        <v>94</v>
      </c>
      <c r="E157" s="1">
        <f>'[2]All Speed'!F157</f>
        <v>0.28000000000000003</v>
      </c>
      <c r="F157" s="8" t="str">
        <f>'[2]All Speed'!G157</f>
        <v>I-8 EB</v>
      </c>
      <c r="G157" s="112">
        <f>'[2]All Speed'!I157</f>
        <v>66.42</v>
      </c>
      <c r="H157" s="2">
        <f>'[2]All Speed'!J157</f>
        <v>67.56</v>
      </c>
      <c r="I157" s="112">
        <f>'[2]All Speed'!K157</f>
        <v>65.02</v>
      </c>
      <c r="J157" s="2">
        <f>'[2]All Speed'!L157</f>
        <v>59.57</v>
      </c>
      <c r="K157" s="112">
        <f>'[2]All Speed'!M157</f>
        <v>65.63</v>
      </c>
      <c r="L157" s="115">
        <f>VLOOKUP(A:A,readme[#All],2,FALSE)</f>
        <v>0</v>
      </c>
      <c r="M157" s="119">
        <f>VLOOKUP(A:A,readme[#All],3,FALSE)</f>
        <v>0</v>
      </c>
      <c r="N157" s="115">
        <f>VLOOKUP(A:A,readme[#All],4,FALSE)</f>
        <v>0</v>
      </c>
      <c r="O157" s="6">
        <f>VLOOKUP(A:A,readme[#All],5,FALSE)</f>
        <v>0</v>
      </c>
      <c r="P157" s="115">
        <f>VLOOKUP(A:A,readme[#All],6,FALSE)</f>
        <v>0</v>
      </c>
      <c r="Q157" s="143">
        <f t="shared" si="8"/>
        <v>-1</v>
      </c>
      <c r="R157" s="117">
        <f t="shared" si="9"/>
        <v>4564.3536000000004</v>
      </c>
      <c r="S157" s="143">
        <f t="shared" si="10"/>
        <v>-1</v>
      </c>
      <c r="T157" s="118">
        <f t="shared" si="11"/>
        <v>3548.5848999999998</v>
      </c>
      <c r="V157" s="10">
        <v>7499</v>
      </c>
      <c r="W157" s="139"/>
      <c r="X157" s="139"/>
      <c r="Y157" s="139"/>
      <c r="Z157" s="139"/>
      <c r="AA157" s="139"/>
      <c r="AB157" s="139"/>
      <c r="AC157" s="139"/>
      <c r="AD157" s="139"/>
      <c r="AE157" s="139">
        <v>53.63</v>
      </c>
      <c r="AF157" s="139">
        <v>0</v>
      </c>
      <c r="AG157" s="139">
        <v>66.19</v>
      </c>
      <c r="AH157" s="139">
        <v>0</v>
      </c>
      <c r="AI157" s="139"/>
      <c r="AJ157" s="139"/>
      <c r="AK157" s="139"/>
      <c r="AL157" s="139"/>
      <c r="AM157" s="139">
        <v>53.63</v>
      </c>
      <c r="AN157" s="139">
        <v>0</v>
      </c>
      <c r="AO157" s="139">
        <v>66.19</v>
      </c>
      <c r="AP157" s="139">
        <v>0</v>
      </c>
    </row>
    <row r="158" spans="1:42" x14ac:dyDescent="0.25">
      <c r="A158">
        <f>'[2]All Speed'!A158</f>
        <v>8968</v>
      </c>
      <c r="B158">
        <f>'[2]All Speed'!C158</f>
        <v>2</v>
      </c>
      <c r="C158" s="8" t="str">
        <f>'[2]All Speed'!D158</f>
        <v>I-15 SB</v>
      </c>
      <c r="D158" s="5">
        <f>'[2]All Speed'!E158</f>
        <v>95</v>
      </c>
      <c r="E158" s="1">
        <f>'[2]All Speed'!F158</f>
        <v>0.23</v>
      </c>
      <c r="F158" s="8" t="str">
        <f>'[2]All Speed'!G158</f>
        <v>ADAMS</v>
      </c>
      <c r="G158" s="112">
        <f>'[2]All Speed'!I158</f>
        <v>66.42</v>
      </c>
      <c r="H158" s="2">
        <f>'[2]All Speed'!J158</f>
        <v>67.56</v>
      </c>
      <c r="I158" s="112">
        <f>'[2]All Speed'!K158</f>
        <v>65.02</v>
      </c>
      <c r="J158" s="2">
        <f>'[2]All Speed'!L158</f>
        <v>59.57</v>
      </c>
      <c r="K158" s="112">
        <f>'[2]All Speed'!M158</f>
        <v>65.63</v>
      </c>
      <c r="L158" s="115">
        <f>VLOOKUP(A:A,readme[#All],2,FALSE)</f>
        <v>0</v>
      </c>
      <c r="M158" s="119">
        <f>VLOOKUP(A:A,readme[#All],3,FALSE)</f>
        <v>0</v>
      </c>
      <c r="N158" s="115">
        <f>VLOOKUP(A:A,readme[#All],4,FALSE)</f>
        <v>0</v>
      </c>
      <c r="O158" s="6">
        <f>VLOOKUP(A:A,readme[#All],5,FALSE)</f>
        <v>0</v>
      </c>
      <c r="P158" s="115">
        <f>VLOOKUP(A:A,readme[#All],6,FALSE)</f>
        <v>0</v>
      </c>
      <c r="Q158" s="143">
        <f t="shared" si="8"/>
        <v>-1</v>
      </c>
      <c r="R158" s="117">
        <f t="shared" si="9"/>
        <v>4564.3536000000004</v>
      </c>
      <c r="S158" s="143">
        <f t="shared" si="10"/>
        <v>-1</v>
      </c>
      <c r="T158" s="118">
        <f t="shared" si="11"/>
        <v>3548.5848999999998</v>
      </c>
      <c r="V158" s="10">
        <v>7501</v>
      </c>
      <c r="W158" s="139"/>
      <c r="X158" s="139"/>
      <c r="Y158" s="139"/>
      <c r="Z158" s="139"/>
      <c r="AA158" s="139"/>
      <c r="AB158" s="139"/>
      <c r="AC158" s="139"/>
      <c r="AD158" s="139"/>
      <c r="AE158" s="139">
        <v>41.59</v>
      </c>
      <c r="AF158" s="139">
        <v>0</v>
      </c>
      <c r="AG158" s="139">
        <v>63.36</v>
      </c>
      <c r="AH158" s="139">
        <v>0</v>
      </c>
      <c r="AI158" s="139"/>
      <c r="AJ158" s="139"/>
      <c r="AK158" s="139"/>
      <c r="AL158" s="139"/>
      <c r="AM158" s="139">
        <v>41.59</v>
      </c>
      <c r="AN158" s="139">
        <v>0</v>
      </c>
      <c r="AO158" s="139">
        <v>63.36</v>
      </c>
      <c r="AP158" s="139">
        <v>0</v>
      </c>
    </row>
    <row r="159" spans="1:42" x14ac:dyDescent="0.25">
      <c r="A159">
        <f>'[2]All Speed'!A159</f>
        <v>8973</v>
      </c>
      <c r="B159">
        <f>'[2]All Speed'!C159</f>
        <v>2</v>
      </c>
      <c r="C159" s="8" t="str">
        <f>'[2]All Speed'!D159</f>
        <v>I-15 SB</v>
      </c>
      <c r="D159" s="5">
        <f>'[2]All Speed'!E159</f>
        <v>1</v>
      </c>
      <c r="E159" s="1">
        <f>'[2]All Speed'!F159</f>
        <v>0.25</v>
      </c>
      <c r="F159" s="8" t="str">
        <f>'[2]All Speed'!G159</f>
        <v>ADAMS</v>
      </c>
      <c r="G159" s="112">
        <f>'[2]All Speed'!I159</f>
        <v>67.430000000000007</v>
      </c>
      <c r="H159" s="2">
        <f>'[2]All Speed'!J159</f>
        <v>67.760000000000005</v>
      </c>
      <c r="I159" s="112">
        <f>'[2]All Speed'!K159</f>
        <v>64.989999999999995</v>
      </c>
      <c r="J159" s="2">
        <f>'[2]All Speed'!L159</f>
        <v>53.22</v>
      </c>
      <c r="K159" s="112">
        <f>'[2]All Speed'!M159</f>
        <v>65.739999999999995</v>
      </c>
      <c r="L159" s="115">
        <f>VLOOKUP(A:A,readme[#All],2,FALSE)</f>
        <v>0</v>
      </c>
      <c r="M159" s="119">
        <f>VLOOKUP(A:A,readme[#All],3,FALSE)</f>
        <v>0</v>
      </c>
      <c r="N159" s="115">
        <f>VLOOKUP(A:A,readme[#All],4,FALSE)</f>
        <v>0</v>
      </c>
      <c r="O159" s="6">
        <f>VLOOKUP(A:A,readme[#All],5,FALSE)</f>
        <v>0</v>
      </c>
      <c r="P159" s="115">
        <f>VLOOKUP(A:A,readme[#All],6,FALSE)</f>
        <v>0</v>
      </c>
      <c r="Q159" s="143">
        <f t="shared" si="8"/>
        <v>-1</v>
      </c>
      <c r="R159" s="117">
        <f t="shared" si="9"/>
        <v>4591.4176000000007</v>
      </c>
      <c r="S159" s="143">
        <f t="shared" si="10"/>
        <v>-1</v>
      </c>
      <c r="T159" s="118">
        <f t="shared" si="11"/>
        <v>2832.3683999999998</v>
      </c>
      <c r="V159" s="10">
        <v>7514</v>
      </c>
      <c r="W159" s="139"/>
      <c r="X159" s="139"/>
      <c r="Y159" s="139"/>
      <c r="Z159" s="139"/>
      <c r="AA159" s="139"/>
      <c r="AB159" s="139"/>
      <c r="AC159" s="139"/>
      <c r="AD159" s="139"/>
      <c r="AE159" s="139"/>
      <c r="AF159" s="139"/>
      <c r="AG159" s="139"/>
      <c r="AH159" s="139"/>
      <c r="AI159" s="139">
        <v>68.319999999999993</v>
      </c>
      <c r="AJ159" s="139">
        <v>0</v>
      </c>
      <c r="AK159" s="139">
        <v>66.66</v>
      </c>
      <c r="AL159" s="139">
        <v>0</v>
      </c>
      <c r="AM159" s="139">
        <v>68.319999999999993</v>
      </c>
      <c r="AN159" s="139">
        <v>0</v>
      </c>
      <c r="AO159" s="139">
        <v>66.66</v>
      </c>
      <c r="AP159" s="139">
        <v>0</v>
      </c>
    </row>
    <row r="160" spans="1:42" x14ac:dyDescent="0.25">
      <c r="A160">
        <f>'[2]All Speed'!A160</f>
        <v>27577</v>
      </c>
      <c r="B160">
        <f>'[2]All Speed'!C160</f>
        <v>2</v>
      </c>
      <c r="C160" s="8" t="str">
        <f>'[2]All Speed'!D160</f>
        <v>I-15 SB</v>
      </c>
      <c r="D160" s="5">
        <f>'[2]All Speed'!E160</f>
        <v>2</v>
      </c>
      <c r="E160" s="1">
        <f>'[2]All Speed'!F160</f>
        <v>0.16</v>
      </c>
      <c r="F160" s="8" t="str">
        <f>'[2]All Speed'!G160</f>
        <v>EL CAJON</v>
      </c>
      <c r="G160" s="112">
        <f>'[2]All Speed'!I160</f>
        <v>67.430000000000007</v>
      </c>
      <c r="H160" s="2">
        <f>'[2]All Speed'!J160</f>
        <v>67.760000000000005</v>
      </c>
      <c r="I160" s="112">
        <f>'[2]All Speed'!K160</f>
        <v>64.989999999999995</v>
      </c>
      <c r="J160" s="2">
        <f>'[2]All Speed'!L160</f>
        <v>53.22</v>
      </c>
      <c r="K160" s="112">
        <f>'[2]All Speed'!M160</f>
        <v>65.739999999999995</v>
      </c>
      <c r="L160" s="115">
        <f>VLOOKUP(A:A,readme[#All],2,FALSE)</f>
        <v>0</v>
      </c>
      <c r="M160" s="119">
        <f>VLOOKUP(A:A,readme[#All],3,FALSE)</f>
        <v>0</v>
      </c>
      <c r="N160" s="115">
        <f>VLOOKUP(A:A,readme[#All],4,FALSE)</f>
        <v>0</v>
      </c>
      <c r="O160" s="6">
        <f>VLOOKUP(A:A,readme[#All],5,FALSE)</f>
        <v>0</v>
      </c>
      <c r="P160" s="115">
        <f>VLOOKUP(A:A,readme[#All],6,FALSE)</f>
        <v>0</v>
      </c>
      <c r="Q160" s="144">
        <f t="shared" si="8"/>
        <v>-1</v>
      </c>
      <c r="R160" s="117">
        <f t="shared" si="9"/>
        <v>4591.4176000000007</v>
      </c>
      <c r="S160" s="144">
        <f t="shared" si="10"/>
        <v>-1</v>
      </c>
      <c r="T160" s="118">
        <f t="shared" si="11"/>
        <v>2832.3683999999998</v>
      </c>
      <c r="V160" s="10">
        <v>7525</v>
      </c>
      <c r="W160" s="139"/>
      <c r="X160" s="139"/>
      <c r="Y160" s="139"/>
      <c r="Z160" s="139"/>
      <c r="AA160" s="139"/>
      <c r="AB160" s="139"/>
      <c r="AC160" s="139"/>
      <c r="AD160" s="139"/>
      <c r="AE160" s="139"/>
      <c r="AF160" s="139"/>
      <c r="AG160" s="139"/>
      <c r="AH160" s="139"/>
      <c r="AI160" s="139">
        <v>65.72</v>
      </c>
      <c r="AJ160" s="139">
        <v>0</v>
      </c>
      <c r="AK160" s="139">
        <v>66.5</v>
      </c>
      <c r="AL160" s="139">
        <v>0</v>
      </c>
      <c r="AM160" s="139">
        <v>65.72</v>
      </c>
      <c r="AN160" s="139">
        <v>0</v>
      </c>
      <c r="AO160" s="139">
        <v>66.5</v>
      </c>
      <c r="AP160" s="139">
        <v>0</v>
      </c>
    </row>
    <row r="161" spans="1:42" x14ac:dyDescent="0.25">
      <c r="A161">
        <f>'[2]All Speed'!A161</f>
        <v>20463</v>
      </c>
      <c r="B161">
        <f>'[2]All Speed'!C161</f>
        <v>2</v>
      </c>
      <c r="C161" s="8" t="str">
        <f>'[2]All Speed'!D161</f>
        <v>I-15 SB</v>
      </c>
      <c r="D161" s="5">
        <f>'[2]All Speed'!E161</f>
        <v>3</v>
      </c>
      <c r="E161" s="1">
        <f>'[2]All Speed'!F161</f>
        <v>0.35</v>
      </c>
      <c r="F161" s="8" t="str">
        <f>'[2]All Speed'!G161</f>
        <v>EL CAJON</v>
      </c>
      <c r="G161" s="112">
        <f>'[2]All Speed'!I161</f>
        <v>67.430000000000007</v>
      </c>
      <c r="H161" s="2">
        <f>'[2]All Speed'!J161</f>
        <v>67.760000000000005</v>
      </c>
      <c r="I161" s="112">
        <f>'[2]All Speed'!K161</f>
        <v>64.989999999999995</v>
      </c>
      <c r="J161" s="2">
        <f>'[2]All Speed'!L161</f>
        <v>53.22</v>
      </c>
      <c r="K161" s="112">
        <f>'[2]All Speed'!M161</f>
        <v>65.739999999999995</v>
      </c>
      <c r="L161" s="115">
        <f>VLOOKUP(A:A,readme[#All],2,FALSE)</f>
        <v>0</v>
      </c>
      <c r="M161" s="119">
        <f>VLOOKUP(A:A,readme[#All],3,FALSE)</f>
        <v>0</v>
      </c>
      <c r="N161" s="115">
        <f>VLOOKUP(A:A,readme[#All],4,FALSE)</f>
        <v>0</v>
      </c>
      <c r="O161" s="6">
        <f>VLOOKUP(A:A,readme[#All],5,FALSE)</f>
        <v>0</v>
      </c>
      <c r="P161" s="115">
        <f>VLOOKUP(A:A,readme[#All],6,FALSE)</f>
        <v>0</v>
      </c>
      <c r="Q161" s="143">
        <f t="shared" si="8"/>
        <v>-1</v>
      </c>
      <c r="R161" s="117">
        <f t="shared" si="9"/>
        <v>4591.4176000000007</v>
      </c>
      <c r="S161" s="143">
        <f t="shared" si="10"/>
        <v>-1</v>
      </c>
      <c r="T161" s="118">
        <f t="shared" si="11"/>
        <v>2832.3683999999998</v>
      </c>
      <c r="V161" s="10">
        <v>7526</v>
      </c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139"/>
      <c r="AG161" s="139"/>
      <c r="AH161" s="139"/>
      <c r="AI161" s="139">
        <v>65.72</v>
      </c>
      <c r="AJ161" s="139">
        <v>0</v>
      </c>
      <c r="AK161" s="139">
        <v>66.5</v>
      </c>
      <c r="AL161" s="139">
        <v>0</v>
      </c>
      <c r="AM161" s="139">
        <v>65.72</v>
      </c>
      <c r="AN161" s="139">
        <v>0</v>
      </c>
      <c r="AO161" s="139">
        <v>66.5</v>
      </c>
      <c r="AP161" s="139">
        <v>0</v>
      </c>
    </row>
    <row r="162" spans="1:42" x14ac:dyDescent="0.25">
      <c r="A162">
        <f>'[2]All Speed'!A162</f>
        <v>8955</v>
      </c>
      <c r="B162">
        <f>'[2]All Speed'!C162</f>
        <v>2</v>
      </c>
      <c r="C162" s="8" t="str">
        <f>'[2]All Speed'!D162</f>
        <v>I-15 SB</v>
      </c>
      <c r="D162" s="5">
        <f>'[2]All Speed'!E162</f>
        <v>4</v>
      </c>
      <c r="E162" s="1">
        <f>'[2]All Speed'!F162</f>
        <v>0.22</v>
      </c>
      <c r="F162" s="8">
        <f>'[2]All Speed'!G162</f>
        <v>0</v>
      </c>
      <c r="G162" s="112">
        <f>'[2]All Speed'!I162</f>
        <v>66.849999999999994</v>
      </c>
      <c r="H162" s="2">
        <f>'[2]All Speed'!J162</f>
        <v>66.56</v>
      </c>
      <c r="I162" s="112">
        <f>'[2]All Speed'!K162</f>
        <v>63.81</v>
      </c>
      <c r="J162" s="2">
        <f>'[2]All Speed'!L162</f>
        <v>47.2</v>
      </c>
      <c r="K162" s="112">
        <f>'[2]All Speed'!M162</f>
        <v>64.8</v>
      </c>
      <c r="L162" s="115">
        <f>VLOOKUP(A:A,readme[#All],2,FALSE)</f>
        <v>0</v>
      </c>
      <c r="M162" s="119">
        <f>VLOOKUP(A:A,readme[#All],3,FALSE)</f>
        <v>0</v>
      </c>
      <c r="N162" s="115">
        <f>VLOOKUP(A:A,readme[#All],4,FALSE)</f>
        <v>0</v>
      </c>
      <c r="O162" s="6">
        <f>VLOOKUP(A:A,readme[#All],5,FALSE)</f>
        <v>0</v>
      </c>
      <c r="P162" s="115">
        <f>VLOOKUP(A:A,readme[#All],6,FALSE)</f>
        <v>0</v>
      </c>
      <c r="Q162" s="143">
        <f t="shared" si="8"/>
        <v>-1</v>
      </c>
      <c r="R162" s="117">
        <f t="shared" si="9"/>
        <v>4430.2336000000005</v>
      </c>
      <c r="S162" s="143">
        <f t="shared" si="10"/>
        <v>-1</v>
      </c>
      <c r="T162" s="118">
        <f t="shared" si="11"/>
        <v>2227.84</v>
      </c>
      <c r="V162" s="10">
        <v>7630</v>
      </c>
      <c r="W162" s="139"/>
      <c r="X162" s="139"/>
      <c r="Y162" s="139"/>
      <c r="Z162" s="139"/>
      <c r="AA162" s="139"/>
      <c r="AB162" s="139"/>
      <c r="AC162" s="139"/>
      <c r="AD162" s="139"/>
      <c r="AE162" s="139">
        <v>65.72</v>
      </c>
      <c r="AF162" s="139">
        <v>0</v>
      </c>
      <c r="AG162" s="139">
        <v>66.5</v>
      </c>
      <c r="AH162" s="139">
        <v>0</v>
      </c>
      <c r="AI162" s="139"/>
      <c r="AJ162" s="139"/>
      <c r="AK162" s="139"/>
      <c r="AL162" s="139"/>
      <c r="AM162" s="139">
        <v>65.72</v>
      </c>
      <c r="AN162" s="139">
        <v>0</v>
      </c>
      <c r="AO162" s="139">
        <v>66.5</v>
      </c>
      <c r="AP162" s="139">
        <v>0</v>
      </c>
    </row>
    <row r="163" spans="1:42" x14ac:dyDescent="0.25">
      <c r="A163">
        <f>'[2]All Speed'!A163</f>
        <v>8944</v>
      </c>
      <c r="B163">
        <f>'[2]All Speed'!C163</f>
        <v>2</v>
      </c>
      <c r="C163" s="8" t="str">
        <f>'[2]All Speed'!D163</f>
        <v>I-15 SB</v>
      </c>
      <c r="D163" s="5">
        <f>'[2]All Speed'!E163</f>
        <v>5</v>
      </c>
      <c r="E163" s="1">
        <f>'[2]All Speed'!F163</f>
        <v>0.13</v>
      </c>
      <c r="F163" s="8" t="str">
        <f>'[2]All Speed'!G163</f>
        <v>UNIVERSITY</v>
      </c>
      <c r="G163" s="112">
        <f>'[2]All Speed'!I163</f>
        <v>66.849999999999994</v>
      </c>
      <c r="H163" s="2">
        <f>'[2]All Speed'!J163</f>
        <v>66.56</v>
      </c>
      <c r="I163" s="112">
        <f>'[2]All Speed'!K163</f>
        <v>63.81</v>
      </c>
      <c r="J163" s="2">
        <f>'[2]All Speed'!L163</f>
        <v>47.2</v>
      </c>
      <c r="K163" s="112">
        <f>'[2]All Speed'!M163</f>
        <v>64.8</v>
      </c>
      <c r="L163" s="115">
        <f>VLOOKUP(A:A,readme[#All],2,FALSE)</f>
        <v>0</v>
      </c>
      <c r="M163" s="119">
        <f>VLOOKUP(A:A,readme[#All],3,FALSE)</f>
        <v>0</v>
      </c>
      <c r="N163" s="115">
        <f>VLOOKUP(A:A,readme[#All],4,FALSE)</f>
        <v>0</v>
      </c>
      <c r="O163" s="6">
        <f>VLOOKUP(A:A,readme[#All],5,FALSE)</f>
        <v>0</v>
      </c>
      <c r="P163" s="115">
        <f>VLOOKUP(A:A,readme[#All],6,FALSE)</f>
        <v>0</v>
      </c>
      <c r="Q163" s="143">
        <f t="shared" si="8"/>
        <v>-1</v>
      </c>
      <c r="R163" s="117">
        <f t="shared" si="9"/>
        <v>4430.2336000000005</v>
      </c>
      <c r="S163" s="143">
        <f t="shared" si="10"/>
        <v>-1</v>
      </c>
      <c r="T163" s="118">
        <f t="shared" si="11"/>
        <v>2227.84</v>
      </c>
      <c r="V163" s="10">
        <v>7636</v>
      </c>
      <c r="W163" s="139"/>
      <c r="X163" s="139"/>
      <c r="Y163" s="139"/>
      <c r="Z163" s="139"/>
      <c r="AA163" s="139"/>
      <c r="AB163" s="139"/>
      <c r="AC163" s="139"/>
      <c r="AD163" s="139"/>
      <c r="AE163" s="139"/>
      <c r="AF163" s="139"/>
      <c r="AG163" s="139"/>
      <c r="AH163" s="139"/>
      <c r="AI163" s="139">
        <v>65.63</v>
      </c>
      <c r="AJ163" s="139">
        <v>0</v>
      </c>
      <c r="AK163" s="139">
        <v>44.71</v>
      </c>
      <c r="AL163" s="139">
        <v>0</v>
      </c>
      <c r="AM163" s="139">
        <v>65.63</v>
      </c>
      <c r="AN163" s="139">
        <v>0</v>
      </c>
      <c r="AO163" s="139">
        <v>44.71</v>
      </c>
      <c r="AP163" s="139">
        <v>0</v>
      </c>
    </row>
    <row r="164" spans="1:42" x14ac:dyDescent="0.25">
      <c r="A164">
        <f>'[2]All Speed'!A164</f>
        <v>22757</v>
      </c>
      <c r="B164">
        <f>'[2]All Speed'!C164</f>
        <v>2</v>
      </c>
      <c r="C164" s="8" t="str">
        <f>'[2]All Speed'!D164</f>
        <v>I-15 SB</v>
      </c>
      <c r="D164" s="5">
        <f>'[2]All Speed'!E164</f>
        <v>7</v>
      </c>
      <c r="E164" s="1">
        <f>'[2]All Speed'!F164</f>
        <v>0.56000000000000005</v>
      </c>
      <c r="F164" s="8" t="str">
        <f>'[2]All Speed'!G164</f>
        <v>I-805 SB</v>
      </c>
      <c r="G164" s="112">
        <f>'[2]All Speed'!I164</f>
        <v>67.400000000000006</v>
      </c>
      <c r="H164" s="2">
        <f>'[2]All Speed'!J164</f>
        <v>69.069999999999993</v>
      </c>
      <c r="I164" s="112">
        <f>'[2]All Speed'!K164</f>
        <v>67.23</v>
      </c>
      <c r="J164" s="2">
        <f>'[2]All Speed'!L164</f>
        <v>51.51</v>
      </c>
      <c r="K164" s="112">
        <f>'[2]All Speed'!M164</f>
        <v>66.260000000000005</v>
      </c>
      <c r="L164" s="115">
        <f>VLOOKUP(A:A,readme[#All],2,FALSE)</f>
        <v>0</v>
      </c>
      <c r="M164" s="119">
        <f>VLOOKUP(A:A,readme[#All],3,FALSE)</f>
        <v>0</v>
      </c>
      <c r="N164" s="115">
        <f>VLOOKUP(A:A,readme[#All],4,FALSE)</f>
        <v>0</v>
      </c>
      <c r="O164" s="6">
        <f>VLOOKUP(A:A,readme[#All],5,FALSE)</f>
        <v>0</v>
      </c>
      <c r="P164" s="115">
        <f>VLOOKUP(A:A,readme[#All],6,FALSE)</f>
        <v>0</v>
      </c>
      <c r="Q164" s="143">
        <f t="shared" si="8"/>
        <v>-1</v>
      </c>
      <c r="R164" s="117">
        <f t="shared" si="9"/>
        <v>4770.6648999999989</v>
      </c>
      <c r="S164" s="143">
        <f t="shared" si="10"/>
        <v>-1</v>
      </c>
      <c r="T164" s="118">
        <f t="shared" si="11"/>
        <v>2653.2800999999999</v>
      </c>
      <c r="V164" s="10">
        <v>7664</v>
      </c>
      <c r="W164" s="139"/>
      <c r="X164" s="139"/>
      <c r="Y164" s="139"/>
      <c r="Z164" s="139"/>
      <c r="AA164" s="139"/>
      <c r="AB164" s="139"/>
      <c r="AC164" s="139"/>
      <c r="AD164" s="139"/>
      <c r="AE164" s="139">
        <v>61.37</v>
      </c>
      <c r="AF164" s="139">
        <v>0</v>
      </c>
      <c r="AG164" s="139">
        <v>69.45</v>
      </c>
      <c r="AH164" s="139">
        <v>0</v>
      </c>
      <c r="AI164" s="139"/>
      <c r="AJ164" s="139"/>
      <c r="AK164" s="139"/>
      <c r="AL164" s="139"/>
      <c r="AM164" s="139">
        <v>61.37</v>
      </c>
      <c r="AN164" s="139">
        <v>0</v>
      </c>
      <c r="AO164" s="139">
        <v>69.45</v>
      </c>
      <c r="AP164" s="139">
        <v>0</v>
      </c>
    </row>
    <row r="165" spans="1:42" x14ac:dyDescent="0.25">
      <c r="A165">
        <f>'[2]All Speed'!A165</f>
        <v>15917</v>
      </c>
      <c r="B165">
        <f>'[2]All Speed'!C165</f>
        <v>2</v>
      </c>
      <c r="C165" s="8" t="str">
        <f>'[2]All Speed'!D165</f>
        <v>I-15 SB</v>
      </c>
      <c r="D165" s="5">
        <f>'[2]All Speed'!E165</f>
        <v>8</v>
      </c>
      <c r="E165" s="1">
        <f>'[2]All Speed'!F165</f>
        <v>0.27</v>
      </c>
      <c r="F165" s="8" t="str">
        <f>'[2]All Speed'!G165</f>
        <v>I-805 SB</v>
      </c>
      <c r="G165" s="112">
        <f>'[2]All Speed'!I165</f>
        <v>67.400000000000006</v>
      </c>
      <c r="H165" s="2">
        <f>'[2]All Speed'!J165</f>
        <v>69.069999999999993</v>
      </c>
      <c r="I165" s="112">
        <f>'[2]All Speed'!K165</f>
        <v>67.23</v>
      </c>
      <c r="J165" s="2">
        <f>'[2]All Speed'!L165</f>
        <v>51.51</v>
      </c>
      <c r="K165" s="112">
        <f>'[2]All Speed'!M165</f>
        <v>66.260000000000005</v>
      </c>
      <c r="L165" s="115">
        <f>VLOOKUP(A:A,readme[#All],2,FALSE)</f>
        <v>0</v>
      </c>
      <c r="M165" s="119">
        <f>VLOOKUP(A:A,readme[#All],3,FALSE)</f>
        <v>0</v>
      </c>
      <c r="N165" s="115">
        <f>VLOOKUP(A:A,readme[#All],4,FALSE)</f>
        <v>0</v>
      </c>
      <c r="O165" s="6">
        <f>VLOOKUP(A:A,readme[#All],5,FALSE)</f>
        <v>0</v>
      </c>
      <c r="P165" s="115">
        <f>VLOOKUP(A:A,readme[#All],6,FALSE)</f>
        <v>0</v>
      </c>
      <c r="Q165" s="143">
        <f t="shared" si="8"/>
        <v>-1</v>
      </c>
      <c r="R165" s="117">
        <f t="shared" si="9"/>
        <v>4770.6648999999989</v>
      </c>
      <c r="S165" s="143">
        <f t="shared" si="10"/>
        <v>-1</v>
      </c>
      <c r="T165" s="118">
        <f t="shared" si="11"/>
        <v>2653.2800999999999</v>
      </c>
      <c r="V165" s="10">
        <v>7665</v>
      </c>
      <c r="W165" s="139"/>
      <c r="X165" s="139"/>
      <c r="Y165" s="139"/>
      <c r="Z165" s="139"/>
      <c r="AA165" s="139"/>
      <c r="AB165" s="139"/>
      <c r="AC165" s="139"/>
      <c r="AD165" s="139"/>
      <c r="AE165" s="139">
        <v>61.37</v>
      </c>
      <c r="AF165" s="139">
        <v>0</v>
      </c>
      <c r="AG165" s="139">
        <v>69.45</v>
      </c>
      <c r="AH165" s="139">
        <v>0</v>
      </c>
      <c r="AI165" s="139"/>
      <c r="AJ165" s="139"/>
      <c r="AK165" s="139"/>
      <c r="AL165" s="139"/>
      <c r="AM165" s="139">
        <v>61.37</v>
      </c>
      <c r="AN165" s="139">
        <v>0</v>
      </c>
      <c r="AO165" s="139">
        <v>69.45</v>
      </c>
      <c r="AP165" s="139">
        <v>0</v>
      </c>
    </row>
    <row r="166" spans="1:42" x14ac:dyDescent="0.25">
      <c r="A166">
        <f>'[2]All Speed'!A166</f>
        <v>15914</v>
      </c>
      <c r="B166">
        <f>'[2]All Speed'!C166</f>
        <v>2</v>
      </c>
      <c r="C166" s="8" t="str">
        <f>'[2]All Speed'!D166</f>
        <v>I-15 SB</v>
      </c>
      <c r="D166" s="5">
        <f>'[2]All Speed'!E166</f>
        <v>9</v>
      </c>
      <c r="E166" s="1">
        <f>'[2]All Speed'!F166</f>
        <v>0.81</v>
      </c>
      <c r="F166" s="8" t="str">
        <f>'[2]All Speed'!G166</f>
        <v>I-805 SB</v>
      </c>
      <c r="G166" s="112">
        <f>'[2]All Speed'!I166</f>
        <v>67.400000000000006</v>
      </c>
      <c r="H166" s="2">
        <f>'[2]All Speed'!J166</f>
        <v>69.069999999999993</v>
      </c>
      <c r="I166" s="112">
        <f>'[2]All Speed'!K166</f>
        <v>67.23</v>
      </c>
      <c r="J166" s="2">
        <f>'[2]All Speed'!L166</f>
        <v>51.51</v>
      </c>
      <c r="K166" s="112">
        <f>'[2]All Speed'!M166</f>
        <v>66.260000000000005</v>
      </c>
      <c r="L166" s="115">
        <f>VLOOKUP(A:A,readme[#All],2,FALSE)</f>
        <v>0</v>
      </c>
      <c r="M166" s="119">
        <f>VLOOKUP(A:A,readme[#All],3,FALSE)</f>
        <v>0</v>
      </c>
      <c r="N166" s="115">
        <f>VLOOKUP(A:A,readme[#All],4,FALSE)</f>
        <v>0</v>
      </c>
      <c r="O166" s="6">
        <f>VLOOKUP(A:A,readme[#All],5,FALSE)</f>
        <v>0</v>
      </c>
      <c r="P166" s="115">
        <f>VLOOKUP(A:A,readme[#All],6,FALSE)</f>
        <v>0</v>
      </c>
      <c r="Q166" s="143">
        <f t="shared" si="8"/>
        <v>-1</v>
      </c>
      <c r="R166" s="117">
        <f t="shared" si="9"/>
        <v>4770.6648999999989</v>
      </c>
      <c r="S166" s="143">
        <f t="shared" si="10"/>
        <v>-1</v>
      </c>
      <c r="T166" s="118">
        <f t="shared" si="11"/>
        <v>2653.2800999999999</v>
      </c>
      <c r="V166" s="10">
        <v>7666</v>
      </c>
      <c r="W166" s="139"/>
      <c r="X166" s="139"/>
      <c r="Y166" s="139"/>
      <c r="Z166" s="139"/>
      <c r="AA166" s="139"/>
      <c r="AB166" s="139"/>
      <c r="AC166" s="139"/>
      <c r="AD166" s="139"/>
      <c r="AE166" s="139">
        <v>59.47</v>
      </c>
      <c r="AF166" s="139">
        <v>0</v>
      </c>
      <c r="AG166" s="139">
        <v>63.98</v>
      </c>
      <c r="AH166" s="139">
        <v>0</v>
      </c>
      <c r="AI166" s="139"/>
      <c r="AJ166" s="139"/>
      <c r="AK166" s="139"/>
      <c r="AL166" s="139"/>
      <c r="AM166" s="139">
        <v>59.47</v>
      </c>
      <c r="AN166" s="139">
        <v>0</v>
      </c>
      <c r="AO166" s="139">
        <v>63.98</v>
      </c>
      <c r="AP166" s="139">
        <v>0</v>
      </c>
    </row>
    <row r="167" spans="1:42" x14ac:dyDescent="0.25">
      <c r="A167">
        <f>'[2]All Speed'!A167</f>
        <v>11326</v>
      </c>
      <c r="B167">
        <f>'[2]All Speed'!C167</f>
        <v>2</v>
      </c>
      <c r="C167" s="8" t="str">
        <f>'[2]All Speed'!D167</f>
        <v>I-15 SB</v>
      </c>
      <c r="D167" s="5">
        <f>'[2]All Speed'!E167</f>
        <v>10</v>
      </c>
      <c r="E167" s="1">
        <f>'[2]All Speed'!F167</f>
        <v>0.32</v>
      </c>
      <c r="F167" s="8" t="str">
        <f>'[2]All Speed'!G167</f>
        <v>SR-94 WB</v>
      </c>
      <c r="G167" s="112">
        <f>'[2]All Speed'!I167</f>
        <v>65.510000000000005</v>
      </c>
      <c r="H167" s="2">
        <f>'[2]All Speed'!J167</f>
        <v>65.400000000000006</v>
      </c>
      <c r="I167" s="112">
        <f>'[2]All Speed'!K167</f>
        <v>64.44</v>
      </c>
      <c r="J167" s="2">
        <f>'[2]All Speed'!L167</f>
        <v>56.62</v>
      </c>
      <c r="K167" s="112">
        <f>'[2]All Speed'!M167</f>
        <v>64.72</v>
      </c>
      <c r="L167" s="115">
        <f>VLOOKUP(A:A,readme[#All],2,FALSE)</f>
        <v>0</v>
      </c>
      <c r="M167" s="119">
        <f>VLOOKUP(A:A,readme[#All],3,FALSE)</f>
        <v>0</v>
      </c>
      <c r="N167" s="115">
        <f>VLOOKUP(A:A,readme[#All],4,FALSE)</f>
        <v>0</v>
      </c>
      <c r="O167" s="6">
        <f>VLOOKUP(A:A,readme[#All],5,FALSE)</f>
        <v>0</v>
      </c>
      <c r="P167" s="115">
        <f>VLOOKUP(A:A,readme[#All],6,FALSE)</f>
        <v>0</v>
      </c>
      <c r="Q167" s="143">
        <f t="shared" si="8"/>
        <v>-1</v>
      </c>
      <c r="R167" s="117">
        <f t="shared" si="9"/>
        <v>4277.1600000000008</v>
      </c>
      <c r="S167" s="143">
        <f t="shared" si="10"/>
        <v>-1</v>
      </c>
      <c r="T167" s="118">
        <f t="shared" si="11"/>
        <v>3205.8243999999995</v>
      </c>
      <c r="V167" s="10">
        <v>7716</v>
      </c>
      <c r="W167" s="139"/>
      <c r="X167" s="139"/>
      <c r="Y167" s="139"/>
      <c r="Z167" s="139"/>
      <c r="AA167" s="139">
        <v>57.39</v>
      </c>
      <c r="AB167" s="139">
        <v>0</v>
      </c>
      <c r="AC167" s="139">
        <v>61.54</v>
      </c>
      <c r="AD167" s="139">
        <v>0</v>
      </c>
      <c r="AE167" s="139"/>
      <c r="AF167" s="139"/>
      <c r="AG167" s="139"/>
      <c r="AH167" s="139"/>
      <c r="AI167" s="139"/>
      <c r="AJ167" s="139"/>
      <c r="AK167" s="139"/>
      <c r="AL167" s="139"/>
      <c r="AM167" s="139">
        <v>57.39</v>
      </c>
      <c r="AN167" s="139">
        <v>0</v>
      </c>
      <c r="AO167" s="139">
        <v>61.54</v>
      </c>
      <c r="AP167" s="139">
        <v>0</v>
      </c>
    </row>
    <row r="168" spans="1:42" x14ac:dyDescent="0.25">
      <c r="A168">
        <f>'[2]All Speed'!A168</f>
        <v>16131</v>
      </c>
      <c r="B168">
        <f>'[2]All Speed'!C168</f>
        <v>2</v>
      </c>
      <c r="C168" s="8" t="str">
        <f>'[2]All Speed'!D168</f>
        <v>I-15 SB</v>
      </c>
      <c r="D168" s="5">
        <f>'[2]All Speed'!E168</f>
        <v>17</v>
      </c>
      <c r="E168" s="1">
        <f>'[2]All Speed'!F168</f>
        <v>0.28000000000000003</v>
      </c>
      <c r="F168" s="8" t="str">
        <f>'[2]All Speed'!G168</f>
        <v>OCEAN VIEW</v>
      </c>
      <c r="G168" s="112">
        <f>'[2]All Speed'!I168</f>
        <v>65.69</v>
      </c>
      <c r="H168" s="2">
        <f>'[2]All Speed'!J168</f>
        <v>65.69</v>
      </c>
      <c r="I168" s="112">
        <f>'[2]All Speed'!K168</f>
        <v>65.680000000000007</v>
      </c>
      <c r="J168" s="2">
        <f>'[2]All Speed'!L168</f>
        <v>54.03</v>
      </c>
      <c r="K168" s="112">
        <f>'[2]All Speed'!M168</f>
        <v>65.98</v>
      </c>
      <c r="L168" s="115">
        <f>VLOOKUP(A:A,readme[#All],2,FALSE)</f>
        <v>0</v>
      </c>
      <c r="M168" s="119">
        <f>VLOOKUP(A:A,readme[#All],3,FALSE)</f>
        <v>0</v>
      </c>
      <c r="N168" s="115">
        <f>VLOOKUP(A:A,readme[#All],4,FALSE)</f>
        <v>0</v>
      </c>
      <c r="O168" s="6">
        <f>VLOOKUP(A:A,readme[#All],5,FALSE)</f>
        <v>0</v>
      </c>
      <c r="P168" s="115">
        <f>VLOOKUP(A:A,readme[#All],6,FALSE)</f>
        <v>0</v>
      </c>
      <c r="Q168" s="143">
        <f t="shared" si="8"/>
        <v>-1</v>
      </c>
      <c r="R168" s="117">
        <f t="shared" si="9"/>
        <v>4315.1760999999997</v>
      </c>
      <c r="S168" s="143">
        <f t="shared" si="10"/>
        <v>-1</v>
      </c>
      <c r="T168" s="118">
        <f t="shared" si="11"/>
        <v>2919.2409000000002</v>
      </c>
      <c r="V168" s="10">
        <v>7772</v>
      </c>
      <c r="W168" s="139"/>
      <c r="X168" s="139"/>
      <c r="Y168" s="139"/>
      <c r="Z168" s="139"/>
      <c r="AA168" s="139"/>
      <c r="AB168" s="139"/>
      <c r="AC168" s="139"/>
      <c r="AD168" s="139"/>
      <c r="AE168" s="139"/>
      <c r="AF168" s="139"/>
      <c r="AG168" s="139"/>
      <c r="AH168" s="139"/>
      <c r="AI168" s="139">
        <v>66.86</v>
      </c>
      <c r="AJ168" s="139">
        <v>0</v>
      </c>
      <c r="AK168" s="139">
        <v>37.06</v>
      </c>
      <c r="AL168" s="139">
        <v>0</v>
      </c>
      <c r="AM168" s="139">
        <v>66.86</v>
      </c>
      <c r="AN168" s="139">
        <v>0</v>
      </c>
      <c r="AO168" s="139">
        <v>37.06</v>
      </c>
      <c r="AP168" s="139">
        <v>0</v>
      </c>
    </row>
    <row r="169" spans="1:42" x14ac:dyDescent="0.25">
      <c r="A169">
        <f>'[2]All Speed'!A169</f>
        <v>579</v>
      </c>
      <c r="B169">
        <f>'[2]All Speed'!C169</f>
        <v>2</v>
      </c>
      <c r="C169" s="8" t="str">
        <f>'[2]All Speed'!D169</f>
        <v>I-15 SB</v>
      </c>
      <c r="D169" s="5">
        <f>'[2]All Speed'!E169</f>
        <v>18</v>
      </c>
      <c r="E169" s="1">
        <f>'[2]All Speed'!F169</f>
        <v>0.19</v>
      </c>
      <c r="F169" s="8" t="str">
        <f>'[2]All Speed'!G169</f>
        <v>OCEAN VIEW</v>
      </c>
      <c r="G169" s="112">
        <f>'[2]All Speed'!I169</f>
        <v>55.06</v>
      </c>
      <c r="H169" s="2">
        <f>'[2]All Speed'!J169</f>
        <v>46.9</v>
      </c>
      <c r="I169" s="112">
        <f>'[2]All Speed'!K169</f>
        <v>56.79</v>
      </c>
      <c r="J169" s="2">
        <f>'[2]All Speed'!L169</f>
        <v>45.79</v>
      </c>
      <c r="K169" s="112">
        <f>'[2]All Speed'!M169</f>
        <v>56.01</v>
      </c>
      <c r="L169" s="115">
        <f>VLOOKUP(A:A,readme[#All],2,FALSE)</f>
        <v>0</v>
      </c>
      <c r="M169" s="119">
        <f>VLOOKUP(A:A,readme[#All],3,FALSE)</f>
        <v>0</v>
      </c>
      <c r="N169" s="115">
        <f>VLOOKUP(A:A,readme[#All],4,FALSE)</f>
        <v>0</v>
      </c>
      <c r="O169" s="6">
        <f>VLOOKUP(A:A,readme[#All],5,FALSE)</f>
        <v>0</v>
      </c>
      <c r="P169" s="115">
        <f>VLOOKUP(A:A,readme[#All],6,FALSE)</f>
        <v>0</v>
      </c>
      <c r="Q169" s="143">
        <f t="shared" si="8"/>
        <v>-1</v>
      </c>
      <c r="R169" s="117">
        <f t="shared" si="9"/>
        <v>2199.6099999999997</v>
      </c>
      <c r="S169" s="143">
        <f t="shared" si="10"/>
        <v>-1</v>
      </c>
      <c r="T169" s="118">
        <f t="shared" si="11"/>
        <v>2096.7240999999999</v>
      </c>
      <c r="V169" s="10">
        <v>7872</v>
      </c>
      <c r="W169" s="139"/>
      <c r="X169" s="139"/>
      <c r="Y169" s="139"/>
      <c r="Z169" s="139"/>
      <c r="AA169" s="139"/>
      <c r="AB169" s="139"/>
      <c r="AC169" s="139"/>
      <c r="AD169" s="139"/>
      <c r="AE169" s="139"/>
      <c r="AF169" s="139"/>
      <c r="AG169" s="139"/>
      <c r="AH169" s="139"/>
      <c r="AI169" s="139">
        <v>67.62</v>
      </c>
      <c r="AJ169" s="139">
        <v>0</v>
      </c>
      <c r="AK169" s="139">
        <v>65.48</v>
      </c>
      <c r="AL169" s="139">
        <v>0</v>
      </c>
      <c r="AM169" s="139">
        <v>67.62</v>
      </c>
      <c r="AN169" s="139">
        <v>0</v>
      </c>
      <c r="AO169" s="139">
        <v>65.48</v>
      </c>
      <c r="AP169" s="139">
        <v>0</v>
      </c>
    </row>
    <row r="170" spans="1:42" x14ac:dyDescent="0.25">
      <c r="A170">
        <f>'[2]All Speed'!A170</f>
        <v>29565</v>
      </c>
      <c r="B170">
        <f>'[2]All Speed'!C170</f>
        <v>1</v>
      </c>
      <c r="C170" s="8" t="str">
        <f>'[2]All Speed'!D170</f>
        <v>I-5 HOV NB</v>
      </c>
      <c r="D170" s="5">
        <f>'[2]All Speed'!E170</f>
        <v>4</v>
      </c>
      <c r="E170" s="1">
        <f>'[2]All Speed'!F170</f>
        <v>0.28000000000000003</v>
      </c>
      <c r="F170" s="8" t="str">
        <f>'[2]All Speed'!G170</f>
        <v>CARMEL VALLEY</v>
      </c>
      <c r="G170" s="112">
        <f>'[2]All Speed'!I170</f>
        <v>66.94</v>
      </c>
      <c r="H170" s="2">
        <f>'[2]All Speed'!J170</f>
        <v>67.59</v>
      </c>
      <c r="I170" s="112">
        <f>'[2]All Speed'!K170</f>
        <v>65.3</v>
      </c>
      <c r="J170" s="2">
        <f>'[2]All Speed'!L170</f>
        <v>33.54</v>
      </c>
      <c r="K170" s="112">
        <f>'[2]All Speed'!M170</f>
        <v>66.97</v>
      </c>
      <c r="L170" s="115">
        <f>VLOOKUP(A:A,readme[#All],2,FALSE)</f>
        <v>0</v>
      </c>
      <c r="M170" s="119">
        <f>VLOOKUP(A:A,readme[#All],3,FALSE)</f>
        <v>0</v>
      </c>
      <c r="N170" s="115">
        <f>VLOOKUP(A:A,readme[#All],4,FALSE)</f>
        <v>0</v>
      </c>
      <c r="O170" s="6">
        <f>VLOOKUP(A:A,readme[#All],5,FALSE)</f>
        <v>0</v>
      </c>
      <c r="P170" s="115">
        <f>VLOOKUP(A:A,readme[#All],6,FALSE)</f>
        <v>0</v>
      </c>
      <c r="Q170" s="143">
        <f t="shared" si="8"/>
        <v>-1</v>
      </c>
      <c r="R170" s="117">
        <f t="shared" si="9"/>
        <v>4568.4081000000006</v>
      </c>
      <c r="S170" s="143">
        <f t="shared" si="10"/>
        <v>-1</v>
      </c>
      <c r="T170" s="118">
        <f t="shared" si="11"/>
        <v>1124.9315999999999</v>
      </c>
      <c r="V170" s="10">
        <v>7873</v>
      </c>
      <c r="W170" s="139"/>
      <c r="X170" s="139"/>
      <c r="Y170" s="139"/>
      <c r="Z170" s="139"/>
      <c r="AA170" s="139"/>
      <c r="AB170" s="139"/>
      <c r="AC170" s="139"/>
      <c r="AD170" s="139"/>
      <c r="AE170" s="139"/>
      <c r="AF170" s="139"/>
      <c r="AG170" s="139"/>
      <c r="AH170" s="139"/>
      <c r="AI170" s="139">
        <v>66.89</v>
      </c>
      <c r="AJ170" s="139">
        <v>0</v>
      </c>
      <c r="AK170" s="139">
        <v>60.19</v>
      </c>
      <c r="AL170" s="139">
        <v>0</v>
      </c>
      <c r="AM170" s="139">
        <v>66.89</v>
      </c>
      <c r="AN170" s="139">
        <v>0</v>
      </c>
      <c r="AO170" s="139">
        <v>60.19</v>
      </c>
      <c r="AP170" s="139">
        <v>0</v>
      </c>
    </row>
    <row r="171" spans="1:42" x14ac:dyDescent="0.25">
      <c r="A171">
        <f>'[2]All Speed'!A171</f>
        <v>29571</v>
      </c>
      <c r="B171">
        <f>'[2]All Speed'!C171</f>
        <v>1</v>
      </c>
      <c r="C171" s="8" t="str">
        <f>'[2]All Speed'!D171</f>
        <v>I-5 HOV NB</v>
      </c>
      <c r="D171" s="5">
        <f>'[2]All Speed'!E171</f>
        <v>5</v>
      </c>
      <c r="E171" s="1">
        <f>'[2]All Speed'!F171</f>
        <v>0.67</v>
      </c>
      <c r="F171" s="8" t="str">
        <f>'[2]All Speed'!G171</f>
        <v>CARMEL VALLEY</v>
      </c>
      <c r="G171" s="112">
        <f>'[2]All Speed'!I171</f>
        <v>68.31</v>
      </c>
      <c r="H171" s="2">
        <f>'[2]All Speed'!J171</f>
        <v>67.48</v>
      </c>
      <c r="I171" s="112">
        <f>'[2]All Speed'!K171</f>
        <v>67.400000000000006</v>
      </c>
      <c r="J171" s="2">
        <f>'[2]All Speed'!L171</f>
        <v>69.099999999999994</v>
      </c>
      <c r="K171" s="112">
        <f>'[2]All Speed'!M171</f>
        <v>68.56</v>
      </c>
      <c r="L171" s="115">
        <f>VLOOKUP(A:A,readme[#All],2,FALSE)</f>
        <v>0</v>
      </c>
      <c r="M171" s="119">
        <f>VLOOKUP(A:A,readme[#All],3,FALSE)</f>
        <v>0</v>
      </c>
      <c r="N171" s="115">
        <f>VLOOKUP(A:A,readme[#All],4,FALSE)</f>
        <v>0</v>
      </c>
      <c r="O171" s="6">
        <f>VLOOKUP(A:A,readme[#All],5,FALSE)</f>
        <v>0</v>
      </c>
      <c r="P171" s="115">
        <f>VLOOKUP(A:A,readme[#All],6,FALSE)</f>
        <v>0</v>
      </c>
      <c r="Q171" s="143">
        <f t="shared" si="8"/>
        <v>-1</v>
      </c>
      <c r="R171" s="117">
        <f t="shared" si="9"/>
        <v>4553.550400000001</v>
      </c>
      <c r="S171" s="143">
        <f t="shared" si="10"/>
        <v>-1</v>
      </c>
      <c r="T171" s="118">
        <f t="shared" si="11"/>
        <v>4774.8099999999995</v>
      </c>
      <c r="V171" s="10">
        <v>7874</v>
      </c>
      <c r="W171" s="139"/>
      <c r="X171" s="139"/>
      <c r="Y171" s="139"/>
      <c r="Z171" s="139"/>
      <c r="AA171" s="139">
        <v>67.53</v>
      </c>
      <c r="AB171" s="139">
        <v>0</v>
      </c>
      <c r="AC171" s="139">
        <v>61.52</v>
      </c>
      <c r="AD171" s="139">
        <v>0</v>
      </c>
      <c r="AE171" s="139"/>
      <c r="AF171" s="139"/>
      <c r="AG171" s="139"/>
      <c r="AH171" s="139"/>
      <c r="AI171" s="139"/>
      <c r="AJ171" s="139"/>
      <c r="AK171" s="139"/>
      <c r="AL171" s="139"/>
      <c r="AM171" s="139">
        <v>67.53</v>
      </c>
      <c r="AN171" s="139">
        <v>0</v>
      </c>
      <c r="AO171" s="139">
        <v>61.52</v>
      </c>
      <c r="AP171" s="139">
        <v>0</v>
      </c>
    </row>
    <row r="172" spans="1:42" x14ac:dyDescent="0.25">
      <c r="A172">
        <f>'[2]All Speed'!A172</f>
        <v>25381</v>
      </c>
      <c r="B172">
        <f>'[2]All Speed'!C172</f>
        <v>1</v>
      </c>
      <c r="C172" s="8" t="str">
        <f>'[2]All Speed'!D172</f>
        <v>I-5 HOV NB</v>
      </c>
      <c r="D172" s="5">
        <f>'[2]All Speed'!E172</f>
        <v>7</v>
      </c>
      <c r="E172" s="1">
        <f>'[2]All Speed'!F172</f>
        <v>1.34</v>
      </c>
      <c r="F172" s="8" t="str">
        <f>'[2]All Speed'!G172</f>
        <v>DEL MAR HEIGHTS</v>
      </c>
      <c r="G172" s="112">
        <f>'[2]All Speed'!I172</f>
        <v>68.31</v>
      </c>
      <c r="H172" s="2">
        <f>'[2]All Speed'!J172</f>
        <v>67.48</v>
      </c>
      <c r="I172" s="112">
        <f>'[2]All Speed'!K172</f>
        <v>67.400000000000006</v>
      </c>
      <c r="J172" s="2">
        <f>'[2]All Speed'!L172</f>
        <v>69.099999999999994</v>
      </c>
      <c r="K172" s="112">
        <f>'[2]All Speed'!M172</f>
        <v>68.56</v>
      </c>
      <c r="L172" s="115">
        <f>VLOOKUP(A:A,readme[#All],2,FALSE)</f>
        <v>0</v>
      </c>
      <c r="M172" s="119">
        <f>VLOOKUP(A:A,readme[#All],3,FALSE)</f>
        <v>0</v>
      </c>
      <c r="N172" s="115">
        <f>VLOOKUP(A:A,readme[#All],4,FALSE)</f>
        <v>0</v>
      </c>
      <c r="O172" s="6">
        <f>VLOOKUP(A:A,readme[#All],5,FALSE)</f>
        <v>0</v>
      </c>
      <c r="P172" s="115">
        <f>VLOOKUP(A:A,readme[#All],6,FALSE)</f>
        <v>0</v>
      </c>
      <c r="Q172" s="143">
        <f t="shared" si="8"/>
        <v>-1</v>
      </c>
      <c r="R172" s="117">
        <f t="shared" si="9"/>
        <v>4553.550400000001</v>
      </c>
      <c r="S172" s="143">
        <f t="shared" si="10"/>
        <v>-1</v>
      </c>
      <c r="T172" s="118">
        <f t="shared" si="11"/>
        <v>4774.8099999999995</v>
      </c>
      <c r="V172" s="10">
        <v>7963</v>
      </c>
      <c r="W172" s="139"/>
      <c r="X172" s="139"/>
      <c r="Y172" s="139"/>
      <c r="Z172" s="139"/>
      <c r="AA172" s="139"/>
      <c r="AB172" s="139"/>
      <c r="AC172" s="139"/>
      <c r="AD172" s="139"/>
      <c r="AE172" s="139"/>
      <c r="AF172" s="139"/>
      <c r="AG172" s="139"/>
      <c r="AH172" s="139"/>
      <c r="AI172" s="139">
        <v>58.44</v>
      </c>
      <c r="AJ172" s="139">
        <v>0</v>
      </c>
      <c r="AK172" s="139">
        <v>49.08</v>
      </c>
      <c r="AL172" s="139">
        <v>0</v>
      </c>
      <c r="AM172" s="139">
        <v>58.44</v>
      </c>
      <c r="AN172" s="139">
        <v>0</v>
      </c>
      <c r="AO172" s="139">
        <v>49.08</v>
      </c>
      <c r="AP172" s="139">
        <v>0</v>
      </c>
    </row>
    <row r="173" spans="1:42" x14ac:dyDescent="0.25">
      <c r="A173">
        <f>'[2]All Speed'!A173</f>
        <v>29577</v>
      </c>
      <c r="B173">
        <f>'[2]All Speed'!C173</f>
        <v>2</v>
      </c>
      <c r="C173" s="8" t="str">
        <f>'[2]All Speed'!D173</f>
        <v>I-5 HOV SB</v>
      </c>
      <c r="D173" s="5">
        <f>'[2]All Speed'!E173</f>
        <v>23</v>
      </c>
      <c r="E173" s="1">
        <f>'[2]All Speed'!F173</f>
        <v>0.62</v>
      </c>
      <c r="F173" s="8" t="str">
        <f>'[2]All Speed'!G173</f>
        <v>VIA DE LA VALLE</v>
      </c>
      <c r="G173" s="112">
        <f>'[2]All Speed'!I173</f>
        <v>68.31</v>
      </c>
      <c r="H173" s="2">
        <f>'[2]All Speed'!J173</f>
        <v>67.48</v>
      </c>
      <c r="I173" s="112">
        <f>'[2]All Speed'!K173</f>
        <v>67.400000000000006</v>
      </c>
      <c r="J173" s="2">
        <f>'[2]All Speed'!L173</f>
        <v>69.099999999999994</v>
      </c>
      <c r="K173" s="112">
        <f>'[2]All Speed'!M173</f>
        <v>68.56</v>
      </c>
      <c r="L173" s="115">
        <f>VLOOKUP(A:A,readme[#All],2,FALSE)</f>
        <v>0</v>
      </c>
      <c r="M173" s="119">
        <f>VLOOKUP(A:A,readme[#All],3,FALSE)</f>
        <v>0</v>
      </c>
      <c r="N173" s="115">
        <f>VLOOKUP(A:A,readme[#All],4,FALSE)</f>
        <v>0</v>
      </c>
      <c r="O173" s="6">
        <f>VLOOKUP(A:A,readme[#All],5,FALSE)</f>
        <v>0</v>
      </c>
      <c r="P173" s="115">
        <f>VLOOKUP(A:A,readme[#All],6,FALSE)</f>
        <v>0</v>
      </c>
      <c r="Q173" s="143">
        <f t="shared" si="8"/>
        <v>-1</v>
      </c>
      <c r="R173" s="117">
        <f t="shared" si="9"/>
        <v>4553.550400000001</v>
      </c>
      <c r="S173" s="143">
        <f t="shared" si="10"/>
        <v>-1</v>
      </c>
      <c r="T173" s="118">
        <f t="shared" si="11"/>
        <v>4774.8099999999995</v>
      </c>
      <c r="V173" s="10">
        <v>8042</v>
      </c>
      <c r="W173" s="139"/>
      <c r="X173" s="139"/>
      <c r="Y173" s="139"/>
      <c r="Z173" s="139"/>
      <c r="AA173" s="139"/>
      <c r="AB173" s="139"/>
      <c r="AC173" s="139"/>
      <c r="AD173" s="139"/>
      <c r="AE173" s="139"/>
      <c r="AF173" s="139"/>
      <c r="AG173" s="139"/>
      <c r="AH173" s="139"/>
      <c r="AI173" s="139">
        <v>43.81</v>
      </c>
      <c r="AJ173" s="139">
        <v>0</v>
      </c>
      <c r="AK173" s="139">
        <v>44.9</v>
      </c>
      <c r="AL173" s="139">
        <v>0</v>
      </c>
      <c r="AM173" s="139">
        <v>43.81</v>
      </c>
      <c r="AN173" s="139">
        <v>0</v>
      </c>
      <c r="AO173" s="139">
        <v>44.9</v>
      </c>
      <c r="AP173" s="139">
        <v>0</v>
      </c>
    </row>
    <row r="174" spans="1:42" x14ac:dyDescent="0.25">
      <c r="A174">
        <f>'[2]All Speed'!A174</f>
        <v>29573</v>
      </c>
      <c r="B174">
        <f>'[2]All Speed'!C174</f>
        <v>2</v>
      </c>
      <c r="C174" s="8" t="str">
        <f>'[2]All Speed'!D174</f>
        <v>I-5 HOV SB</v>
      </c>
      <c r="D174" s="5">
        <f>'[2]All Speed'!E174</f>
        <v>24</v>
      </c>
      <c r="E174" s="1">
        <f>'[2]All Speed'!F174</f>
        <v>0.6</v>
      </c>
      <c r="F174" s="8" t="str">
        <f>'[2]All Speed'!G174</f>
        <v>CARMEL VALLEY</v>
      </c>
      <c r="G174" s="112">
        <f>'[2]All Speed'!I174</f>
        <v>68.31</v>
      </c>
      <c r="H174" s="2">
        <f>'[2]All Speed'!J174</f>
        <v>67.48</v>
      </c>
      <c r="I174" s="112">
        <f>'[2]All Speed'!K174</f>
        <v>67.400000000000006</v>
      </c>
      <c r="J174" s="2">
        <f>'[2]All Speed'!L174</f>
        <v>69.099999999999994</v>
      </c>
      <c r="K174" s="112">
        <f>'[2]All Speed'!M174</f>
        <v>68.56</v>
      </c>
      <c r="L174" s="115">
        <f>VLOOKUP(A:A,readme[#All],2,FALSE)</f>
        <v>0</v>
      </c>
      <c r="M174" s="119">
        <f>VLOOKUP(A:A,readme[#All],3,FALSE)</f>
        <v>0</v>
      </c>
      <c r="N174" s="115">
        <f>VLOOKUP(A:A,readme[#All],4,FALSE)</f>
        <v>0</v>
      </c>
      <c r="O174" s="6">
        <f>VLOOKUP(A:A,readme[#All],5,FALSE)</f>
        <v>0</v>
      </c>
      <c r="P174" s="115">
        <f>VLOOKUP(A:A,readme[#All],6,FALSE)</f>
        <v>0</v>
      </c>
      <c r="Q174" s="143">
        <f t="shared" si="8"/>
        <v>-1</v>
      </c>
      <c r="R174" s="117">
        <f t="shared" si="9"/>
        <v>4553.550400000001</v>
      </c>
      <c r="S174" s="143">
        <f t="shared" si="10"/>
        <v>-1</v>
      </c>
      <c r="T174" s="118">
        <f t="shared" si="11"/>
        <v>4774.8099999999995</v>
      </c>
      <c r="V174" s="10">
        <v>8056</v>
      </c>
      <c r="W174" s="139"/>
      <c r="X174" s="139"/>
      <c r="Y174" s="139"/>
      <c r="Z174" s="139"/>
      <c r="AA174" s="139"/>
      <c r="AB174" s="139"/>
      <c r="AC174" s="139"/>
      <c r="AD174" s="139"/>
      <c r="AE174" s="139">
        <v>59.94</v>
      </c>
      <c r="AF174" s="139">
        <v>0</v>
      </c>
      <c r="AG174" s="139">
        <v>48.65</v>
      </c>
      <c r="AH174" s="139">
        <v>0</v>
      </c>
      <c r="AI174" s="139"/>
      <c r="AJ174" s="139"/>
      <c r="AK174" s="139"/>
      <c r="AL174" s="139"/>
      <c r="AM174" s="139">
        <v>59.94</v>
      </c>
      <c r="AN174" s="139">
        <v>0</v>
      </c>
      <c r="AO174" s="139">
        <v>48.65</v>
      </c>
      <c r="AP174" s="139">
        <v>0</v>
      </c>
    </row>
    <row r="175" spans="1:42" x14ac:dyDescent="0.25">
      <c r="A175">
        <f>'[2]All Speed'!A175</f>
        <v>29570</v>
      </c>
      <c r="B175">
        <f>'[2]All Speed'!C175</f>
        <v>2</v>
      </c>
      <c r="C175" s="8" t="str">
        <f>'[2]All Speed'!D175</f>
        <v>I-5 HOV SB</v>
      </c>
      <c r="D175" s="5">
        <f>'[2]All Speed'!E175</f>
        <v>26</v>
      </c>
      <c r="E175" s="1">
        <f>'[2]All Speed'!F175</f>
        <v>0.28999999999999998</v>
      </c>
      <c r="F175" s="8" t="str">
        <f>'[2]All Speed'!G175</f>
        <v>CARMEL VALLEY</v>
      </c>
      <c r="G175" s="112">
        <f>'[2]All Speed'!I175</f>
        <v>68.66</v>
      </c>
      <c r="H175" s="2">
        <f>'[2]All Speed'!J175</f>
        <v>70.790000000000006</v>
      </c>
      <c r="I175" s="112">
        <f>'[2]All Speed'!K175</f>
        <v>70.39</v>
      </c>
      <c r="J175" s="2">
        <f>'[2]All Speed'!L175</f>
        <v>71.989999999999995</v>
      </c>
      <c r="K175" s="112">
        <f>'[2]All Speed'!M175</f>
        <v>69.150000000000006</v>
      </c>
      <c r="L175" s="115">
        <f>VLOOKUP(A:A,readme[#All],2,FALSE)</f>
        <v>0</v>
      </c>
      <c r="M175" s="119">
        <f>VLOOKUP(A:A,readme[#All],3,FALSE)</f>
        <v>0</v>
      </c>
      <c r="N175" s="115">
        <f>VLOOKUP(A:A,readme[#All],4,FALSE)</f>
        <v>0</v>
      </c>
      <c r="O175" s="6">
        <f>VLOOKUP(A:A,readme[#All],5,FALSE)</f>
        <v>0</v>
      </c>
      <c r="P175" s="115">
        <f>VLOOKUP(A:A,readme[#All],6,FALSE)</f>
        <v>0</v>
      </c>
      <c r="Q175" s="143">
        <f t="shared" si="8"/>
        <v>-1</v>
      </c>
      <c r="R175" s="117">
        <f t="shared" si="9"/>
        <v>5011.2241000000013</v>
      </c>
      <c r="S175" s="143">
        <f t="shared" si="10"/>
        <v>-1</v>
      </c>
      <c r="T175" s="118">
        <f t="shared" si="11"/>
        <v>5182.5600999999997</v>
      </c>
      <c r="V175" s="10">
        <v>8059</v>
      </c>
      <c r="W175" s="139"/>
      <c r="X175" s="139"/>
      <c r="Y175" s="139"/>
      <c r="Z175" s="139"/>
      <c r="AA175" s="139"/>
      <c r="AB175" s="139"/>
      <c r="AC175" s="139"/>
      <c r="AD175" s="139"/>
      <c r="AE175" s="139">
        <v>67.489999999999995</v>
      </c>
      <c r="AF175" s="139">
        <v>0</v>
      </c>
      <c r="AG175" s="139">
        <v>63.53</v>
      </c>
      <c r="AH175" s="139">
        <v>0</v>
      </c>
      <c r="AI175" s="139"/>
      <c r="AJ175" s="139"/>
      <c r="AK175" s="139"/>
      <c r="AL175" s="139"/>
      <c r="AM175" s="139">
        <v>67.489999999999995</v>
      </c>
      <c r="AN175" s="139">
        <v>0</v>
      </c>
      <c r="AO175" s="139">
        <v>63.53</v>
      </c>
      <c r="AP175" s="139">
        <v>0</v>
      </c>
    </row>
    <row r="176" spans="1:42" x14ac:dyDescent="0.25">
      <c r="A176">
        <f>'[2]All Speed'!A176</f>
        <v>29559</v>
      </c>
      <c r="B176">
        <f>'[2]All Speed'!C176</f>
        <v>2</v>
      </c>
      <c r="C176" s="8" t="str">
        <f>'[2]All Speed'!D176</f>
        <v>I-5 HOV SB</v>
      </c>
      <c r="D176" s="5">
        <f>'[2]All Speed'!E176</f>
        <v>28</v>
      </c>
      <c r="E176" s="1">
        <f>'[2]All Speed'!F176</f>
        <v>1.05</v>
      </c>
      <c r="F176" s="8" t="str">
        <f>'[2]All Speed'!G176</f>
        <v>CARMEL VALLEY</v>
      </c>
      <c r="G176" s="112">
        <f>'[2]All Speed'!I176</f>
        <v>65.849999999999994</v>
      </c>
      <c r="H176" s="2">
        <f>'[2]All Speed'!J176</f>
        <v>70.14</v>
      </c>
      <c r="I176" s="112">
        <f>'[2]All Speed'!K176</f>
        <v>70.34</v>
      </c>
      <c r="J176" s="2">
        <f>'[2]All Speed'!L176</f>
        <v>54.36</v>
      </c>
      <c r="K176" s="112">
        <f>'[2]All Speed'!M176</f>
        <v>67.19</v>
      </c>
      <c r="L176" s="115">
        <f>VLOOKUP(A:A,readme[#All],2,FALSE)</f>
        <v>0</v>
      </c>
      <c r="M176" s="119">
        <f>VLOOKUP(A:A,readme[#All],3,FALSE)</f>
        <v>0</v>
      </c>
      <c r="N176" s="115">
        <f>VLOOKUP(A:A,readme[#All],4,FALSE)</f>
        <v>0</v>
      </c>
      <c r="O176" s="6">
        <f>VLOOKUP(A:A,readme[#All],5,FALSE)</f>
        <v>0</v>
      </c>
      <c r="P176" s="115">
        <f>VLOOKUP(A:A,readme[#All],6,FALSE)</f>
        <v>0</v>
      </c>
      <c r="Q176" s="143">
        <f t="shared" si="8"/>
        <v>-1</v>
      </c>
      <c r="R176" s="117">
        <f t="shared" si="9"/>
        <v>4919.6196</v>
      </c>
      <c r="S176" s="143">
        <f t="shared" si="10"/>
        <v>-1</v>
      </c>
      <c r="T176" s="118">
        <f t="shared" si="11"/>
        <v>2955.0095999999999</v>
      </c>
      <c r="V176" s="10">
        <v>8185</v>
      </c>
      <c r="W176" s="139"/>
      <c r="X176" s="139"/>
      <c r="Y176" s="139"/>
      <c r="Z176" s="139"/>
      <c r="AA176" s="139"/>
      <c r="AB176" s="139"/>
      <c r="AC176" s="139"/>
      <c r="AD176" s="139"/>
      <c r="AE176" s="139">
        <v>41.4</v>
      </c>
      <c r="AF176" s="139">
        <v>0</v>
      </c>
      <c r="AG176" s="139">
        <v>40.17</v>
      </c>
      <c r="AH176" s="139">
        <v>0</v>
      </c>
      <c r="AI176" s="139"/>
      <c r="AJ176" s="139"/>
      <c r="AK176" s="139"/>
      <c r="AL176" s="139"/>
      <c r="AM176" s="139">
        <v>41.4</v>
      </c>
      <c r="AN176" s="139">
        <v>0</v>
      </c>
      <c r="AO176" s="139">
        <v>40.17</v>
      </c>
      <c r="AP176" s="139">
        <v>0</v>
      </c>
    </row>
    <row r="177" spans="1:42" x14ac:dyDescent="0.25">
      <c r="A177">
        <f>'[2]All Speed'!A177</f>
        <v>27706</v>
      </c>
      <c r="B177">
        <f>'[2]All Speed'!C177</f>
        <v>1</v>
      </c>
      <c r="C177" s="8" t="str">
        <f>'[2]All Speed'!D177</f>
        <v>I-5 NB</v>
      </c>
      <c r="D177" s="5">
        <f>'[2]All Speed'!E177</f>
        <v>2</v>
      </c>
      <c r="E177" s="1">
        <f>'[2]All Speed'!F177</f>
        <v>0.18</v>
      </c>
      <c r="F177" s="8" t="str">
        <f>'[2]All Speed'!G177</f>
        <v>EAST SAN YSIDRO</v>
      </c>
      <c r="G177" s="112">
        <f>'[2]All Speed'!I177</f>
        <v>57.15</v>
      </c>
      <c r="H177" s="2">
        <f>'[2]All Speed'!J177</f>
        <v>53.25</v>
      </c>
      <c r="I177" s="112">
        <f>'[2]All Speed'!K177</f>
        <v>49.91</v>
      </c>
      <c r="J177" s="2">
        <f>'[2]All Speed'!L177</f>
        <v>51.64</v>
      </c>
      <c r="K177" s="112">
        <f>'[2]All Speed'!M177</f>
        <v>54.61</v>
      </c>
      <c r="L177" s="115">
        <f>VLOOKUP(A:A,readme[#All],2,FALSE)</f>
        <v>0</v>
      </c>
      <c r="M177" s="119">
        <f>VLOOKUP(A:A,readme[#All],3,FALSE)</f>
        <v>0</v>
      </c>
      <c r="N177" s="115">
        <f>VLOOKUP(A:A,readme[#All],4,FALSE)</f>
        <v>0</v>
      </c>
      <c r="O177" s="6">
        <f>VLOOKUP(A:A,readme[#All],5,FALSE)</f>
        <v>0</v>
      </c>
      <c r="P177" s="115">
        <f>VLOOKUP(A:A,readme[#All],6,FALSE)</f>
        <v>0</v>
      </c>
      <c r="Q177" s="143">
        <f t="shared" si="8"/>
        <v>-1</v>
      </c>
      <c r="R177" s="117">
        <f t="shared" si="9"/>
        <v>2835.5625</v>
      </c>
      <c r="S177" s="143">
        <f t="shared" si="10"/>
        <v>-1</v>
      </c>
      <c r="T177" s="118">
        <f t="shared" si="11"/>
        <v>2666.6896000000002</v>
      </c>
      <c r="V177" s="10">
        <v>8218</v>
      </c>
      <c r="W177" s="139"/>
      <c r="X177" s="139"/>
      <c r="Y177" s="139"/>
      <c r="Z177" s="139"/>
      <c r="AA177" s="139"/>
      <c r="AB177" s="139"/>
      <c r="AC177" s="139"/>
      <c r="AD177" s="139"/>
      <c r="AE177" s="139">
        <v>61.13</v>
      </c>
      <c r="AF177" s="139">
        <v>0</v>
      </c>
      <c r="AG177" s="139">
        <v>61.1</v>
      </c>
      <c r="AH177" s="139">
        <v>0</v>
      </c>
      <c r="AI177" s="139"/>
      <c r="AJ177" s="139"/>
      <c r="AK177" s="139"/>
      <c r="AL177" s="139"/>
      <c r="AM177" s="139">
        <v>61.13</v>
      </c>
      <c r="AN177" s="139">
        <v>0</v>
      </c>
      <c r="AO177" s="139">
        <v>61.1</v>
      </c>
      <c r="AP177" s="139">
        <v>0</v>
      </c>
    </row>
    <row r="178" spans="1:42" x14ac:dyDescent="0.25">
      <c r="A178">
        <f>'[2]All Speed'!A178</f>
        <v>605</v>
      </c>
      <c r="B178">
        <f>'[2]All Speed'!C178</f>
        <v>1</v>
      </c>
      <c r="C178" s="8" t="str">
        <f>'[2]All Speed'!D178</f>
        <v>I-5 NB</v>
      </c>
      <c r="D178" s="5">
        <f>'[2]All Speed'!E178</f>
        <v>3</v>
      </c>
      <c r="E178" s="1">
        <f>'[2]All Speed'!F178</f>
        <v>0.21</v>
      </c>
      <c r="F178" s="8" t="str">
        <f>'[2]All Speed'!G178</f>
        <v>EAST SAN YSIDRO</v>
      </c>
      <c r="G178" s="112">
        <f>'[2]All Speed'!I178</f>
        <v>58.45</v>
      </c>
      <c r="H178" s="2">
        <f>'[2]All Speed'!J178</f>
        <v>64.05</v>
      </c>
      <c r="I178" s="112">
        <f>'[2]All Speed'!K178</f>
        <v>62.51</v>
      </c>
      <c r="J178" s="2">
        <f>'[2]All Speed'!L178</f>
        <v>64.03</v>
      </c>
      <c r="K178" s="112">
        <f>'[2]All Speed'!M178</f>
        <v>58.96</v>
      </c>
      <c r="L178" s="115">
        <f>VLOOKUP(A:A,readme[#All],2,FALSE)</f>
        <v>0</v>
      </c>
      <c r="M178" s="119">
        <f>VLOOKUP(A:A,readme[#All],3,FALSE)</f>
        <v>0</v>
      </c>
      <c r="N178" s="115">
        <f>VLOOKUP(A:A,readme[#All],4,FALSE)</f>
        <v>0</v>
      </c>
      <c r="O178" s="6">
        <f>VLOOKUP(A:A,readme[#All],5,FALSE)</f>
        <v>0</v>
      </c>
      <c r="P178" s="115">
        <f>VLOOKUP(A:A,readme[#All],6,FALSE)</f>
        <v>0</v>
      </c>
      <c r="Q178" s="143">
        <f t="shared" si="8"/>
        <v>-1</v>
      </c>
      <c r="R178" s="117">
        <f t="shared" si="9"/>
        <v>4102.4024999999992</v>
      </c>
      <c r="S178" s="143">
        <f t="shared" si="10"/>
        <v>-1</v>
      </c>
      <c r="T178" s="118">
        <f t="shared" si="11"/>
        <v>4099.8409000000001</v>
      </c>
      <c r="V178" s="10">
        <v>8647</v>
      </c>
      <c r="W178" s="139"/>
      <c r="X178" s="139"/>
      <c r="Y178" s="139"/>
      <c r="Z178" s="139"/>
      <c r="AA178" s="139"/>
      <c r="AB178" s="139"/>
      <c r="AC178" s="139"/>
      <c r="AD178" s="139"/>
      <c r="AE178" s="139">
        <v>56.15</v>
      </c>
      <c r="AF178" s="139">
        <v>0</v>
      </c>
      <c r="AG178" s="139">
        <v>64.98</v>
      </c>
      <c r="AH178" s="139">
        <v>0</v>
      </c>
      <c r="AI178" s="139"/>
      <c r="AJ178" s="139"/>
      <c r="AK178" s="139"/>
      <c r="AL178" s="139"/>
      <c r="AM178" s="139">
        <v>56.15</v>
      </c>
      <c r="AN178" s="139">
        <v>0</v>
      </c>
      <c r="AO178" s="139">
        <v>64.98</v>
      </c>
      <c r="AP178" s="139">
        <v>0</v>
      </c>
    </row>
    <row r="179" spans="1:42" x14ac:dyDescent="0.25">
      <c r="A179">
        <f>'[2]All Speed'!A179</f>
        <v>27694</v>
      </c>
      <c r="B179">
        <f>'[2]All Speed'!C179</f>
        <v>1</v>
      </c>
      <c r="C179" s="8" t="str">
        <f>'[2]All Speed'!D179</f>
        <v>I-5 NB</v>
      </c>
      <c r="D179" s="5">
        <f>'[2]All Speed'!E179</f>
        <v>4</v>
      </c>
      <c r="E179" s="1">
        <f>'[2]All Speed'!F179</f>
        <v>0.47</v>
      </c>
      <c r="F179" s="8" t="str">
        <f>'[2]All Speed'!G179</f>
        <v>I-805 NB</v>
      </c>
      <c r="G179" s="112">
        <f>'[2]All Speed'!I179</f>
        <v>59.84</v>
      </c>
      <c r="H179" s="2">
        <f>'[2]All Speed'!J179</f>
        <v>62.5</v>
      </c>
      <c r="I179" s="112">
        <f>'[2]All Speed'!K179</f>
        <v>60.65</v>
      </c>
      <c r="J179" s="2">
        <f>'[2]All Speed'!L179</f>
        <v>60.21</v>
      </c>
      <c r="K179" s="112">
        <f>'[2]All Speed'!M179</f>
        <v>58.9</v>
      </c>
      <c r="L179" s="115">
        <f>VLOOKUP(A:A,readme[#All],2,FALSE)</f>
        <v>0</v>
      </c>
      <c r="M179" s="119">
        <f>VLOOKUP(A:A,readme[#All],3,FALSE)</f>
        <v>0</v>
      </c>
      <c r="N179" s="115">
        <f>VLOOKUP(A:A,readme[#All],4,FALSE)</f>
        <v>0</v>
      </c>
      <c r="O179" s="6">
        <f>VLOOKUP(A:A,readme[#All],5,FALSE)</f>
        <v>0</v>
      </c>
      <c r="P179" s="115">
        <f>VLOOKUP(A:A,readme[#All],6,FALSE)</f>
        <v>0</v>
      </c>
      <c r="Q179" s="143">
        <f t="shared" si="8"/>
        <v>-1</v>
      </c>
      <c r="R179" s="117">
        <f t="shared" si="9"/>
        <v>3906.25</v>
      </c>
      <c r="S179" s="143">
        <f t="shared" si="10"/>
        <v>-1</v>
      </c>
      <c r="T179" s="118">
        <f t="shared" si="11"/>
        <v>3625.2440999999999</v>
      </c>
      <c r="V179" s="10">
        <v>8773</v>
      </c>
      <c r="W179" s="139"/>
      <c r="X179" s="139"/>
      <c r="Y179" s="139"/>
      <c r="Z179" s="139"/>
      <c r="AA179" s="139">
        <v>37.01</v>
      </c>
      <c r="AB179" s="139">
        <v>0</v>
      </c>
      <c r="AC179" s="139">
        <v>62.25</v>
      </c>
      <c r="AD179" s="139">
        <v>0</v>
      </c>
      <c r="AE179" s="139"/>
      <c r="AF179" s="139"/>
      <c r="AG179" s="139"/>
      <c r="AH179" s="139"/>
      <c r="AI179" s="139"/>
      <c r="AJ179" s="139"/>
      <c r="AK179" s="139"/>
      <c r="AL179" s="139"/>
      <c r="AM179" s="139">
        <v>37.01</v>
      </c>
      <c r="AN179" s="139">
        <v>0</v>
      </c>
      <c r="AO179" s="139">
        <v>62.25</v>
      </c>
      <c r="AP179" s="139">
        <v>0</v>
      </c>
    </row>
    <row r="180" spans="1:42" x14ac:dyDescent="0.25">
      <c r="A180">
        <f>'[2]All Speed'!A180</f>
        <v>27154</v>
      </c>
      <c r="B180">
        <f>'[2]All Speed'!C180</f>
        <v>1</v>
      </c>
      <c r="C180" s="8" t="str">
        <f>'[2]All Speed'!D180</f>
        <v>I-5 NB</v>
      </c>
      <c r="D180" s="5">
        <f>'[2]All Speed'!E180</f>
        <v>5</v>
      </c>
      <c r="E180" s="1">
        <f>'[2]All Speed'!F180</f>
        <v>0.38</v>
      </c>
      <c r="F180" s="8" t="str">
        <f>'[2]All Speed'!G180</f>
        <v>VIA DE SAN YSIDRO</v>
      </c>
      <c r="G180" s="112">
        <f>'[2]All Speed'!I180</f>
        <v>65.95</v>
      </c>
      <c r="H180" s="2">
        <f>'[2]All Speed'!J180</f>
        <v>65.91</v>
      </c>
      <c r="I180" s="112">
        <f>'[2]All Speed'!K180</f>
        <v>64.88</v>
      </c>
      <c r="J180" s="2">
        <f>'[2]All Speed'!L180</f>
        <v>63.25</v>
      </c>
      <c r="K180" s="112">
        <f>'[2]All Speed'!M180</f>
        <v>65.12</v>
      </c>
      <c r="L180" s="115">
        <f>VLOOKUP(A:A,readme[#All],2,FALSE)</f>
        <v>0</v>
      </c>
      <c r="M180" s="119">
        <f>VLOOKUP(A:A,readme[#All],3,FALSE)</f>
        <v>0</v>
      </c>
      <c r="N180" s="115">
        <f>VLOOKUP(A:A,readme[#All],4,FALSE)</f>
        <v>0</v>
      </c>
      <c r="O180" s="6">
        <f>VLOOKUP(A:A,readme[#All],5,FALSE)</f>
        <v>0</v>
      </c>
      <c r="P180" s="115">
        <f>VLOOKUP(A:A,readme[#All],6,FALSE)</f>
        <v>0</v>
      </c>
      <c r="Q180" s="143">
        <f t="shared" si="8"/>
        <v>-1</v>
      </c>
      <c r="R180" s="117">
        <f t="shared" si="9"/>
        <v>4344.1280999999999</v>
      </c>
      <c r="S180" s="143">
        <f t="shared" si="10"/>
        <v>-1</v>
      </c>
      <c r="T180" s="118">
        <f t="shared" si="11"/>
        <v>4000.5625</v>
      </c>
      <c r="V180" s="10">
        <v>8776</v>
      </c>
      <c r="W180" s="139">
        <v>68.459999999999994</v>
      </c>
      <c r="X180" s="139">
        <v>0</v>
      </c>
      <c r="Y180" s="139">
        <v>32.770000000000003</v>
      </c>
      <c r="Z180" s="139">
        <v>0</v>
      </c>
      <c r="AA180" s="139"/>
      <c r="AB180" s="139"/>
      <c r="AC180" s="139"/>
      <c r="AD180" s="139"/>
      <c r="AE180" s="139"/>
      <c r="AF180" s="139"/>
      <c r="AG180" s="139"/>
      <c r="AH180" s="139"/>
      <c r="AI180" s="139"/>
      <c r="AJ180" s="139"/>
      <c r="AK180" s="139"/>
      <c r="AL180" s="139"/>
      <c r="AM180" s="139">
        <v>68.459999999999994</v>
      </c>
      <c r="AN180" s="139">
        <v>0</v>
      </c>
      <c r="AO180" s="139">
        <v>32.770000000000003</v>
      </c>
      <c r="AP180" s="139">
        <v>0</v>
      </c>
    </row>
    <row r="181" spans="1:42" x14ac:dyDescent="0.25">
      <c r="A181">
        <f>'[2]All Speed'!A181</f>
        <v>27884</v>
      </c>
      <c r="B181">
        <f>'[2]All Speed'!C181</f>
        <v>1</v>
      </c>
      <c r="C181" s="8" t="str">
        <f>'[2]All Speed'!D181</f>
        <v>I-5 NB</v>
      </c>
      <c r="D181" s="5">
        <f>'[2]All Speed'!E181</f>
        <v>6</v>
      </c>
      <c r="E181" s="1">
        <f>'[2]All Speed'!F181</f>
        <v>0.7</v>
      </c>
      <c r="F181" s="8" t="str">
        <f>'[2]All Speed'!G181</f>
        <v>VIA DE SAN YSIDRO</v>
      </c>
      <c r="G181" s="112">
        <f>'[2]All Speed'!I181</f>
        <v>65.95</v>
      </c>
      <c r="H181" s="2">
        <f>'[2]All Speed'!J181</f>
        <v>65.91</v>
      </c>
      <c r="I181" s="112">
        <f>'[2]All Speed'!K181</f>
        <v>64.88</v>
      </c>
      <c r="J181" s="2">
        <f>'[2]All Speed'!L181</f>
        <v>63.25</v>
      </c>
      <c r="K181" s="112">
        <f>'[2]All Speed'!M181</f>
        <v>65.12</v>
      </c>
      <c r="L181" s="115">
        <f>VLOOKUP(A:A,readme[#All],2,FALSE)</f>
        <v>0</v>
      </c>
      <c r="M181" s="119">
        <f>VLOOKUP(A:A,readme[#All],3,FALSE)</f>
        <v>0</v>
      </c>
      <c r="N181" s="115">
        <f>VLOOKUP(A:A,readme[#All],4,FALSE)</f>
        <v>0</v>
      </c>
      <c r="O181" s="6">
        <f>VLOOKUP(A:A,readme[#All],5,FALSE)</f>
        <v>0</v>
      </c>
      <c r="P181" s="115">
        <f>VLOOKUP(A:A,readme[#All],6,FALSE)</f>
        <v>0</v>
      </c>
      <c r="Q181" s="143">
        <f t="shared" si="8"/>
        <v>-1</v>
      </c>
      <c r="R181" s="117">
        <f t="shared" si="9"/>
        <v>4344.1280999999999</v>
      </c>
      <c r="S181" s="143">
        <f t="shared" si="10"/>
        <v>-1</v>
      </c>
      <c r="T181" s="118">
        <f t="shared" si="11"/>
        <v>4000.5625</v>
      </c>
      <c r="V181" s="10">
        <v>8780</v>
      </c>
      <c r="W181" s="139"/>
      <c r="X181" s="139"/>
      <c r="Y181" s="139"/>
      <c r="Z181" s="139"/>
      <c r="AA181" s="139">
        <v>54.76</v>
      </c>
      <c r="AB181" s="139">
        <v>0</v>
      </c>
      <c r="AC181" s="139">
        <v>67.67</v>
      </c>
      <c r="AD181" s="139">
        <v>0</v>
      </c>
      <c r="AE181" s="139"/>
      <c r="AF181" s="139"/>
      <c r="AG181" s="139"/>
      <c r="AH181" s="139"/>
      <c r="AI181" s="139"/>
      <c r="AJ181" s="139"/>
      <c r="AK181" s="139"/>
      <c r="AL181" s="139"/>
      <c r="AM181" s="139">
        <v>54.76</v>
      </c>
      <c r="AN181" s="139">
        <v>0</v>
      </c>
      <c r="AO181" s="139">
        <v>67.67</v>
      </c>
      <c r="AP181" s="139">
        <v>0</v>
      </c>
    </row>
    <row r="182" spans="1:42" x14ac:dyDescent="0.25">
      <c r="A182">
        <f>'[2]All Speed'!A182</f>
        <v>27883</v>
      </c>
      <c r="B182">
        <f>'[2]All Speed'!C182</f>
        <v>1</v>
      </c>
      <c r="C182" s="8" t="str">
        <f>'[2]All Speed'!D182</f>
        <v>I-5 NB</v>
      </c>
      <c r="D182" s="5">
        <f>'[2]All Speed'!E182</f>
        <v>7</v>
      </c>
      <c r="E182" s="1">
        <f>'[2]All Speed'!F182</f>
        <v>0.27</v>
      </c>
      <c r="F182" s="8" t="str">
        <f>'[2]All Speed'!G182</f>
        <v>SAN YSIDRO</v>
      </c>
      <c r="G182" s="112">
        <f>'[2]All Speed'!I182</f>
        <v>67.56</v>
      </c>
      <c r="H182" s="2">
        <f>'[2]All Speed'!J182</f>
        <v>67.760000000000005</v>
      </c>
      <c r="I182" s="112">
        <f>'[2]All Speed'!K182</f>
        <v>67.36</v>
      </c>
      <c r="J182" s="2">
        <f>'[2]All Speed'!L182</f>
        <v>67.08</v>
      </c>
      <c r="K182" s="112">
        <f>'[2]All Speed'!M182</f>
        <v>66.8</v>
      </c>
      <c r="L182" s="115">
        <f>VLOOKUP(A:A,readme[#All],2,FALSE)</f>
        <v>0</v>
      </c>
      <c r="M182" s="119">
        <f>VLOOKUP(A:A,readme[#All],3,FALSE)</f>
        <v>0</v>
      </c>
      <c r="N182" s="115">
        <f>VLOOKUP(A:A,readme[#All],4,FALSE)</f>
        <v>0</v>
      </c>
      <c r="O182" s="6">
        <f>VLOOKUP(A:A,readme[#All],5,FALSE)</f>
        <v>0</v>
      </c>
      <c r="P182" s="115">
        <f>VLOOKUP(A:A,readme[#All],6,FALSE)</f>
        <v>0</v>
      </c>
      <c r="Q182" s="143">
        <f t="shared" si="8"/>
        <v>-1</v>
      </c>
      <c r="R182" s="117">
        <f t="shared" si="9"/>
        <v>4591.4176000000007</v>
      </c>
      <c r="S182" s="143">
        <f t="shared" si="10"/>
        <v>-1</v>
      </c>
      <c r="T182" s="118">
        <f t="shared" si="11"/>
        <v>4499.7263999999996</v>
      </c>
      <c r="V182" s="10">
        <v>8781</v>
      </c>
      <c r="W182" s="139">
        <v>54.76</v>
      </c>
      <c r="X182" s="139">
        <v>0</v>
      </c>
      <c r="Y182" s="139">
        <v>67.67</v>
      </c>
      <c r="Z182" s="139">
        <v>0</v>
      </c>
      <c r="AA182" s="139"/>
      <c r="AB182" s="139"/>
      <c r="AC182" s="139"/>
      <c r="AD182" s="139"/>
      <c r="AE182" s="139"/>
      <c r="AF182" s="139"/>
      <c r="AG182" s="139"/>
      <c r="AH182" s="139"/>
      <c r="AI182" s="139"/>
      <c r="AJ182" s="139"/>
      <c r="AK182" s="139"/>
      <c r="AL182" s="139"/>
      <c r="AM182" s="139">
        <v>54.76</v>
      </c>
      <c r="AN182" s="139">
        <v>0</v>
      </c>
      <c r="AO182" s="139">
        <v>67.67</v>
      </c>
      <c r="AP182" s="139">
        <v>0</v>
      </c>
    </row>
    <row r="183" spans="1:42" x14ac:dyDescent="0.25">
      <c r="A183">
        <f>'[2]All Speed'!A183</f>
        <v>27877</v>
      </c>
      <c r="B183">
        <f>'[2]All Speed'!C183</f>
        <v>1</v>
      </c>
      <c r="C183" s="8" t="str">
        <f>'[2]All Speed'!D183</f>
        <v>I-5 NB</v>
      </c>
      <c r="D183" s="5">
        <f>'[2]All Speed'!E183</f>
        <v>10</v>
      </c>
      <c r="E183" s="1">
        <f>'[2]All Speed'!F183</f>
        <v>0.2</v>
      </c>
      <c r="F183" s="8" t="str">
        <f>'[2]All Speed'!G183</f>
        <v>SR-905 EB</v>
      </c>
      <c r="G183" s="112">
        <f>'[2]All Speed'!I183</f>
        <v>67.680000000000007</v>
      </c>
      <c r="H183" s="2">
        <f>'[2]All Speed'!J183</f>
        <v>68.28</v>
      </c>
      <c r="I183" s="112">
        <f>'[2]All Speed'!K183</f>
        <v>67.44</v>
      </c>
      <c r="J183" s="2">
        <f>'[2]All Speed'!L183</f>
        <v>67.400000000000006</v>
      </c>
      <c r="K183" s="112">
        <f>'[2]All Speed'!M183</f>
        <v>66.72</v>
      </c>
      <c r="L183" s="115">
        <f>VLOOKUP(A:A,readme[#All],2,FALSE)</f>
        <v>0</v>
      </c>
      <c r="M183" s="119">
        <f>VLOOKUP(A:A,readme[#All],3,FALSE)</f>
        <v>0</v>
      </c>
      <c r="N183" s="115">
        <f>VLOOKUP(A:A,readme[#All],4,FALSE)</f>
        <v>0</v>
      </c>
      <c r="O183" s="6">
        <f>VLOOKUP(A:A,readme[#All],5,FALSE)</f>
        <v>0</v>
      </c>
      <c r="P183" s="115">
        <f>VLOOKUP(A:A,readme[#All],6,FALSE)</f>
        <v>0</v>
      </c>
      <c r="Q183" s="143">
        <f t="shared" si="8"/>
        <v>-1</v>
      </c>
      <c r="R183" s="117">
        <f t="shared" si="9"/>
        <v>4662.1584000000003</v>
      </c>
      <c r="S183" s="143">
        <f t="shared" si="10"/>
        <v>-1</v>
      </c>
      <c r="T183" s="118">
        <f t="shared" si="11"/>
        <v>4542.7600000000011</v>
      </c>
      <c r="V183" s="10">
        <v>8784</v>
      </c>
      <c r="W183" s="139">
        <v>53.37</v>
      </c>
      <c r="X183" s="139">
        <v>0</v>
      </c>
      <c r="Y183" s="139">
        <v>66.06</v>
      </c>
      <c r="Z183" s="139">
        <v>0</v>
      </c>
      <c r="AA183" s="139"/>
      <c r="AB183" s="139"/>
      <c r="AC183" s="139"/>
      <c r="AD183" s="139"/>
      <c r="AE183" s="139"/>
      <c r="AF183" s="139"/>
      <c r="AG183" s="139"/>
      <c r="AH183" s="139"/>
      <c r="AI183" s="139"/>
      <c r="AJ183" s="139"/>
      <c r="AK183" s="139"/>
      <c r="AL183" s="139"/>
      <c r="AM183" s="139">
        <v>53.37</v>
      </c>
      <c r="AN183" s="139">
        <v>0</v>
      </c>
      <c r="AO183" s="139">
        <v>66.06</v>
      </c>
      <c r="AP183" s="139">
        <v>0</v>
      </c>
    </row>
    <row r="184" spans="1:42" x14ac:dyDescent="0.25">
      <c r="A184">
        <f>'[2]All Speed'!A184</f>
        <v>27893</v>
      </c>
      <c r="B184">
        <f>'[2]All Speed'!C184</f>
        <v>1</v>
      </c>
      <c r="C184" s="8" t="str">
        <f>'[2]All Speed'!D184</f>
        <v>I-5 NB</v>
      </c>
      <c r="D184" s="5">
        <f>'[2]All Speed'!E184</f>
        <v>11</v>
      </c>
      <c r="E184" s="1">
        <f>'[2]All Speed'!F184</f>
        <v>0.27</v>
      </c>
      <c r="F184" s="8" t="str">
        <f>'[2]All Speed'!G184</f>
        <v>SR-905 WB</v>
      </c>
      <c r="G184" s="112">
        <f>'[2]All Speed'!I184</f>
        <v>66.8</v>
      </c>
      <c r="H184" s="2">
        <f>'[2]All Speed'!J184</f>
        <v>66.37</v>
      </c>
      <c r="I184" s="112">
        <f>'[2]All Speed'!K184</f>
        <v>65.66</v>
      </c>
      <c r="J184" s="2">
        <f>'[2]All Speed'!L184</f>
        <v>65.8</v>
      </c>
      <c r="K184" s="112">
        <f>'[2]All Speed'!M184</f>
        <v>65.84</v>
      </c>
      <c r="L184" s="115">
        <f>VLOOKUP(A:A,readme[#All],2,FALSE)</f>
        <v>0</v>
      </c>
      <c r="M184" s="119">
        <f>VLOOKUP(A:A,readme[#All],3,FALSE)</f>
        <v>0</v>
      </c>
      <c r="N184" s="115">
        <f>VLOOKUP(A:A,readme[#All],4,FALSE)</f>
        <v>0</v>
      </c>
      <c r="O184" s="6">
        <f>VLOOKUP(A:A,readme[#All],5,FALSE)</f>
        <v>0</v>
      </c>
      <c r="P184" s="115">
        <f>VLOOKUP(A:A,readme[#All],6,FALSE)</f>
        <v>0</v>
      </c>
      <c r="Q184" s="143">
        <f t="shared" si="8"/>
        <v>-1</v>
      </c>
      <c r="R184" s="117">
        <f t="shared" si="9"/>
        <v>4404.9769000000006</v>
      </c>
      <c r="S184" s="143">
        <f t="shared" si="10"/>
        <v>-1</v>
      </c>
      <c r="T184" s="118">
        <f t="shared" si="11"/>
        <v>4329.6399999999994</v>
      </c>
      <c r="V184" s="10">
        <v>8786</v>
      </c>
      <c r="W184" s="139"/>
      <c r="X184" s="139"/>
      <c r="Y184" s="139"/>
      <c r="Z184" s="139"/>
      <c r="AA184" s="139">
        <v>68.930000000000007</v>
      </c>
      <c r="AB184" s="139">
        <v>0</v>
      </c>
      <c r="AC184" s="139">
        <v>43.51</v>
      </c>
      <c r="AD184" s="139">
        <v>0</v>
      </c>
      <c r="AE184" s="139"/>
      <c r="AF184" s="139"/>
      <c r="AG184" s="139"/>
      <c r="AH184" s="139"/>
      <c r="AI184" s="139"/>
      <c r="AJ184" s="139"/>
      <c r="AK184" s="139"/>
      <c r="AL184" s="139"/>
      <c r="AM184" s="139">
        <v>68.930000000000007</v>
      </c>
      <c r="AN184" s="139">
        <v>0</v>
      </c>
      <c r="AO184" s="139">
        <v>43.51</v>
      </c>
      <c r="AP184" s="139">
        <v>0</v>
      </c>
    </row>
    <row r="185" spans="1:42" x14ac:dyDescent="0.25">
      <c r="A185">
        <f>'[2]All Speed'!A185</f>
        <v>27894</v>
      </c>
      <c r="B185">
        <f>'[2]All Speed'!C185</f>
        <v>1</v>
      </c>
      <c r="C185" s="8" t="str">
        <f>'[2]All Speed'!D185</f>
        <v>I-5 NB</v>
      </c>
      <c r="D185" s="5">
        <f>'[2]All Speed'!E185</f>
        <v>12</v>
      </c>
      <c r="E185" s="1">
        <f>'[2]All Speed'!F185</f>
        <v>0.28000000000000003</v>
      </c>
      <c r="F185" s="8" t="str">
        <f>'[2]All Speed'!G185</f>
        <v>CORONADO</v>
      </c>
      <c r="G185" s="112">
        <f>'[2]All Speed'!I185</f>
        <v>66.8</v>
      </c>
      <c r="H185" s="2">
        <f>'[2]All Speed'!J185</f>
        <v>66.37</v>
      </c>
      <c r="I185" s="112">
        <f>'[2]All Speed'!K185</f>
        <v>65.66</v>
      </c>
      <c r="J185" s="2">
        <f>'[2]All Speed'!L185</f>
        <v>65.8</v>
      </c>
      <c r="K185" s="112">
        <f>'[2]All Speed'!M185</f>
        <v>65.84</v>
      </c>
      <c r="L185" s="115">
        <f>VLOOKUP(A:A,readme[#All],2,FALSE)</f>
        <v>0</v>
      </c>
      <c r="M185" s="119">
        <f>VLOOKUP(A:A,readme[#All],3,FALSE)</f>
        <v>0</v>
      </c>
      <c r="N185" s="115">
        <f>VLOOKUP(A:A,readme[#All],4,FALSE)</f>
        <v>0</v>
      </c>
      <c r="O185" s="6">
        <f>VLOOKUP(A:A,readme[#All],5,FALSE)</f>
        <v>0</v>
      </c>
      <c r="P185" s="115">
        <f>VLOOKUP(A:A,readme[#All],6,FALSE)</f>
        <v>0</v>
      </c>
      <c r="Q185" s="143">
        <f t="shared" si="8"/>
        <v>-1</v>
      </c>
      <c r="R185" s="117">
        <f t="shared" si="9"/>
        <v>4404.9769000000006</v>
      </c>
      <c r="S185" s="143">
        <f t="shared" si="10"/>
        <v>-1</v>
      </c>
      <c r="T185" s="118">
        <f t="shared" si="11"/>
        <v>4329.6399999999994</v>
      </c>
      <c r="V185" s="10">
        <v>8787</v>
      </c>
      <c r="W185" s="139"/>
      <c r="X185" s="139"/>
      <c r="Y185" s="139"/>
      <c r="Z185" s="139"/>
      <c r="AA185" s="139">
        <v>68.930000000000007</v>
      </c>
      <c r="AB185" s="139">
        <v>0</v>
      </c>
      <c r="AC185" s="139">
        <v>43.51</v>
      </c>
      <c r="AD185" s="139">
        <v>0</v>
      </c>
      <c r="AE185" s="139"/>
      <c r="AF185" s="139"/>
      <c r="AG185" s="139"/>
      <c r="AH185" s="139"/>
      <c r="AI185" s="139"/>
      <c r="AJ185" s="139"/>
      <c r="AK185" s="139"/>
      <c r="AL185" s="139"/>
      <c r="AM185" s="139">
        <v>68.930000000000007</v>
      </c>
      <c r="AN185" s="139">
        <v>0</v>
      </c>
      <c r="AO185" s="139">
        <v>43.51</v>
      </c>
      <c r="AP185" s="139">
        <v>0</v>
      </c>
    </row>
    <row r="186" spans="1:42" x14ac:dyDescent="0.25">
      <c r="A186">
        <f>'[2]All Speed'!A186</f>
        <v>27903</v>
      </c>
      <c r="B186">
        <f>'[2]All Speed'!C186</f>
        <v>1</v>
      </c>
      <c r="C186" s="8" t="str">
        <f>'[2]All Speed'!D186</f>
        <v>I-5 NB</v>
      </c>
      <c r="D186" s="5">
        <f>'[2]All Speed'!E186</f>
        <v>14</v>
      </c>
      <c r="E186" s="1">
        <f>'[2]All Speed'!F186</f>
        <v>0.54</v>
      </c>
      <c r="F186" s="8" t="str">
        <f>'[2]All Speed'!G186</f>
        <v>PALM</v>
      </c>
      <c r="G186" s="112">
        <f>'[2]All Speed'!I186</f>
        <v>67.790000000000006</v>
      </c>
      <c r="H186" s="2">
        <f>'[2]All Speed'!J186</f>
        <v>67.77</v>
      </c>
      <c r="I186" s="112">
        <f>'[2]All Speed'!K186</f>
        <v>66.84</v>
      </c>
      <c r="J186" s="2">
        <f>'[2]All Speed'!L186</f>
        <v>67.290000000000006</v>
      </c>
      <c r="K186" s="112">
        <f>'[2]All Speed'!M186</f>
        <v>66.91</v>
      </c>
      <c r="L186" s="115">
        <f>VLOOKUP(A:A,readme[#All],2,FALSE)</f>
        <v>0</v>
      </c>
      <c r="M186" s="119">
        <f>VLOOKUP(A:A,readme[#All],3,FALSE)</f>
        <v>0</v>
      </c>
      <c r="N186" s="115">
        <f>VLOOKUP(A:A,readme[#All],4,FALSE)</f>
        <v>0</v>
      </c>
      <c r="O186" s="6">
        <f>VLOOKUP(A:A,readme[#All],5,FALSE)</f>
        <v>0</v>
      </c>
      <c r="P186" s="115">
        <f>VLOOKUP(A:A,readme[#All],6,FALSE)</f>
        <v>0</v>
      </c>
      <c r="Q186" s="143">
        <f t="shared" si="8"/>
        <v>-1</v>
      </c>
      <c r="R186" s="117">
        <f t="shared" si="9"/>
        <v>4592.772899999999</v>
      </c>
      <c r="S186" s="143">
        <f t="shared" si="10"/>
        <v>-1</v>
      </c>
      <c r="T186" s="118">
        <f t="shared" si="11"/>
        <v>4527.9441000000006</v>
      </c>
      <c r="V186" s="10">
        <v>8789</v>
      </c>
      <c r="W186" s="139"/>
      <c r="X186" s="139"/>
      <c r="Y186" s="139"/>
      <c r="Z186" s="139"/>
      <c r="AA186" s="139">
        <v>69.75</v>
      </c>
      <c r="AB186" s="139">
        <v>0</v>
      </c>
      <c r="AC186" s="139">
        <v>53.36</v>
      </c>
      <c r="AD186" s="139">
        <v>0</v>
      </c>
      <c r="AE186" s="139"/>
      <c r="AF186" s="139"/>
      <c r="AG186" s="139"/>
      <c r="AH186" s="139"/>
      <c r="AI186" s="139"/>
      <c r="AJ186" s="139"/>
      <c r="AK186" s="139"/>
      <c r="AL186" s="139"/>
      <c r="AM186" s="139">
        <v>69.75</v>
      </c>
      <c r="AN186" s="139">
        <v>0</v>
      </c>
      <c r="AO186" s="139">
        <v>53.36</v>
      </c>
      <c r="AP186" s="139">
        <v>0</v>
      </c>
    </row>
    <row r="187" spans="1:42" x14ac:dyDescent="0.25">
      <c r="A187">
        <f>'[2]All Speed'!A187</f>
        <v>27914</v>
      </c>
      <c r="B187">
        <f>'[2]All Speed'!C187</f>
        <v>1</v>
      </c>
      <c r="C187" s="8" t="str">
        <f>'[2]All Speed'!D187</f>
        <v>I-5 NB</v>
      </c>
      <c r="D187" s="5">
        <f>'[2]All Speed'!E187</f>
        <v>15</v>
      </c>
      <c r="E187" s="1">
        <f>'[2]All Speed'!F187</f>
        <v>0.37</v>
      </c>
      <c r="F187" s="8" t="str">
        <f>'[2]All Speed'!G187</f>
        <v>PALM</v>
      </c>
      <c r="G187" s="112">
        <f>'[2]All Speed'!I187</f>
        <v>66.55</v>
      </c>
      <c r="H187" s="2">
        <f>'[2]All Speed'!J187</f>
        <v>67.66</v>
      </c>
      <c r="I187" s="112">
        <f>'[2]All Speed'!K187</f>
        <v>66.209999999999994</v>
      </c>
      <c r="J187" s="2">
        <f>'[2]All Speed'!L187</f>
        <v>66.42</v>
      </c>
      <c r="K187" s="112">
        <f>'[2]All Speed'!M187</f>
        <v>66</v>
      </c>
      <c r="L187" s="115">
        <f>VLOOKUP(A:A,readme[#All],2,FALSE)</f>
        <v>0</v>
      </c>
      <c r="M187" s="119">
        <f>VLOOKUP(A:A,readme[#All],3,FALSE)</f>
        <v>0</v>
      </c>
      <c r="N187" s="115">
        <f>VLOOKUP(A:A,readme[#All],4,FALSE)</f>
        <v>0</v>
      </c>
      <c r="O187" s="6">
        <f>VLOOKUP(A:A,readme[#All],5,FALSE)</f>
        <v>0</v>
      </c>
      <c r="P187" s="115">
        <f>VLOOKUP(A:A,readme[#All],6,FALSE)</f>
        <v>0</v>
      </c>
      <c r="Q187" s="143">
        <f t="shared" si="8"/>
        <v>-1</v>
      </c>
      <c r="R187" s="117">
        <f t="shared" si="9"/>
        <v>4577.8755999999994</v>
      </c>
      <c r="S187" s="143">
        <f t="shared" si="10"/>
        <v>-1</v>
      </c>
      <c r="T187" s="118">
        <f t="shared" si="11"/>
        <v>4411.6163999999999</v>
      </c>
      <c r="V187" s="10">
        <v>8790</v>
      </c>
      <c r="W187" s="139">
        <v>53.37</v>
      </c>
      <c r="X187" s="139">
        <v>0</v>
      </c>
      <c r="Y187" s="139">
        <v>66.06</v>
      </c>
      <c r="Z187" s="139">
        <v>0</v>
      </c>
      <c r="AA187" s="139"/>
      <c r="AB187" s="139"/>
      <c r="AC187" s="139"/>
      <c r="AD187" s="139"/>
      <c r="AE187" s="139"/>
      <c r="AF187" s="139"/>
      <c r="AG187" s="139"/>
      <c r="AH187" s="139"/>
      <c r="AI187" s="139"/>
      <c r="AJ187" s="139"/>
      <c r="AK187" s="139"/>
      <c r="AL187" s="139"/>
      <c r="AM187" s="139">
        <v>53.37</v>
      </c>
      <c r="AN187" s="139">
        <v>0</v>
      </c>
      <c r="AO187" s="139">
        <v>66.06</v>
      </c>
      <c r="AP187" s="139">
        <v>0</v>
      </c>
    </row>
    <row r="188" spans="1:42" x14ac:dyDescent="0.25">
      <c r="A188">
        <f>'[2]All Speed'!A188</f>
        <v>27919</v>
      </c>
      <c r="B188">
        <f>'[2]All Speed'!C188</f>
        <v>1</v>
      </c>
      <c r="C188" s="8" t="str">
        <f>'[2]All Speed'!D188</f>
        <v>I-5 NB</v>
      </c>
      <c r="D188" s="5">
        <f>'[2]All Speed'!E188</f>
        <v>17</v>
      </c>
      <c r="E188" s="1">
        <f>'[2]All Speed'!F188</f>
        <v>0.19</v>
      </c>
      <c r="F188" s="8" t="str">
        <f>'[2]All Speed'!G188</f>
        <v>MAIN</v>
      </c>
      <c r="G188" s="112">
        <f>'[2]All Speed'!I188</f>
        <v>67.77</v>
      </c>
      <c r="H188" s="2">
        <f>'[2]All Speed'!J188</f>
        <v>67.510000000000005</v>
      </c>
      <c r="I188" s="112">
        <f>'[2]All Speed'!K188</f>
        <v>66.87</v>
      </c>
      <c r="J188" s="2">
        <f>'[2]All Speed'!L188</f>
        <v>67.28</v>
      </c>
      <c r="K188" s="112">
        <f>'[2]All Speed'!M188</f>
        <v>66.83</v>
      </c>
      <c r="L188" s="115">
        <f>VLOOKUP(A:A,readme[#All],2,FALSE)</f>
        <v>0</v>
      </c>
      <c r="M188" s="119">
        <f>VLOOKUP(A:A,readme[#All],3,FALSE)</f>
        <v>0</v>
      </c>
      <c r="N188" s="115">
        <f>VLOOKUP(A:A,readme[#All],4,FALSE)</f>
        <v>0</v>
      </c>
      <c r="O188" s="6">
        <f>VLOOKUP(A:A,readme[#All],5,FALSE)</f>
        <v>0</v>
      </c>
      <c r="P188" s="115">
        <f>VLOOKUP(A:A,readme[#All],6,FALSE)</f>
        <v>0</v>
      </c>
      <c r="Q188" s="143">
        <f t="shared" si="8"/>
        <v>-1</v>
      </c>
      <c r="R188" s="117">
        <f t="shared" si="9"/>
        <v>4557.6001000000006</v>
      </c>
      <c r="S188" s="143">
        <f t="shared" si="10"/>
        <v>-1</v>
      </c>
      <c r="T188" s="118">
        <f t="shared" si="11"/>
        <v>4526.5983999999999</v>
      </c>
      <c r="V188" s="10">
        <v>8791</v>
      </c>
      <c r="W188" s="139"/>
      <c r="X188" s="139"/>
      <c r="Y188" s="139"/>
      <c r="Z188" s="139"/>
      <c r="AA188" s="139">
        <v>69.75</v>
      </c>
      <c r="AB188" s="139">
        <v>0</v>
      </c>
      <c r="AC188" s="139">
        <v>53.36</v>
      </c>
      <c r="AD188" s="139">
        <v>0</v>
      </c>
      <c r="AE188" s="139"/>
      <c r="AF188" s="139"/>
      <c r="AG188" s="139"/>
      <c r="AH188" s="139"/>
      <c r="AI188" s="139"/>
      <c r="AJ188" s="139"/>
      <c r="AK188" s="139"/>
      <c r="AL188" s="139"/>
      <c r="AM188" s="139">
        <v>69.75</v>
      </c>
      <c r="AN188" s="139">
        <v>0</v>
      </c>
      <c r="AO188" s="139">
        <v>53.36</v>
      </c>
      <c r="AP188" s="139">
        <v>0</v>
      </c>
    </row>
    <row r="189" spans="1:42" x14ac:dyDescent="0.25">
      <c r="A189">
        <f>'[2]All Speed'!A189</f>
        <v>27921</v>
      </c>
      <c r="B189">
        <f>'[2]All Speed'!C189</f>
        <v>1</v>
      </c>
      <c r="C189" s="8" t="str">
        <f>'[2]All Speed'!D189</f>
        <v>I-5 NB</v>
      </c>
      <c r="D189" s="5">
        <f>'[2]All Speed'!E189</f>
        <v>18</v>
      </c>
      <c r="E189" s="1">
        <f>'[2]All Speed'!F189</f>
        <v>0.43</v>
      </c>
      <c r="F189" s="8" t="str">
        <f>'[2]All Speed'!G189</f>
        <v>PALOMAR</v>
      </c>
      <c r="G189" s="112">
        <f>'[2]All Speed'!I189</f>
        <v>67.77</v>
      </c>
      <c r="H189" s="2">
        <f>'[2]All Speed'!J189</f>
        <v>67.510000000000005</v>
      </c>
      <c r="I189" s="112">
        <f>'[2]All Speed'!K189</f>
        <v>66.87</v>
      </c>
      <c r="J189" s="2">
        <f>'[2]All Speed'!L189</f>
        <v>67.28</v>
      </c>
      <c r="K189" s="112">
        <f>'[2]All Speed'!M189</f>
        <v>66.83</v>
      </c>
      <c r="L189" s="115">
        <f>VLOOKUP(A:A,readme[#All],2,FALSE)</f>
        <v>0</v>
      </c>
      <c r="M189" s="119">
        <f>VLOOKUP(A:A,readme[#All],3,FALSE)</f>
        <v>0</v>
      </c>
      <c r="N189" s="115">
        <f>VLOOKUP(A:A,readme[#All],4,FALSE)</f>
        <v>0</v>
      </c>
      <c r="O189" s="6">
        <f>VLOOKUP(A:A,readme[#All],5,FALSE)</f>
        <v>0</v>
      </c>
      <c r="P189" s="115">
        <f>VLOOKUP(A:A,readme[#All],6,FALSE)</f>
        <v>0</v>
      </c>
      <c r="Q189" s="143">
        <f t="shared" si="8"/>
        <v>-1</v>
      </c>
      <c r="R189" s="117">
        <f t="shared" si="9"/>
        <v>4557.6001000000006</v>
      </c>
      <c r="S189" s="143">
        <f t="shared" si="10"/>
        <v>-1</v>
      </c>
      <c r="T189" s="118">
        <f t="shared" si="11"/>
        <v>4526.5983999999999</v>
      </c>
      <c r="V189" s="10">
        <v>8792</v>
      </c>
      <c r="W189" s="139">
        <v>44.35</v>
      </c>
      <c r="X189" s="139">
        <v>0</v>
      </c>
      <c r="Y189" s="139">
        <v>67.37</v>
      </c>
      <c r="Z189" s="139">
        <v>0</v>
      </c>
      <c r="AA189" s="139"/>
      <c r="AB189" s="139"/>
      <c r="AC189" s="139"/>
      <c r="AD189" s="139"/>
      <c r="AE189" s="139"/>
      <c r="AF189" s="139"/>
      <c r="AG189" s="139"/>
      <c r="AH189" s="139"/>
      <c r="AI189" s="139"/>
      <c r="AJ189" s="139"/>
      <c r="AK189" s="139"/>
      <c r="AL189" s="139"/>
      <c r="AM189" s="139">
        <v>44.35</v>
      </c>
      <c r="AN189" s="139">
        <v>0</v>
      </c>
      <c r="AO189" s="139">
        <v>67.37</v>
      </c>
      <c r="AP189" s="139">
        <v>0</v>
      </c>
    </row>
    <row r="190" spans="1:42" x14ac:dyDescent="0.25">
      <c r="A190">
        <f>'[2]All Speed'!A190</f>
        <v>27925</v>
      </c>
      <c r="B190">
        <f>'[2]All Speed'!C190</f>
        <v>1</v>
      </c>
      <c r="C190" s="8" t="str">
        <f>'[2]All Speed'!D190</f>
        <v>I-5 NB</v>
      </c>
      <c r="D190" s="5">
        <f>'[2]All Speed'!E190</f>
        <v>19</v>
      </c>
      <c r="E190" s="1">
        <f>'[2]All Speed'!F190</f>
        <v>0.23</v>
      </c>
      <c r="F190" s="8" t="str">
        <f>'[2]All Speed'!G190</f>
        <v>PALOMAR</v>
      </c>
      <c r="G190" s="112">
        <f>'[2]All Speed'!I190</f>
        <v>66.69</v>
      </c>
      <c r="H190" s="2">
        <f>'[2]All Speed'!J190</f>
        <v>65.040000000000006</v>
      </c>
      <c r="I190" s="112">
        <f>'[2]All Speed'!K190</f>
        <v>66.45</v>
      </c>
      <c r="J190" s="2">
        <f>'[2]All Speed'!L190</f>
        <v>67.209999999999994</v>
      </c>
      <c r="K190" s="112">
        <f>'[2]All Speed'!M190</f>
        <v>66.400000000000006</v>
      </c>
      <c r="L190" s="115">
        <f>VLOOKUP(A:A,readme[#All],2,FALSE)</f>
        <v>0</v>
      </c>
      <c r="M190" s="119">
        <f>VLOOKUP(A:A,readme[#All],3,FALSE)</f>
        <v>0</v>
      </c>
      <c r="N190" s="115">
        <f>VLOOKUP(A:A,readme[#All],4,FALSE)</f>
        <v>0</v>
      </c>
      <c r="O190" s="6">
        <f>VLOOKUP(A:A,readme[#All],5,FALSE)</f>
        <v>0</v>
      </c>
      <c r="P190" s="115">
        <f>VLOOKUP(A:A,readme[#All],6,FALSE)</f>
        <v>0</v>
      </c>
      <c r="Q190" s="143">
        <f t="shared" si="8"/>
        <v>-1</v>
      </c>
      <c r="R190" s="117">
        <f t="shared" si="9"/>
        <v>4230.2016000000012</v>
      </c>
      <c r="S190" s="143">
        <f t="shared" si="10"/>
        <v>-1</v>
      </c>
      <c r="T190" s="118">
        <f t="shared" si="11"/>
        <v>4517.1840999999995</v>
      </c>
      <c r="V190" s="10">
        <v>8793</v>
      </c>
      <c r="W190" s="139"/>
      <c r="X190" s="139"/>
      <c r="Y190" s="139"/>
      <c r="Z190" s="139"/>
      <c r="AA190" s="139">
        <v>69.75</v>
      </c>
      <c r="AB190" s="139">
        <v>0</v>
      </c>
      <c r="AC190" s="139">
        <v>53.36</v>
      </c>
      <c r="AD190" s="139">
        <v>0</v>
      </c>
      <c r="AE190" s="139"/>
      <c r="AF190" s="139"/>
      <c r="AG190" s="139"/>
      <c r="AH190" s="139"/>
      <c r="AI190" s="139"/>
      <c r="AJ190" s="139"/>
      <c r="AK190" s="139"/>
      <c r="AL190" s="139"/>
      <c r="AM190" s="139">
        <v>69.75</v>
      </c>
      <c r="AN190" s="139">
        <v>0</v>
      </c>
      <c r="AO190" s="139">
        <v>53.36</v>
      </c>
      <c r="AP190" s="139">
        <v>0</v>
      </c>
    </row>
    <row r="191" spans="1:42" x14ac:dyDescent="0.25">
      <c r="A191">
        <f>'[2]All Speed'!A191</f>
        <v>27929</v>
      </c>
      <c r="B191">
        <f>'[2]All Speed'!C191</f>
        <v>1</v>
      </c>
      <c r="C191" s="8" t="str">
        <f>'[2]All Speed'!D191</f>
        <v>I-5 NB</v>
      </c>
      <c r="D191" s="5">
        <f>'[2]All Speed'!E191</f>
        <v>20</v>
      </c>
      <c r="E191" s="1">
        <f>'[2]All Speed'!F191</f>
        <v>0.28000000000000003</v>
      </c>
      <c r="F191" s="8" t="str">
        <f>'[2]All Speed'!G191</f>
        <v>INDUSTRIAL</v>
      </c>
      <c r="G191" s="112">
        <f>'[2]All Speed'!I191</f>
        <v>66.69</v>
      </c>
      <c r="H191" s="2">
        <f>'[2]All Speed'!J191</f>
        <v>65.040000000000006</v>
      </c>
      <c r="I191" s="112">
        <f>'[2]All Speed'!K191</f>
        <v>66.45</v>
      </c>
      <c r="J191" s="2">
        <f>'[2]All Speed'!L191</f>
        <v>67.209999999999994</v>
      </c>
      <c r="K191" s="112">
        <f>'[2]All Speed'!M191</f>
        <v>66.400000000000006</v>
      </c>
      <c r="L191" s="115">
        <f>VLOOKUP(A:A,readme[#All],2,FALSE)</f>
        <v>0</v>
      </c>
      <c r="M191" s="119">
        <f>VLOOKUP(A:A,readme[#All],3,FALSE)</f>
        <v>0</v>
      </c>
      <c r="N191" s="115">
        <f>VLOOKUP(A:A,readme[#All],4,FALSE)</f>
        <v>0</v>
      </c>
      <c r="O191" s="6">
        <f>VLOOKUP(A:A,readme[#All],5,FALSE)</f>
        <v>0</v>
      </c>
      <c r="P191" s="115">
        <f>VLOOKUP(A:A,readme[#All],6,FALSE)</f>
        <v>0</v>
      </c>
      <c r="Q191" s="143">
        <f t="shared" si="8"/>
        <v>-1</v>
      </c>
      <c r="R191" s="117">
        <f t="shared" si="9"/>
        <v>4230.2016000000012</v>
      </c>
      <c r="S191" s="143">
        <f t="shared" si="10"/>
        <v>-1</v>
      </c>
      <c r="T191" s="118">
        <f t="shared" si="11"/>
        <v>4517.1840999999995</v>
      </c>
      <c r="V191" s="10">
        <v>8794</v>
      </c>
      <c r="W191" s="139">
        <v>44.35</v>
      </c>
      <c r="X191" s="139">
        <v>0</v>
      </c>
      <c r="Y191" s="139">
        <v>67.37</v>
      </c>
      <c r="Z191" s="139">
        <v>0</v>
      </c>
      <c r="AA191" s="139"/>
      <c r="AB191" s="139"/>
      <c r="AC191" s="139"/>
      <c r="AD191" s="139"/>
      <c r="AE191" s="139"/>
      <c r="AF191" s="139"/>
      <c r="AG191" s="139"/>
      <c r="AH191" s="139"/>
      <c r="AI191" s="139"/>
      <c r="AJ191" s="139"/>
      <c r="AK191" s="139"/>
      <c r="AL191" s="139"/>
      <c r="AM191" s="139">
        <v>44.35</v>
      </c>
      <c r="AN191" s="139">
        <v>0</v>
      </c>
      <c r="AO191" s="139">
        <v>67.37</v>
      </c>
      <c r="AP191" s="139">
        <v>0</v>
      </c>
    </row>
    <row r="192" spans="1:42" x14ac:dyDescent="0.25">
      <c r="A192">
        <f>'[2]All Speed'!A192</f>
        <v>27931</v>
      </c>
      <c r="B192">
        <f>'[2]All Speed'!C192</f>
        <v>1</v>
      </c>
      <c r="C192" s="8" t="str">
        <f>'[2]All Speed'!D192</f>
        <v>I-5 NB</v>
      </c>
      <c r="D192" s="5">
        <f>'[2]All Speed'!E192</f>
        <v>21</v>
      </c>
      <c r="E192" s="1">
        <f>'[2]All Speed'!F192</f>
        <v>0.33</v>
      </c>
      <c r="F192" s="8" t="str">
        <f>'[2]All Speed'!G192</f>
        <v>INDUSTRIAL</v>
      </c>
      <c r="G192" s="112">
        <f>'[2]All Speed'!I192</f>
        <v>67.64</v>
      </c>
      <c r="H192" s="2">
        <f>'[2]All Speed'!J192</f>
        <v>60.94</v>
      </c>
      <c r="I192" s="112">
        <f>'[2]All Speed'!K192</f>
        <v>66.52</v>
      </c>
      <c r="J192" s="2">
        <f>'[2]All Speed'!L192</f>
        <v>67.09</v>
      </c>
      <c r="K192" s="112">
        <f>'[2]All Speed'!M192</f>
        <v>68.150000000000006</v>
      </c>
      <c r="L192" s="115">
        <f>VLOOKUP(A:A,readme[#All],2,FALSE)</f>
        <v>0</v>
      </c>
      <c r="M192" s="119">
        <f>VLOOKUP(A:A,readme[#All],3,FALSE)</f>
        <v>0</v>
      </c>
      <c r="N192" s="115">
        <f>VLOOKUP(A:A,readme[#All],4,FALSE)</f>
        <v>0</v>
      </c>
      <c r="O192" s="6">
        <f>VLOOKUP(A:A,readme[#All],5,FALSE)</f>
        <v>0</v>
      </c>
      <c r="P192" s="115">
        <f>VLOOKUP(A:A,readme[#All],6,FALSE)</f>
        <v>0</v>
      </c>
      <c r="Q192" s="143">
        <f t="shared" si="8"/>
        <v>-1</v>
      </c>
      <c r="R192" s="117">
        <f t="shared" si="9"/>
        <v>3713.6835999999998</v>
      </c>
      <c r="S192" s="143">
        <f t="shared" si="10"/>
        <v>-1</v>
      </c>
      <c r="T192" s="118">
        <f t="shared" si="11"/>
        <v>4501.0681000000004</v>
      </c>
      <c r="V192" s="10">
        <v>8802</v>
      </c>
      <c r="W192" s="139"/>
      <c r="X192" s="139"/>
      <c r="Y192" s="139"/>
      <c r="Z192" s="139"/>
      <c r="AA192" s="139">
        <v>67.459999999999994</v>
      </c>
      <c r="AB192" s="139">
        <v>0</v>
      </c>
      <c r="AC192" s="139">
        <v>32.76</v>
      </c>
      <c r="AD192" s="139">
        <v>0</v>
      </c>
      <c r="AE192" s="139"/>
      <c r="AF192" s="139"/>
      <c r="AG192" s="139"/>
      <c r="AH192" s="139"/>
      <c r="AI192" s="139"/>
      <c r="AJ192" s="139"/>
      <c r="AK192" s="139"/>
      <c r="AL192" s="139"/>
      <c r="AM192" s="139">
        <v>67.459999999999994</v>
      </c>
      <c r="AN192" s="139">
        <v>0</v>
      </c>
      <c r="AO192" s="139">
        <v>32.76</v>
      </c>
      <c r="AP192" s="139">
        <v>0</v>
      </c>
    </row>
    <row r="193" spans="1:42" x14ac:dyDescent="0.25">
      <c r="A193">
        <f>'[2]All Speed'!A193</f>
        <v>27933</v>
      </c>
      <c r="B193">
        <f>'[2]All Speed'!C193</f>
        <v>1</v>
      </c>
      <c r="C193" s="8" t="str">
        <f>'[2]All Speed'!D193</f>
        <v>I-5 NB</v>
      </c>
      <c r="D193" s="5">
        <f>'[2]All Speed'!E193</f>
        <v>22</v>
      </c>
      <c r="E193" s="1">
        <f>'[2]All Speed'!F193</f>
        <v>0.4</v>
      </c>
      <c r="F193" s="8" t="str">
        <f>'[2]All Speed'!G193</f>
        <v>J</v>
      </c>
      <c r="G193" s="112">
        <f>'[2]All Speed'!I193</f>
        <v>67.64</v>
      </c>
      <c r="H193" s="2">
        <f>'[2]All Speed'!J193</f>
        <v>60.94</v>
      </c>
      <c r="I193" s="112">
        <f>'[2]All Speed'!K193</f>
        <v>66.52</v>
      </c>
      <c r="J193" s="2">
        <f>'[2]All Speed'!L193</f>
        <v>67.09</v>
      </c>
      <c r="K193" s="112">
        <f>'[2]All Speed'!M193</f>
        <v>68.150000000000006</v>
      </c>
      <c r="L193" s="115">
        <f>VLOOKUP(A:A,readme[#All],2,FALSE)</f>
        <v>0</v>
      </c>
      <c r="M193" s="119">
        <f>VLOOKUP(A:A,readme[#All],3,FALSE)</f>
        <v>0</v>
      </c>
      <c r="N193" s="115">
        <f>VLOOKUP(A:A,readme[#All],4,FALSE)</f>
        <v>0</v>
      </c>
      <c r="O193" s="6">
        <f>VLOOKUP(A:A,readme[#All],5,FALSE)</f>
        <v>0</v>
      </c>
      <c r="P193" s="115">
        <f>VLOOKUP(A:A,readme[#All],6,FALSE)</f>
        <v>0</v>
      </c>
      <c r="Q193" s="143">
        <f t="shared" si="8"/>
        <v>-1</v>
      </c>
      <c r="R193" s="117">
        <f t="shared" si="9"/>
        <v>3713.6835999999998</v>
      </c>
      <c r="S193" s="143">
        <f t="shared" si="10"/>
        <v>-1</v>
      </c>
      <c r="T193" s="118">
        <f t="shared" si="11"/>
        <v>4501.0681000000004</v>
      </c>
      <c r="V193" s="10">
        <v>8803</v>
      </c>
      <c r="W193" s="139">
        <v>67.5</v>
      </c>
      <c r="X193" s="139">
        <v>0</v>
      </c>
      <c r="Y193" s="139">
        <v>69.989999999999995</v>
      </c>
      <c r="Z193" s="139">
        <v>0</v>
      </c>
      <c r="AA193" s="139"/>
      <c r="AB193" s="139"/>
      <c r="AC193" s="139"/>
      <c r="AD193" s="139"/>
      <c r="AE193" s="139"/>
      <c r="AF193" s="139"/>
      <c r="AG193" s="139"/>
      <c r="AH193" s="139"/>
      <c r="AI193" s="139"/>
      <c r="AJ193" s="139"/>
      <c r="AK193" s="139"/>
      <c r="AL193" s="139"/>
      <c r="AM193" s="139">
        <v>67.5</v>
      </c>
      <c r="AN193" s="139">
        <v>0</v>
      </c>
      <c r="AO193" s="139">
        <v>69.989999999999995</v>
      </c>
      <c r="AP193" s="139">
        <v>0</v>
      </c>
    </row>
    <row r="194" spans="1:42" x14ac:dyDescent="0.25">
      <c r="A194">
        <f>'[2]All Speed'!A194</f>
        <v>27941</v>
      </c>
      <c r="B194">
        <f>'[2]All Speed'!C194</f>
        <v>1</v>
      </c>
      <c r="C194" s="8" t="str">
        <f>'[2]All Speed'!D194</f>
        <v>I-5 NB</v>
      </c>
      <c r="D194" s="5">
        <f>'[2]All Speed'!E194</f>
        <v>24</v>
      </c>
      <c r="E194" s="1">
        <f>'[2]All Speed'!F194</f>
        <v>0.41</v>
      </c>
      <c r="F194" s="8" t="str">
        <f>'[2]All Speed'!G194</f>
        <v>H</v>
      </c>
      <c r="G194" s="112">
        <f>'[2]All Speed'!I194</f>
        <v>67.28</v>
      </c>
      <c r="H194" s="2">
        <f>'[2]All Speed'!J194</f>
        <v>57.63</v>
      </c>
      <c r="I194" s="112">
        <f>'[2]All Speed'!K194</f>
        <v>67.069999999999993</v>
      </c>
      <c r="J194" s="2">
        <f>'[2]All Speed'!L194</f>
        <v>67.66</v>
      </c>
      <c r="K194" s="112">
        <f>'[2]All Speed'!M194</f>
        <v>67.38</v>
      </c>
      <c r="L194" s="115">
        <f>VLOOKUP(A:A,readme[#All],2,FALSE)</f>
        <v>0</v>
      </c>
      <c r="M194" s="119">
        <f>VLOOKUP(A:A,readme[#All],3,FALSE)</f>
        <v>0</v>
      </c>
      <c r="N194" s="115">
        <f>VLOOKUP(A:A,readme[#All],4,FALSE)</f>
        <v>0</v>
      </c>
      <c r="O194" s="6">
        <f>VLOOKUP(A:A,readme[#All],5,FALSE)</f>
        <v>0</v>
      </c>
      <c r="P194" s="115">
        <f>VLOOKUP(A:A,readme[#All],6,FALSE)</f>
        <v>0</v>
      </c>
      <c r="Q194" s="143">
        <f t="shared" si="8"/>
        <v>-1</v>
      </c>
      <c r="R194" s="117">
        <f t="shared" si="9"/>
        <v>3321.2169000000004</v>
      </c>
      <c r="S194" s="143">
        <f t="shared" si="10"/>
        <v>-1</v>
      </c>
      <c r="T194" s="118">
        <f t="shared" si="11"/>
        <v>4577.8755999999994</v>
      </c>
      <c r="V194" s="10">
        <v>8804</v>
      </c>
      <c r="W194" s="139"/>
      <c r="X194" s="139"/>
      <c r="Y194" s="139"/>
      <c r="Z194" s="139"/>
      <c r="AA194" s="139">
        <v>67.39</v>
      </c>
      <c r="AB194" s="139">
        <v>0</v>
      </c>
      <c r="AC194" s="139">
        <v>33.03</v>
      </c>
      <c r="AD194" s="139">
        <v>0</v>
      </c>
      <c r="AE194" s="139"/>
      <c r="AF194" s="139"/>
      <c r="AG194" s="139"/>
      <c r="AH194" s="139"/>
      <c r="AI194" s="139"/>
      <c r="AJ194" s="139"/>
      <c r="AK194" s="139"/>
      <c r="AL194" s="139"/>
      <c r="AM194" s="139">
        <v>67.39</v>
      </c>
      <c r="AN194" s="139">
        <v>0</v>
      </c>
      <c r="AO194" s="139">
        <v>33.03</v>
      </c>
      <c r="AP194" s="139">
        <v>0</v>
      </c>
    </row>
    <row r="195" spans="1:42" x14ac:dyDescent="0.25">
      <c r="A195">
        <f>'[2]All Speed'!A195</f>
        <v>27943</v>
      </c>
      <c r="B195">
        <f>'[2]All Speed'!C195</f>
        <v>1</v>
      </c>
      <c r="C195" s="8" t="str">
        <f>'[2]All Speed'!D195</f>
        <v>I-5 NB</v>
      </c>
      <c r="D195" s="5">
        <f>'[2]All Speed'!E195</f>
        <v>25</v>
      </c>
      <c r="E195" s="1">
        <f>'[2]All Speed'!F195</f>
        <v>0.32</v>
      </c>
      <c r="F195" s="8" t="str">
        <f>'[2]All Speed'!G195</f>
        <v>H</v>
      </c>
      <c r="G195" s="112">
        <f>'[2]All Speed'!I195</f>
        <v>67.75</v>
      </c>
      <c r="H195" s="2">
        <f>'[2]All Speed'!J195</f>
        <v>52.58</v>
      </c>
      <c r="I195" s="112">
        <f>'[2]All Speed'!K195</f>
        <v>67.209999999999994</v>
      </c>
      <c r="J195" s="2">
        <f>'[2]All Speed'!L195</f>
        <v>67.989999999999995</v>
      </c>
      <c r="K195" s="112">
        <f>'[2]All Speed'!M195</f>
        <v>67.69</v>
      </c>
      <c r="L195" s="115">
        <f>VLOOKUP(A:A,readme[#All],2,FALSE)</f>
        <v>0</v>
      </c>
      <c r="M195" s="119">
        <f>VLOOKUP(A:A,readme[#All],3,FALSE)</f>
        <v>0</v>
      </c>
      <c r="N195" s="115">
        <f>VLOOKUP(A:A,readme[#All],4,FALSE)</f>
        <v>0</v>
      </c>
      <c r="O195" s="6">
        <f>VLOOKUP(A:A,readme[#All],5,FALSE)</f>
        <v>0</v>
      </c>
      <c r="P195" s="115">
        <f>VLOOKUP(A:A,readme[#All],6,FALSE)</f>
        <v>0</v>
      </c>
      <c r="Q195" s="143">
        <f t="shared" ref="Q195:Q258" si="12">IFERROR(M195/H195-1,"")</f>
        <v>-1</v>
      </c>
      <c r="R195" s="117">
        <f t="shared" ref="R195:R258" si="13">IFERROR(POWER((M195-H195),2),"")</f>
        <v>2764.6563999999998</v>
      </c>
      <c r="S195" s="143">
        <f t="shared" ref="S195:S258" si="14">IFERROR(O195/J195-1,"")</f>
        <v>-1</v>
      </c>
      <c r="T195" s="118">
        <f t="shared" ref="T195:T258" si="15">IFERROR(POWER((O195-J195),2),"")</f>
        <v>4622.6400999999996</v>
      </c>
      <c r="V195" s="10">
        <v>8809</v>
      </c>
      <c r="W195" s="139">
        <v>69.180000000000007</v>
      </c>
      <c r="X195" s="139">
        <v>0</v>
      </c>
      <c r="Y195" s="139">
        <v>52.33</v>
      </c>
      <c r="Z195" s="139">
        <v>0</v>
      </c>
      <c r="AA195" s="139"/>
      <c r="AB195" s="139"/>
      <c r="AC195" s="139"/>
      <c r="AD195" s="139"/>
      <c r="AE195" s="139"/>
      <c r="AF195" s="139"/>
      <c r="AG195" s="139"/>
      <c r="AH195" s="139"/>
      <c r="AI195" s="139"/>
      <c r="AJ195" s="139"/>
      <c r="AK195" s="139"/>
      <c r="AL195" s="139"/>
      <c r="AM195" s="139">
        <v>69.180000000000007</v>
      </c>
      <c r="AN195" s="139">
        <v>0</v>
      </c>
      <c r="AO195" s="139">
        <v>52.33</v>
      </c>
      <c r="AP195" s="139">
        <v>0</v>
      </c>
    </row>
    <row r="196" spans="1:42" x14ac:dyDescent="0.25">
      <c r="A196">
        <f>'[2]All Speed'!A196</f>
        <v>27946</v>
      </c>
      <c r="B196">
        <f>'[2]All Speed'!C196</f>
        <v>1</v>
      </c>
      <c r="C196" s="8" t="str">
        <f>'[2]All Speed'!D196</f>
        <v>I-5 NB</v>
      </c>
      <c r="D196" s="5">
        <f>'[2]All Speed'!E196</f>
        <v>26</v>
      </c>
      <c r="E196" s="1">
        <f>'[2]All Speed'!F196</f>
        <v>0.39</v>
      </c>
      <c r="F196" s="8" t="str">
        <f>'[2]All Speed'!G196</f>
        <v>E ST</v>
      </c>
      <c r="G196" s="112">
        <f>'[2]All Speed'!I196</f>
        <v>67.75</v>
      </c>
      <c r="H196" s="2">
        <f>'[2]All Speed'!J196</f>
        <v>52.58</v>
      </c>
      <c r="I196" s="112">
        <f>'[2]All Speed'!K196</f>
        <v>67.209999999999994</v>
      </c>
      <c r="J196" s="2">
        <f>'[2]All Speed'!L196</f>
        <v>67.989999999999995</v>
      </c>
      <c r="K196" s="112">
        <f>'[2]All Speed'!M196</f>
        <v>67.69</v>
      </c>
      <c r="L196" s="115">
        <f>VLOOKUP(A:A,readme[#All],2,FALSE)</f>
        <v>0</v>
      </c>
      <c r="M196" s="119">
        <f>VLOOKUP(A:A,readme[#All],3,FALSE)</f>
        <v>0</v>
      </c>
      <c r="N196" s="115">
        <f>VLOOKUP(A:A,readme[#All],4,FALSE)</f>
        <v>0</v>
      </c>
      <c r="O196" s="6">
        <f>VLOOKUP(A:A,readme[#All],5,FALSE)</f>
        <v>0</v>
      </c>
      <c r="P196" s="115">
        <f>VLOOKUP(A:A,readme[#All],6,FALSE)</f>
        <v>0</v>
      </c>
      <c r="Q196" s="143">
        <f t="shared" si="12"/>
        <v>-1</v>
      </c>
      <c r="R196" s="117">
        <f t="shared" si="13"/>
        <v>2764.6563999999998</v>
      </c>
      <c r="S196" s="143">
        <f t="shared" si="14"/>
        <v>-1</v>
      </c>
      <c r="T196" s="118">
        <f t="shared" si="15"/>
        <v>4622.6400999999996</v>
      </c>
      <c r="V196" s="10">
        <v>8810</v>
      </c>
      <c r="W196" s="139"/>
      <c r="X196" s="139"/>
      <c r="Y196" s="139"/>
      <c r="Z196" s="139"/>
      <c r="AA196" s="139">
        <v>63.33</v>
      </c>
      <c r="AB196" s="139">
        <v>0</v>
      </c>
      <c r="AC196" s="139">
        <v>70.38</v>
      </c>
      <c r="AD196" s="139">
        <v>0</v>
      </c>
      <c r="AE196" s="139"/>
      <c r="AF196" s="139"/>
      <c r="AG196" s="139"/>
      <c r="AH196" s="139"/>
      <c r="AI196" s="139"/>
      <c r="AJ196" s="139"/>
      <c r="AK196" s="139"/>
      <c r="AL196" s="139"/>
      <c r="AM196" s="139">
        <v>63.33</v>
      </c>
      <c r="AN196" s="139">
        <v>0</v>
      </c>
      <c r="AO196" s="139">
        <v>70.38</v>
      </c>
      <c r="AP196" s="139">
        <v>0</v>
      </c>
    </row>
    <row r="197" spans="1:42" x14ac:dyDescent="0.25">
      <c r="A197">
        <f>'[2]All Speed'!A197</f>
        <v>27948</v>
      </c>
      <c r="B197">
        <f>'[2]All Speed'!C197</f>
        <v>1</v>
      </c>
      <c r="C197" s="8" t="str">
        <f>'[2]All Speed'!D197</f>
        <v>I-5 NB</v>
      </c>
      <c r="D197" s="5">
        <f>'[2]All Speed'!E197</f>
        <v>27</v>
      </c>
      <c r="E197" s="1">
        <f>'[2]All Speed'!F197</f>
        <v>0.5</v>
      </c>
      <c r="F197" s="8" t="str">
        <f>'[2]All Speed'!G197</f>
        <v>E ST</v>
      </c>
      <c r="G197" s="112">
        <f>'[2]All Speed'!I197</f>
        <v>64.89</v>
      </c>
      <c r="H197" s="2">
        <f>'[2]All Speed'!J197</f>
        <v>34.24</v>
      </c>
      <c r="I197" s="112">
        <f>'[2]All Speed'!K197</f>
        <v>67.06</v>
      </c>
      <c r="J197" s="2">
        <f>'[2]All Speed'!L197</f>
        <v>68.39</v>
      </c>
      <c r="K197" s="112">
        <f>'[2]All Speed'!M197</f>
        <v>66.040000000000006</v>
      </c>
      <c r="L197" s="115">
        <f>VLOOKUP(A:A,readme[#All],2,FALSE)</f>
        <v>0</v>
      </c>
      <c r="M197" s="119">
        <f>VLOOKUP(A:A,readme[#All],3,FALSE)</f>
        <v>0</v>
      </c>
      <c r="N197" s="115">
        <f>VLOOKUP(A:A,readme[#All],4,FALSE)</f>
        <v>0</v>
      </c>
      <c r="O197" s="6">
        <f>VLOOKUP(A:A,readme[#All],5,FALSE)</f>
        <v>0</v>
      </c>
      <c r="P197" s="115">
        <f>VLOOKUP(A:A,readme[#All],6,FALSE)</f>
        <v>0</v>
      </c>
      <c r="Q197" s="143">
        <f t="shared" si="12"/>
        <v>-1</v>
      </c>
      <c r="R197" s="117">
        <f t="shared" si="13"/>
        <v>1172.3776</v>
      </c>
      <c r="S197" s="143">
        <f t="shared" si="14"/>
        <v>-1</v>
      </c>
      <c r="T197" s="118">
        <f t="shared" si="15"/>
        <v>4677.1921000000002</v>
      </c>
      <c r="V197" s="10">
        <v>8812</v>
      </c>
      <c r="W197" s="139">
        <v>69.040000000000006</v>
      </c>
      <c r="X197" s="139">
        <v>0</v>
      </c>
      <c r="Y197" s="139">
        <v>61.43</v>
      </c>
      <c r="Z197" s="139">
        <v>0</v>
      </c>
      <c r="AA197" s="139"/>
      <c r="AB197" s="139"/>
      <c r="AC197" s="139"/>
      <c r="AD197" s="139"/>
      <c r="AE197" s="139"/>
      <c r="AF197" s="139"/>
      <c r="AG197" s="139"/>
      <c r="AH197" s="139"/>
      <c r="AI197" s="139"/>
      <c r="AJ197" s="139"/>
      <c r="AK197" s="139"/>
      <c r="AL197" s="139"/>
      <c r="AM197" s="139">
        <v>69.040000000000006</v>
      </c>
      <c r="AN197" s="139">
        <v>0</v>
      </c>
      <c r="AO197" s="139">
        <v>61.43</v>
      </c>
      <c r="AP197" s="139">
        <v>0</v>
      </c>
    </row>
    <row r="198" spans="1:42" x14ac:dyDescent="0.25">
      <c r="A198">
        <f>'[2]All Speed'!A198</f>
        <v>28698</v>
      </c>
      <c r="B198">
        <f>'[2]All Speed'!C198</f>
        <v>1</v>
      </c>
      <c r="C198" s="8" t="str">
        <f>'[2]All Speed'!D198</f>
        <v>I-5 NB</v>
      </c>
      <c r="D198" s="5">
        <f>'[2]All Speed'!E198</f>
        <v>29</v>
      </c>
      <c r="E198" s="1">
        <f>'[2]All Speed'!F198</f>
        <v>0.25</v>
      </c>
      <c r="F198" s="8" t="str">
        <f>'[2]All Speed'!G198</f>
        <v>SR-54 EB</v>
      </c>
      <c r="G198" s="112">
        <f>'[2]All Speed'!I198</f>
        <v>64.89</v>
      </c>
      <c r="H198" s="2">
        <f>'[2]All Speed'!J198</f>
        <v>34.24</v>
      </c>
      <c r="I198" s="112">
        <f>'[2]All Speed'!K198</f>
        <v>67.06</v>
      </c>
      <c r="J198" s="2">
        <f>'[2]All Speed'!L198</f>
        <v>68.39</v>
      </c>
      <c r="K198" s="112">
        <f>'[2]All Speed'!M198</f>
        <v>66.040000000000006</v>
      </c>
      <c r="L198" s="115">
        <f>VLOOKUP(A:A,readme[#All],2,FALSE)</f>
        <v>0</v>
      </c>
      <c r="M198" s="119">
        <f>VLOOKUP(A:A,readme[#All],3,FALSE)</f>
        <v>0</v>
      </c>
      <c r="N198" s="115">
        <f>VLOOKUP(A:A,readme[#All],4,FALSE)</f>
        <v>0</v>
      </c>
      <c r="O198" s="6">
        <f>VLOOKUP(A:A,readme[#All],5,FALSE)</f>
        <v>0</v>
      </c>
      <c r="P198" s="115">
        <f>VLOOKUP(A:A,readme[#All],6,FALSE)</f>
        <v>0</v>
      </c>
      <c r="Q198" s="143">
        <f t="shared" si="12"/>
        <v>-1</v>
      </c>
      <c r="R198" s="117">
        <f t="shared" si="13"/>
        <v>1172.3776</v>
      </c>
      <c r="S198" s="143">
        <f t="shared" si="14"/>
        <v>-1</v>
      </c>
      <c r="T198" s="118">
        <f t="shared" si="15"/>
        <v>4677.1921000000002</v>
      </c>
      <c r="V198" s="10">
        <v>8814</v>
      </c>
      <c r="W198" s="139"/>
      <c r="X198" s="139"/>
      <c r="Y198" s="139"/>
      <c r="Z198" s="139"/>
      <c r="AA198" s="139">
        <v>65.680000000000007</v>
      </c>
      <c r="AB198" s="139">
        <v>0</v>
      </c>
      <c r="AC198" s="139">
        <v>64.47</v>
      </c>
      <c r="AD198" s="139">
        <v>0</v>
      </c>
      <c r="AE198" s="139"/>
      <c r="AF198" s="139"/>
      <c r="AG198" s="139"/>
      <c r="AH198" s="139"/>
      <c r="AI198" s="139"/>
      <c r="AJ198" s="139"/>
      <c r="AK198" s="139"/>
      <c r="AL198" s="139"/>
      <c r="AM198" s="139">
        <v>65.680000000000007</v>
      </c>
      <c r="AN198" s="139">
        <v>0</v>
      </c>
      <c r="AO198" s="139">
        <v>64.47</v>
      </c>
      <c r="AP198" s="139">
        <v>0</v>
      </c>
    </row>
    <row r="199" spans="1:42" x14ac:dyDescent="0.25">
      <c r="A199">
        <f>'[2]All Speed'!A199</f>
        <v>28695</v>
      </c>
      <c r="B199">
        <f>'[2]All Speed'!C199</f>
        <v>1</v>
      </c>
      <c r="C199" s="8" t="str">
        <f>'[2]All Speed'!D199</f>
        <v>I-5 NB</v>
      </c>
      <c r="D199" s="5">
        <f>'[2]All Speed'!E199</f>
        <v>31</v>
      </c>
      <c r="E199" s="1">
        <f>'[2]All Speed'!F199</f>
        <v>0.46</v>
      </c>
      <c r="F199" s="8" t="str">
        <f>'[2]All Speed'!G199</f>
        <v>24TH</v>
      </c>
      <c r="G199" s="112">
        <f>'[2]All Speed'!I199</f>
        <v>63.99</v>
      </c>
      <c r="H199" s="2">
        <f>'[2]All Speed'!J199</f>
        <v>26.25</v>
      </c>
      <c r="I199" s="112">
        <f>'[2]All Speed'!K199</f>
        <v>66.16</v>
      </c>
      <c r="J199" s="2">
        <f>'[2]All Speed'!L199</f>
        <v>67.959999999999994</v>
      </c>
      <c r="K199" s="112">
        <f>'[2]All Speed'!M199</f>
        <v>66.290000000000006</v>
      </c>
      <c r="L199" s="115">
        <f>VLOOKUP(A:A,readme[#All],2,FALSE)</f>
        <v>0</v>
      </c>
      <c r="M199" s="119">
        <f>VLOOKUP(A:A,readme[#All],3,FALSE)</f>
        <v>0</v>
      </c>
      <c r="N199" s="115">
        <f>VLOOKUP(A:A,readme[#All],4,FALSE)</f>
        <v>0</v>
      </c>
      <c r="O199" s="6">
        <f>VLOOKUP(A:A,readme[#All],5,FALSE)</f>
        <v>0</v>
      </c>
      <c r="P199" s="115">
        <f>VLOOKUP(A:A,readme[#All],6,FALSE)</f>
        <v>0</v>
      </c>
      <c r="Q199" s="143">
        <f t="shared" si="12"/>
        <v>-1</v>
      </c>
      <c r="R199" s="117">
        <f t="shared" si="13"/>
        <v>689.0625</v>
      </c>
      <c r="S199" s="143">
        <f t="shared" si="14"/>
        <v>-1</v>
      </c>
      <c r="T199" s="118">
        <f t="shared" si="15"/>
        <v>4618.5615999999991</v>
      </c>
      <c r="V199" s="10">
        <v>8815</v>
      </c>
      <c r="W199" s="139"/>
      <c r="X199" s="139"/>
      <c r="Y199" s="139"/>
      <c r="Z199" s="139"/>
      <c r="AA199" s="139">
        <v>69.69</v>
      </c>
      <c r="AB199" s="139">
        <v>0</v>
      </c>
      <c r="AC199" s="139">
        <v>36</v>
      </c>
      <c r="AD199" s="139">
        <v>0</v>
      </c>
      <c r="AE199" s="139"/>
      <c r="AF199" s="139"/>
      <c r="AG199" s="139"/>
      <c r="AH199" s="139"/>
      <c r="AI199" s="139"/>
      <c r="AJ199" s="139"/>
      <c r="AK199" s="139"/>
      <c r="AL199" s="139"/>
      <c r="AM199" s="139">
        <v>69.69</v>
      </c>
      <c r="AN199" s="139">
        <v>0</v>
      </c>
      <c r="AO199" s="139">
        <v>36</v>
      </c>
      <c r="AP199" s="139">
        <v>0</v>
      </c>
    </row>
    <row r="200" spans="1:42" x14ac:dyDescent="0.25">
      <c r="A200">
        <f>'[2]All Speed'!A200</f>
        <v>28710</v>
      </c>
      <c r="B200">
        <f>'[2]All Speed'!C200</f>
        <v>1</v>
      </c>
      <c r="C200" s="8" t="str">
        <f>'[2]All Speed'!D200</f>
        <v>I-5 NB</v>
      </c>
      <c r="D200" s="5">
        <f>'[2]All Speed'!E200</f>
        <v>33</v>
      </c>
      <c r="E200" s="1">
        <f>'[2]All Speed'!F200</f>
        <v>0.2</v>
      </c>
      <c r="F200" s="8" t="str">
        <f>'[2]All Speed'!G200</f>
        <v>HARBOR</v>
      </c>
      <c r="G200" s="112">
        <f>'[2]All Speed'!I200</f>
        <v>65.34</v>
      </c>
      <c r="H200" s="2">
        <f>'[2]All Speed'!J200</f>
        <v>26.19</v>
      </c>
      <c r="I200" s="112">
        <f>'[2]All Speed'!K200</f>
        <v>64.87</v>
      </c>
      <c r="J200" s="2">
        <f>'[2]All Speed'!L200</f>
        <v>66.739999999999995</v>
      </c>
      <c r="K200" s="112">
        <f>'[2]All Speed'!M200</f>
        <v>66.31</v>
      </c>
      <c r="L200" s="115">
        <f>VLOOKUP(A:A,readme[#All],2,FALSE)</f>
        <v>0</v>
      </c>
      <c r="M200" s="119">
        <f>VLOOKUP(A:A,readme[#All],3,FALSE)</f>
        <v>0</v>
      </c>
      <c r="N200" s="115">
        <f>VLOOKUP(A:A,readme[#All],4,FALSE)</f>
        <v>0</v>
      </c>
      <c r="O200" s="6">
        <f>VLOOKUP(A:A,readme[#All],5,FALSE)</f>
        <v>0</v>
      </c>
      <c r="P200" s="115">
        <f>VLOOKUP(A:A,readme[#All],6,FALSE)</f>
        <v>0</v>
      </c>
      <c r="Q200" s="143">
        <f t="shared" si="12"/>
        <v>-1</v>
      </c>
      <c r="R200" s="117">
        <f t="shared" si="13"/>
        <v>685.91610000000003</v>
      </c>
      <c r="S200" s="143">
        <f t="shared" si="14"/>
        <v>-1</v>
      </c>
      <c r="T200" s="118">
        <f t="shared" si="15"/>
        <v>4454.2275999999993</v>
      </c>
      <c r="V200" s="10">
        <v>8816</v>
      </c>
      <c r="W200" s="139"/>
      <c r="X200" s="139"/>
      <c r="Y200" s="139"/>
      <c r="Z200" s="139"/>
      <c r="AA200" s="139">
        <v>69.69</v>
      </c>
      <c r="AB200" s="139">
        <v>0</v>
      </c>
      <c r="AC200" s="139">
        <v>36</v>
      </c>
      <c r="AD200" s="139">
        <v>0</v>
      </c>
      <c r="AE200" s="139"/>
      <c r="AF200" s="139"/>
      <c r="AG200" s="139"/>
      <c r="AH200" s="139"/>
      <c r="AI200" s="139"/>
      <c r="AJ200" s="139"/>
      <c r="AK200" s="139"/>
      <c r="AL200" s="139"/>
      <c r="AM200" s="139">
        <v>69.69</v>
      </c>
      <c r="AN200" s="139">
        <v>0</v>
      </c>
      <c r="AO200" s="139">
        <v>36</v>
      </c>
      <c r="AP200" s="139">
        <v>0</v>
      </c>
    </row>
    <row r="201" spans="1:42" x14ac:dyDescent="0.25">
      <c r="A201">
        <f>'[2]All Speed'!A201</f>
        <v>28718</v>
      </c>
      <c r="B201">
        <f>'[2]All Speed'!C201</f>
        <v>1</v>
      </c>
      <c r="C201" s="8" t="str">
        <f>'[2]All Speed'!D201</f>
        <v>I-5 NB</v>
      </c>
      <c r="D201" s="5">
        <f>'[2]All Speed'!E201</f>
        <v>34</v>
      </c>
      <c r="E201" s="1">
        <f>'[2]All Speed'!F201</f>
        <v>0.25</v>
      </c>
      <c r="F201" s="8" t="str">
        <f>'[2]All Speed'!G201</f>
        <v>CIVIC CENTER</v>
      </c>
      <c r="G201" s="112">
        <f>'[2]All Speed'!I201</f>
        <v>65.239999999999995</v>
      </c>
      <c r="H201" s="2">
        <f>'[2]All Speed'!J201</f>
        <v>27.04</v>
      </c>
      <c r="I201" s="112">
        <f>'[2]All Speed'!K201</f>
        <v>64.44</v>
      </c>
      <c r="J201" s="2">
        <f>'[2]All Speed'!L201</f>
        <v>66.239999999999995</v>
      </c>
      <c r="K201" s="112">
        <f>'[2]All Speed'!M201</f>
        <v>66.040000000000006</v>
      </c>
      <c r="L201" s="115">
        <f>VLOOKUP(A:A,readme[#All],2,FALSE)</f>
        <v>0</v>
      </c>
      <c r="M201" s="119">
        <f>VLOOKUP(A:A,readme[#All],3,FALSE)</f>
        <v>0</v>
      </c>
      <c r="N201" s="115">
        <f>VLOOKUP(A:A,readme[#All],4,FALSE)</f>
        <v>0</v>
      </c>
      <c r="O201" s="6">
        <f>VLOOKUP(A:A,readme[#All],5,FALSE)</f>
        <v>0</v>
      </c>
      <c r="P201" s="115">
        <f>VLOOKUP(A:A,readme[#All],6,FALSE)</f>
        <v>0</v>
      </c>
      <c r="Q201" s="143">
        <f t="shared" si="12"/>
        <v>-1</v>
      </c>
      <c r="R201" s="117">
        <f t="shared" si="13"/>
        <v>731.16159999999991</v>
      </c>
      <c r="S201" s="143">
        <f t="shared" si="14"/>
        <v>-1</v>
      </c>
      <c r="T201" s="118">
        <f t="shared" si="15"/>
        <v>4387.7375999999995</v>
      </c>
      <c r="V201" s="10">
        <v>8817</v>
      </c>
      <c r="W201" s="139">
        <v>65.7</v>
      </c>
      <c r="X201" s="139">
        <v>0</v>
      </c>
      <c r="Y201" s="139">
        <v>67.099999999999994</v>
      </c>
      <c r="Z201" s="139">
        <v>0</v>
      </c>
      <c r="AA201" s="139"/>
      <c r="AB201" s="139"/>
      <c r="AC201" s="139"/>
      <c r="AD201" s="139"/>
      <c r="AE201" s="139"/>
      <c r="AF201" s="139"/>
      <c r="AG201" s="139"/>
      <c r="AH201" s="139"/>
      <c r="AI201" s="139"/>
      <c r="AJ201" s="139"/>
      <c r="AK201" s="139"/>
      <c r="AL201" s="139"/>
      <c r="AM201" s="139">
        <v>65.7</v>
      </c>
      <c r="AN201" s="139">
        <v>0</v>
      </c>
      <c r="AO201" s="139">
        <v>67.099999999999994</v>
      </c>
      <c r="AP201" s="139">
        <v>0</v>
      </c>
    </row>
    <row r="202" spans="1:42" x14ac:dyDescent="0.25">
      <c r="A202">
        <f>'[2]All Speed'!A202</f>
        <v>28725</v>
      </c>
      <c r="B202">
        <f>'[2]All Speed'!C202</f>
        <v>1</v>
      </c>
      <c r="C202" s="8" t="str">
        <f>'[2]All Speed'!D202</f>
        <v>I-5 NB</v>
      </c>
      <c r="D202" s="5">
        <f>'[2]All Speed'!E202</f>
        <v>35</v>
      </c>
      <c r="E202" s="1">
        <f>'[2]All Speed'!F202</f>
        <v>0.42</v>
      </c>
      <c r="F202" s="8" t="str">
        <f>'[2]All Speed'!G202</f>
        <v>CIVIC CENTER</v>
      </c>
      <c r="G202" s="112">
        <f>'[2]All Speed'!I202</f>
        <v>65.2</v>
      </c>
      <c r="H202" s="2">
        <f>'[2]All Speed'!J202</f>
        <v>29.15</v>
      </c>
      <c r="I202" s="112">
        <f>'[2]All Speed'!K202</f>
        <v>63.35</v>
      </c>
      <c r="J202" s="2">
        <f>'[2]All Speed'!L202</f>
        <v>65.430000000000007</v>
      </c>
      <c r="K202" s="112">
        <f>'[2]All Speed'!M202</f>
        <v>65.61</v>
      </c>
      <c r="L202" s="115">
        <f>VLOOKUP(A:A,readme[#All],2,FALSE)</f>
        <v>0</v>
      </c>
      <c r="M202" s="119">
        <f>VLOOKUP(A:A,readme[#All],3,FALSE)</f>
        <v>0</v>
      </c>
      <c r="N202" s="115">
        <f>VLOOKUP(A:A,readme[#All],4,FALSE)</f>
        <v>0</v>
      </c>
      <c r="O202" s="6">
        <f>VLOOKUP(A:A,readme[#All],5,FALSE)</f>
        <v>0</v>
      </c>
      <c r="P202" s="115">
        <f>VLOOKUP(A:A,readme[#All],6,FALSE)</f>
        <v>0</v>
      </c>
      <c r="Q202" s="144">
        <f t="shared" si="12"/>
        <v>-1</v>
      </c>
      <c r="R202" s="117">
        <f t="shared" si="13"/>
        <v>849.72249999999997</v>
      </c>
      <c r="S202" s="144">
        <f t="shared" si="14"/>
        <v>-1</v>
      </c>
      <c r="T202" s="118">
        <f t="shared" si="15"/>
        <v>4281.0849000000007</v>
      </c>
      <c r="V202" s="10">
        <v>8822</v>
      </c>
      <c r="W202" s="139">
        <v>69.260000000000005</v>
      </c>
      <c r="X202" s="139">
        <v>0</v>
      </c>
      <c r="Y202" s="139">
        <v>66.08</v>
      </c>
      <c r="Z202" s="139">
        <v>0</v>
      </c>
      <c r="AA202" s="139"/>
      <c r="AB202" s="139"/>
      <c r="AC202" s="139"/>
      <c r="AD202" s="139"/>
      <c r="AE202" s="139"/>
      <c r="AF202" s="139"/>
      <c r="AG202" s="139"/>
      <c r="AH202" s="139"/>
      <c r="AI202" s="139"/>
      <c r="AJ202" s="139"/>
      <c r="AK202" s="139"/>
      <c r="AL202" s="139"/>
      <c r="AM202" s="139">
        <v>69.260000000000005</v>
      </c>
      <c r="AN202" s="139">
        <v>0</v>
      </c>
      <c r="AO202" s="139">
        <v>66.08</v>
      </c>
      <c r="AP202" s="139">
        <v>0</v>
      </c>
    </row>
    <row r="203" spans="1:42" x14ac:dyDescent="0.25">
      <c r="A203">
        <f>'[2]All Speed'!A203</f>
        <v>28730</v>
      </c>
      <c r="B203">
        <f>'[2]All Speed'!C203</f>
        <v>1</v>
      </c>
      <c r="C203" s="8" t="str">
        <f>'[2]All Speed'!D203</f>
        <v>I-5 NB</v>
      </c>
      <c r="D203" s="5">
        <f>'[2]All Speed'!E203</f>
        <v>37</v>
      </c>
      <c r="E203" s="1">
        <f>'[2]All Speed'!F203</f>
        <v>0.24</v>
      </c>
      <c r="F203" s="8" t="str">
        <f>'[2]All Speed'!G203</f>
        <v>MAIN</v>
      </c>
      <c r="G203" s="112">
        <f>'[2]All Speed'!I203</f>
        <v>64.89</v>
      </c>
      <c r="H203" s="2">
        <f>'[2]All Speed'!J203</f>
        <v>43.18</v>
      </c>
      <c r="I203" s="112">
        <f>'[2]All Speed'!K203</f>
        <v>64.06</v>
      </c>
      <c r="J203" s="2">
        <f>'[2]All Speed'!L203</f>
        <v>65.19</v>
      </c>
      <c r="K203" s="112">
        <f>'[2]All Speed'!M203</f>
        <v>64.77</v>
      </c>
      <c r="L203" s="115">
        <f>VLOOKUP(A:A,readme[#All],2,FALSE)</f>
        <v>0</v>
      </c>
      <c r="M203" s="119">
        <f>VLOOKUP(A:A,readme[#All],3,FALSE)</f>
        <v>0</v>
      </c>
      <c r="N203" s="115">
        <f>VLOOKUP(A:A,readme[#All],4,FALSE)</f>
        <v>0</v>
      </c>
      <c r="O203" s="6">
        <f>VLOOKUP(A:A,readme[#All],5,FALSE)</f>
        <v>0</v>
      </c>
      <c r="P203" s="115">
        <f>VLOOKUP(A:A,readme[#All],6,FALSE)</f>
        <v>0</v>
      </c>
      <c r="Q203" s="143">
        <f t="shared" si="12"/>
        <v>-1</v>
      </c>
      <c r="R203" s="117">
        <f t="shared" si="13"/>
        <v>1864.5124000000001</v>
      </c>
      <c r="S203" s="143">
        <f t="shared" si="14"/>
        <v>-1</v>
      </c>
      <c r="T203" s="118">
        <f t="shared" si="15"/>
        <v>4249.7361000000001</v>
      </c>
      <c r="V203" s="10">
        <v>8824</v>
      </c>
      <c r="W203" s="139"/>
      <c r="X203" s="139"/>
      <c r="Y203" s="139"/>
      <c r="Z203" s="139"/>
      <c r="AA203" s="139">
        <v>68.83</v>
      </c>
      <c r="AB203" s="139">
        <v>0</v>
      </c>
      <c r="AC203" s="139">
        <v>61.89</v>
      </c>
      <c r="AD203" s="139">
        <v>0</v>
      </c>
      <c r="AE203" s="139"/>
      <c r="AF203" s="139"/>
      <c r="AG203" s="139"/>
      <c r="AH203" s="139"/>
      <c r="AI203" s="139"/>
      <c r="AJ203" s="139"/>
      <c r="AK203" s="139"/>
      <c r="AL203" s="139"/>
      <c r="AM203" s="139">
        <v>68.83</v>
      </c>
      <c r="AN203" s="139">
        <v>0</v>
      </c>
      <c r="AO203" s="139">
        <v>61.89</v>
      </c>
      <c r="AP203" s="139">
        <v>0</v>
      </c>
    </row>
    <row r="204" spans="1:42" x14ac:dyDescent="0.25">
      <c r="A204">
        <f>'[2]All Speed'!A204</f>
        <v>20465</v>
      </c>
      <c r="B204">
        <f>'[2]All Speed'!C204</f>
        <v>1</v>
      </c>
      <c r="C204" s="8" t="str">
        <f>'[2]All Speed'!D204</f>
        <v>I-5 NB</v>
      </c>
      <c r="D204" s="5">
        <f>'[2]All Speed'!E204</f>
        <v>38</v>
      </c>
      <c r="E204" s="1">
        <f>'[2]All Speed'!F204</f>
        <v>0.32</v>
      </c>
      <c r="F204" s="8" t="str">
        <f>'[2]All Speed'!G204</f>
        <v>MAIN</v>
      </c>
      <c r="G204" s="112">
        <f>'[2]All Speed'!I204</f>
        <v>65.59</v>
      </c>
      <c r="H204" s="2">
        <f>'[2]All Speed'!J204</f>
        <v>41.61</v>
      </c>
      <c r="I204" s="112">
        <f>'[2]All Speed'!K204</f>
        <v>66.47</v>
      </c>
      <c r="J204" s="2">
        <f>'[2]All Speed'!L204</f>
        <v>67.87</v>
      </c>
      <c r="K204" s="112">
        <f>'[2]All Speed'!M204</f>
        <v>66.64</v>
      </c>
      <c r="L204" s="115">
        <f>VLOOKUP(A:A,readme[#All],2,FALSE)</f>
        <v>0</v>
      </c>
      <c r="M204" s="119">
        <f>VLOOKUP(A:A,readme[#All],3,FALSE)</f>
        <v>0</v>
      </c>
      <c r="N204" s="115">
        <f>VLOOKUP(A:A,readme[#All],4,FALSE)</f>
        <v>0</v>
      </c>
      <c r="O204" s="6">
        <f>VLOOKUP(A:A,readme[#All],5,FALSE)</f>
        <v>0</v>
      </c>
      <c r="P204" s="115">
        <f>VLOOKUP(A:A,readme[#All],6,FALSE)</f>
        <v>0</v>
      </c>
      <c r="Q204" s="143">
        <f t="shared" si="12"/>
        <v>-1</v>
      </c>
      <c r="R204" s="117">
        <f t="shared" si="13"/>
        <v>1731.3921</v>
      </c>
      <c r="S204" s="143">
        <f t="shared" si="14"/>
        <v>-1</v>
      </c>
      <c r="T204" s="118">
        <f t="shared" si="15"/>
        <v>4606.3369000000002</v>
      </c>
      <c r="V204" s="10">
        <v>8825</v>
      </c>
      <c r="W204" s="139">
        <v>68.83</v>
      </c>
      <c r="X204" s="139">
        <v>0</v>
      </c>
      <c r="Y204" s="139">
        <v>61.89</v>
      </c>
      <c r="Z204" s="139">
        <v>0</v>
      </c>
      <c r="AA204" s="139"/>
      <c r="AB204" s="139"/>
      <c r="AC204" s="139"/>
      <c r="AD204" s="139"/>
      <c r="AE204" s="139"/>
      <c r="AF204" s="139"/>
      <c r="AG204" s="139"/>
      <c r="AH204" s="139"/>
      <c r="AI204" s="139"/>
      <c r="AJ204" s="139"/>
      <c r="AK204" s="139"/>
      <c r="AL204" s="139"/>
      <c r="AM204" s="139">
        <v>68.83</v>
      </c>
      <c r="AN204" s="139">
        <v>0</v>
      </c>
      <c r="AO204" s="139">
        <v>61.89</v>
      </c>
      <c r="AP204" s="139">
        <v>0</v>
      </c>
    </row>
    <row r="205" spans="1:42" x14ac:dyDescent="0.25">
      <c r="A205">
        <f>'[2]All Speed'!A205</f>
        <v>20466</v>
      </c>
      <c r="B205">
        <f>'[2]All Speed'!C205</f>
        <v>1</v>
      </c>
      <c r="C205" s="8" t="str">
        <f>'[2]All Speed'!D205</f>
        <v>I-5 NB</v>
      </c>
      <c r="D205" s="5">
        <f>'[2]All Speed'!E205</f>
        <v>39</v>
      </c>
      <c r="E205" s="1">
        <f>'[2]All Speed'!F205</f>
        <v>0.64</v>
      </c>
      <c r="F205" s="8" t="str">
        <f>'[2]All Speed'!G205</f>
        <v>SR-15 NB</v>
      </c>
      <c r="G205" s="112">
        <f>'[2]All Speed'!I205</f>
        <v>65.59</v>
      </c>
      <c r="H205" s="2">
        <f>'[2]All Speed'!J205</f>
        <v>41.61</v>
      </c>
      <c r="I205" s="112">
        <f>'[2]All Speed'!K205</f>
        <v>66.47</v>
      </c>
      <c r="J205" s="2">
        <f>'[2]All Speed'!L205</f>
        <v>67.87</v>
      </c>
      <c r="K205" s="112">
        <f>'[2]All Speed'!M205</f>
        <v>66.64</v>
      </c>
      <c r="L205" s="115">
        <f>VLOOKUP(A:A,readme[#All],2,FALSE)</f>
        <v>0</v>
      </c>
      <c r="M205" s="119">
        <f>VLOOKUP(A:A,readme[#All],3,FALSE)</f>
        <v>0</v>
      </c>
      <c r="N205" s="115">
        <f>VLOOKUP(A:A,readme[#All],4,FALSE)</f>
        <v>0</v>
      </c>
      <c r="O205" s="6">
        <f>VLOOKUP(A:A,readme[#All],5,FALSE)</f>
        <v>0</v>
      </c>
      <c r="P205" s="115">
        <f>VLOOKUP(A:A,readme[#All],6,FALSE)</f>
        <v>0</v>
      </c>
      <c r="Q205" s="143">
        <f t="shared" si="12"/>
        <v>-1</v>
      </c>
      <c r="R205" s="117">
        <f t="shared" si="13"/>
        <v>1731.3921</v>
      </c>
      <c r="S205" s="143">
        <f t="shared" si="14"/>
        <v>-1</v>
      </c>
      <c r="T205" s="118">
        <f t="shared" si="15"/>
        <v>4606.3369000000002</v>
      </c>
      <c r="V205" s="10">
        <v>8831</v>
      </c>
      <c r="W205" s="139"/>
      <c r="X205" s="139"/>
      <c r="Y205" s="139"/>
      <c r="Z205" s="139"/>
      <c r="AA205" s="139"/>
      <c r="AB205" s="139"/>
      <c r="AC205" s="139"/>
      <c r="AD205" s="139"/>
      <c r="AE205" s="139"/>
      <c r="AF205" s="139"/>
      <c r="AG205" s="139"/>
      <c r="AH205" s="139"/>
      <c r="AI205" s="139">
        <v>67.599999999999994</v>
      </c>
      <c r="AJ205" s="139">
        <v>0</v>
      </c>
      <c r="AK205" s="139">
        <v>65.44</v>
      </c>
      <c r="AL205" s="139">
        <v>0</v>
      </c>
      <c r="AM205" s="139">
        <v>67.599999999999994</v>
      </c>
      <c r="AN205" s="139">
        <v>0</v>
      </c>
      <c r="AO205" s="139">
        <v>65.44</v>
      </c>
      <c r="AP205" s="139">
        <v>0</v>
      </c>
    </row>
    <row r="206" spans="1:42" x14ac:dyDescent="0.25">
      <c r="A206">
        <f>'[2]All Speed'!A206</f>
        <v>20467</v>
      </c>
      <c r="B206">
        <f>'[2]All Speed'!C206</f>
        <v>1</v>
      </c>
      <c r="C206" s="8" t="str">
        <f>'[2]All Speed'!D206</f>
        <v>I-5 NB</v>
      </c>
      <c r="D206" s="5">
        <f>'[2]All Speed'!E206</f>
        <v>41</v>
      </c>
      <c r="E206" s="1">
        <f>'[2]All Speed'!F206</f>
        <v>0.38</v>
      </c>
      <c r="F206" s="8" t="str">
        <f>'[2]All Speed'!G206</f>
        <v>NATIONAL</v>
      </c>
      <c r="G206" s="112">
        <f>'[2]All Speed'!I206</f>
        <v>64.790000000000006</v>
      </c>
      <c r="H206" s="2">
        <f>'[2]All Speed'!J206</f>
        <v>42.72</v>
      </c>
      <c r="I206" s="112">
        <f>'[2]All Speed'!K206</f>
        <v>64.959999999999994</v>
      </c>
      <c r="J206" s="2">
        <f>'[2]All Speed'!L206</f>
        <v>66.569999999999993</v>
      </c>
      <c r="K206" s="112">
        <f>'[2]All Speed'!M206</f>
        <v>66.28</v>
      </c>
      <c r="L206" s="115">
        <f>VLOOKUP(A:A,readme[#All],2,FALSE)</f>
        <v>0</v>
      </c>
      <c r="M206" s="119">
        <f>VLOOKUP(A:A,readme[#All],3,FALSE)</f>
        <v>0</v>
      </c>
      <c r="N206" s="115">
        <f>VLOOKUP(A:A,readme[#All],4,FALSE)</f>
        <v>0</v>
      </c>
      <c r="O206" s="6">
        <f>VLOOKUP(A:A,readme[#All],5,FALSE)</f>
        <v>0</v>
      </c>
      <c r="P206" s="115">
        <f>VLOOKUP(A:A,readme[#All],6,FALSE)</f>
        <v>0</v>
      </c>
      <c r="Q206" s="143">
        <f t="shared" si="12"/>
        <v>-1</v>
      </c>
      <c r="R206" s="117">
        <f t="shared" si="13"/>
        <v>1824.9983999999999</v>
      </c>
      <c r="S206" s="143">
        <f t="shared" si="14"/>
        <v>-1</v>
      </c>
      <c r="T206" s="118">
        <f t="shared" si="15"/>
        <v>4431.5648999999994</v>
      </c>
      <c r="V206" s="10">
        <v>8833</v>
      </c>
      <c r="W206" s="139"/>
      <c r="X206" s="139"/>
      <c r="Y206" s="139"/>
      <c r="Z206" s="139"/>
      <c r="AA206" s="139"/>
      <c r="AB206" s="139"/>
      <c r="AC206" s="139"/>
      <c r="AD206" s="139"/>
      <c r="AE206" s="139">
        <v>65.849999999999994</v>
      </c>
      <c r="AF206" s="139">
        <v>0</v>
      </c>
      <c r="AG206" s="139">
        <v>64.14</v>
      </c>
      <c r="AH206" s="139">
        <v>0</v>
      </c>
      <c r="AI206" s="139"/>
      <c r="AJ206" s="139"/>
      <c r="AK206" s="139"/>
      <c r="AL206" s="139"/>
      <c r="AM206" s="139">
        <v>65.849999999999994</v>
      </c>
      <c r="AN206" s="139">
        <v>0</v>
      </c>
      <c r="AO206" s="139">
        <v>64.14</v>
      </c>
      <c r="AP206" s="139">
        <v>0</v>
      </c>
    </row>
    <row r="207" spans="1:42" x14ac:dyDescent="0.25">
      <c r="A207">
        <f>'[2]All Speed'!A207</f>
        <v>28746</v>
      </c>
      <c r="B207">
        <f>'[2]All Speed'!C207</f>
        <v>1</v>
      </c>
      <c r="C207" s="8" t="str">
        <f>'[2]All Speed'!D207</f>
        <v>I-5 NB</v>
      </c>
      <c r="D207" s="5">
        <f>'[2]All Speed'!E207</f>
        <v>42</v>
      </c>
      <c r="E207" s="1">
        <f>'[2]All Speed'!F207</f>
        <v>0.11</v>
      </c>
      <c r="F207" s="8" t="str">
        <f>'[2]All Speed'!G207</f>
        <v>28TH</v>
      </c>
      <c r="G207" s="112">
        <f>'[2]All Speed'!I207</f>
        <v>64.790000000000006</v>
      </c>
      <c r="H207" s="2">
        <f>'[2]All Speed'!J207</f>
        <v>42.72</v>
      </c>
      <c r="I207" s="112">
        <f>'[2]All Speed'!K207</f>
        <v>64.959999999999994</v>
      </c>
      <c r="J207" s="2">
        <f>'[2]All Speed'!L207</f>
        <v>66.569999999999993</v>
      </c>
      <c r="K207" s="112">
        <f>'[2]All Speed'!M207</f>
        <v>66.28</v>
      </c>
      <c r="L207" s="115">
        <f>VLOOKUP(A:A,readme[#All],2,FALSE)</f>
        <v>0</v>
      </c>
      <c r="M207" s="119">
        <f>VLOOKUP(A:A,readme[#All],3,FALSE)</f>
        <v>0</v>
      </c>
      <c r="N207" s="115">
        <f>VLOOKUP(A:A,readme[#All],4,FALSE)</f>
        <v>0</v>
      </c>
      <c r="O207" s="6">
        <f>VLOOKUP(A:A,readme[#All],5,FALSE)</f>
        <v>0</v>
      </c>
      <c r="P207" s="115">
        <f>VLOOKUP(A:A,readme[#All],6,FALSE)</f>
        <v>0</v>
      </c>
      <c r="Q207" s="143">
        <f t="shared" si="12"/>
        <v>-1</v>
      </c>
      <c r="R207" s="117">
        <f t="shared" si="13"/>
        <v>1824.9983999999999</v>
      </c>
      <c r="S207" s="143">
        <f t="shared" si="14"/>
        <v>-1</v>
      </c>
      <c r="T207" s="118">
        <f t="shared" si="15"/>
        <v>4431.5648999999994</v>
      </c>
      <c r="V207" s="10">
        <v>8835</v>
      </c>
      <c r="W207" s="139"/>
      <c r="X207" s="139"/>
      <c r="Y207" s="139"/>
      <c r="Z207" s="139"/>
      <c r="AA207" s="139"/>
      <c r="AB207" s="139"/>
      <c r="AC207" s="139"/>
      <c r="AD207" s="139"/>
      <c r="AE207" s="139">
        <v>59.51</v>
      </c>
      <c r="AF207" s="139">
        <v>0</v>
      </c>
      <c r="AG207" s="139">
        <v>61.97</v>
      </c>
      <c r="AH207" s="139">
        <v>0</v>
      </c>
      <c r="AI207" s="139"/>
      <c r="AJ207" s="139"/>
      <c r="AK207" s="139"/>
      <c r="AL207" s="139"/>
      <c r="AM207" s="139">
        <v>59.51</v>
      </c>
      <c r="AN207" s="139">
        <v>0</v>
      </c>
      <c r="AO207" s="139">
        <v>61.97</v>
      </c>
      <c r="AP207" s="139">
        <v>0</v>
      </c>
    </row>
    <row r="208" spans="1:42" x14ac:dyDescent="0.25">
      <c r="A208">
        <f>'[2]All Speed'!A208</f>
        <v>27262</v>
      </c>
      <c r="B208">
        <f>'[2]All Speed'!C208</f>
        <v>1</v>
      </c>
      <c r="C208" s="8" t="str">
        <f>'[2]All Speed'!D208</f>
        <v>I-5 NB</v>
      </c>
      <c r="D208" s="5">
        <f>'[2]All Speed'!E208</f>
        <v>44</v>
      </c>
      <c r="E208" s="1">
        <f>'[2]All Speed'!F208</f>
        <v>0.16</v>
      </c>
      <c r="F208" s="8" t="str">
        <f>'[2]All Speed'!G208</f>
        <v>SR-75 SB</v>
      </c>
      <c r="G208" s="112">
        <f>'[2]All Speed'!I208</f>
        <v>67.39</v>
      </c>
      <c r="H208" s="2">
        <f>'[2]All Speed'!J208</f>
        <v>41.78</v>
      </c>
      <c r="I208" s="112">
        <f>'[2]All Speed'!K208</f>
        <v>64.97</v>
      </c>
      <c r="J208" s="2">
        <f>'[2]All Speed'!L208</f>
        <v>66.69</v>
      </c>
      <c r="K208" s="112">
        <f>'[2]All Speed'!M208</f>
        <v>66.7</v>
      </c>
      <c r="L208" s="115">
        <f>VLOOKUP(A:A,readme[#All],2,FALSE)</f>
        <v>0</v>
      </c>
      <c r="M208" s="119">
        <f>VLOOKUP(A:A,readme[#All],3,FALSE)</f>
        <v>0</v>
      </c>
      <c r="N208" s="115">
        <f>VLOOKUP(A:A,readme[#All],4,FALSE)</f>
        <v>0</v>
      </c>
      <c r="O208" s="6">
        <f>VLOOKUP(A:A,readme[#All],5,FALSE)</f>
        <v>0</v>
      </c>
      <c r="P208" s="115">
        <f>VLOOKUP(A:A,readme[#All],6,FALSE)</f>
        <v>0</v>
      </c>
      <c r="Q208" s="143">
        <f t="shared" si="12"/>
        <v>-1</v>
      </c>
      <c r="R208" s="117">
        <f t="shared" si="13"/>
        <v>1745.5684000000001</v>
      </c>
      <c r="S208" s="143">
        <f t="shared" si="14"/>
        <v>-1</v>
      </c>
      <c r="T208" s="118">
        <f t="shared" si="15"/>
        <v>4447.5560999999998</v>
      </c>
      <c r="V208" s="10">
        <v>8837</v>
      </c>
      <c r="W208" s="139"/>
      <c r="X208" s="139"/>
      <c r="Y208" s="139"/>
      <c r="Z208" s="139"/>
      <c r="AA208" s="139"/>
      <c r="AB208" s="139"/>
      <c r="AC208" s="139"/>
      <c r="AD208" s="139"/>
      <c r="AE208" s="139">
        <v>66.89</v>
      </c>
      <c r="AF208" s="139">
        <v>0</v>
      </c>
      <c r="AG208" s="139">
        <v>60.19</v>
      </c>
      <c r="AH208" s="139">
        <v>0</v>
      </c>
      <c r="AI208" s="139"/>
      <c r="AJ208" s="139"/>
      <c r="AK208" s="139"/>
      <c r="AL208" s="139"/>
      <c r="AM208" s="139">
        <v>66.89</v>
      </c>
      <c r="AN208" s="139">
        <v>0</v>
      </c>
      <c r="AO208" s="139">
        <v>60.19</v>
      </c>
      <c r="AP208" s="139">
        <v>0</v>
      </c>
    </row>
    <row r="209" spans="1:42" x14ac:dyDescent="0.25">
      <c r="A209">
        <f>'[2]All Speed'!A209</f>
        <v>30860</v>
      </c>
      <c r="B209">
        <f>'[2]All Speed'!C209</f>
        <v>1</v>
      </c>
      <c r="C209" s="8" t="str">
        <f>'[2]All Speed'!D209</f>
        <v>I-5 NB</v>
      </c>
      <c r="D209" s="5">
        <f>'[2]All Speed'!E209</f>
        <v>45</v>
      </c>
      <c r="E209" s="1">
        <f>'[2]All Speed'!F209</f>
        <v>0.22</v>
      </c>
      <c r="F209" s="8" t="str">
        <f>'[2]All Speed'!G209</f>
        <v>KEARNEY</v>
      </c>
      <c r="G209" s="112">
        <f>'[2]All Speed'!I209</f>
        <v>67.58</v>
      </c>
      <c r="H209" s="2">
        <f>'[2]All Speed'!J209</f>
        <v>66.22</v>
      </c>
      <c r="I209" s="112">
        <f>'[2]All Speed'!K209</f>
        <v>64.27</v>
      </c>
      <c r="J209" s="2">
        <f>'[2]All Speed'!L209</f>
        <v>41.25</v>
      </c>
      <c r="K209" s="112">
        <f>'[2]All Speed'!M209</f>
        <v>67.03</v>
      </c>
      <c r="L209" s="115">
        <f>VLOOKUP(A:A,readme[#All],2,FALSE)</f>
        <v>0</v>
      </c>
      <c r="M209" s="119">
        <f>VLOOKUP(A:A,readme[#All],3,FALSE)</f>
        <v>0</v>
      </c>
      <c r="N209" s="115">
        <f>VLOOKUP(A:A,readme[#All],4,FALSE)</f>
        <v>0</v>
      </c>
      <c r="O209" s="6">
        <f>VLOOKUP(A:A,readme[#All],5,FALSE)</f>
        <v>0</v>
      </c>
      <c r="P209" s="115">
        <f>VLOOKUP(A:A,readme[#All],6,FALSE)</f>
        <v>0</v>
      </c>
      <c r="Q209" s="143">
        <f t="shared" si="12"/>
        <v>-1</v>
      </c>
      <c r="R209" s="117">
        <f t="shared" si="13"/>
        <v>4385.0883999999996</v>
      </c>
      <c r="S209" s="143">
        <f t="shared" si="14"/>
        <v>-1</v>
      </c>
      <c r="T209" s="118">
        <f t="shared" si="15"/>
        <v>1701.5625</v>
      </c>
      <c r="V209" s="10">
        <v>8840</v>
      </c>
      <c r="W209" s="139"/>
      <c r="X209" s="139"/>
      <c r="Y209" s="139"/>
      <c r="Z209" s="139"/>
      <c r="AA209" s="139"/>
      <c r="AB209" s="139"/>
      <c r="AC209" s="139"/>
      <c r="AD209" s="139"/>
      <c r="AE209" s="139"/>
      <c r="AF209" s="139"/>
      <c r="AG209" s="139"/>
      <c r="AH209" s="139"/>
      <c r="AI209" s="139">
        <v>60.5</v>
      </c>
      <c r="AJ209" s="139">
        <v>0</v>
      </c>
      <c r="AK209" s="139">
        <v>52.38</v>
      </c>
      <c r="AL209" s="139">
        <v>0</v>
      </c>
      <c r="AM209" s="139">
        <v>60.5</v>
      </c>
      <c r="AN209" s="139">
        <v>0</v>
      </c>
      <c r="AO209" s="139">
        <v>52.38</v>
      </c>
      <c r="AP209" s="139">
        <v>0</v>
      </c>
    </row>
    <row r="210" spans="1:42" x14ac:dyDescent="0.25">
      <c r="A210">
        <f>'[2]All Speed'!A210</f>
        <v>27789</v>
      </c>
      <c r="B210">
        <f>'[2]All Speed'!C210</f>
        <v>1</v>
      </c>
      <c r="C210" s="8" t="str">
        <f>'[2]All Speed'!D210</f>
        <v>I-5 NB</v>
      </c>
      <c r="D210" s="5">
        <f>'[2]All Speed'!E210</f>
        <v>46</v>
      </c>
      <c r="E210" s="1">
        <f>'[2]All Speed'!F210</f>
        <v>0.25</v>
      </c>
      <c r="F210" s="8" t="str">
        <f>'[2]All Speed'!G210</f>
        <v>KEARNEY</v>
      </c>
      <c r="G210" s="112">
        <f>'[2]All Speed'!I210</f>
        <v>67.58</v>
      </c>
      <c r="H210" s="2">
        <f>'[2]All Speed'!J210</f>
        <v>66.22</v>
      </c>
      <c r="I210" s="112">
        <f>'[2]All Speed'!K210</f>
        <v>64.27</v>
      </c>
      <c r="J210" s="2">
        <f>'[2]All Speed'!L210</f>
        <v>41.25</v>
      </c>
      <c r="K210" s="112">
        <f>'[2]All Speed'!M210</f>
        <v>67.03</v>
      </c>
      <c r="L210" s="115">
        <f>VLOOKUP(A:A,readme[#All],2,FALSE)</f>
        <v>0</v>
      </c>
      <c r="M210" s="119">
        <f>VLOOKUP(A:A,readme[#All],3,FALSE)</f>
        <v>0</v>
      </c>
      <c r="N210" s="115">
        <f>VLOOKUP(A:A,readme[#All],4,FALSE)</f>
        <v>0</v>
      </c>
      <c r="O210" s="6">
        <f>VLOOKUP(A:A,readme[#All],5,FALSE)</f>
        <v>0</v>
      </c>
      <c r="P210" s="115">
        <f>VLOOKUP(A:A,readme[#All],6,FALSE)</f>
        <v>0</v>
      </c>
      <c r="Q210" s="143">
        <f t="shared" si="12"/>
        <v>-1</v>
      </c>
      <c r="R210" s="117">
        <f t="shared" si="13"/>
        <v>4385.0883999999996</v>
      </c>
      <c r="S210" s="143">
        <f t="shared" si="14"/>
        <v>-1</v>
      </c>
      <c r="T210" s="118">
        <f t="shared" si="15"/>
        <v>1701.5625</v>
      </c>
      <c r="V210" s="10">
        <v>8843</v>
      </c>
      <c r="W210" s="139"/>
      <c r="X210" s="139"/>
      <c r="Y210" s="139"/>
      <c r="Z210" s="139"/>
      <c r="AA210" s="139"/>
      <c r="AB210" s="139"/>
      <c r="AC210" s="139"/>
      <c r="AD210" s="139"/>
      <c r="AE210" s="139">
        <v>64.489999999999995</v>
      </c>
      <c r="AF210" s="139">
        <v>0</v>
      </c>
      <c r="AG210" s="139">
        <v>50.49</v>
      </c>
      <c r="AH210" s="139">
        <v>0</v>
      </c>
      <c r="AI210" s="139"/>
      <c r="AJ210" s="139"/>
      <c r="AK210" s="139"/>
      <c r="AL210" s="139"/>
      <c r="AM210" s="139">
        <v>64.489999999999995</v>
      </c>
      <c r="AN210" s="139">
        <v>0</v>
      </c>
      <c r="AO210" s="139">
        <v>50.49</v>
      </c>
      <c r="AP210" s="139">
        <v>0</v>
      </c>
    </row>
    <row r="211" spans="1:42" x14ac:dyDescent="0.25">
      <c r="A211">
        <f>'[2]All Speed'!A211</f>
        <v>27792</v>
      </c>
      <c r="B211">
        <f>'[2]All Speed'!C211</f>
        <v>1</v>
      </c>
      <c r="C211" s="8" t="str">
        <f>'[2]All Speed'!D211</f>
        <v>I-5 NB</v>
      </c>
      <c r="D211" s="5">
        <f>'[2]All Speed'!E211</f>
        <v>47</v>
      </c>
      <c r="E211" s="1">
        <f>'[2]All Speed'!F211</f>
        <v>0.12</v>
      </c>
      <c r="F211" s="8" t="str">
        <f>'[2]All Speed'!G211</f>
        <v>SR-75 NB</v>
      </c>
      <c r="G211" s="112">
        <f>'[2]All Speed'!I211</f>
        <v>66.709999999999994</v>
      </c>
      <c r="H211" s="2">
        <f>'[2]All Speed'!J211</f>
        <v>38.99</v>
      </c>
      <c r="I211" s="112">
        <f>'[2]All Speed'!K211</f>
        <v>62.91</v>
      </c>
      <c r="J211" s="2">
        <f>'[2]All Speed'!L211</f>
        <v>64.03</v>
      </c>
      <c r="K211" s="112">
        <f>'[2]All Speed'!M211</f>
        <v>65.510000000000005</v>
      </c>
      <c r="L211" s="115">
        <f>VLOOKUP(A:A,readme[#All],2,FALSE)</f>
        <v>0</v>
      </c>
      <c r="M211" s="119">
        <f>VLOOKUP(A:A,readme[#All],3,FALSE)</f>
        <v>0</v>
      </c>
      <c r="N211" s="115">
        <f>VLOOKUP(A:A,readme[#All],4,FALSE)</f>
        <v>0</v>
      </c>
      <c r="O211" s="6">
        <f>VLOOKUP(A:A,readme[#All],5,FALSE)</f>
        <v>0</v>
      </c>
      <c r="P211" s="115">
        <f>VLOOKUP(A:A,readme[#All],6,FALSE)</f>
        <v>0</v>
      </c>
      <c r="Q211" s="143">
        <f t="shared" si="12"/>
        <v>-1</v>
      </c>
      <c r="R211" s="117">
        <f t="shared" si="13"/>
        <v>1520.2201000000002</v>
      </c>
      <c r="S211" s="143">
        <f t="shared" si="14"/>
        <v>-1</v>
      </c>
      <c r="T211" s="118">
        <f t="shared" si="15"/>
        <v>4099.8409000000001</v>
      </c>
      <c r="V211" s="10">
        <v>8846</v>
      </c>
      <c r="W211" s="139"/>
      <c r="X211" s="139"/>
      <c r="Y211" s="139"/>
      <c r="Z211" s="139"/>
      <c r="AA211" s="139"/>
      <c r="AB211" s="139"/>
      <c r="AC211" s="139"/>
      <c r="AD211" s="139"/>
      <c r="AE211" s="139"/>
      <c r="AF211" s="139"/>
      <c r="AG211" s="139"/>
      <c r="AH211" s="139"/>
      <c r="AI211" s="139">
        <v>48.2</v>
      </c>
      <c r="AJ211" s="139">
        <v>0</v>
      </c>
      <c r="AK211" s="139">
        <v>38.68</v>
      </c>
      <c r="AL211" s="139">
        <v>0</v>
      </c>
      <c r="AM211" s="139">
        <v>48.2</v>
      </c>
      <c r="AN211" s="139">
        <v>0</v>
      </c>
      <c r="AO211" s="139">
        <v>38.68</v>
      </c>
      <c r="AP211" s="139">
        <v>0</v>
      </c>
    </row>
    <row r="212" spans="1:42" x14ac:dyDescent="0.25">
      <c r="A212">
        <f>'[2]All Speed'!A212</f>
        <v>20471</v>
      </c>
      <c r="B212">
        <f>'[2]All Speed'!C212</f>
        <v>1</v>
      </c>
      <c r="C212" s="8" t="str">
        <f>'[2]All Speed'!D212</f>
        <v>I-5 NB</v>
      </c>
      <c r="D212" s="5">
        <f>'[2]All Speed'!E212</f>
        <v>51</v>
      </c>
      <c r="E212" s="1">
        <f>'[2]All Speed'!F212</f>
        <v>0.21</v>
      </c>
      <c r="F212" s="8" t="str">
        <f>'[2]All Speed'!G212</f>
        <v>PERSHING</v>
      </c>
      <c r="G212" s="112">
        <f>'[2]All Speed'!I212</f>
        <v>64.8</v>
      </c>
      <c r="H212" s="2">
        <f>'[2]All Speed'!J212</f>
        <v>40.71</v>
      </c>
      <c r="I212" s="112">
        <f>'[2]All Speed'!K212</f>
        <v>61.38</v>
      </c>
      <c r="J212" s="2">
        <f>'[2]All Speed'!L212</f>
        <v>63.27</v>
      </c>
      <c r="K212" s="112">
        <f>'[2]All Speed'!M212</f>
        <v>63.82</v>
      </c>
      <c r="L212" s="115">
        <f>VLOOKUP(A:A,readme[#All],2,FALSE)</f>
        <v>0</v>
      </c>
      <c r="M212" s="119">
        <f>VLOOKUP(A:A,readme[#All],3,FALSE)</f>
        <v>0</v>
      </c>
      <c r="N212" s="115">
        <f>VLOOKUP(A:A,readme[#All],4,FALSE)</f>
        <v>0</v>
      </c>
      <c r="O212" s="6">
        <f>VLOOKUP(A:A,readme[#All],5,FALSE)</f>
        <v>0</v>
      </c>
      <c r="P212" s="115">
        <f>VLOOKUP(A:A,readme[#All],6,FALSE)</f>
        <v>0</v>
      </c>
      <c r="Q212" s="143">
        <f t="shared" si="12"/>
        <v>-1</v>
      </c>
      <c r="R212" s="117">
        <f t="shared" si="13"/>
        <v>1657.3041000000001</v>
      </c>
      <c r="S212" s="143">
        <f t="shared" si="14"/>
        <v>-1</v>
      </c>
      <c r="T212" s="118">
        <f t="shared" si="15"/>
        <v>4003.0929000000006</v>
      </c>
      <c r="V212" s="10">
        <v>8879</v>
      </c>
      <c r="W212" s="139">
        <v>65.06</v>
      </c>
      <c r="X212" s="139">
        <v>0</v>
      </c>
      <c r="Y212" s="139">
        <v>62.29</v>
      </c>
      <c r="Z212" s="139">
        <v>0</v>
      </c>
      <c r="AA212" s="139"/>
      <c r="AB212" s="139"/>
      <c r="AC212" s="139"/>
      <c r="AD212" s="139"/>
      <c r="AE212" s="139"/>
      <c r="AF212" s="139"/>
      <c r="AG212" s="139"/>
      <c r="AH212" s="139"/>
      <c r="AI212" s="139"/>
      <c r="AJ212" s="139"/>
      <c r="AK212" s="139"/>
      <c r="AL212" s="139"/>
      <c r="AM212" s="139">
        <v>65.06</v>
      </c>
      <c r="AN212" s="139">
        <v>0</v>
      </c>
      <c r="AO212" s="139">
        <v>62.29</v>
      </c>
      <c r="AP212" s="139">
        <v>0</v>
      </c>
    </row>
    <row r="213" spans="1:42" x14ac:dyDescent="0.25">
      <c r="A213">
        <f>'[2]All Speed'!A213</f>
        <v>20472</v>
      </c>
      <c r="B213">
        <f>'[2]All Speed'!C213</f>
        <v>1</v>
      </c>
      <c r="C213" s="8" t="str">
        <f>'[2]All Speed'!D213</f>
        <v>I-5 NB</v>
      </c>
      <c r="D213" s="5">
        <f>'[2]All Speed'!E213</f>
        <v>52</v>
      </c>
      <c r="E213" s="1">
        <f>'[2]All Speed'!F213</f>
        <v>0.21</v>
      </c>
      <c r="F213" s="8" t="str">
        <f>'[2]All Speed'!G213</f>
        <v>PERSHING</v>
      </c>
      <c r="G213" s="112">
        <f>'[2]All Speed'!I213</f>
        <v>64.8</v>
      </c>
      <c r="H213" s="2">
        <f>'[2]All Speed'!J213</f>
        <v>40.71</v>
      </c>
      <c r="I213" s="112">
        <f>'[2]All Speed'!K213</f>
        <v>61.38</v>
      </c>
      <c r="J213" s="2">
        <f>'[2]All Speed'!L213</f>
        <v>63.27</v>
      </c>
      <c r="K213" s="112">
        <f>'[2]All Speed'!M213</f>
        <v>63.82</v>
      </c>
      <c r="L213" s="115">
        <f>VLOOKUP(A:A,readme[#All],2,FALSE)</f>
        <v>0</v>
      </c>
      <c r="M213" s="119">
        <f>VLOOKUP(A:A,readme[#All],3,FALSE)</f>
        <v>0</v>
      </c>
      <c r="N213" s="115">
        <f>VLOOKUP(A:A,readme[#All],4,FALSE)</f>
        <v>0</v>
      </c>
      <c r="O213" s="6">
        <f>VLOOKUP(A:A,readme[#All],5,FALSE)</f>
        <v>0</v>
      </c>
      <c r="P213" s="115">
        <f>VLOOKUP(A:A,readme[#All],6,FALSE)</f>
        <v>0</v>
      </c>
      <c r="Q213" s="143">
        <f t="shared" si="12"/>
        <v>-1</v>
      </c>
      <c r="R213" s="117">
        <f t="shared" si="13"/>
        <v>1657.3041000000001</v>
      </c>
      <c r="S213" s="143">
        <f t="shared" si="14"/>
        <v>-1</v>
      </c>
      <c r="T213" s="118">
        <f t="shared" si="15"/>
        <v>4003.0929000000006</v>
      </c>
      <c r="V213" s="10">
        <v>8896</v>
      </c>
      <c r="W213" s="139">
        <v>71.39</v>
      </c>
      <c r="X213" s="139">
        <v>0</v>
      </c>
      <c r="Y213" s="139">
        <v>71.23</v>
      </c>
      <c r="Z213" s="139">
        <v>0</v>
      </c>
      <c r="AA213" s="139"/>
      <c r="AB213" s="139"/>
      <c r="AC213" s="139"/>
      <c r="AD213" s="139"/>
      <c r="AE213" s="139"/>
      <c r="AF213" s="139"/>
      <c r="AG213" s="139"/>
      <c r="AH213" s="139"/>
      <c r="AI213" s="139"/>
      <c r="AJ213" s="139"/>
      <c r="AK213" s="139"/>
      <c r="AL213" s="139"/>
      <c r="AM213" s="139">
        <v>71.39</v>
      </c>
      <c r="AN213" s="139">
        <v>0</v>
      </c>
      <c r="AO213" s="139">
        <v>71.23</v>
      </c>
      <c r="AP213" s="139">
        <v>0</v>
      </c>
    </row>
    <row r="214" spans="1:42" x14ac:dyDescent="0.25">
      <c r="A214">
        <f>'[2]All Speed'!A214</f>
        <v>30862</v>
      </c>
      <c r="B214">
        <f>'[2]All Speed'!C214</f>
        <v>1</v>
      </c>
      <c r="C214" s="8" t="str">
        <f>'[2]All Speed'!D214</f>
        <v>I-5 NB</v>
      </c>
      <c r="D214" s="5">
        <f>'[2]All Speed'!E214</f>
        <v>53</v>
      </c>
      <c r="E214" s="1">
        <f>'[2]All Speed'!F214</f>
        <v>0.16</v>
      </c>
      <c r="F214" s="8" t="str">
        <f>'[2]All Speed'!G214</f>
        <v>SR-94 WB</v>
      </c>
      <c r="G214" s="112">
        <f>'[2]All Speed'!I214</f>
        <v>64.8</v>
      </c>
      <c r="H214" s="2">
        <f>'[2]All Speed'!J214</f>
        <v>40.71</v>
      </c>
      <c r="I214" s="112">
        <f>'[2]All Speed'!K214</f>
        <v>61.38</v>
      </c>
      <c r="J214" s="2">
        <f>'[2]All Speed'!L214</f>
        <v>63.27</v>
      </c>
      <c r="K214" s="112">
        <f>'[2]All Speed'!M214</f>
        <v>63.82</v>
      </c>
      <c r="L214" s="115">
        <f>VLOOKUP(A:A,readme[#All],2,FALSE)</f>
        <v>0</v>
      </c>
      <c r="M214" s="119">
        <f>VLOOKUP(A:A,readme[#All],3,FALSE)</f>
        <v>0</v>
      </c>
      <c r="N214" s="115">
        <f>VLOOKUP(A:A,readme[#All],4,FALSE)</f>
        <v>0</v>
      </c>
      <c r="O214" s="6">
        <f>VLOOKUP(A:A,readme[#All],5,FALSE)</f>
        <v>0</v>
      </c>
      <c r="P214" s="115">
        <f>VLOOKUP(A:A,readme[#All],6,FALSE)</f>
        <v>0</v>
      </c>
      <c r="Q214" s="143">
        <f t="shared" si="12"/>
        <v>-1</v>
      </c>
      <c r="R214" s="117">
        <f t="shared" si="13"/>
        <v>1657.3041000000001</v>
      </c>
      <c r="S214" s="143">
        <f t="shared" si="14"/>
        <v>-1</v>
      </c>
      <c r="T214" s="118">
        <f t="shared" si="15"/>
        <v>4003.0929000000006</v>
      </c>
      <c r="V214" s="10">
        <v>8902</v>
      </c>
      <c r="W214" s="139">
        <v>56.57</v>
      </c>
      <c r="X214" s="139">
        <v>0</v>
      </c>
      <c r="Y214" s="139">
        <v>62.5</v>
      </c>
      <c r="Z214" s="139">
        <v>0</v>
      </c>
      <c r="AA214" s="139"/>
      <c r="AB214" s="139"/>
      <c r="AC214" s="139"/>
      <c r="AD214" s="139"/>
      <c r="AE214" s="139"/>
      <c r="AF214" s="139"/>
      <c r="AG214" s="139"/>
      <c r="AH214" s="139"/>
      <c r="AI214" s="139"/>
      <c r="AJ214" s="139"/>
      <c r="AK214" s="139"/>
      <c r="AL214" s="139"/>
      <c r="AM214" s="139">
        <v>56.57</v>
      </c>
      <c r="AN214" s="139">
        <v>0</v>
      </c>
      <c r="AO214" s="139">
        <v>62.5</v>
      </c>
      <c r="AP214" s="139">
        <v>0</v>
      </c>
    </row>
    <row r="215" spans="1:42" x14ac:dyDescent="0.25">
      <c r="A215">
        <f>'[2]All Speed'!A215</f>
        <v>27820</v>
      </c>
      <c r="B215">
        <f>'[2]All Speed'!C215</f>
        <v>1</v>
      </c>
      <c r="C215" s="8" t="str">
        <f>'[2]All Speed'!D215</f>
        <v>I-5 NB</v>
      </c>
      <c r="D215" s="5">
        <f>'[2]All Speed'!E215</f>
        <v>54</v>
      </c>
      <c r="E215" s="1">
        <f>'[2]All Speed'!F215</f>
        <v>0.12</v>
      </c>
      <c r="F215" s="8" t="str">
        <f>'[2]All Speed'!G215</f>
        <v>SR-94 WB</v>
      </c>
      <c r="G215" s="112">
        <f>'[2]All Speed'!I215</f>
        <v>64.8</v>
      </c>
      <c r="H215" s="2">
        <f>'[2]All Speed'!J215</f>
        <v>40.71</v>
      </c>
      <c r="I215" s="112">
        <f>'[2]All Speed'!K215</f>
        <v>61.38</v>
      </c>
      <c r="J215" s="2">
        <f>'[2]All Speed'!L215</f>
        <v>63.27</v>
      </c>
      <c r="K215" s="112">
        <f>'[2]All Speed'!M215</f>
        <v>63.82</v>
      </c>
      <c r="L215" s="115">
        <f>VLOOKUP(A:A,readme[#All],2,FALSE)</f>
        <v>0</v>
      </c>
      <c r="M215" s="119">
        <f>VLOOKUP(A:A,readme[#All],3,FALSE)</f>
        <v>0</v>
      </c>
      <c r="N215" s="115">
        <f>VLOOKUP(A:A,readme[#All],4,FALSE)</f>
        <v>0</v>
      </c>
      <c r="O215" s="6">
        <f>VLOOKUP(A:A,readme[#All],5,FALSE)</f>
        <v>0</v>
      </c>
      <c r="P215" s="115">
        <f>VLOOKUP(A:A,readme[#All],6,FALSE)</f>
        <v>0</v>
      </c>
      <c r="Q215" s="143">
        <f t="shared" si="12"/>
        <v>-1</v>
      </c>
      <c r="R215" s="117">
        <f t="shared" si="13"/>
        <v>1657.3041000000001</v>
      </c>
      <c r="S215" s="143">
        <f t="shared" si="14"/>
        <v>-1</v>
      </c>
      <c r="T215" s="118">
        <f t="shared" si="15"/>
        <v>4003.0929000000006</v>
      </c>
      <c r="V215" s="10">
        <v>8933</v>
      </c>
      <c r="W215" s="139"/>
      <c r="X215" s="139"/>
      <c r="Y215" s="139"/>
      <c r="Z215" s="139"/>
      <c r="AA215" s="139">
        <v>64.56</v>
      </c>
      <c r="AB215" s="139">
        <v>0</v>
      </c>
      <c r="AC215" s="139">
        <v>58.81</v>
      </c>
      <c r="AD215" s="139">
        <v>0</v>
      </c>
      <c r="AE215" s="139"/>
      <c r="AF215" s="139"/>
      <c r="AG215" s="139"/>
      <c r="AH215" s="139"/>
      <c r="AI215" s="139"/>
      <c r="AJ215" s="139"/>
      <c r="AK215" s="139"/>
      <c r="AL215" s="139"/>
      <c r="AM215" s="139">
        <v>64.56</v>
      </c>
      <c r="AN215" s="139">
        <v>0</v>
      </c>
      <c r="AO215" s="139">
        <v>58.81</v>
      </c>
      <c r="AP215" s="139">
        <v>0</v>
      </c>
    </row>
    <row r="216" spans="1:42" x14ac:dyDescent="0.25">
      <c r="A216">
        <f>'[2]All Speed'!A216</f>
        <v>27832</v>
      </c>
      <c r="B216">
        <f>'[2]All Speed'!C216</f>
        <v>1</v>
      </c>
      <c r="C216" s="8" t="str">
        <f>'[2]All Speed'!D216</f>
        <v>I-5 NB</v>
      </c>
      <c r="D216" s="5">
        <f>'[2]All Speed'!E216</f>
        <v>58</v>
      </c>
      <c r="E216" s="1">
        <f>'[2]All Speed'!F216</f>
        <v>0.13</v>
      </c>
      <c r="F216" s="8" t="str">
        <f>'[2]All Speed'!G216</f>
        <v>PARK</v>
      </c>
      <c r="G216" s="112">
        <f>'[2]All Speed'!I216</f>
        <v>63.46</v>
      </c>
      <c r="H216" s="2">
        <f>'[2]All Speed'!J216</f>
        <v>53.84</v>
      </c>
      <c r="I216" s="112">
        <f>'[2]All Speed'!K216</f>
        <v>61.27</v>
      </c>
      <c r="J216" s="2">
        <f>'[2]All Speed'!L216</f>
        <v>61.86</v>
      </c>
      <c r="K216" s="112">
        <f>'[2]All Speed'!M216</f>
        <v>62.65</v>
      </c>
      <c r="L216" s="115">
        <f>VLOOKUP(A:A,readme[#All],2,FALSE)</f>
        <v>0</v>
      </c>
      <c r="M216" s="119">
        <f>VLOOKUP(A:A,readme[#All],3,FALSE)</f>
        <v>0</v>
      </c>
      <c r="N216" s="115">
        <f>VLOOKUP(A:A,readme[#All],4,FALSE)</f>
        <v>0</v>
      </c>
      <c r="O216" s="6">
        <f>VLOOKUP(A:A,readme[#All],5,FALSE)</f>
        <v>0</v>
      </c>
      <c r="P216" s="115">
        <f>VLOOKUP(A:A,readme[#All],6,FALSE)</f>
        <v>0</v>
      </c>
      <c r="Q216" s="143">
        <f t="shared" si="12"/>
        <v>-1</v>
      </c>
      <c r="R216" s="117">
        <f t="shared" si="13"/>
        <v>2898.7456000000002</v>
      </c>
      <c r="S216" s="143">
        <f t="shared" si="14"/>
        <v>-1</v>
      </c>
      <c r="T216" s="118">
        <f t="shared" si="15"/>
        <v>3826.6596</v>
      </c>
      <c r="V216" s="10">
        <v>8944</v>
      </c>
      <c r="W216" s="139"/>
      <c r="X216" s="139"/>
      <c r="Y216" s="139"/>
      <c r="Z216" s="139"/>
      <c r="AA216" s="139">
        <v>66.56</v>
      </c>
      <c r="AB216" s="139">
        <v>0</v>
      </c>
      <c r="AC216" s="139">
        <v>47.2</v>
      </c>
      <c r="AD216" s="139">
        <v>0</v>
      </c>
      <c r="AE216" s="139"/>
      <c r="AF216" s="139"/>
      <c r="AG216" s="139"/>
      <c r="AH216" s="139"/>
      <c r="AI216" s="139"/>
      <c r="AJ216" s="139"/>
      <c r="AK216" s="139"/>
      <c r="AL216" s="139"/>
      <c r="AM216" s="139">
        <v>66.56</v>
      </c>
      <c r="AN216" s="139">
        <v>0</v>
      </c>
      <c r="AO216" s="139">
        <v>47.2</v>
      </c>
      <c r="AP216" s="139">
        <v>0</v>
      </c>
    </row>
    <row r="217" spans="1:42" x14ac:dyDescent="0.25">
      <c r="A217">
        <f>'[2]All Speed'!A217</f>
        <v>29232</v>
      </c>
      <c r="B217">
        <f>'[2]All Speed'!C217</f>
        <v>1</v>
      </c>
      <c r="C217" s="8" t="str">
        <f>'[2]All Speed'!D217</f>
        <v>I-5 NB</v>
      </c>
      <c r="D217" s="5">
        <f>'[2]All Speed'!E217</f>
        <v>59</v>
      </c>
      <c r="E217" s="1">
        <f>'[2]All Speed'!F217</f>
        <v>0.28000000000000003</v>
      </c>
      <c r="F217" s="8" t="str">
        <f>'[2]All Speed'!G217</f>
        <v>PARK</v>
      </c>
      <c r="G217" s="112">
        <f>'[2]All Speed'!I217</f>
        <v>63.46</v>
      </c>
      <c r="H217" s="2">
        <f>'[2]All Speed'!J217</f>
        <v>53.84</v>
      </c>
      <c r="I217" s="112">
        <f>'[2]All Speed'!K217</f>
        <v>61.27</v>
      </c>
      <c r="J217" s="2">
        <f>'[2]All Speed'!L217</f>
        <v>61.86</v>
      </c>
      <c r="K217" s="112">
        <f>'[2]All Speed'!M217</f>
        <v>62.65</v>
      </c>
      <c r="L217" s="115">
        <f>VLOOKUP(A:A,readme[#All],2,FALSE)</f>
        <v>0</v>
      </c>
      <c r="M217" s="119">
        <f>VLOOKUP(A:A,readme[#All],3,FALSE)</f>
        <v>0</v>
      </c>
      <c r="N217" s="115">
        <f>VLOOKUP(A:A,readme[#All],4,FALSE)</f>
        <v>0</v>
      </c>
      <c r="O217" s="6">
        <f>VLOOKUP(A:A,readme[#All],5,FALSE)</f>
        <v>0</v>
      </c>
      <c r="P217" s="115">
        <f>VLOOKUP(A:A,readme[#All],6,FALSE)</f>
        <v>0</v>
      </c>
      <c r="Q217" s="143">
        <f t="shared" si="12"/>
        <v>-1</v>
      </c>
      <c r="R217" s="117">
        <f t="shared" si="13"/>
        <v>2898.7456000000002</v>
      </c>
      <c r="S217" s="143">
        <f t="shared" si="14"/>
        <v>-1</v>
      </c>
      <c r="T217" s="118">
        <f t="shared" si="15"/>
        <v>3826.6596</v>
      </c>
      <c r="V217" s="10">
        <v>8954</v>
      </c>
      <c r="W217" s="139">
        <v>41.71</v>
      </c>
      <c r="X217" s="139">
        <v>0</v>
      </c>
      <c r="Y217" s="139">
        <v>65.91</v>
      </c>
      <c r="Z217" s="139">
        <v>0</v>
      </c>
      <c r="AA217" s="139"/>
      <c r="AB217" s="139"/>
      <c r="AC217" s="139"/>
      <c r="AD217" s="139"/>
      <c r="AE217" s="139"/>
      <c r="AF217" s="139"/>
      <c r="AG217" s="139"/>
      <c r="AH217" s="139"/>
      <c r="AI217" s="139"/>
      <c r="AJ217" s="139"/>
      <c r="AK217" s="139"/>
      <c r="AL217" s="139"/>
      <c r="AM217" s="139">
        <v>41.71</v>
      </c>
      <c r="AN217" s="139">
        <v>0</v>
      </c>
      <c r="AO217" s="139">
        <v>65.91</v>
      </c>
      <c r="AP217" s="139">
        <v>0</v>
      </c>
    </row>
    <row r="218" spans="1:42" x14ac:dyDescent="0.25">
      <c r="A218">
        <f>'[2]All Speed'!A218</f>
        <v>20487</v>
      </c>
      <c r="B218">
        <f>'[2]All Speed'!C218</f>
        <v>1</v>
      </c>
      <c r="C218" s="8" t="str">
        <f>'[2]All Speed'!D218</f>
        <v>I-5 NB</v>
      </c>
      <c r="D218" s="5">
        <f>'[2]All Speed'!E218</f>
        <v>60</v>
      </c>
      <c r="E218" s="1">
        <f>'[2]All Speed'!F218</f>
        <v>0.19</v>
      </c>
      <c r="F218" s="8" t="str">
        <f>'[2]All Speed'!G218</f>
        <v>SR-163 SB</v>
      </c>
      <c r="G218" s="112">
        <f>'[2]All Speed'!I218</f>
        <v>63.46</v>
      </c>
      <c r="H218" s="2">
        <f>'[2]All Speed'!J218</f>
        <v>53.84</v>
      </c>
      <c r="I218" s="112">
        <f>'[2]All Speed'!K218</f>
        <v>61.27</v>
      </c>
      <c r="J218" s="2">
        <f>'[2]All Speed'!L218</f>
        <v>61.86</v>
      </c>
      <c r="K218" s="112">
        <f>'[2]All Speed'!M218</f>
        <v>62.65</v>
      </c>
      <c r="L218" s="115">
        <f>VLOOKUP(A:A,readme[#All],2,FALSE)</f>
        <v>0</v>
      </c>
      <c r="M218" s="119">
        <f>VLOOKUP(A:A,readme[#All],3,FALSE)</f>
        <v>0</v>
      </c>
      <c r="N218" s="115">
        <f>VLOOKUP(A:A,readme[#All],4,FALSE)</f>
        <v>0</v>
      </c>
      <c r="O218" s="6">
        <f>VLOOKUP(A:A,readme[#All],5,FALSE)</f>
        <v>0</v>
      </c>
      <c r="P218" s="115">
        <f>VLOOKUP(A:A,readme[#All],6,FALSE)</f>
        <v>0</v>
      </c>
      <c r="Q218" s="143">
        <f t="shared" si="12"/>
        <v>-1</v>
      </c>
      <c r="R218" s="117">
        <f t="shared" si="13"/>
        <v>2898.7456000000002</v>
      </c>
      <c r="S218" s="143">
        <f t="shared" si="14"/>
        <v>-1</v>
      </c>
      <c r="T218" s="118">
        <f t="shared" si="15"/>
        <v>3826.6596</v>
      </c>
      <c r="V218" s="10">
        <v>8955</v>
      </c>
      <c r="W218" s="139"/>
      <c r="X218" s="139"/>
      <c r="Y218" s="139"/>
      <c r="Z218" s="139"/>
      <c r="AA218" s="139">
        <v>66.56</v>
      </c>
      <c r="AB218" s="139">
        <v>0</v>
      </c>
      <c r="AC218" s="139">
        <v>47.2</v>
      </c>
      <c r="AD218" s="139">
        <v>0</v>
      </c>
      <c r="AE218" s="139"/>
      <c r="AF218" s="139"/>
      <c r="AG218" s="139"/>
      <c r="AH218" s="139"/>
      <c r="AI218" s="139"/>
      <c r="AJ218" s="139"/>
      <c r="AK218" s="139"/>
      <c r="AL218" s="139"/>
      <c r="AM218" s="139">
        <v>66.56</v>
      </c>
      <c r="AN218" s="139">
        <v>0</v>
      </c>
      <c r="AO218" s="139">
        <v>47.2</v>
      </c>
      <c r="AP218" s="139">
        <v>0</v>
      </c>
    </row>
    <row r="219" spans="1:42" x14ac:dyDescent="0.25">
      <c r="A219">
        <f>'[2]All Speed'!A219</f>
        <v>29756</v>
      </c>
      <c r="B219">
        <f>'[2]All Speed'!C219</f>
        <v>1</v>
      </c>
      <c r="C219" s="8" t="str">
        <f>'[2]All Speed'!D219</f>
        <v>I-5 NB</v>
      </c>
      <c r="D219" s="5">
        <f>'[2]All Speed'!E219</f>
        <v>61</v>
      </c>
      <c r="E219" s="1">
        <f>'[2]All Speed'!F219</f>
        <v>0.12</v>
      </c>
      <c r="F219" s="8" t="str">
        <f>'[2]All Speed'!G219</f>
        <v>HAWTHORN</v>
      </c>
      <c r="G219" s="112">
        <f>'[2]All Speed'!I219</f>
        <v>66.489999999999995</v>
      </c>
      <c r="H219" s="2">
        <f>'[2]All Speed'!J219</f>
        <v>59.82</v>
      </c>
      <c r="I219" s="112">
        <f>'[2]All Speed'!K219</f>
        <v>64.510000000000005</v>
      </c>
      <c r="J219" s="2">
        <f>'[2]All Speed'!L219</f>
        <v>64.569999999999993</v>
      </c>
      <c r="K219" s="112">
        <f>'[2]All Speed'!M219</f>
        <v>65.430000000000007</v>
      </c>
      <c r="L219" s="115">
        <f>VLOOKUP(A:A,readme[#All],2,FALSE)</f>
        <v>0</v>
      </c>
      <c r="M219" s="119">
        <f>VLOOKUP(A:A,readme[#All],3,FALSE)</f>
        <v>0</v>
      </c>
      <c r="N219" s="115">
        <f>VLOOKUP(A:A,readme[#All],4,FALSE)</f>
        <v>0</v>
      </c>
      <c r="O219" s="6">
        <f>VLOOKUP(A:A,readme[#All],5,FALSE)</f>
        <v>0</v>
      </c>
      <c r="P219" s="115">
        <f>VLOOKUP(A:A,readme[#All],6,FALSE)</f>
        <v>0</v>
      </c>
      <c r="Q219" s="143">
        <f t="shared" si="12"/>
        <v>-1</v>
      </c>
      <c r="R219" s="117">
        <f t="shared" si="13"/>
        <v>3578.4324000000001</v>
      </c>
      <c r="S219" s="143">
        <f t="shared" si="14"/>
        <v>-1</v>
      </c>
      <c r="T219" s="118">
        <f t="shared" si="15"/>
        <v>4169.2848999999987</v>
      </c>
      <c r="V219" s="10">
        <v>8966</v>
      </c>
      <c r="W219" s="139">
        <v>41.71</v>
      </c>
      <c r="X219" s="139">
        <v>0</v>
      </c>
      <c r="Y219" s="139">
        <v>65.91</v>
      </c>
      <c r="Z219" s="139">
        <v>0</v>
      </c>
      <c r="AA219" s="139"/>
      <c r="AB219" s="139"/>
      <c r="AC219" s="139"/>
      <c r="AD219" s="139"/>
      <c r="AE219" s="139"/>
      <c r="AF219" s="139"/>
      <c r="AG219" s="139"/>
      <c r="AH219" s="139"/>
      <c r="AI219" s="139"/>
      <c r="AJ219" s="139"/>
      <c r="AK219" s="139"/>
      <c r="AL219" s="139"/>
      <c r="AM219" s="139">
        <v>41.71</v>
      </c>
      <c r="AN219" s="139">
        <v>0</v>
      </c>
      <c r="AO219" s="139">
        <v>65.91</v>
      </c>
      <c r="AP219" s="139">
        <v>0</v>
      </c>
    </row>
    <row r="220" spans="1:42" x14ac:dyDescent="0.25">
      <c r="A220">
        <f>'[2]All Speed'!A220</f>
        <v>29224</v>
      </c>
      <c r="B220">
        <f>'[2]All Speed'!C220</f>
        <v>1</v>
      </c>
      <c r="C220" s="8" t="str">
        <f>'[2]All Speed'!D220</f>
        <v>I-5 NB</v>
      </c>
      <c r="D220" s="5">
        <f>'[2]All Speed'!E220</f>
        <v>62</v>
      </c>
      <c r="E220" s="1">
        <f>'[2]All Speed'!F220</f>
        <v>0.15</v>
      </c>
      <c r="F220" s="8" t="str">
        <f>'[2]All Speed'!G220</f>
        <v>HAWTHORN</v>
      </c>
      <c r="G220" s="112">
        <f>'[2]All Speed'!I220</f>
        <v>66.489999999999995</v>
      </c>
      <c r="H220" s="2">
        <f>'[2]All Speed'!J220</f>
        <v>59.82</v>
      </c>
      <c r="I220" s="112">
        <f>'[2]All Speed'!K220</f>
        <v>64.510000000000005</v>
      </c>
      <c r="J220" s="2">
        <f>'[2]All Speed'!L220</f>
        <v>64.569999999999993</v>
      </c>
      <c r="K220" s="112">
        <f>'[2]All Speed'!M220</f>
        <v>65.430000000000007</v>
      </c>
      <c r="L220" s="115">
        <f>VLOOKUP(A:A,readme[#All],2,FALSE)</f>
        <v>0</v>
      </c>
      <c r="M220" s="119">
        <f>VLOOKUP(A:A,readme[#All],3,FALSE)</f>
        <v>0</v>
      </c>
      <c r="N220" s="115">
        <f>VLOOKUP(A:A,readme[#All],4,FALSE)</f>
        <v>0</v>
      </c>
      <c r="O220" s="6">
        <f>VLOOKUP(A:A,readme[#All],5,FALSE)</f>
        <v>0</v>
      </c>
      <c r="P220" s="115">
        <f>VLOOKUP(A:A,readme[#All],6,FALSE)</f>
        <v>0</v>
      </c>
      <c r="Q220" s="143">
        <f t="shared" si="12"/>
        <v>-1</v>
      </c>
      <c r="R220" s="117">
        <f t="shared" si="13"/>
        <v>3578.4324000000001</v>
      </c>
      <c r="S220" s="143">
        <f t="shared" si="14"/>
        <v>-1</v>
      </c>
      <c r="T220" s="118">
        <f t="shared" si="15"/>
        <v>4169.2848999999987</v>
      </c>
      <c r="V220" s="10">
        <v>8968</v>
      </c>
      <c r="W220" s="139"/>
      <c r="X220" s="139"/>
      <c r="Y220" s="139"/>
      <c r="Z220" s="139"/>
      <c r="AA220" s="139">
        <v>67.56</v>
      </c>
      <c r="AB220" s="139">
        <v>0</v>
      </c>
      <c r="AC220" s="139">
        <v>59.57</v>
      </c>
      <c r="AD220" s="139">
        <v>0</v>
      </c>
      <c r="AE220" s="139"/>
      <c r="AF220" s="139"/>
      <c r="AG220" s="139"/>
      <c r="AH220" s="139"/>
      <c r="AI220" s="139"/>
      <c r="AJ220" s="139"/>
      <c r="AK220" s="139"/>
      <c r="AL220" s="139"/>
      <c r="AM220" s="139">
        <v>67.56</v>
      </c>
      <c r="AN220" s="139">
        <v>0</v>
      </c>
      <c r="AO220" s="139">
        <v>59.57</v>
      </c>
      <c r="AP220" s="139">
        <v>0</v>
      </c>
    </row>
    <row r="221" spans="1:42" x14ac:dyDescent="0.25">
      <c r="A221">
        <f>'[2]All Speed'!A221</f>
        <v>30864</v>
      </c>
      <c r="B221">
        <f>'[2]All Speed'!C221</f>
        <v>1</v>
      </c>
      <c r="C221" s="8" t="str">
        <f>'[2]All Speed'!D221</f>
        <v>I-5 NB</v>
      </c>
      <c r="D221" s="5">
        <f>'[2]All Speed'!E221</f>
        <v>63</v>
      </c>
      <c r="E221" s="1">
        <f>'[2]All Speed'!F221</f>
        <v>0.13</v>
      </c>
      <c r="F221" s="8" t="str">
        <f>'[2]All Speed'!G221</f>
        <v>01ST</v>
      </c>
      <c r="G221" s="112">
        <f>'[2]All Speed'!I221</f>
        <v>66.510000000000005</v>
      </c>
      <c r="H221" s="2">
        <f>'[2]All Speed'!J221</f>
        <v>61.46</v>
      </c>
      <c r="I221" s="112">
        <f>'[2]All Speed'!K221</f>
        <v>63.72</v>
      </c>
      <c r="J221" s="2">
        <f>'[2]All Speed'!L221</f>
        <v>62.21</v>
      </c>
      <c r="K221" s="112">
        <f>'[2]All Speed'!M221</f>
        <v>64.989999999999995</v>
      </c>
      <c r="L221" s="115">
        <f>VLOOKUP(A:A,readme[#All],2,FALSE)</f>
        <v>0</v>
      </c>
      <c r="M221" s="119">
        <f>VLOOKUP(A:A,readme[#All],3,FALSE)</f>
        <v>0</v>
      </c>
      <c r="N221" s="115">
        <f>VLOOKUP(A:A,readme[#All],4,FALSE)</f>
        <v>0</v>
      </c>
      <c r="O221" s="6">
        <f>VLOOKUP(A:A,readme[#All],5,FALSE)</f>
        <v>0</v>
      </c>
      <c r="P221" s="115">
        <f>VLOOKUP(A:A,readme[#All],6,FALSE)</f>
        <v>0</v>
      </c>
      <c r="Q221" s="143">
        <f t="shared" si="12"/>
        <v>-1</v>
      </c>
      <c r="R221" s="117">
        <f t="shared" si="13"/>
        <v>3777.3316</v>
      </c>
      <c r="S221" s="143">
        <f t="shared" si="14"/>
        <v>-1</v>
      </c>
      <c r="T221" s="118">
        <f t="shared" si="15"/>
        <v>3870.0841</v>
      </c>
      <c r="V221" s="10">
        <v>8972</v>
      </c>
      <c r="W221" s="139">
        <v>39.270000000000003</v>
      </c>
      <c r="X221" s="139">
        <v>0</v>
      </c>
      <c r="Y221" s="139">
        <v>66.23</v>
      </c>
      <c r="Z221" s="139">
        <v>0</v>
      </c>
      <c r="AA221" s="139"/>
      <c r="AB221" s="139"/>
      <c r="AC221" s="139"/>
      <c r="AD221" s="139"/>
      <c r="AE221" s="139"/>
      <c r="AF221" s="139"/>
      <c r="AG221" s="139"/>
      <c r="AH221" s="139"/>
      <c r="AI221" s="139"/>
      <c r="AJ221" s="139"/>
      <c r="AK221" s="139"/>
      <c r="AL221" s="139"/>
      <c r="AM221" s="139">
        <v>39.270000000000003</v>
      </c>
      <c r="AN221" s="139">
        <v>0</v>
      </c>
      <c r="AO221" s="139">
        <v>66.23</v>
      </c>
      <c r="AP221" s="139">
        <v>0</v>
      </c>
    </row>
    <row r="222" spans="1:42" x14ac:dyDescent="0.25">
      <c r="A222">
        <f>'[2]All Speed'!A222</f>
        <v>16584</v>
      </c>
      <c r="B222">
        <f>'[2]All Speed'!C222</f>
        <v>1</v>
      </c>
      <c r="C222" s="8" t="str">
        <f>'[2]All Speed'!D222</f>
        <v>I-5 NB</v>
      </c>
      <c r="D222" s="5">
        <f>'[2]All Speed'!E222</f>
        <v>64</v>
      </c>
      <c r="E222" s="1">
        <f>'[2]All Speed'!F222</f>
        <v>0.13</v>
      </c>
      <c r="F222" s="8" t="str">
        <f>'[2]All Speed'!G222</f>
        <v>01ST</v>
      </c>
      <c r="G222" s="112">
        <f>'[2]All Speed'!I222</f>
        <v>66.510000000000005</v>
      </c>
      <c r="H222" s="2">
        <f>'[2]All Speed'!J222</f>
        <v>61.46</v>
      </c>
      <c r="I222" s="112">
        <f>'[2]All Speed'!K222</f>
        <v>63.72</v>
      </c>
      <c r="J222" s="2">
        <f>'[2]All Speed'!L222</f>
        <v>62.21</v>
      </c>
      <c r="K222" s="112">
        <f>'[2]All Speed'!M222</f>
        <v>64.989999999999995</v>
      </c>
      <c r="L222" s="115">
        <f>VLOOKUP(A:A,readme[#All],2,FALSE)</f>
        <v>0</v>
      </c>
      <c r="M222" s="119">
        <f>VLOOKUP(A:A,readme[#All],3,FALSE)</f>
        <v>0</v>
      </c>
      <c r="N222" s="115">
        <f>VLOOKUP(A:A,readme[#All],4,FALSE)</f>
        <v>0</v>
      </c>
      <c r="O222" s="6">
        <f>VLOOKUP(A:A,readme[#All],5,FALSE)</f>
        <v>0</v>
      </c>
      <c r="P222" s="115">
        <f>VLOOKUP(A:A,readme[#All],6,FALSE)</f>
        <v>0</v>
      </c>
      <c r="Q222" s="143">
        <f t="shared" si="12"/>
        <v>-1</v>
      </c>
      <c r="R222" s="117">
        <f t="shared" si="13"/>
        <v>3777.3316</v>
      </c>
      <c r="S222" s="143">
        <f t="shared" si="14"/>
        <v>-1</v>
      </c>
      <c r="T222" s="118">
        <f t="shared" si="15"/>
        <v>3870.0841</v>
      </c>
      <c r="V222" s="10">
        <v>8973</v>
      </c>
      <c r="W222" s="139"/>
      <c r="X222" s="139"/>
      <c r="Y222" s="139"/>
      <c r="Z222" s="139"/>
      <c r="AA222" s="139">
        <v>67.760000000000005</v>
      </c>
      <c r="AB222" s="139">
        <v>0</v>
      </c>
      <c r="AC222" s="139">
        <v>53.22</v>
      </c>
      <c r="AD222" s="139">
        <v>0</v>
      </c>
      <c r="AE222" s="139"/>
      <c r="AF222" s="139"/>
      <c r="AG222" s="139"/>
      <c r="AH222" s="139"/>
      <c r="AI222" s="139"/>
      <c r="AJ222" s="139"/>
      <c r="AK222" s="139"/>
      <c r="AL222" s="139"/>
      <c r="AM222" s="139">
        <v>67.760000000000005</v>
      </c>
      <c r="AN222" s="139">
        <v>0</v>
      </c>
      <c r="AO222" s="139">
        <v>53.22</v>
      </c>
      <c r="AP222" s="139">
        <v>0</v>
      </c>
    </row>
    <row r="223" spans="1:42" x14ac:dyDescent="0.25">
      <c r="A223">
        <f>'[2]All Speed'!A223</f>
        <v>20529</v>
      </c>
      <c r="B223">
        <f>'[2]All Speed'!C223</f>
        <v>1</v>
      </c>
      <c r="C223" s="8" t="str">
        <f>'[2]All Speed'!D223</f>
        <v>I-5 NB</v>
      </c>
      <c r="D223" s="5">
        <f>'[2]All Speed'!E223</f>
        <v>66</v>
      </c>
      <c r="E223" s="1">
        <f>'[2]All Speed'!F223</f>
        <v>0.16</v>
      </c>
      <c r="F223" s="8" t="str">
        <f>'[2]All Speed'!G223</f>
        <v>INDIA</v>
      </c>
      <c r="G223" s="112">
        <f>'[2]All Speed'!I223</f>
        <v>67.89</v>
      </c>
      <c r="H223" s="2">
        <f>'[2]All Speed'!J223</f>
        <v>65.12</v>
      </c>
      <c r="I223" s="112">
        <f>'[2]All Speed'!K223</f>
        <v>66.05</v>
      </c>
      <c r="J223" s="2">
        <f>'[2]All Speed'!L223</f>
        <v>65.290000000000006</v>
      </c>
      <c r="K223" s="112">
        <f>'[2]All Speed'!M223</f>
        <v>66.61</v>
      </c>
      <c r="L223" s="115">
        <f>VLOOKUP(A:A,readme[#All],2,FALSE)</f>
        <v>0</v>
      </c>
      <c r="M223" s="119">
        <f>VLOOKUP(A:A,readme[#All],3,FALSE)</f>
        <v>0</v>
      </c>
      <c r="N223" s="115">
        <f>VLOOKUP(A:A,readme[#All],4,FALSE)</f>
        <v>0</v>
      </c>
      <c r="O223" s="6">
        <f>VLOOKUP(A:A,readme[#All],5,FALSE)</f>
        <v>0</v>
      </c>
      <c r="P223" s="115">
        <f>VLOOKUP(A:A,readme[#All],6,FALSE)</f>
        <v>0</v>
      </c>
      <c r="Q223" s="143">
        <f t="shared" si="12"/>
        <v>-1</v>
      </c>
      <c r="R223" s="117">
        <f t="shared" si="13"/>
        <v>4240.6144000000004</v>
      </c>
      <c r="S223" s="143">
        <f t="shared" si="14"/>
        <v>-1</v>
      </c>
      <c r="T223" s="118">
        <f t="shared" si="15"/>
        <v>4262.7841000000008</v>
      </c>
      <c r="V223" s="10">
        <v>8976</v>
      </c>
      <c r="W223" s="139">
        <v>39.270000000000003</v>
      </c>
      <c r="X223" s="139">
        <v>0</v>
      </c>
      <c r="Y223" s="139">
        <v>66.23</v>
      </c>
      <c r="Z223" s="139">
        <v>0</v>
      </c>
      <c r="AA223" s="139"/>
      <c r="AB223" s="139"/>
      <c r="AC223" s="139"/>
      <c r="AD223" s="139"/>
      <c r="AE223" s="139"/>
      <c r="AF223" s="139"/>
      <c r="AG223" s="139"/>
      <c r="AH223" s="139"/>
      <c r="AI223" s="139"/>
      <c r="AJ223" s="139"/>
      <c r="AK223" s="139"/>
      <c r="AL223" s="139"/>
      <c r="AM223" s="139">
        <v>39.270000000000003</v>
      </c>
      <c r="AN223" s="139">
        <v>0</v>
      </c>
      <c r="AO223" s="139">
        <v>66.23</v>
      </c>
      <c r="AP223" s="139">
        <v>0</v>
      </c>
    </row>
    <row r="224" spans="1:42" x14ac:dyDescent="0.25">
      <c r="A224">
        <f>'[2]All Speed'!A224</f>
        <v>20588</v>
      </c>
      <c r="B224">
        <f>'[2]All Speed'!C224</f>
        <v>1</v>
      </c>
      <c r="C224" s="8" t="str">
        <f>'[2]All Speed'!D224</f>
        <v>I-5 NB</v>
      </c>
      <c r="D224" s="5">
        <f>'[2]All Speed'!E224</f>
        <v>68</v>
      </c>
      <c r="E224" s="1">
        <f>'[2]All Speed'!F224</f>
        <v>0.54</v>
      </c>
      <c r="F224" s="8" t="str">
        <f>'[2]All Speed'!G224</f>
        <v>INDIA</v>
      </c>
      <c r="G224" s="112">
        <f>'[2]All Speed'!I224</f>
        <v>66.599999999999994</v>
      </c>
      <c r="H224" s="2">
        <f>'[2]All Speed'!J224</f>
        <v>62.33</v>
      </c>
      <c r="I224" s="112">
        <f>'[2]All Speed'!K224</f>
        <v>64.97</v>
      </c>
      <c r="J224" s="2">
        <f>'[2]All Speed'!L224</f>
        <v>62.29</v>
      </c>
      <c r="K224" s="112">
        <f>'[2]All Speed'!M224</f>
        <v>65.06</v>
      </c>
      <c r="L224" s="115">
        <f>VLOOKUP(A:A,readme[#All],2,FALSE)</f>
        <v>0</v>
      </c>
      <c r="M224" s="119">
        <f>VLOOKUP(A:A,readme[#All],3,FALSE)</f>
        <v>0</v>
      </c>
      <c r="N224" s="115">
        <f>VLOOKUP(A:A,readme[#All],4,FALSE)</f>
        <v>0</v>
      </c>
      <c r="O224" s="6">
        <f>VLOOKUP(A:A,readme[#All],5,FALSE)</f>
        <v>0</v>
      </c>
      <c r="P224" s="115">
        <f>VLOOKUP(A:A,readme[#All],6,FALSE)</f>
        <v>0</v>
      </c>
      <c r="Q224" s="143">
        <f t="shared" si="12"/>
        <v>-1</v>
      </c>
      <c r="R224" s="117">
        <f t="shared" si="13"/>
        <v>3885.0288999999998</v>
      </c>
      <c r="S224" s="143">
        <f t="shared" si="14"/>
        <v>-1</v>
      </c>
      <c r="T224" s="118">
        <f t="shared" si="15"/>
        <v>3880.0441000000001</v>
      </c>
      <c r="V224" s="10">
        <v>8977</v>
      </c>
      <c r="W224" s="139">
        <v>39.270000000000003</v>
      </c>
      <c r="X224" s="139">
        <v>0</v>
      </c>
      <c r="Y224" s="139">
        <v>66.23</v>
      </c>
      <c r="Z224" s="139">
        <v>0</v>
      </c>
      <c r="AA224" s="139"/>
      <c r="AB224" s="139"/>
      <c r="AC224" s="139"/>
      <c r="AD224" s="139"/>
      <c r="AE224" s="139"/>
      <c r="AF224" s="139"/>
      <c r="AG224" s="139"/>
      <c r="AH224" s="139"/>
      <c r="AI224" s="139"/>
      <c r="AJ224" s="139"/>
      <c r="AK224" s="139"/>
      <c r="AL224" s="139"/>
      <c r="AM224" s="139">
        <v>39.270000000000003</v>
      </c>
      <c r="AN224" s="139">
        <v>0</v>
      </c>
      <c r="AO224" s="139">
        <v>66.23</v>
      </c>
      <c r="AP224" s="139">
        <v>0</v>
      </c>
    </row>
    <row r="225" spans="1:42" x14ac:dyDescent="0.25">
      <c r="A225">
        <f>'[2]All Speed'!A225</f>
        <v>10969</v>
      </c>
      <c r="B225">
        <f>'[2]All Speed'!C225</f>
        <v>1</v>
      </c>
      <c r="C225" s="8" t="str">
        <f>'[2]All Speed'!D225</f>
        <v>I-5 NB</v>
      </c>
      <c r="D225" s="5">
        <f>'[2]All Speed'!E225</f>
        <v>69</v>
      </c>
      <c r="E225" s="1">
        <f>'[2]All Speed'!F225</f>
        <v>0.22</v>
      </c>
      <c r="F225" s="8" t="str">
        <f>'[2]All Speed'!G225</f>
        <v>INDIA</v>
      </c>
      <c r="G225" s="112">
        <f>'[2]All Speed'!I225</f>
        <v>66.599999999999994</v>
      </c>
      <c r="H225" s="2">
        <f>'[2]All Speed'!J225</f>
        <v>62.33</v>
      </c>
      <c r="I225" s="112">
        <f>'[2]All Speed'!K225</f>
        <v>64.97</v>
      </c>
      <c r="J225" s="2">
        <f>'[2]All Speed'!L225</f>
        <v>62.29</v>
      </c>
      <c r="K225" s="112">
        <f>'[2]All Speed'!M225</f>
        <v>65.06</v>
      </c>
      <c r="L225" s="115">
        <f>VLOOKUP(A:A,readme[#All],2,FALSE)</f>
        <v>0</v>
      </c>
      <c r="M225" s="119">
        <f>VLOOKUP(A:A,readme[#All],3,FALSE)</f>
        <v>0</v>
      </c>
      <c r="N225" s="115">
        <f>VLOOKUP(A:A,readme[#All],4,FALSE)</f>
        <v>0</v>
      </c>
      <c r="O225" s="6">
        <f>VLOOKUP(A:A,readme[#All],5,FALSE)</f>
        <v>0</v>
      </c>
      <c r="P225" s="115">
        <f>VLOOKUP(A:A,readme[#All],6,FALSE)</f>
        <v>0</v>
      </c>
      <c r="Q225" s="143">
        <f t="shared" si="12"/>
        <v>-1</v>
      </c>
      <c r="R225" s="117">
        <f t="shared" si="13"/>
        <v>3885.0288999999998</v>
      </c>
      <c r="S225" s="143">
        <f t="shared" si="14"/>
        <v>-1</v>
      </c>
      <c r="T225" s="118">
        <f t="shared" si="15"/>
        <v>3880.0441000000001</v>
      </c>
      <c r="V225" s="10">
        <v>8982</v>
      </c>
      <c r="W225" s="139">
        <v>38.44</v>
      </c>
      <c r="X225" s="139">
        <v>0</v>
      </c>
      <c r="Y225" s="139">
        <v>39.71</v>
      </c>
      <c r="Z225" s="139">
        <v>0</v>
      </c>
      <c r="AA225" s="139"/>
      <c r="AB225" s="139"/>
      <c r="AC225" s="139"/>
      <c r="AD225" s="139"/>
      <c r="AE225" s="139"/>
      <c r="AF225" s="139"/>
      <c r="AG225" s="139"/>
      <c r="AH225" s="139"/>
      <c r="AI225" s="139"/>
      <c r="AJ225" s="139"/>
      <c r="AK225" s="139"/>
      <c r="AL225" s="139"/>
      <c r="AM225" s="139">
        <v>38.44</v>
      </c>
      <c r="AN225" s="139">
        <v>0</v>
      </c>
      <c r="AO225" s="139">
        <v>39.71</v>
      </c>
      <c r="AP225" s="139">
        <v>0</v>
      </c>
    </row>
    <row r="226" spans="1:42" x14ac:dyDescent="0.25">
      <c r="A226">
        <f>'[2]All Speed'!A226</f>
        <v>30813</v>
      </c>
      <c r="B226">
        <f>'[2]All Speed'!C226</f>
        <v>1</v>
      </c>
      <c r="C226" s="8" t="str">
        <f>'[2]All Speed'!D226</f>
        <v>I-5 NB</v>
      </c>
      <c r="D226" s="5">
        <f>'[2]All Speed'!E226</f>
        <v>71</v>
      </c>
      <c r="E226" s="1">
        <f>'[2]All Speed'!F226</f>
        <v>0.18</v>
      </c>
      <c r="F226" s="8" t="str">
        <f>'[2]All Speed'!G226</f>
        <v>OLD TOWN</v>
      </c>
      <c r="G226" s="112">
        <f>'[2]All Speed'!I226</f>
        <v>68.34</v>
      </c>
      <c r="H226" s="2">
        <f>'[2]All Speed'!J226</f>
        <v>61.35</v>
      </c>
      <c r="I226" s="112">
        <f>'[2]All Speed'!K226</f>
        <v>67.34</v>
      </c>
      <c r="J226" s="2">
        <f>'[2]All Speed'!L226</f>
        <v>63.72</v>
      </c>
      <c r="K226" s="112">
        <f>'[2]All Speed'!M226</f>
        <v>67.790000000000006</v>
      </c>
      <c r="L226" s="115">
        <f>VLOOKUP(A:A,readme[#All],2,FALSE)</f>
        <v>0</v>
      </c>
      <c r="M226" s="119">
        <f>VLOOKUP(A:A,readme[#All],3,FALSE)</f>
        <v>0</v>
      </c>
      <c r="N226" s="115">
        <f>VLOOKUP(A:A,readme[#All],4,FALSE)</f>
        <v>0</v>
      </c>
      <c r="O226" s="6">
        <f>VLOOKUP(A:A,readme[#All],5,FALSE)</f>
        <v>0</v>
      </c>
      <c r="P226" s="115">
        <f>VLOOKUP(A:A,readme[#All],6,FALSE)</f>
        <v>0</v>
      </c>
      <c r="Q226" s="143">
        <f t="shared" si="12"/>
        <v>-1</v>
      </c>
      <c r="R226" s="117">
        <f t="shared" si="13"/>
        <v>3763.8225000000002</v>
      </c>
      <c r="S226" s="143">
        <f t="shared" si="14"/>
        <v>-1</v>
      </c>
      <c r="T226" s="118">
        <f t="shared" si="15"/>
        <v>4060.2383999999997</v>
      </c>
      <c r="V226" s="10">
        <v>9027</v>
      </c>
      <c r="W226" s="139">
        <v>65.400000000000006</v>
      </c>
      <c r="X226" s="139">
        <v>0</v>
      </c>
      <c r="Y226" s="139">
        <v>56.62</v>
      </c>
      <c r="Z226" s="139">
        <v>0</v>
      </c>
      <c r="AA226" s="139"/>
      <c r="AB226" s="139"/>
      <c r="AC226" s="139"/>
      <c r="AD226" s="139"/>
      <c r="AE226" s="139"/>
      <c r="AF226" s="139"/>
      <c r="AG226" s="139"/>
      <c r="AH226" s="139"/>
      <c r="AI226" s="139"/>
      <c r="AJ226" s="139"/>
      <c r="AK226" s="139"/>
      <c r="AL226" s="139"/>
      <c r="AM226" s="139">
        <v>65.400000000000006</v>
      </c>
      <c r="AN226" s="139">
        <v>0</v>
      </c>
      <c r="AO226" s="139">
        <v>56.62</v>
      </c>
      <c r="AP226" s="139">
        <v>0</v>
      </c>
    </row>
    <row r="227" spans="1:42" x14ac:dyDescent="0.25">
      <c r="A227">
        <f>'[2]All Speed'!A227</f>
        <v>10966</v>
      </c>
      <c r="B227">
        <f>'[2]All Speed'!C227</f>
        <v>1</v>
      </c>
      <c r="C227" s="8" t="str">
        <f>'[2]All Speed'!D227</f>
        <v>I-5 NB</v>
      </c>
      <c r="D227" s="5">
        <f>'[2]All Speed'!E227</f>
        <v>73</v>
      </c>
      <c r="E227" s="1">
        <f>'[2]All Speed'!F227</f>
        <v>0.13</v>
      </c>
      <c r="F227" s="8" t="str">
        <f>'[2]All Speed'!G227</f>
        <v>OLD TOWN</v>
      </c>
      <c r="G227" s="112">
        <f>'[2]All Speed'!I227</f>
        <v>68.34</v>
      </c>
      <c r="H227" s="2">
        <f>'[2]All Speed'!J227</f>
        <v>61.35</v>
      </c>
      <c r="I227" s="112">
        <f>'[2]All Speed'!K227</f>
        <v>67.34</v>
      </c>
      <c r="J227" s="2">
        <f>'[2]All Speed'!L227</f>
        <v>63.72</v>
      </c>
      <c r="K227" s="112">
        <f>'[2]All Speed'!M227</f>
        <v>67.790000000000006</v>
      </c>
      <c r="L227" s="115">
        <f>VLOOKUP(A:A,readme[#All],2,FALSE)</f>
        <v>0</v>
      </c>
      <c r="M227" s="119">
        <f>VLOOKUP(A:A,readme[#All],3,FALSE)</f>
        <v>0</v>
      </c>
      <c r="N227" s="115">
        <f>VLOOKUP(A:A,readme[#All],4,FALSE)</f>
        <v>0</v>
      </c>
      <c r="O227" s="6">
        <f>VLOOKUP(A:A,readme[#All],5,FALSE)</f>
        <v>0</v>
      </c>
      <c r="P227" s="115">
        <f>VLOOKUP(A:A,readme[#All],6,FALSE)</f>
        <v>0</v>
      </c>
      <c r="Q227" s="143">
        <f t="shared" si="12"/>
        <v>-1</v>
      </c>
      <c r="R227" s="117">
        <f t="shared" si="13"/>
        <v>3763.8225000000002</v>
      </c>
      <c r="S227" s="143">
        <f t="shared" si="14"/>
        <v>-1</v>
      </c>
      <c r="T227" s="118">
        <f t="shared" si="15"/>
        <v>4060.2383999999997</v>
      </c>
      <c r="V227" s="10">
        <v>9028</v>
      </c>
      <c r="W227" s="139"/>
      <c r="X227" s="139"/>
      <c r="Y227" s="139"/>
      <c r="Z227" s="139"/>
      <c r="AA227" s="139"/>
      <c r="AB227" s="139"/>
      <c r="AC227" s="139"/>
      <c r="AD227" s="139"/>
      <c r="AE227" s="139"/>
      <c r="AF227" s="139"/>
      <c r="AG227" s="139"/>
      <c r="AH227" s="139"/>
      <c r="AI227" s="139">
        <v>66.86</v>
      </c>
      <c r="AJ227" s="139">
        <v>0</v>
      </c>
      <c r="AK227" s="139">
        <v>37.06</v>
      </c>
      <c r="AL227" s="139">
        <v>0</v>
      </c>
      <c r="AM227" s="139">
        <v>66.86</v>
      </c>
      <c r="AN227" s="139">
        <v>0</v>
      </c>
      <c r="AO227" s="139">
        <v>37.06</v>
      </c>
      <c r="AP227" s="139">
        <v>0</v>
      </c>
    </row>
    <row r="228" spans="1:42" x14ac:dyDescent="0.25">
      <c r="A228">
        <f>'[2]All Speed'!A228</f>
        <v>20600</v>
      </c>
      <c r="B228">
        <f>'[2]All Speed'!C228</f>
        <v>1</v>
      </c>
      <c r="C228" s="8" t="str">
        <f>'[2]All Speed'!D228</f>
        <v>I-5 NB</v>
      </c>
      <c r="D228" s="5">
        <f>'[2]All Speed'!E228</f>
        <v>75</v>
      </c>
      <c r="E228" s="1">
        <f>'[2]All Speed'!F228</f>
        <v>0.41</v>
      </c>
      <c r="F228" s="8" t="str">
        <f>'[2]All Speed'!G228</f>
        <v>I-8 EB</v>
      </c>
      <c r="G228" s="112">
        <f>'[2]All Speed'!I228</f>
        <v>67.430000000000007</v>
      </c>
      <c r="H228" s="2">
        <f>'[2]All Speed'!J228</f>
        <v>50</v>
      </c>
      <c r="I228" s="112">
        <f>'[2]All Speed'!K228</f>
        <v>66</v>
      </c>
      <c r="J228" s="2">
        <f>'[2]All Speed'!L228</f>
        <v>64.02</v>
      </c>
      <c r="K228" s="112">
        <f>'[2]All Speed'!M228</f>
        <v>67.069999999999993</v>
      </c>
      <c r="L228" s="115">
        <f>VLOOKUP(A:A,readme[#All],2,FALSE)</f>
        <v>0</v>
      </c>
      <c r="M228" s="119">
        <f>VLOOKUP(A:A,readme[#All],3,FALSE)</f>
        <v>0</v>
      </c>
      <c r="N228" s="115">
        <f>VLOOKUP(A:A,readme[#All],4,FALSE)</f>
        <v>0</v>
      </c>
      <c r="O228" s="6">
        <f>VLOOKUP(A:A,readme[#All],5,FALSE)</f>
        <v>0</v>
      </c>
      <c r="P228" s="115">
        <f>VLOOKUP(A:A,readme[#All],6,FALSE)</f>
        <v>0</v>
      </c>
      <c r="Q228" s="143">
        <f t="shared" si="12"/>
        <v>-1</v>
      </c>
      <c r="R228" s="117">
        <f t="shared" si="13"/>
        <v>2500</v>
      </c>
      <c r="S228" s="143">
        <f t="shared" si="14"/>
        <v>-1</v>
      </c>
      <c r="T228" s="118">
        <f t="shared" si="15"/>
        <v>4098.5603999999994</v>
      </c>
      <c r="V228" s="10">
        <v>9029</v>
      </c>
      <c r="W228" s="139"/>
      <c r="X228" s="139"/>
      <c r="Y228" s="139"/>
      <c r="Z228" s="139"/>
      <c r="AA228" s="139"/>
      <c r="AB228" s="139"/>
      <c r="AC228" s="139"/>
      <c r="AD228" s="139"/>
      <c r="AE228" s="139">
        <v>58.73</v>
      </c>
      <c r="AF228" s="139">
        <v>0</v>
      </c>
      <c r="AG228" s="139">
        <v>68.540000000000006</v>
      </c>
      <c r="AH228" s="139">
        <v>0</v>
      </c>
      <c r="AI228" s="139"/>
      <c r="AJ228" s="139"/>
      <c r="AK228" s="139"/>
      <c r="AL228" s="139"/>
      <c r="AM228" s="139">
        <v>58.73</v>
      </c>
      <c r="AN228" s="139">
        <v>0</v>
      </c>
      <c r="AO228" s="139">
        <v>68.540000000000006</v>
      </c>
      <c r="AP228" s="139">
        <v>0</v>
      </c>
    </row>
    <row r="229" spans="1:42" x14ac:dyDescent="0.25">
      <c r="A229">
        <f>'[2]All Speed'!A229</f>
        <v>8794</v>
      </c>
      <c r="B229">
        <f>'[2]All Speed'!C229</f>
        <v>1</v>
      </c>
      <c r="C229" s="8" t="str">
        <f>'[2]All Speed'!D229</f>
        <v>I-5 NB</v>
      </c>
      <c r="D229" s="5">
        <f>'[2]All Speed'!E229</f>
        <v>80</v>
      </c>
      <c r="E229" s="1">
        <f>'[2]All Speed'!F229</f>
        <v>0.03</v>
      </c>
      <c r="F229" s="8" t="str">
        <f>'[2]All Speed'!G229</f>
        <v>I-8 WB</v>
      </c>
      <c r="G229" s="112">
        <f>'[2]All Speed'!I229</f>
        <v>67.3</v>
      </c>
      <c r="H229" s="2">
        <f>'[2]All Speed'!J229</f>
        <v>44.35</v>
      </c>
      <c r="I229" s="112">
        <f>'[2]All Speed'!K229</f>
        <v>65.91</v>
      </c>
      <c r="J229" s="2">
        <f>'[2]All Speed'!L229</f>
        <v>67.37</v>
      </c>
      <c r="K229" s="112">
        <f>'[2]All Speed'!M229</f>
        <v>67.94</v>
      </c>
      <c r="L229" s="115">
        <f>VLOOKUP(A:A,readme[#All],2,FALSE)</f>
        <v>0</v>
      </c>
      <c r="M229" s="119">
        <f>VLOOKUP(A:A,readme[#All],3,FALSE)</f>
        <v>0</v>
      </c>
      <c r="N229" s="115">
        <f>VLOOKUP(A:A,readme[#All],4,FALSE)</f>
        <v>0</v>
      </c>
      <c r="O229" s="6">
        <f>VLOOKUP(A:A,readme[#All],5,FALSE)</f>
        <v>0</v>
      </c>
      <c r="P229" s="115">
        <f>VLOOKUP(A:A,readme[#All],6,FALSE)</f>
        <v>0</v>
      </c>
      <c r="Q229" s="143">
        <f t="shared" si="12"/>
        <v>-1</v>
      </c>
      <c r="R229" s="117">
        <f t="shared" si="13"/>
        <v>1966.9225000000001</v>
      </c>
      <c r="S229" s="143">
        <f t="shared" si="14"/>
        <v>-1</v>
      </c>
      <c r="T229" s="118">
        <f t="shared" si="15"/>
        <v>4538.7169000000004</v>
      </c>
      <c r="V229" s="10">
        <v>9034</v>
      </c>
      <c r="W229" s="139"/>
      <c r="X229" s="139"/>
      <c r="Y229" s="139"/>
      <c r="Z229" s="139"/>
      <c r="AA229" s="139">
        <v>66.75</v>
      </c>
      <c r="AB229" s="139">
        <v>0</v>
      </c>
      <c r="AC229" s="139">
        <v>63.96</v>
      </c>
      <c r="AD229" s="139">
        <v>0</v>
      </c>
      <c r="AE229" s="139"/>
      <c r="AF229" s="139"/>
      <c r="AG229" s="139"/>
      <c r="AH229" s="139"/>
      <c r="AI229" s="139"/>
      <c r="AJ229" s="139"/>
      <c r="AK229" s="139"/>
      <c r="AL229" s="139"/>
      <c r="AM229" s="139">
        <v>66.75</v>
      </c>
      <c r="AN229" s="139">
        <v>0</v>
      </c>
      <c r="AO229" s="139">
        <v>63.96</v>
      </c>
      <c r="AP229" s="139">
        <v>0</v>
      </c>
    </row>
    <row r="230" spans="1:42" x14ac:dyDescent="0.25">
      <c r="A230">
        <f>'[2]All Speed'!A230</f>
        <v>26708</v>
      </c>
      <c r="B230">
        <f>'[2]All Speed'!C230</f>
        <v>1</v>
      </c>
      <c r="C230" s="8" t="str">
        <f>'[2]All Speed'!D230</f>
        <v>I-5 NB</v>
      </c>
      <c r="D230" s="5">
        <f>'[2]All Speed'!E230</f>
        <v>81</v>
      </c>
      <c r="E230" s="1">
        <f>'[2]All Speed'!F230</f>
        <v>0.36</v>
      </c>
      <c r="F230" s="8" t="str">
        <f>'[2]All Speed'!G230</f>
        <v>TECOLOTE</v>
      </c>
      <c r="G230" s="112">
        <f>'[2]All Speed'!I230</f>
        <v>67.3</v>
      </c>
      <c r="H230" s="2">
        <f>'[2]All Speed'!J230</f>
        <v>44.35</v>
      </c>
      <c r="I230" s="112">
        <f>'[2]All Speed'!K230</f>
        <v>65.91</v>
      </c>
      <c r="J230" s="2">
        <f>'[2]All Speed'!L230</f>
        <v>67.37</v>
      </c>
      <c r="K230" s="112">
        <f>'[2]All Speed'!M230</f>
        <v>67.94</v>
      </c>
      <c r="L230" s="115">
        <f>VLOOKUP(A:A,readme[#All],2,FALSE)</f>
        <v>0</v>
      </c>
      <c r="M230" s="119">
        <f>VLOOKUP(A:A,readme[#All],3,FALSE)</f>
        <v>0</v>
      </c>
      <c r="N230" s="115">
        <f>VLOOKUP(A:A,readme[#All],4,FALSE)</f>
        <v>0</v>
      </c>
      <c r="O230" s="6">
        <f>VLOOKUP(A:A,readme[#All],5,FALSE)</f>
        <v>0</v>
      </c>
      <c r="P230" s="115">
        <f>VLOOKUP(A:A,readme[#All],6,FALSE)</f>
        <v>0</v>
      </c>
      <c r="Q230" s="143">
        <f t="shared" si="12"/>
        <v>-1</v>
      </c>
      <c r="R230" s="117">
        <f t="shared" si="13"/>
        <v>1966.9225000000001</v>
      </c>
      <c r="S230" s="143">
        <f t="shared" si="14"/>
        <v>-1</v>
      </c>
      <c r="T230" s="118">
        <f t="shared" si="15"/>
        <v>4538.7169000000004</v>
      </c>
      <c r="V230" s="10">
        <v>9036</v>
      </c>
      <c r="W230" s="139">
        <v>66.75</v>
      </c>
      <c r="X230" s="139">
        <v>0</v>
      </c>
      <c r="Y230" s="139">
        <v>63.96</v>
      </c>
      <c r="Z230" s="139">
        <v>0</v>
      </c>
      <c r="AA230" s="139"/>
      <c r="AB230" s="139"/>
      <c r="AC230" s="139"/>
      <c r="AD230" s="139"/>
      <c r="AE230" s="139"/>
      <c r="AF230" s="139"/>
      <c r="AG230" s="139"/>
      <c r="AH230" s="139"/>
      <c r="AI230" s="139"/>
      <c r="AJ230" s="139"/>
      <c r="AK230" s="139"/>
      <c r="AL230" s="139"/>
      <c r="AM230" s="139">
        <v>66.75</v>
      </c>
      <c r="AN230" s="139">
        <v>0</v>
      </c>
      <c r="AO230" s="139">
        <v>63.96</v>
      </c>
      <c r="AP230" s="139">
        <v>0</v>
      </c>
    </row>
    <row r="231" spans="1:42" x14ac:dyDescent="0.25">
      <c r="A231">
        <f>'[2]All Speed'!A231</f>
        <v>8792</v>
      </c>
      <c r="B231">
        <f>'[2]All Speed'!C231</f>
        <v>1</v>
      </c>
      <c r="C231" s="8" t="str">
        <f>'[2]All Speed'!D231</f>
        <v>I-5 NB</v>
      </c>
      <c r="D231" s="5">
        <f>'[2]All Speed'!E231</f>
        <v>82</v>
      </c>
      <c r="E231" s="1">
        <f>'[2]All Speed'!F231</f>
        <v>0.04</v>
      </c>
      <c r="F231" s="8" t="str">
        <f>'[2]All Speed'!G231</f>
        <v>TECOLOTE</v>
      </c>
      <c r="G231" s="112">
        <f>'[2]All Speed'!I231</f>
        <v>67.3</v>
      </c>
      <c r="H231" s="2">
        <f>'[2]All Speed'!J231</f>
        <v>44.35</v>
      </c>
      <c r="I231" s="112">
        <f>'[2]All Speed'!K231</f>
        <v>65.91</v>
      </c>
      <c r="J231" s="2">
        <f>'[2]All Speed'!L231</f>
        <v>67.37</v>
      </c>
      <c r="K231" s="112">
        <f>'[2]All Speed'!M231</f>
        <v>67.94</v>
      </c>
      <c r="L231" s="115">
        <f>VLOOKUP(A:A,readme[#All],2,FALSE)</f>
        <v>0</v>
      </c>
      <c r="M231" s="119">
        <f>VLOOKUP(A:A,readme[#All],3,FALSE)</f>
        <v>0</v>
      </c>
      <c r="N231" s="115">
        <f>VLOOKUP(A:A,readme[#All],4,FALSE)</f>
        <v>0</v>
      </c>
      <c r="O231" s="6">
        <f>VLOOKUP(A:A,readme[#All],5,FALSE)</f>
        <v>0</v>
      </c>
      <c r="P231" s="115">
        <f>VLOOKUP(A:A,readme[#All],6,FALSE)</f>
        <v>0</v>
      </c>
      <c r="Q231" s="143">
        <f t="shared" si="12"/>
        <v>-1</v>
      </c>
      <c r="R231" s="117">
        <f t="shared" si="13"/>
        <v>1966.9225000000001</v>
      </c>
      <c r="S231" s="143">
        <f t="shared" si="14"/>
        <v>-1</v>
      </c>
      <c r="T231" s="118">
        <f t="shared" si="15"/>
        <v>4538.7169000000004</v>
      </c>
      <c r="V231" s="10">
        <v>9039</v>
      </c>
      <c r="W231" s="139"/>
      <c r="X231" s="139"/>
      <c r="Y231" s="139"/>
      <c r="Z231" s="139"/>
      <c r="AA231" s="139"/>
      <c r="AB231" s="139"/>
      <c r="AC231" s="139"/>
      <c r="AD231" s="139"/>
      <c r="AE231" s="139"/>
      <c r="AF231" s="139"/>
      <c r="AG231" s="139"/>
      <c r="AH231" s="139"/>
      <c r="AI231" s="139">
        <v>67.14</v>
      </c>
      <c r="AJ231" s="139">
        <v>0</v>
      </c>
      <c r="AK231" s="139">
        <v>42.75</v>
      </c>
      <c r="AL231" s="139">
        <v>0</v>
      </c>
      <c r="AM231" s="139">
        <v>67.14</v>
      </c>
      <c r="AN231" s="139">
        <v>0</v>
      </c>
      <c r="AO231" s="139">
        <v>42.75</v>
      </c>
      <c r="AP231" s="139">
        <v>0</v>
      </c>
    </row>
    <row r="232" spans="1:42" x14ac:dyDescent="0.25">
      <c r="A232">
        <f>'[2]All Speed'!A232</f>
        <v>8790</v>
      </c>
      <c r="B232">
        <f>'[2]All Speed'!C232</f>
        <v>1</v>
      </c>
      <c r="C232" s="8" t="str">
        <f>'[2]All Speed'!D232</f>
        <v>I-5 NB</v>
      </c>
      <c r="D232" s="5">
        <f>'[2]All Speed'!E232</f>
        <v>85</v>
      </c>
      <c r="E232" s="1">
        <f>'[2]All Speed'!F232</f>
        <v>0.94</v>
      </c>
      <c r="F232" s="8" t="str">
        <f>'[2]All Speed'!G232</f>
        <v>TECOLOTE</v>
      </c>
      <c r="G232" s="112">
        <f>'[2]All Speed'!I232</f>
        <v>67.52</v>
      </c>
      <c r="H232" s="2">
        <f>'[2]All Speed'!J232</f>
        <v>53.37</v>
      </c>
      <c r="I232" s="112">
        <f>'[2]All Speed'!K232</f>
        <v>65.73</v>
      </c>
      <c r="J232" s="2">
        <f>'[2]All Speed'!L232</f>
        <v>66.06</v>
      </c>
      <c r="K232" s="112">
        <f>'[2]All Speed'!M232</f>
        <v>66.97</v>
      </c>
      <c r="L232" s="115">
        <f>VLOOKUP(A:A,readme[#All],2,FALSE)</f>
        <v>0</v>
      </c>
      <c r="M232" s="119">
        <f>VLOOKUP(A:A,readme[#All],3,FALSE)</f>
        <v>0</v>
      </c>
      <c r="N232" s="115">
        <f>VLOOKUP(A:A,readme[#All],4,FALSE)</f>
        <v>0</v>
      </c>
      <c r="O232" s="6">
        <f>VLOOKUP(A:A,readme[#All],5,FALSE)</f>
        <v>0</v>
      </c>
      <c r="P232" s="115">
        <f>VLOOKUP(A:A,readme[#All],6,FALSE)</f>
        <v>0</v>
      </c>
      <c r="Q232" s="143">
        <f t="shared" si="12"/>
        <v>-1</v>
      </c>
      <c r="R232" s="117">
        <f t="shared" si="13"/>
        <v>2848.3568999999998</v>
      </c>
      <c r="S232" s="143">
        <f t="shared" si="14"/>
        <v>-1</v>
      </c>
      <c r="T232" s="118">
        <f t="shared" si="15"/>
        <v>4363.9236000000001</v>
      </c>
      <c r="V232" s="10">
        <v>9043</v>
      </c>
      <c r="W232" s="139"/>
      <c r="X232" s="139"/>
      <c r="Y232" s="139"/>
      <c r="Z232" s="139"/>
      <c r="AA232" s="139">
        <v>62.07</v>
      </c>
      <c r="AB232" s="139">
        <v>0</v>
      </c>
      <c r="AC232" s="139">
        <v>58.09</v>
      </c>
      <c r="AD232" s="139">
        <v>0</v>
      </c>
      <c r="AE232" s="139"/>
      <c r="AF232" s="139"/>
      <c r="AG232" s="139"/>
      <c r="AH232" s="139"/>
      <c r="AI232" s="139"/>
      <c r="AJ232" s="139"/>
      <c r="AK232" s="139"/>
      <c r="AL232" s="139"/>
      <c r="AM232" s="139">
        <v>62.07</v>
      </c>
      <c r="AN232" s="139">
        <v>0</v>
      </c>
      <c r="AO232" s="139">
        <v>58.09</v>
      </c>
      <c r="AP232" s="139">
        <v>0</v>
      </c>
    </row>
    <row r="233" spans="1:42" x14ac:dyDescent="0.25">
      <c r="A233">
        <f>'[2]All Speed'!A233</f>
        <v>8784</v>
      </c>
      <c r="B233">
        <f>'[2]All Speed'!C233</f>
        <v>1</v>
      </c>
      <c r="C233" s="8" t="str">
        <f>'[2]All Speed'!D233</f>
        <v>I-5 NB</v>
      </c>
      <c r="D233" s="5">
        <f>'[2]All Speed'!E233</f>
        <v>86</v>
      </c>
      <c r="E233" s="1">
        <f>'[2]All Speed'!F233</f>
        <v>0.4</v>
      </c>
      <c r="F233" s="8" t="str">
        <f>'[2]All Speed'!G233</f>
        <v>CLAIREMONT</v>
      </c>
      <c r="G233" s="112">
        <f>'[2]All Speed'!I233</f>
        <v>67.52</v>
      </c>
      <c r="H233" s="2">
        <f>'[2]All Speed'!J233</f>
        <v>53.37</v>
      </c>
      <c r="I233" s="112">
        <f>'[2]All Speed'!K233</f>
        <v>65.73</v>
      </c>
      <c r="J233" s="2">
        <f>'[2]All Speed'!L233</f>
        <v>66.06</v>
      </c>
      <c r="K233" s="112">
        <f>'[2]All Speed'!M233</f>
        <v>66.97</v>
      </c>
      <c r="L233" s="115">
        <f>VLOOKUP(A:A,readme[#All],2,FALSE)</f>
        <v>0</v>
      </c>
      <c r="M233" s="119">
        <f>VLOOKUP(A:A,readme[#All],3,FALSE)</f>
        <v>0</v>
      </c>
      <c r="N233" s="115">
        <f>VLOOKUP(A:A,readme[#All],4,FALSE)</f>
        <v>0</v>
      </c>
      <c r="O233" s="6">
        <f>VLOOKUP(A:A,readme[#All],5,FALSE)</f>
        <v>0</v>
      </c>
      <c r="P233" s="115">
        <f>VLOOKUP(A:A,readme[#All],6,FALSE)</f>
        <v>0</v>
      </c>
      <c r="Q233" s="143">
        <f t="shared" si="12"/>
        <v>-1</v>
      </c>
      <c r="R233" s="117">
        <f t="shared" si="13"/>
        <v>2848.3568999999998</v>
      </c>
      <c r="S233" s="143">
        <f t="shared" si="14"/>
        <v>-1</v>
      </c>
      <c r="T233" s="118">
        <f t="shared" si="15"/>
        <v>4363.9236000000001</v>
      </c>
      <c r="V233" s="10">
        <v>9132</v>
      </c>
      <c r="W233" s="139">
        <v>64.58</v>
      </c>
      <c r="X233" s="139">
        <v>0</v>
      </c>
      <c r="Y233" s="139">
        <v>64.34</v>
      </c>
      <c r="Z233" s="139">
        <v>0</v>
      </c>
      <c r="AA233" s="139"/>
      <c r="AB233" s="139"/>
      <c r="AC233" s="139"/>
      <c r="AD233" s="139"/>
      <c r="AE233" s="139"/>
      <c r="AF233" s="139"/>
      <c r="AG233" s="139"/>
      <c r="AH233" s="139"/>
      <c r="AI233" s="139"/>
      <c r="AJ233" s="139"/>
      <c r="AK233" s="139"/>
      <c r="AL233" s="139"/>
      <c r="AM233" s="139">
        <v>64.58</v>
      </c>
      <c r="AN233" s="139">
        <v>0</v>
      </c>
      <c r="AO233" s="139">
        <v>64.34</v>
      </c>
      <c r="AP233" s="139">
        <v>0</v>
      </c>
    </row>
    <row r="234" spans="1:42" x14ac:dyDescent="0.25">
      <c r="A234">
        <f>'[2]All Speed'!A234</f>
        <v>20640</v>
      </c>
      <c r="B234">
        <f>'[2]All Speed'!C234</f>
        <v>1</v>
      </c>
      <c r="C234" s="8" t="str">
        <f>'[2]All Speed'!D234</f>
        <v>I-5 NB</v>
      </c>
      <c r="D234" s="5">
        <f>'[2]All Speed'!E234</f>
        <v>88</v>
      </c>
      <c r="E234" s="1">
        <f>'[2]All Speed'!F234</f>
        <v>0.55000000000000004</v>
      </c>
      <c r="F234" s="8" t="str">
        <f>'[2]All Speed'!G234</f>
        <v>MISSION BAY</v>
      </c>
      <c r="G234" s="112">
        <f>'[2]All Speed'!I234</f>
        <v>49.76</v>
      </c>
      <c r="H234" s="2">
        <f>'[2]All Speed'!J234</f>
        <v>47.76</v>
      </c>
      <c r="I234" s="112">
        <f>'[2]All Speed'!K234</f>
        <v>49.89</v>
      </c>
      <c r="J234" s="2">
        <f>'[2]All Speed'!L234</f>
        <v>47.64</v>
      </c>
      <c r="K234" s="112">
        <f>'[2]All Speed'!M234</f>
        <v>49.03</v>
      </c>
      <c r="L234" s="115">
        <f>VLOOKUP(A:A,readme[#All],2,FALSE)</f>
        <v>0</v>
      </c>
      <c r="M234" s="119">
        <f>VLOOKUP(A:A,readme[#All],3,FALSE)</f>
        <v>0</v>
      </c>
      <c r="N234" s="115">
        <f>VLOOKUP(A:A,readme[#All],4,FALSE)</f>
        <v>0</v>
      </c>
      <c r="O234" s="6">
        <f>VLOOKUP(A:A,readme[#All],5,FALSE)</f>
        <v>0</v>
      </c>
      <c r="P234" s="115">
        <f>VLOOKUP(A:A,readme[#All],6,FALSE)</f>
        <v>0</v>
      </c>
      <c r="Q234" s="143">
        <f t="shared" si="12"/>
        <v>-1</v>
      </c>
      <c r="R234" s="117">
        <f t="shared" si="13"/>
        <v>2281.0175999999997</v>
      </c>
      <c r="S234" s="143">
        <f t="shared" si="14"/>
        <v>-1</v>
      </c>
      <c r="T234" s="118">
        <f t="shared" si="15"/>
        <v>2269.5696000000003</v>
      </c>
      <c r="V234" s="10">
        <v>9136</v>
      </c>
      <c r="W234" s="139"/>
      <c r="X234" s="139"/>
      <c r="Y234" s="139"/>
      <c r="Z234" s="139"/>
      <c r="AA234" s="139">
        <v>61.62</v>
      </c>
      <c r="AB234" s="139">
        <v>0</v>
      </c>
      <c r="AC234" s="139">
        <v>65.83</v>
      </c>
      <c r="AD234" s="139">
        <v>0</v>
      </c>
      <c r="AE234" s="139"/>
      <c r="AF234" s="139"/>
      <c r="AG234" s="139"/>
      <c r="AH234" s="139"/>
      <c r="AI234" s="139"/>
      <c r="AJ234" s="139"/>
      <c r="AK234" s="139"/>
      <c r="AL234" s="139"/>
      <c r="AM234" s="139">
        <v>61.62</v>
      </c>
      <c r="AN234" s="139">
        <v>0</v>
      </c>
      <c r="AO234" s="139">
        <v>65.83</v>
      </c>
      <c r="AP234" s="139">
        <v>0</v>
      </c>
    </row>
    <row r="235" spans="1:42" x14ac:dyDescent="0.25">
      <c r="A235">
        <f>'[2]All Speed'!A235</f>
        <v>8781</v>
      </c>
      <c r="B235">
        <f>'[2]All Speed'!C235</f>
        <v>1</v>
      </c>
      <c r="C235" s="8" t="str">
        <f>'[2]All Speed'!D235</f>
        <v>I-5 NB</v>
      </c>
      <c r="D235" s="5">
        <f>'[2]All Speed'!E235</f>
        <v>89</v>
      </c>
      <c r="E235" s="1">
        <f>'[2]All Speed'!F235</f>
        <v>0.96</v>
      </c>
      <c r="F235" s="8" t="str">
        <f>'[2]All Speed'!G235</f>
        <v>BALBOA</v>
      </c>
      <c r="G235" s="112">
        <f>'[2]All Speed'!I235</f>
        <v>67.790000000000006</v>
      </c>
      <c r="H235" s="2">
        <f>'[2]All Speed'!J235</f>
        <v>54.76</v>
      </c>
      <c r="I235" s="112">
        <f>'[2]All Speed'!K235</f>
        <v>65.91</v>
      </c>
      <c r="J235" s="2">
        <f>'[2]All Speed'!L235</f>
        <v>67.67</v>
      </c>
      <c r="K235" s="112">
        <f>'[2]All Speed'!M235</f>
        <v>67.23</v>
      </c>
      <c r="L235" s="115">
        <f>VLOOKUP(A:A,readme[#All],2,FALSE)</f>
        <v>0</v>
      </c>
      <c r="M235" s="119">
        <f>VLOOKUP(A:A,readme[#All],3,FALSE)</f>
        <v>0</v>
      </c>
      <c r="N235" s="115">
        <f>VLOOKUP(A:A,readme[#All],4,FALSE)</f>
        <v>0</v>
      </c>
      <c r="O235" s="6">
        <f>VLOOKUP(A:A,readme[#All],5,FALSE)</f>
        <v>0</v>
      </c>
      <c r="P235" s="115">
        <f>VLOOKUP(A:A,readme[#All],6,FALSE)</f>
        <v>0</v>
      </c>
      <c r="Q235" s="143">
        <f t="shared" si="12"/>
        <v>-1</v>
      </c>
      <c r="R235" s="117">
        <f t="shared" si="13"/>
        <v>2998.6576</v>
      </c>
      <c r="S235" s="143">
        <f t="shared" si="14"/>
        <v>-1</v>
      </c>
      <c r="T235" s="118">
        <f t="shared" si="15"/>
        <v>4579.2289000000001</v>
      </c>
      <c r="V235" s="10">
        <v>9142</v>
      </c>
      <c r="W235" s="139"/>
      <c r="X235" s="139"/>
      <c r="Y235" s="139"/>
      <c r="Z235" s="139"/>
      <c r="AA235" s="139">
        <v>62.88</v>
      </c>
      <c r="AB235" s="139">
        <v>0</v>
      </c>
      <c r="AC235" s="139">
        <v>66.64</v>
      </c>
      <c r="AD235" s="139">
        <v>0</v>
      </c>
      <c r="AE235" s="139"/>
      <c r="AF235" s="139"/>
      <c r="AG235" s="139"/>
      <c r="AH235" s="139"/>
      <c r="AI235" s="139"/>
      <c r="AJ235" s="139"/>
      <c r="AK235" s="139"/>
      <c r="AL235" s="139"/>
      <c r="AM235" s="139">
        <v>62.88</v>
      </c>
      <c r="AN235" s="139">
        <v>0</v>
      </c>
      <c r="AO235" s="139">
        <v>66.64</v>
      </c>
      <c r="AP235" s="139">
        <v>0</v>
      </c>
    </row>
    <row r="236" spans="1:42" x14ac:dyDescent="0.25">
      <c r="A236">
        <f>'[2]All Speed'!A236</f>
        <v>26064</v>
      </c>
      <c r="B236">
        <f>'[2]All Speed'!C236</f>
        <v>1</v>
      </c>
      <c r="C236" s="8" t="str">
        <f>'[2]All Speed'!D236</f>
        <v>I-5 NB</v>
      </c>
      <c r="D236" s="5">
        <f>'[2]All Speed'!E236</f>
        <v>90</v>
      </c>
      <c r="E236" s="1">
        <f>'[2]All Speed'!F236</f>
        <v>0.74</v>
      </c>
      <c r="F236" s="8" t="str">
        <f>'[2]All Speed'!G236</f>
        <v>MISSION BAY</v>
      </c>
      <c r="G236" s="112">
        <f>'[2]All Speed'!I236</f>
        <v>67.790000000000006</v>
      </c>
      <c r="H236" s="2">
        <f>'[2]All Speed'!J236</f>
        <v>54.76</v>
      </c>
      <c r="I236" s="112">
        <f>'[2]All Speed'!K236</f>
        <v>65.91</v>
      </c>
      <c r="J236" s="2">
        <f>'[2]All Speed'!L236</f>
        <v>67.67</v>
      </c>
      <c r="K236" s="112">
        <f>'[2]All Speed'!M236</f>
        <v>67.23</v>
      </c>
      <c r="L236" s="115">
        <f>VLOOKUP(A:A,readme[#All],2,FALSE)</f>
        <v>0</v>
      </c>
      <c r="M236" s="119">
        <f>VLOOKUP(A:A,readme[#All],3,FALSE)</f>
        <v>0</v>
      </c>
      <c r="N236" s="115">
        <f>VLOOKUP(A:A,readme[#All],4,FALSE)</f>
        <v>0</v>
      </c>
      <c r="O236" s="6">
        <f>VLOOKUP(A:A,readme[#All],5,FALSE)</f>
        <v>0</v>
      </c>
      <c r="P236" s="115">
        <f>VLOOKUP(A:A,readme[#All],6,FALSE)</f>
        <v>0</v>
      </c>
      <c r="Q236" s="143">
        <f t="shared" si="12"/>
        <v>-1</v>
      </c>
      <c r="R236" s="117">
        <f t="shared" si="13"/>
        <v>2998.6576</v>
      </c>
      <c r="S236" s="143">
        <f t="shared" si="14"/>
        <v>-1</v>
      </c>
      <c r="T236" s="118">
        <f t="shared" si="15"/>
        <v>4579.2289000000001</v>
      </c>
      <c r="V236" s="10">
        <v>9143</v>
      </c>
      <c r="W236" s="139">
        <v>67.59</v>
      </c>
      <c r="X236" s="139">
        <v>0</v>
      </c>
      <c r="Y236" s="139">
        <v>64.56</v>
      </c>
      <c r="Z236" s="139">
        <v>0</v>
      </c>
      <c r="AA236" s="139"/>
      <c r="AB236" s="139"/>
      <c r="AC236" s="139"/>
      <c r="AD236" s="139"/>
      <c r="AE236" s="139"/>
      <c r="AF236" s="139"/>
      <c r="AG236" s="139"/>
      <c r="AH236" s="139"/>
      <c r="AI236" s="139"/>
      <c r="AJ236" s="139"/>
      <c r="AK236" s="139"/>
      <c r="AL236" s="139"/>
      <c r="AM236" s="139">
        <v>67.59</v>
      </c>
      <c r="AN236" s="139">
        <v>0</v>
      </c>
      <c r="AO236" s="139">
        <v>64.56</v>
      </c>
      <c r="AP236" s="139">
        <v>0</v>
      </c>
    </row>
    <row r="237" spans="1:42" x14ac:dyDescent="0.25">
      <c r="A237">
        <f>'[2]All Speed'!A237</f>
        <v>12010</v>
      </c>
      <c r="B237">
        <f>'[2]All Speed'!C237</f>
        <v>1</v>
      </c>
      <c r="C237" s="8" t="str">
        <f>'[2]All Speed'!D237</f>
        <v>I-5 NB</v>
      </c>
      <c r="D237" s="5">
        <f>'[2]All Speed'!E237</f>
        <v>92</v>
      </c>
      <c r="E237" s="1">
        <f>'[2]All Speed'!F237</f>
        <v>0.22</v>
      </c>
      <c r="F237" s="8" t="str">
        <f>'[2]All Speed'!G237</f>
        <v>SR-52 WB</v>
      </c>
      <c r="G237" s="112">
        <f>'[2]All Speed'!I237</f>
        <v>67.790000000000006</v>
      </c>
      <c r="H237" s="2">
        <f>'[2]All Speed'!J237</f>
        <v>51.99</v>
      </c>
      <c r="I237" s="112">
        <f>'[2]All Speed'!K237</f>
        <v>65.459999999999994</v>
      </c>
      <c r="J237" s="2">
        <f>'[2]All Speed'!L237</f>
        <v>68.569999999999993</v>
      </c>
      <c r="K237" s="112">
        <f>'[2]All Speed'!M237</f>
        <v>67.599999999999994</v>
      </c>
      <c r="L237" s="115">
        <f>VLOOKUP(A:A,readme[#All],2,FALSE)</f>
        <v>0</v>
      </c>
      <c r="M237" s="119">
        <f>VLOOKUP(A:A,readme[#All],3,FALSE)</f>
        <v>0</v>
      </c>
      <c r="N237" s="115">
        <f>VLOOKUP(A:A,readme[#All],4,FALSE)</f>
        <v>0</v>
      </c>
      <c r="O237" s="6">
        <f>VLOOKUP(A:A,readme[#All],5,FALSE)</f>
        <v>0</v>
      </c>
      <c r="P237" s="115">
        <f>VLOOKUP(A:A,readme[#All],6,FALSE)</f>
        <v>0</v>
      </c>
      <c r="Q237" s="143">
        <f t="shared" si="12"/>
        <v>-1</v>
      </c>
      <c r="R237" s="117">
        <f t="shared" si="13"/>
        <v>2702.9601000000002</v>
      </c>
      <c r="S237" s="143">
        <f t="shared" si="14"/>
        <v>-1</v>
      </c>
      <c r="T237" s="118">
        <f t="shared" si="15"/>
        <v>4701.8448999999991</v>
      </c>
      <c r="V237" s="10">
        <v>9146</v>
      </c>
      <c r="W237" s="139">
        <v>69.540000000000006</v>
      </c>
      <c r="X237" s="139">
        <v>0</v>
      </c>
      <c r="Y237" s="139">
        <v>66.47</v>
      </c>
      <c r="Z237" s="139">
        <v>0</v>
      </c>
      <c r="AA237" s="139"/>
      <c r="AB237" s="139"/>
      <c r="AC237" s="139"/>
      <c r="AD237" s="139"/>
      <c r="AE237" s="139"/>
      <c r="AF237" s="139"/>
      <c r="AG237" s="139"/>
      <c r="AH237" s="139"/>
      <c r="AI237" s="139"/>
      <c r="AJ237" s="139"/>
      <c r="AK237" s="139"/>
      <c r="AL237" s="139"/>
      <c r="AM237" s="139">
        <v>69.540000000000006</v>
      </c>
      <c r="AN237" s="139">
        <v>0</v>
      </c>
      <c r="AO237" s="139">
        <v>66.47</v>
      </c>
      <c r="AP237" s="139">
        <v>0</v>
      </c>
    </row>
    <row r="238" spans="1:42" x14ac:dyDescent="0.25">
      <c r="A238">
        <f>'[2]All Speed'!A238</f>
        <v>12007</v>
      </c>
      <c r="B238">
        <f>'[2]All Speed'!C238</f>
        <v>1</v>
      </c>
      <c r="C238" s="8" t="str">
        <f>'[2]All Speed'!D238</f>
        <v>I-5 NB</v>
      </c>
      <c r="D238" s="5">
        <f>'[2]All Speed'!E238</f>
        <v>93</v>
      </c>
      <c r="E238" s="1">
        <f>'[2]All Speed'!F238</f>
        <v>0.34</v>
      </c>
      <c r="F238" s="8" t="str">
        <f>'[2]All Speed'!G238</f>
        <v>SR-52 EB</v>
      </c>
      <c r="G238" s="112">
        <f>'[2]All Speed'!I238</f>
        <v>68.150000000000006</v>
      </c>
      <c r="H238" s="2">
        <f>'[2]All Speed'!J238</f>
        <v>50.59</v>
      </c>
      <c r="I238" s="112">
        <f>'[2]All Speed'!K238</f>
        <v>65.62</v>
      </c>
      <c r="J238" s="2">
        <f>'[2]All Speed'!L238</f>
        <v>68.97</v>
      </c>
      <c r="K238" s="112">
        <f>'[2]All Speed'!M238</f>
        <v>68.09</v>
      </c>
      <c r="L238" s="115">
        <f>VLOOKUP(A:A,readme[#All],2,FALSE)</f>
        <v>0</v>
      </c>
      <c r="M238" s="119">
        <f>VLOOKUP(A:A,readme[#All],3,FALSE)</f>
        <v>0</v>
      </c>
      <c r="N238" s="115">
        <f>VLOOKUP(A:A,readme[#All],4,FALSE)</f>
        <v>0</v>
      </c>
      <c r="O238" s="6">
        <f>VLOOKUP(A:A,readme[#All],5,FALSE)</f>
        <v>0</v>
      </c>
      <c r="P238" s="115">
        <f>VLOOKUP(A:A,readme[#All],6,FALSE)</f>
        <v>0</v>
      </c>
      <c r="Q238" s="143">
        <f t="shared" si="12"/>
        <v>-1</v>
      </c>
      <c r="R238" s="117">
        <f t="shared" si="13"/>
        <v>2559.3481000000002</v>
      </c>
      <c r="S238" s="143">
        <f t="shared" si="14"/>
        <v>-1</v>
      </c>
      <c r="T238" s="118">
        <f t="shared" si="15"/>
        <v>4756.8608999999997</v>
      </c>
      <c r="V238" s="10">
        <v>9241</v>
      </c>
      <c r="W238" s="139"/>
      <c r="X238" s="139"/>
      <c r="Y238" s="139"/>
      <c r="Z238" s="139"/>
      <c r="AA238" s="139">
        <v>66.12</v>
      </c>
      <c r="AB238" s="139">
        <v>0</v>
      </c>
      <c r="AC238" s="139">
        <v>24.54</v>
      </c>
      <c r="AD238" s="139">
        <v>0</v>
      </c>
      <c r="AE238" s="139"/>
      <c r="AF238" s="139"/>
      <c r="AG238" s="139"/>
      <c r="AH238" s="139"/>
      <c r="AI238" s="139"/>
      <c r="AJ238" s="139"/>
      <c r="AK238" s="139"/>
      <c r="AL238" s="139"/>
      <c r="AM238" s="139">
        <v>66.12</v>
      </c>
      <c r="AN238" s="139">
        <v>0</v>
      </c>
      <c r="AO238" s="139">
        <v>24.54</v>
      </c>
      <c r="AP238" s="139">
        <v>0</v>
      </c>
    </row>
    <row r="239" spans="1:42" x14ac:dyDescent="0.25">
      <c r="A239">
        <f>'[2]All Speed'!A239</f>
        <v>15020</v>
      </c>
      <c r="B239">
        <f>'[2]All Speed'!C239</f>
        <v>1</v>
      </c>
      <c r="C239" s="8" t="str">
        <f>'[2]All Speed'!D239</f>
        <v>I-5 NB</v>
      </c>
      <c r="D239" s="5">
        <f>'[2]All Speed'!E239</f>
        <v>95</v>
      </c>
      <c r="E239" s="1">
        <f>'[2]All Speed'!F239</f>
        <v>0.55000000000000004</v>
      </c>
      <c r="F239" s="8" t="str">
        <f>'[2]All Speed'!G239</f>
        <v>GILMAN</v>
      </c>
      <c r="G239" s="112">
        <f>'[2]All Speed'!I239</f>
        <v>67.12</v>
      </c>
      <c r="H239" s="2">
        <f>'[2]All Speed'!J239</f>
        <v>60.45</v>
      </c>
      <c r="I239" s="112">
        <f>'[2]All Speed'!K239</f>
        <v>66.06</v>
      </c>
      <c r="J239" s="2">
        <f>'[2]All Speed'!L239</f>
        <v>68.09</v>
      </c>
      <c r="K239" s="112">
        <f>'[2]All Speed'!M239</f>
        <v>66.989999999999995</v>
      </c>
      <c r="L239" s="115">
        <f>VLOOKUP(A:A,readme[#All],2,FALSE)</f>
        <v>0</v>
      </c>
      <c r="M239" s="119">
        <f>VLOOKUP(A:A,readme[#All],3,FALSE)</f>
        <v>0</v>
      </c>
      <c r="N239" s="115">
        <f>VLOOKUP(A:A,readme[#All],4,FALSE)</f>
        <v>0</v>
      </c>
      <c r="O239" s="6">
        <f>VLOOKUP(A:A,readme[#All],5,FALSE)</f>
        <v>0</v>
      </c>
      <c r="P239" s="115">
        <f>VLOOKUP(A:A,readme[#All],6,FALSE)</f>
        <v>0</v>
      </c>
      <c r="Q239" s="143">
        <f t="shared" si="12"/>
        <v>-1</v>
      </c>
      <c r="R239" s="117">
        <f t="shared" si="13"/>
        <v>3654.2025000000003</v>
      </c>
      <c r="S239" s="143">
        <f t="shared" si="14"/>
        <v>-1</v>
      </c>
      <c r="T239" s="118">
        <f t="shared" si="15"/>
        <v>4636.2481000000007</v>
      </c>
      <c r="V239" s="10">
        <v>9249</v>
      </c>
      <c r="W239" s="139">
        <v>60.83</v>
      </c>
      <c r="X239" s="139">
        <v>0</v>
      </c>
      <c r="Y239" s="139">
        <v>69.84</v>
      </c>
      <c r="Z239" s="139">
        <v>0</v>
      </c>
      <c r="AA239" s="139"/>
      <c r="AB239" s="139"/>
      <c r="AC239" s="139"/>
      <c r="AD239" s="139"/>
      <c r="AE239" s="139"/>
      <c r="AF239" s="139"/>
      <c r="AG239" s="139"/>
      <c r="AH239" s="139"/>
      <c r="AI239" s="139"/>
      <c r="AJ239" s="139"/>
      <c r="AK239" s="139"/>
      <c r="AL239" s="139"/>
      <c r="AM239" s="139">
        <v>60.83</v>
      </c>
      <c r="AN239" s="139">
        <v>0</v>
      </c>
      <c r="AO239" s="139">
        <v>69.84</v>
      </c>
      <c r="AP239" s="139">
        <v>0</v>
      </c>
    </row>
    <row r="240" spans="1:42" x14ac:dyDescent="0.25">
      <c r="A240">
        <f>'[2]All Speed'!A240</f>
        <v>15037</v>
      </c>
      <c r="B240">
        <f>'[2]All Speed'!C240</f>
        <v>1</v>
      </c>
      <c r="C240" s="8" t="str">
        <f>'[2]All Speed'!D240</f>
        <v>I-5 NB</v>
      </c>
      <c r="D240" s="5">
        <f>'[2]All Speed'!E240</f>
        <v>97</v>
      </c>
      <c r="E240" s="1">
        <f>'[2]All Speed'!F240</f>
        <v>0.27</v>
      </c>
      <c r="F240" s="8" t="str">
        <f>'[2]All Speed'!G240</f>
        <v>NOBEL</v>
      </c>
      <c r="G240" s="112">
        <f>'[2]All Speed'!I240</f>
        <v>67.900000000000006</v>
      </c>
      <c r="H240" s="2">
        <f>'[2]All Speed'!J240</f>
        <v>62.31</v>
      </c>
      <c r="I240" s="112">
        <f>'[2]All Speed'!K240</f>
        <v>66.72</v>
      </c>
      <c r="J240" s="2">
        <f>'[2]All Speed'!L240</f>
        <v>69.790000000000006</v>
      </c>
      <c r="K240" s="112">
        <f>'[2]All Speed'!M240</f>
        <v>68.23</v>
      </c>
      <c r="L240" s="115">
        <f>VLOOKUP(A:A,readme[#All],2,FALSE)</f>
        <v>0</v>
      </c>
      <c r="M240" s="119">
        <f>VLOOKUP(A:A,readme[#All],3,FALSE)</f>
        <v>0</v>
      </c>
      <c r="N240" s="115">
        <f>VLOOKUP(A:A,readme[#All],4,FALSE)</f>
        <v>0</v>
      </c>
      <c r="O240" s="6">
        <f>VLOOKUP(A:A,readme[#All],5,FALSE)</f>
        <v>0</v>
      </c>
      <c r="P240" s="115">
        <f>VLOOKUP(A:A,readme[#All],6,FALSE)</f>
        <v>0</v>
      </c>
      <c r="Q240" s="143">
        <f t="shared" si="12"/>
        <v>-1</v>
      </c>
      <c r="R240" s="117">
        <f t="shared" si="13"/>
        <v>3882.5361000000003</v>
      </c>
      <c r="S240" s="143">
        <f t="shared" si="14"/>
        <v>-1</v>
      </c>
      <c r="T240" s="118">
        <f t="shared" si="15"/>
        <v>4870.6441000000004</v>
      </c>
      <c r="V240" s="10">
        <v>9250</v>
      </c>
      <c r="W240" s="139">
        <v>60.83</v>
      </c>
      <c r="X240" s="139">
        <v>0</v>
      </c>
      <c r="Y240" s="139">
        <v>69.84</v>
      </c>
      <c r="Z240" s="139">
        <v>0</v>
      </c>
      <c r="AA240" s="139"/>
      <c r="AB240" s="139"/>
      <c r="AC240" s="139"/>
      <c r="AD240" s="139"/>
      <c r="AE240" s="139"/>
      <c r="AF240" s="139"/>
      <c r="AG240" s="139"/>
      <c r="AH240" s="139"/>
      <c r="AI240" s="139"/>
      <c r="AJ240" s="139"/>
      <c r="AK240" s="139"/>
      <c r="AL240" s="139"/>
      <c r="AM240" s="139">
        <v>60.83</v>
      </c>
      <c r="AN240" s="139">
        <v>0</v>
      </c>
      <c r="AO240" s="139">
        <v>69.84</v>
      </c>
      <c r="AP240" s="139">
        <v>0</v>
      </c>
    </row>
    <row r="241" spans="1:42" x14ac:dyDescent="0.25">
      <c r="A241">
        <f>'[2]All Speed'!A241</f>
        <v>15038</v>
      </c>
      <c r="B241">
        <f>'[2]All Speed'!C241</f>
        <v>1</v>
      </c>
      <c r="C241" s="8" t="str">
        <f>'[2]All Speed'!D241</f>
        <v>I-5 NB</v>
      </c>
      <c r="D241" s="5">
        <f>'[2]All Speed'!E241</f>
        <v>98</v>
      </c>
      <c r="E241" s="1">
        <f>'[2]All Speed'!F241</f>
        <v>0.25</v>
      </c>
      <c r="F241" s="8" t="str">
        <f>'[2]All Speed'!G241</f>
        <v>LA JOLLA VILLAGE</v>
      </c>
      <c r="G241" s="112">
        <f>'[2]All Speed'!I241</f>
        <v>67.930000000000007</v>
      </c>
      <c r="H241" s="2">
        <f>'[2]All Speed'!J241</f>
        <v>60.83</v>
      </c>
      <c r="I241" s="112">
        <f>'[2]All Speed'!K241</f>
        <v>65.89</v>
      </c>
      <c r="J241" s="2">
        <f>'[2]All Speed'!L241</f>
        <v>69.84</v>
      </c>
      <c r="K241" s="112">
        <f>'[2]All Speed'!M241</f>
        <v>68.3</v>
      </c>
      <c r="L241" s="115">
        <f>VLOOKUP(A:A,readme[#All],2,FALSE)</f>
        <v>0</v>
      </c>
      <c r="M241" s="119">
        <f>VLOOKUP(A:A,readme[#All],3,FALSE)</f>
        <v>0</v>
      </c>
      <c r="N241" s="115">
        <f>VLOOKUP(A:A,readme[#All],4,FALSE)</f>
        <v>0</v>
      </c>
      <c r="O241" s="6">
        <f>VLOOKUP(A:A,readme[#All],5,FALSE)</f>
        <v>0</v>
      </c>
      <c r="P241" s="115">
        <f>VLOOKUP(A:A,readme[#All],6,FALSE)</f>
        <v>0</v>
      </c>
      <c r="Q241" s="143">
        <f t="shared" si="12"/>
        <v>-1</v>
      </c>
      <c r="R241" s="117">
        <f t="shared" si="13"/>
        <v>3700.2889</v>
      </c>
      <c r="S241" s="143">
        <f t="shared" si="14"/>
        <v>-1</v>
      </c>
      <c r="T241" s="118">
        <f t="shared" si="15"/>
        <v>4877.6256000000003</v>
      </c>
      <c r="V241" s="10">
        <v>9300</v>
      </c>
      <c r="W241" s="139"/>
      <c r="X241" s="139"/>
      <c r="Y241" s="139"/>
      <c r="Z241" s="139"/>
      <c r="AA241" s="139"/>
      <c r="AB241" s="139"/>
      <c r="AC241" s="139"/>
      <c r="AD241" s="139"/>
      <c r="AE241" s="139">
        <v>65.03</v>
      </c>
      <c r="AF241" s="139">
        <v>0</v>
      </c>
      <c r="AG241" s="139">
        <v>69.349999999999994</v>
      </c>
      <c r="AH241" s="139">
        <v>0</v>
      </c>
      <c r="AI241" s="139"/>
      <c r="AJ241" s="139"/>
      <c r="AK241" s="139"/>
      <c r="AL241" s="139"/>
      <c r="AM241" s="139">
        <v>65.03</v>
      </c>
      <c r="AN241" s="139">
        <v>0</v>
      </c>
      <c r="AO241" s="139">
        <v>69.349999999999994</v>
      </c>
      <c r="AP241" s="139">
        <v>0</v>
      </c>
    </row>
    <row r="242" spans="1:42" x14ac:dyDescent="0.25">
      <c r="A242">
        <f>'[2]All Speed'!A242</f>
        <v>9250</v>
      </c>
      <c r="B242">
        <f>'[2]All Speed'!C242</f>
        <v>1</v>
      </c>
      <c r="C242" s="8" t="str">
        <f>'[2]All Speed'!D242</f>
        <v>I-5 NB</v>
      </c>
      <c r="D242" s="5">
        <f>'[2]All Speed'!E242</f>
        <v>99</v>
      </c>
      <c r="E242" s="1">
        <f>'[2]All Speed'!F242</f>
        <v>0.19</v>
      </c>
      <c r="F242" s="8" t="str">
        <f>'[2]All Speed'!G242</f>
        <v>LA JOLLA VILLAGE</v>
      </c>
      <c r="G242" s="112">
        <f>'[2]All Speed'!I242</f>
        <v>67.930000000000007</v>
      </c>
      <c r="H242" s="2">
        <f>'[2]All Speed'!J242</f>
        <v>60.83</v>
      </c>
      <c r="I242" s="112">
        <f>'[2]All Speed'!K242</f>
        <v>65.89</v>
      </c>
      <c r="J242" s="2">
        <f>'[2]All Speed'!L242</f>
        <v>69.84</v>
      </c>
      <c r="K242" s="112">
        <f>'[2]All Speed'!M242</f>
        <v>68.3</v>
      </c>
      <c r="L242" s="115">
        <f>VLOOKUP(A:A,readme[#All],2,FALSE)</f>
        <v>0</v>
      </c>
      <c r="M242" s="119">
        <f>VLOOKUP(A:A,readme[#All],3,FALSE)</f>
        <v>0</v>
      </c>
      <c r="N242" s="115">
        <f>VLOOKUP(A:A,readme[#All],4,FALSE)</f>
        <v>0</v>
      </c>
      <c r="O242" s="6">
        <f>VLOOKUP(A:A,readme[#All],5,FALSE)</f>
        <v>0</v>
      </c>
      <c r="P242" s="115">
        <f>VLOOKUP(A:A,readme[#All],6,FALSE)</f>
        <v>0</v>
      </c>
      <c r="Q242" s="143">
        <f t="shared" si="12"/>
        <v>-1</v>
      </c>
      <c r="R242" s="117">
        <f t="shared" si="13"/>
        <v>3700.2889</v>
      </c>
      <c r="S242" s="143">
        <f t="shared" si="14"/>
        <v>-1</v>
      </c>
      <c r="T242" s="118">
        <f t="shared" si="15"/>
        <v>4877.6256000000003</v>
      </c>
      <c r="V242" s="10">
        <v>9328</v>
      </c>
      <c r="W242" s="139">
        <v>60.89</v>
      </c>
      <c r="X242" s="139">
        <v>0</v>
      </c>
      <c r="Y242" s="139">
        <v>67.680000000000007</v>
      </c>
      <c r="Z242" s="139">
        <v>0</v>
      </c>
      <c r="AA242" s="139"/>
      <c r="AB242" s="139"/>
      <c r="AC242" s="139"/>
      <c r="AD242" s="139"/>
      <c r="AE242" s="139"/>
      <c r="AF242" s="139"/>
      <c r="AG242" s="139"/>
      <c r="AH242" s="139"/>
      <c r="AI242" s="139"/>
      <c r="AJ242" s="139"/>
      <c r="AK242" s="139"/>
      <c r="AL242" s="139"/>
      <c r="AM242" s="139">
        <v>60.89</v>
      </c>
      <c r="AN242" s="139">
        <v>0</v>
      </c>
      <c r="AO242" s="139">
        <v>67.680000000000007</v>
      </c>
      <c r="AP242" s="139">
        <v>0</v>
      </c>
    </row>
    <row r="243" spans="1:42" x14ac:dyDescent="0.25">
      <c r="A243">
        <f>'[2]All Speed'!A243</f>
        <v>9249</v>
      </c>
      <c r="B243">
        <f>'[2]All Speed'!C243</f>
        <v>1</v>
      </c>
      <c r="C243" s="8" t="str">
        <f>'[2]All Speed'!D243</f>
        <v>I-5 NB</v>
      </c>
      <c r="D243" s="5">
        <f>'[2]All Speed'!E243</f>
        <v>100</v>
      </c>
      <c r="E243" s="1">
        <f>'[2]All Speed'!F243</f>
        <v>0.28999999999999998</v>
      </c>
      <c r="F243" s="8" t="str">
        <f>'[2]All Speed'!G243</f>
        <v>LA JOLLA VILLAGE</v>
      </c>
      <c r="G243" s="112">
        <f>'[2]All Speed'!I243</f>
        <v>67.930000000000007</v>
      </c>
      <c r="H243" s="2">
        <f>'[2]All Speed'!J243</f>
        <v>60.83</v>
      </c>
      <c r="I243" s="112">
        <f>'[2]All Speed'!K243</f>
        <v>65.89</v>
      </c>
      <c r="J243" s="2">
        <f>'[2]All Speed'!L243</f>
        <v>69.84</v>
      </c>
      <c r="K243" s="112">
        <f>'[2]All Speed'!M243</f>
        <v>68.3</v>
      </c>
      <c r="L243" s="115">
        <f>VLOOKUP(A:A,readme[#All],2,FALSE)</f>
        <v>0</v>
      </c>
      <c r="M243" s="119">
        <f>VLOOKUP(A:A,readme[#All],3,FALSE)</f>
        <v>0</v>
      </c>
      <c r="N243" s="115">
        <f>VLOOKUP(A:A,readme[#All],4,FALSE)</f>
        <v>0</v>
      </c>
      <c r="O243" s="6">
        <f>VLOOKUP(A:A,readme[#All],5,FALSE)</f>
        <v>0</v>
      </c>
      <c r="P243" s="115">
        <f>VLOOKUP(A:A,readme[#All],6,FALSE)</f>
        <v>0</v>
      </c>
      <c r="Q243" s="143">
        <f t="shared" si="12"/>
        <v>-1</v>
      </c>
      <c r="R243" s="117">
        <f t="shared" si="13"/>
        <v>3700.2889</v>
      </c>
      <c r="S243" s="143">
        <f t="shared" si="14"/>
        <v>-1</v>
      </c>
      <c r="T243" s="118">
        <f t="shared" si="15"/>
        <v>4877.6256000000003</v>
      </c>
      <c r="V243" s="10">
        <v>9333</v>
      </c>
      <c r="W243" s="139">
        <v>60.89</v>
      </c>
      <c r="X243" s="139">
        <v>0</v>
      </c>
      <c r="Y243" s="139">
        <v>67.680000000000007</v>
      </c>
      <c r="Z243" s="139">
        <v>0</v>
      </c>
      <c r="AA243" s="139"/>
      <c r="AB243" s="139"/>
      <c r="AC243" s="139"/>
      <c r="AD243" s="139"/>
      <c r="AE243" s="139"/>
      <c r="AF243" s="139"/>
      <c r="AG243" s="139"/>
      <c r="AH243" s="139"/>
      <c r="AI243" s="139"/>
      <c r="AJ243" s="139"/>
      <c r="AK243" s="139"/>
      <c r="AL243" s="139"/>
      <c r="AM243" s="139">
        <v>60.89</v>
      </c>
      <c r="AN243" s="139">
        <v>0</v>
      </c>
      <c r="AO243" s="139">
        <v>67.680000000000007</v>
      </c>
      <c r="AP243" s="139">
        <v>0</v>
      </c>
    </row>
    <row r="244" spans="1:42" x14ac:dyDescent="0.25">
      <c r="A244">
        <f>'[2]All Speed'!A244</f>
        <v>14290</v>
      </c>
      <c r="B244">
        <f>'[2]All Speed'!C244</f>
        <v>1</v>
      </c>
      <c r="C244" s="8" t="str">
        <f>'[2]All Speed'!D244</f>
        <v>I-5 NB</v>
      </c>
      <c r="D244" s="5">
        <f>'[2]All Speed'!E244</f>
        <v>102</v>
      </c>
      <c r="E244" s="1">
        <f>'[2]All Speed'!F244</f>
        <v>0.43</v>
      </c>
      <c r="F244" s="8" t="str">
        <f>'[2]All Speed'!G244</f>
        <v>GENESEE</v>
      </c>
      <c r="G244" s="112">
        <f>'[2]All Speed'!I244</f>
        <v>67.88</v>
      </c>
      <c r="H244" s="2">
        <f>'[2]All Speed'!J244</f>
        <v>67.03</v>
      </c>
      <c r="I244" s="112">
        <f>'[2]All Speed'!K244</f>
        <v>68.27</v>
      </c>
      <c r="J244" s="2">
        <f>'[2]All Speed'!L244</f>
        <v>68.83</v>
      </c>
      <c r="K244" s="112">
        <f>'[2]All Speed'!M244</f>
        <v>68.19</v>
      </c>
      <c r="L244" s="115">
        <f>VLOOKUP(A:A,readme[#All],2,FALSE)</f>
        <v>0</v>
      </c>
      <c r="M244" s="119">
        <f>VLOOKUP(A:A,readme[#All],3,FALSE)</f>
        <v>0</v>
      </c>
      <c r="N244" s="115">
        <f>VLOOKUP(A:A,readme[#All],4,FALSE)</f>
        <v>0</v>
      </c>
      <c r="O244" s="6">
        <f>VLOOKUP(A:A,readme[#All],5,FALSE)</f>
        <v>0</v>
      </c>
      <c r="P244" s="115">
        <f>VLOOKUP(A:A,readme[#All],6,FALSE)</f>
        <v>0</v>
      </c>
      <c r="Q244" s="143">
        <f t="shared" si="12"/>
        <v>-1</v>
      </c>
      <c r="R244" s="117">
        <f t="shared" si="13"/>
        <v>4493.0209000000004</v>
      </c>
      <c r="S244" s="143">
        <f t="shared" si="14"/>
        <v>-1</v>
      </c>
      <c r="T244" s="118">
        <f t="shared" si="15"/>
        <v>4737.5689000000002</v>
      </c>
      <c r="V244" s="10">
        <v>9335</v>
      </c>
      <c r="W244" s="139"/>
      <c r="X244" s="139"/>
      <c r="Y244" s="139"/>
      <c r="Z244" s="139"/>
      <c r="AA244" s="139">
        <v>68.58</v>
      </c>
      <c r="AB244" s="139">
        <v>0</v>
      </c>
      <c r="AC244" s="139">
        <v>45.66</v>
      </c>
      <c r="AD244" s="139">
        <v>0</v>
      </c>
      <c r="AE244" s="139"/>
      <c r="AF244" s="139"/>
      <c r="AG244" s="139"/>
      <c r="AH244" s="139"/>
      <c r="AI244" s="139"/>
      <c r="AJ244" s="139"/>
      <c r="AK244" s="139"/>
      <c r="AL244" s="139"/>
      <c r="AM244" s="139">
        <v>68.58</v>
      </c>
      <c r="AN244" s="139">
        <v>0</v>
      </c>
      <c r="AO244" s="139">
        <v>45.66</v>
      </c>
      <c r="AP244" s="139">
        <v>0</v>
      </c>
    </row>
    <row r="245" spans="1:42" x14ac:dyDescent="0.25">
      <c r="A245">
        <f>'[2]All Speed'!A245</f>
        <v>25878</v>
      </c>
      <c r="B245">
        <f>'[2]All Speed'!C245</f>
        <v>1</v>
      </c>
      <c r="C245" s="8" t="str">
        <f>'[2]All Speed'!D245</f>
        <v>I-5 NB</v>
      </c>
      <c r="D245" s="5">
        <f>'[2]All Speed'!E245</f>
        <v>103</v>
      </c>
      <c r="E245" s="1">
        <f>'[2]All Speed'!F245</f>
        <v>0.26</v>
      </c>
      <c r="F245" s="8" t="str">
        <f>'[2]All Speed'!G245</f>
        <v>GENESEE</v>
      </c>
      <c r="G245" s="112">
        <f>'[2]All Speed'!I245</f>
        <v>68.569999999999993</v>
      </c>
      <c r="H245" s="2">
        <f>'[2]All Speed'!J245</f>
        <v>71.39</v>
      </c>
      <c r="I245" s="112">
        <f>'[2]All Speed'!K245</f>
        <v>71.23</v>
      </c>
      <c r="J245" s="2">
        <f>'[2]All Speed'!L245</f>
        <v>71.23</v>
      </c>
      <c r="K245" s="112">
        <f>'[2]All Speed'!M245</f>
        <v>69.13</v>
      </c>
      <c r="L245" s="115">
        <f>VLOOKUP(A:A,readme[#All],2,FALSE)</f>
        <v>0</v>
      </c>
      <c r="M245" s="119">
        <f>VLOOKUP(A:A,readme[#All],3,FALSE)</f>
        <v>0</v>
      </c>
      <c r="N245" s="115">
        <f>VLOOKUP(A:A,readme[#All],4,FALSE)</f>
        <v>0</v>
      </c>
      <c r="O245" s="6">
        <f>VLOOKUP(A:A,readme[#All],5,FALSE)</f>
        <v>0</v>
      </c>
      <c r="P245" s="115">
        <f>VLOOKUP(A:A,readme[#All],6,FALSE)</f>
        <v>0</v>
      </c>
      <c r="Q245" s="143">
        <f t="shared" si="12"/>
        <v>-1</v>
      </c>
      <c r="R245" s="117">
        <f t="shared" si="13"/>
        <v>5096.5321000000004</v>
      </c>
      <c r="S245" s="143">
        <f t="shared" si="14"/>
        <v>-1</v>
      </c>
      <c r="T245" s="118">
        <f t="shared" si="15"/>
        <v>5073.7129000000004</v>
      </c>
      <c r="V245" s="10">
        <v>9337</v>
      </c>
      <c r="W245" s="139">
        <v>65.7</v>
      </c>
      <c r="X245" s="139">
        <v>0</v>
      </c>
      <c r="Y245" s="139">
        <v>67.099999999999994</v>
      </c>
      <c r="Z245" s="139">
        <v>0</v>
      </c>
      <c r="AA245" s="139"/>
      <c r="AB245" s="139"/>
      <c r="AC245" s="139"/>
      <c r="AD245" s="139"/>
      <c r="AE245" s="139"/>
      <c r="AF245" s="139"/>
      <c r="AG245" s="139"/>
      <c r="AH245" s="139"/>
      <c r="AI245" s="139"/>
      <c r="AJ245" s="139"/>
      <c r="AK245" s="139"/>
      <c r="AL245" s="139"/>
      <c r="AM245" s="139">
        <v>65.7</v>
      </c>
      <c r="AN245" s="139">
        <v>0</v>
      </c>
      <c r="AO245" s="139">
        <v>67.099999999999994</v>
      </c>
      <c r="AP245" s="139">
        <v>0</v>
      </c>
    </row>
    <row r="246" spans="1:42" x14ac:dyDescent="0.25">
      <c r="A246">
        <f>'[2]All Speed'!A246</f>
        <v>14288</v>
      </c>
      <c r="B246">
        <f>'[2]All Speed'!C246</f>
        <v>1</v>
      </c>
      <c r="C246" s="8" t="str">
        <f>'[2]All Speed'!D246</f>
        <v>I-5 NB</v>
      </c>
      <c r="D246" s="5">
        <f>'[2]All Speed'!E246</f>
        <v>104</v>
      </c>
      <c r="E246" s="1">
        <f>'[2]All Speed'!F246</f>
        <v>7.0000000000000007E-2</v>
      </c>
      <c r="F246" s="8" t="str">
        <f>'[2]All Speed'!G246</f>
        <v>GENESEE</v>
      </c>
      <c r="G246" s="112">
        <f>'[2]All Speed'!I246</f>
        <v>68.569999999999993</v>
      </c>
      <c r="H246" s="2">
        <f>'[2]All Speed'!J246</f>
        <v>71.39</v>
      </c>
      <c r="I246" s="112">
        <f>'[2]All Speed'!K246</f>
        <v>71.23</v>
      </c>
      <c r="J246" s="2">
        <f>'[2]All Speed'!L246</f>
        <v>71.23</v>
      </c>
      <c r="K246" s="112">
        <f>'[2]All Speed'!M246</f>
        <v>69.13</v>
      </c>
      <c r="L246" s="115">
        <f>VLOOKUP(A:A,readme[#All],2,FALSE)</f>
        <v>0</v>
      </c>
      <c r="M246" s="119">
        <f>VLOOKUP(A:A,readme[#All],3,FALSE)</f>
        <v>0</v>
      </c>
      <c r="N246" s="115">
        <f>VLOOKUP(A:A,readme[#All],4,FALSE)</f>
        <v>0</v>
      </c>
      <c r="O246" s="6">
        <f>VLOOKUP(A:A,readme[#All],5,FALSE)</f>
        <v>0</v>
      </c>
      <c r="P246" s="115">
        <f>VLOOKUP(A:A,readme[#All],6,FALSE)</f>
        <v>0</v>
      </c>
      <c r="Q246" s="143">
        <f t="shared" si="12"/>
        <v>-1</v>
      </c>
      <c r="R246" s="117">
        <f t="shared" si="13"/>
        <v>5096.5321000000004</v>
      </c>
      <c r="S246" s="143">
        <f t="shared" si="14"/>
        <v>-1</v>
      </c>
      <c r="T246" s="118">
        <f t="shared" si="15"/>
        <v>5073.7129000000004</v>
      </c>
      <c r="V246" s="10">
        <v>9338</v>
      </c>
      <c r="W246" s="139"/>
      <c r="X246" s="139"/>
      <c r="Y246" s="139"/>
      <c r="Z246" s="139"/>
      <c r="AA246" s="139">
        <v>68.58</v>
      </c>
      <c r="AB246" s="139">
        <v>0</v>
      </c>
      <c r="AC246" s="139">
        <v>45.66</v>
      </c>
      <c r="AD246" s="139">
        <v>0</v>
      </c>
      <c r="AE246" s="139"/>
      <c r="AF246" s="139"/>
      <c r="AG246" s="139"/>
      <c r="AH246" s="139"/>
      <c r="AI246" s="139"/>
      <c r="AJ246" s="139"/>
      <c r="AK246" s="139"/>
      <c r="AL246" s="139"/>
      <c r="AM246" s="139">
        <v>68.58</v>
      </c>
      <c r="AN246" s="139">
        <v>0</v>
      </c>
      <c r="AO246" s="139">
        <v>45.66</v>
      </c>
      <c r="AP246" s="139">
        <v>0</v>
      </c>
    </row>
    <row r="247" spans="1:42" x14ac:dyDescent="0.25">
      <c r="A247">
        <f>'[2]All Speed'!A247</f>
        <v>8896</v>
      </c>
      <c r="B247">
        <f>'[2]All Speed'!C247</f>
        <v>1</v>
      </c>
      <c r="C247" s="8" t="str">
        <f>'[2]All Speed'!D247</f>
        <v>I-5 NB</v>
      </c>
      <c r="D247" s="5">
        <f>'[2]All Speed'!E247</f>
        <v>105</v>
      </c>
      <c r="E247" s="1">
        <f>'[2]All Speed'!F247</f>
        <v>0.54</v>
      </c>
      <c r="F247" s="8" t="str">
        <f>'[2]All Speed'!G247</f>
        <v>SORRENTO VALLEY</v>
      </c>
      <c r="G247" s="112">
        <f>'[2]All Speed'!I247</f>
        <v>68.569999999999993</v>
      </c>
      <c r="H247" s="2">
        <f>'[2]All Speed'!J247</f>
        <v>71.39</v>
      </c>
      <c r="I247" s="112">
        <f>'[2]All Speed'!K247</f>
        <v>71.23</v>
      </c>
      <c r="J247" s="2">
        <f>'[2]All Speed'!L247</f>
        <v>71.23</v>
      </c>
      <c r="K247" s="112">
        <f>'[2]All Speed'!M247</f>
        <v>69.13</v>
      </c>
      <c r="L247" s="115">
        <f>VLOOKUP(A:A,readme[#All],2,FALSE)</f>
        <v>0</v>
      </c>
      <c r="M247" s="119">
        <f>VLOOKUP(A:A,readme[#All],3,FALSE)</f>
        <v>0</v>
      </c>
      <c r="N247" s="115">
        <f>VLOOKUP(A:A,readme[#All],4,FALSE)</f>
        <v>0</v>
      </c>
      <c r="O247" s="6">
        <f>VLOOKUP(A:A,readme[#All],5,FALSE)</f>
        <v>0</v>
      </c>
      <c r="P247" s="115">
        <f>VLOOKUP(A:A,readme[#All],6,FALSE)</f>
        <v>0</v>
      </c>
      <c r="Q247" s="143">
        <f t="shared" si="12"/>
        <v>-1</v>
      </c>
      <c r="R247" s="117">
        <f t="shared" si="13"/>
        <v>5096.5321000000004</v>
      </c>
      <c r="S247" s="143">
        <f t="shared" si="14"/>
        <v>-1</v>
      </c>
      <c r="T247" s="118">
        <f t="shared" si="15"/>
        <v>5073.7129000000004</v>
      </c>
      <c r="V247" s="10">
        <v>9342</v>
      </c>
      <c r="W247" s="139">
        <v>65.7</v>
      </c>
      <c r="X247" s="139">
        <v>0</v>
      </c>
      <c r="Y247" s="139">
        <v>67.099999999999994</v>
      </c>
      <c r="Z247" s="139">
        <v>0</v>
      </c>
      <c r="AA247" s="139"/>
      <c r="AB247" s="139"/>
      <c r="AC247" s="139"/>
      <c r="AD247" s="139"/>
      <c r="AE247" s="139"/>
      <c r="AF247" s="139"/>
      <c r="AG247" s="139"/>
      <c r="AH247" s="139"/>
      <c r="AI247" s="139"/>
      <c r="AJ247" s="139"/>
      <c r="AK247" s="139"/>
      <c r="AL247" s="139"/>
      <c r="AM247" s="139">
        <v>65.7</v>
      </c>
      <c r="AN247" s="139">
        <v>0</v>
      </c>
      <c r="AO247" s="139">
        <v>67.099999999999994</v>
      </c>
      <c r="AP247" s="139">
        <v>0</v>
      </c>
    </row>
    <row r="248" spans="1:42" x14ac:dyDescent="0.25">
      <c r="A248">
        <f>'[2]All Speed'!A248</f>
        <v>14265</v>
      </c>
      <c r="B248">
        <f>'[2]All Speed'!C248</f>
        <v>1</v>
      </c>
      <c r="C248" s="8" t="str">
        <f>'[2]All Speed'!D248</f>
        <v>I-5 NB</v>
      </c>
      <c r="D248" s="5">
        <f>'[2]All Speed'!E248</f>
        <v>106</v>
      </c>
      <c r="E248" s="1">
        <f>'[2]All Speed'!F248</f>
        <v>0.59</v>
      </c>
      <c r="F248" s="8" t="str">
        <f>'[2]All Speed'!G248</f>
        <v>I-805 NB</v>
      </c>
      <c r="G248" s="112">
        <f>'[2]All Speed'!I248</f>
        <v>68.430000000000007</v>
      </c>
      <c r="H248" s="2">
        <f>'[2]All Speed'!J248</f>
        <v>71</v>
      </c>
      <c r="I248" s="112">
        <f>'[2]All Speed'!K248</f>
        <v>70.63</v>
      </c>
      <c r="J248" s="2">
        <f>'[2]All Speed'!L248</f>
        <v>68.849999999999994</v>
      </c>
      <c r="K248" s="112">
        <f>'[2]All Speed'!M248</f>
        <v>68.97</v>
      </c>
      <c r="L248" s="115">
        <f>VLOOKUP(A:A,readme[#All],2,FALSE)</f>
        <v>0</v>
      </c>
      <c r="M248" s="119">
        <f>VLOOKUP(A:A,readme[#All],3,FALSE)</f>
        <v>0</v>
      </c>
      <c r="N248" s="115">
        <f>VLOOKUP(A:A,readme[#All],4,FALSE)</f>
        <v>0</v>
      </c>
      <c r="O248" s="6">
        <f>VLOOKUP(A:A,readme[#All],5,FALSE)</f>
        <v>0</v>
      </c>
      <c r="P248" s="115">
        <f>VLOOKUP(A:A,readme[#All],6,FALSE)</f>
        <v>0</v>
      </c>
      <c r="Q248" s="143">
        <f t="shared" si="12"/>
        <v>-1</v>
      </c>
      <c r="R248" s="117">
        <f t="shared" si="13"/>
        <v>5041</v>
      </c>
      <c r="S248" s="143">
        <f t="shared" si="14"/>
        <v>-1</v>
      </c>
      <c r="T248" s="118">
        <f t="shared" si="15"/>
        <v>4740.3224999999993</v>
      </c>
      <c r="V248" s="10">
        <v>9484</v>
      </c>
      <c r="W248" s="139">
        <v>60.6</v>
      </c>
      <c r="X248" s="139">
        <v>0</v>
      </c>
      <c r="Y248" s="139">
        <v>62.34</v>
      </c>
      <c r="Z248" s="139">
        <v>0</v>
      </c>
      <c r="AA248" s="139"/>
      <c r="AB248" s="139"/>
      <c r="AC248" s="139"/>
      <c r="AD248" s="139"/>
      <c r="AE248" s="139"/>
      <c r="AF248" s="139"/>
      <c r="AG248" s="139"/>
      <c r="AH248" s="139"/>
      <c r="AI248" s="139"/>
      <c r="AJ248" s="139"/>
      <c r="AK248" s="139"/>
      <c r="AL248" s="139"/>
      <c r="AM248" s="139">
        <v>60.6</v>
      </c>
      <c r="AN248" s="139">
        <v>0</v>
      </c>
      <c r="AO248" s="139">
        <v>62.34</v>
      </c>
      <c r="AP248" s="139">
        <v>0</v>
      </c>
    </row>
    <row r="249" spans="1:42" x14ac:dyDescent="0.25">
      <c r="A249">
        <f>'[2]All Speed'!A249</f>
        <v>26279</v>
      </c>
      <c r="B249">
        <f>'[2]All Speed'!C249</f>
        <v>1</v>
      </c>
      <c r="C249" s="8" t="str">
        <f>'[2]All Speed'!D249</f>
        <v>I-5 NB</v>
      </c>
      <c r="D249" s="5">
        <f>'[2]All Speed'!E249</f>
        <v>109</v>
      </c>
      <c r="E249" s="1">
        <f>'[2]All Speed'!F249</f>
        <v>0.28999999999999998</v>
      </c>
      <c r="F249" s="8" t="str">
        <f>'[2]All Speed'!G249</f>
        <v>I-805 NB</v>
      </c>
      <c r="G249" s="112">
        <f>'[2]All Speed'!I249</f>
        <v>65.540000000000006</v>
      </c>
      <c r="H249" s="2">
        <f>'[2]All Speed'!J249</f>
        <v>67.819999999999993</v>
      </c>
      <c r="I249" s="112">
        <f>'[2]All Speed'!K249</f>
        <v>68.790000000000006</v>
      </c>
      <c r="J249" s="2">
        <f>'[2]All Speed'!L249</f>
        <v>54.45</v>
      </c>
      <c r="K249" s="112">
        <f>'[2]All Speed'!M249</f>
        <v>68.16</v>
      </c>
      <c r="L249" s="115">
        <f>VLOOKUP(A:A,readme[#All],2,FALSE)</f>
        <v>0</v>
      </c>
      <c r="M249" s="119">
        <f>VLOOKUP(A:A,readme[#All],3,FALSE)</f>
        <v>0</v>
      </c>
      <c r="N249" s="115">
        <f>VLOOKUP(A:A,readme[#All],4,FALSE)</f>
        <v>0</v>
      </c>
      <c r="O249" s="6">
        <f>VLOOKUP(A:A,readme[#All],5,FALSE)</f>
        <v>0</v>
      </c>
      <c r="P249" s="115">
        <f>VLOOKUP(A:A,readme[#All],6,FALSE)</f>
        <v>0</v>
      </c>
      <c r="Q249" s="143">
        <f t="shared" si="12"/>
        <v>-1</v>
      </c>
      <c r="R249" s="117">
        <f t="shared" si="13"/>
        <v>4599.5523999999987</v>
      </c>
      <c r="S249" s="143">
        <f t="shared" si="14"/>
        <v>-1</v>
      </c>
      <c r="T249" s="118">
        <f t="shared" si="15"/>
        <v>2964.8025000000002</v>
      </c>
      <c r="V249" s="10">
        <v>9485</v>
      </c>
      <c r="W249" s="139">
        <v>60.6</v>
      </c>
      <c r="X249" s="139">
        <v>0</v>
      </c>
      <c r="Y249" s="139">
        <v>62.34</v>
      </c>
      <c r="Z249" s="139">
        <v>0</v>
      </c>
      <c r="AA249" s="139"/>
      <c r="AB249" s="139"/>
      <c r="AC249" s="139"/>
      <c r="AD249" s="139"/>
      <c r="AE249" s="139"/>
      <c r="AF249" s="139"/>
      <c r="AG249" s="139"/>
      <c r="AH249" s="139"/>
      <c r="AI249" s="139"/>
      <c r="AJ249" s="139"/>
      <c r="AK249" s="139"/>
      <c r="AL249" s="139"/>
      <c r="AM249" s="139">
        <v>60.6</v>
      </c>
      <c r="AN249" s="139">
        <v>0</v>
      </c>
      <c r="AO249" s="139">
        <v>62.34</v>
      </c>
      <c r="AP249" s="139">
        <v>0</v>
      </c>
    </row>
    <row r="250" spans="1:42" x14ac:dyDescent="0.25">
      <c r="A250">
        <f>'[2]All Speed'!A250</f>
        <v>14262</v>
      </c>
      <c r="B250">
        <f>'[2]All Speed'!C250</f>
        <v>1</v>
      </c>
      <c r="C250" s="8" t="str">
        <f>'[2]All Speed'!D250</f>
        <v>I-5 NB</v>
      </c>
      <c r="D250" s="5">
        <f>'[2]All Speed'!E250</f>
        <v>111</v>
      </c>
      <c r="E250" s="1">
        <f>'[2]All Speed'!F250</f>
        <v>0.32</v>
      </c>
      <c r="F250" s="8" t="str">
        <f>'[2]All Speed'!G250</f>
        <v>I-805 NB</v>
      </c>
      <c r="G250" s="112">
        <f>'[2]All Speed'!I250</f>
        <v>66.95</v>
      </c>
      <c r="H250" s="2">
        <f>'[2]All Speed'!J250</f>
        <v>67.62</v>
      </c>
      <c r="I250" s="112">
        <f>'[2]All Speed'!K250</f>
        <v>65.36</v>
      </c>
      <c r="J250" s="2">
        <f>'[2]All Speed'!L250</f>
        <v>33.64</v>
      </c>
      <c r="K250" s="112">
        <f>'[2]All Speed'!M250</f>
        <v>67</v>
      </c>
      <c r="L250" s="115">
        <f>VLOOKUP(A:A,readme[#All],2,FALSE)</f>
        <v>0</v>
      </c>
      <c r="M250" s="119">
        <f>VLOOKUP(A:A,readme[#All],3,FALSE)</f>
        <v>0</v>
      </c>
      <c r="N250" s="115">
        <f>VLOOKUP(A:A,readme[#All],4,FALSE)</f>
        <v>0</v>
      </c>
      <c r="O250" s="6">
        <f>VLOOKUP(A:A,readme[#All],5,FALSE)</f>
        <v>0</v>
      </c>
      <c r="P250" s="115">
        <f>VLOOKUP(A:A,readme[#All],6,FALSE)</f>
        <v>0</v>
      </c>
      <c r="Q250" s="143">
        <f t="shared" si="12"/>
        <v>-1</v>
      </c>
      <c r="R250" s="117">
        <f t="shared" si="13"/>
        <v>4572.4644000000008</v>
      </c>
      <c r="S250" s="143">
        <f t="shared" si="14"/>
        <v>-1</v>
      </c>
      <c r="T250" s="118">
        <f t="shared" si="15"/>
        <v>1131.6496</v>
      </c>
      <c r="V250" s="10">
        <v>9489</v>
      </c>
      <c r="W250" s="139"/>
      <c r="X250" s="139"/>
      <c r="Y250" s="139"/>
      <c r="Z250" s="139"/>
      <c r="AA250" s="139">
        <v>61.7</v>
      </c>
      <c r="AB250" s="139">
        <v>0</v>
      </c>
      <c r="AC250" s="139">
        <v>62.9</v>
      </c>
      <c r="AD250" s="139">
        <v>0</v>
      </c>
      <c r="AE250" s="139"/>
      <c r="AF250" s="139"/>
      <c r="AG250" s="139"/>
      <c r="AH250" s="139"/>
      <c r="AI250" s="139"/>
      <c r="AJ250" s="139"/>
      <c r="AK250" s="139"/>
      <c r="AL250" s="139"/>
      <c r="AM250" s="139">
        <v>61.7</v>
      </c>
      <c r="AN250" s="139">
        <v>0</v>
      </c>
      <c r="AO250" s="139">
        <v>62.9</v>
      </c>
      <c r="AP250" s="139">
        <v>0</v>
      </c>
    </row>
    <row r="251" spans="1:42" x14ac:dyDescent="0.25">
      <c r="A251">
        <f>'[2]All Speed'!A251</f>
        <v>14256</v>
      </c>
      <c r="B251">
        <f>'[2]All Speed'!C251</f>
        <v>1</v>
      </c>
      <c r="C251" s="8" t="str">
        <f>'[2]All Speed'!D251</f>
        <v>I-5 NB</v>
      </c>
      <c r="D251" s="5">
        <f>'[2]All Speed'!E251</f>
        <v>113</v>
      </c>
      <c r="E251" s="1">
        <f>'[2]All Speed'!F251</f>
        <v>7.0000000000000007E-2</v>
      </c>
      <c r="F251" s="8" t="str">
        <f>'[2]All Speed'!G251</f>
        <v>CARMEL VALLEY</v>
      </c>
      <c r="G251" s="112">
        <f>'[2]All Speed'!I251</f>
        <v>61.37</v>
      </c>
      <c r="H251" s="2">
        <f>'[2]All Speed'!J251</f>
        <v>63.09</v>
      </c>
      <c r="I251" s="112">
        <f>'[2]All Speed'!K251</f>
        <v>63.04</v>
      </c>
      <c r="J251" s="2">
        <f>'[2]All Speed'!L251</f>
        <v>25.63</v>
      </c>
      <c r="K251" s="112">
        <f>'[2]All Speed'!M251</f>
        <v>61.35</v>
      </c>
      <c r="L251" s="115">
        <f>VLOOKUP(A:A,readme[#All],2,FALSE)</f>
        <v>0</v>
      </c>
      <c r="M251" s="119">
        <f>VLOOKUP(A:A,readme[#All],3,FALSE)</f>
        <v>0</v>
      </c>
      <c r="N251" s="115">
        <f>VLOOKUP(A:A,readme[#All],4,FALSE)</f>
        <v>0</v>
      </c>
      <c r="O251" s="6">
        <f>VLOOKUP(A:A,readme[#All],5,FALSE)</f>
        <v>0</v>
      </c>
      <c r="P251" s="115">
        <f>VLOOKUP(A:A,readme[#All],6,FALSE)</f>
        <v>0</v>
      </c>
      <c r="Q251" s="143">
        <f t="shared" si="12"/>
        <v>-1</v>
      </c>
      <c r="R251" s="117">
        <f t="shared" si="13"/>
        <v>3980.3481000000006</v>
      </c>
      <c r="S251" s="143">
        <f t="shared" si="14"/>
        <v>-1</v>
      </c>
      <c r="T251" s="118">
        <f t="shared" si="15"/>
        <v>656.89689999999996</v>
      </c>
      <c r="V251" s="10">
        <v>9490</v>
      </c>
      <c r="W251" s="139"/>
      <c r="X251" s="139"/>
      <c r="Y251" s="139"/>
      <c r="Z251" s="139"/>
      <c r="AA251" s="139">
        <v>61.7</v>
      </c>
      <c r="AB251" s="139">
        <v>0</v>
      </c>
      <c r="AC251" s="139">
        <v>62.9</v>
      </c>
      <c r="AD251" s="139">
        <v>0</v>
      </c>
      <c r="AE251" s="139"/>
      <c r="AF251" s="139"/>
      <c r="AG251" s="139"/>
      <c r="AH251" s="139"/>
      <c r="AI251" s="139"/>
      <c r="AJ251" s="139"/>
      <c r="AK251" s="139"/>
      <c r="AL251" s="139"/>
      <c r="AM251" s="139">
        <v>61.7</v>
      </c>
      <c r="AN251" s="139">
        <v>0</v>
      </c>
      <c r="AO251" s="139">
        <v>62.9</v>
      </c>
      <c r="AP251" s="139">
        <v>0</v>
      </c>
    </row>
    <row r="252" spans="1:42" x14ac:dyDescent="0.25">
      <c r="A252">
        <f>'[2]All Speed'!A252</f>
        <v>8776</v>
      </c>
      <c r="B252">
        <f>'[2]All Speed'!C252</f>
        <v>1</v>
      </c>
      <c r="C252" s="8" t="str">
        <f>'[2]All Speed'!D252</f>
        <v>I-5 NB</v>
      </c>
      <c r="D252" s="5">
        <f>'[2]All Speed'!E252</f>
        <v>119</v>
      </c>
      <c r="E252" s="1">
        <f>'[2]All Speed'!F252</f>
        <v>0.3</v>
      </c>
      <c r="F252" s="8" t="str">
        <f>'[2]All Speed'!G252</f>
        <v>DEL MAR HEIGHTS</v>
      </c>
      <c r="G252" s="112">
        <f>'[2]All Speed'!I252</f>
        <v>67.61</v>
      </c>
      <c r="H252" s="2">
        <f>'[2]All Speed'!J252</f>
        <v>68.459999999999994</v>
      </c>
      <c r="I252" s="112">
        <f>'[2]All Speed'!K252</f>
        <v>63.5</v>
      </c>
      <c r="J252" s="2">
        <f>'[2]All Speed'!L252</f>
        <v>32.770000000000003</v>
      </c>
      <c r="K252" s="112">
        <f>'[2]All Speed'!M252</f>
        <v>67.400000000000006</v>
      </c>
      <c r="L252" s="115">
        <f>VLOOKUP(A:A,readme[#All],2,FALSE)</f>
        <v>0</v>
      </c>
      <c r="M252" s="119">
        <f>VLOOKUP(A:A,readme[#All],3,FALSE)</f>
        <v>0</v>
      </c>
      <c r="N252" s="115">
        <f>VLOOKUP(A:A,readme[#All],4,FALSE)</f>
        <v>0</v>
      </c>
      <c r="O252" s="6">
        <f>VLOOKUP(A:A,readme[#All],5,FALSE)</f>
        <v>0</v>
      </c>
      <c r="P252" s="115">
        <f>VLOOKUP(A:A,readme[#All],6,FALSE)</f>
        <v>0</v>
      </c>
      <c r="Q252" s="143">
        <f t="shared" si="12"/>
        <v>-1</v>
      </c>
      <c r="R252" s="117">
        <f t="shared" si="13"/>
        <v>4686.7715999999991</v>
      </c>
      <c r="S252" s="143">
        <f t="shared" si="14"/>
        <v>-1</v>
      </c>
      <c r="T252" s="118">
        <f t="shared" si="15"/>
        <v>1073.8729000000003</v>
      </c>
      <c r="V252" s="10">
        <v>9509</v>
      </c>
      <c r="W252" s="139">
        <v>64.58</v>
      </c>
      <c r="X252" s="139">
        <v>0</v>
      </c>
      <c r="Y252" s="139">
        <v>64.34</v>
      </c>
      <c r="Z252" s="139">
        <v>0</v>
      </c>
      <c r="AA252" s="139"/>
      <c r="AB252" s="139"/>
      <c r="AC252" s="139"/>
      <c r="AD252" s="139"/>
      <c r="AE252" s="139"/>
      <c r="AF252" s="139"/>
      <c r="AG252" s="139"/>
      <c r="AH252" s="139"/>
      <c r="AI252" s="139"/>
      <c r="AJ252" s="139"/>
      <c r="AK252" s="139"/>
      <c r="AL252" s="139"/>
      <c r="AM252" s="139">
        <v>64.58</v>
      </c>
      <c r="AN252" s="139">
        <v>0</v>
      </c>
      <c r="AO252" s="139">
        <v>64.34</v>
      </c>
      <c r="AP252" s="139">
        <v>0</v>
      </c>
    </row>
    <row r="253" spans="1:42" x14ac:dyDescent="0.25">
      <c r="A253">
        <f>'[2]All Speed'!A253</f>
        <v>13869</v>
      </c>
      <c r="B253">
        <f>'[2]All Speed'!C253</f>
        <v>1</v>
      </c>
      <c r="C253" s="8" t="str">
        <f>'[2]All Speed'!D253</f>
        <v>I-5 NB</v>
      </c>
      <c r="D253" s="5">
        <f>'[2]All Speed'!E253</f>
        <v>120</v>
      </c>
      <c r="E253" s="1">
        <f>'[2]All Speed'!F253</f>
        <v>0.28000000000000003</v>
      </c>
      <c r="F253" s="8" t="str">
        <f>'[2]All Speed'!G253</f>
        <v>VIA DE LA VALLE</v>
      </c>
      <c r="G253" s="112">
        <f>'[2]All Speed'!I253</f>
        <v>67.61</v>
      </c>
      <c r="H253" s="2">
        <f>'[2]All Speed'!J253</f>
        <v>68.459999999999994</v>
      </c>
      <c r="I253" s="112">
        <f>'[2]All Speed'!K253</f>
        <v>63.5</v>
      </c>
      <c r="J253" s="2">
        <f>'[2]All Speed'!L253</f>
        <v>32.770000000000003</v>
      </c>
      <c r="K253" s="112">
        <f>'[2]All Speed'!M253</f>
        <v>67.400000000000006</v>
      </c>
      <c r="L253" s="115">
        <f>VLOOKUP(A:A,readme[#All],2,FALSE)</f>
        <v>0</v>
      </c>
      <c r="M253" s="119">
        <f>VLOOKUP(A:A,readme[#All],3,FALSE)</f>
        <v>0</v>
      </c>
      <c r="N253" s="115">
        <f>VLOOKUP(A:A,readme[#All],4,FALSE)</f>
        <v>0</v>
      </c>
      <c r="O253" s="6">
        <f>VLOOKUP(A:A,readme[#All],5,FALSE)</f>
        <v>0</v>
      </c>
      <c r="P253" s="115">
        <f>VLOOKUP(A:A,readme[#All],6,FALSE)</f>
        <v>0</v>
      </c>
      <c r="Q253" s="143">
        <f t="shared" si="12"/>
        <v>-1</v>
      </c>
      <c r="R253" s="117">
        <f t="shared" si="13"/>
        <v>4686.7715999999991</v>
      </c>
      <c r="S253" s="143">
        <f t="shared" si="14"/>
        <v>-1</v>
      </c>
      <c r="T253" s="118">
        <f t="shared" si="15"/>
        <v>1073.8729000000003</v>
      </c>
      <c r="V253" s="10">
        <v>9510</v>
      </c>
      <c r="W253" s="139"/>
      <c r="X253" s="139"/>
      <c r="Y253" s="139"/>
      <c r="Z253" s="139"/>
      <c r="AA253" s="139">
        <v>62.53</v>
      </c>
      <c r="AB253" s="139">
        <v>0</v>
      </c>
      <c r="AC253" s="139">
        <v>65.099999999999994</v>
      </c>
      <c r="AD253" s="139">
        <v>0</v>
      </c>
      <c r="AE253" s="139"/>
      <c r="AF253" s="139"/>
      <c r="AG253" s="139"/>
      <c r="AH253" s="139"/>
      <c r="AI253" s="139"/>
      <c r="AJ253" s="139"/>
      <c r="AK253" s="139"/>
      <c r="AL253" s="139"/>
      <c r="AM253" s="139">
        <v>62.53</v>
      </c>
      <c r="AN253" s="139">
        <v>0</v>
      </c>
      <c r="AO253" s="139">
        <v>65.099999999999994</v>
      </c>
      <c r="AP253" s="139">
        <v>0</v>
      </c>
    </row>
    <row r="254" spans="1:42" x14ac:dyDescent="0.25">
      <c r="A254">
        <f>'[2]All Speed'!A254</f>
        <v>13870</v>
      </c>
      <c r="B254">
        <f>'[2]All Speed'!C254</f>
        <v>1</v>
      </c>
      <c r="C254" s="8" t="str">
        <f>'[2]All Speed'!D254</f>
        <v>I-5 NB</v>
      </c>
      <c r="D254" s="5">
        <f>'[2]All Speed'!E254</f>
        <v>121</v>
      </c>
      <c r="E254" s="1">
        <f>'[2]All Speed'!F254</f>
        <v>0.25</v>
      </c>
      <c r="F254" s="8" t="str">
        <f>'[2]All Speed'!G254</f>
        <v>VIA DE LA VALLE</v>
      </c>
      <c r="G254" s="112">
        <f>'[2]All Speed'!I254</f>
        <v>67.61</v>
      </c>
      <c r="H254" s="2">
        <f>'[2]All Speed'!J254</f>
        <v>68.459999999999994</v>
      </c>
      <c r="I254" s="112">
        <f>'[2]All Speed'!K254</f>
        <v>63.5</v>
      </c>
      <c r="J254" s="2">
        <f>'[2]All Speed'!L254</f>
        <v>32.770000000000003</v>
      </c>
      <c r="K254" s="112">
        <f>'[2]All Speed'!M254</f>
        <v>67.400000000000006</v>
      </c>
      <c r="L254" s="115">
        <f>VLOOKUP(A:A,readme[#All],2,FALSE)</f>
        <v>0</v>
      </c>
      <c r="M254" s="119">
        <f>VLOOKUP(A:A,readme[#All],3,FALSE)</f>
        <v>0</v>
      </c>
      <c r="N254" s="115">
        <f>VLOOKUP(A:A,readme[#All],4,FALSE)</f>
        <v>0</v>
      </c>
      <c r="O254" s="6">
        <f>VLOOKUP(A:A,readme[#All],5,FALSE)</f>
        <v>0</v>
      </c>
      <c r="P254" s="115">
        <f>VLOOKUP(A:A,readme[#All],6,FALSE)</f>
        <v>0</v>
      </c>
      <c r="Q254" s="143">
        <f t="shared" si="12"/>
        <v>-1</v>
      </c>
      <c r="R254" s="117">
        <f t="shared" si="13"/>
        <v>4686.7715999999991</v>
      </c>
      <c r="S254" s="143">
        <f t="shared" si="14"/>
        <v>-1</v>
      </c>
      <c r="T254" s="118">
        <f t="shared" si="15"/>
        <v>1073.8729000000003</v>
      </c>
      <c r="V254" s="10">
        <v>9512</v>
      </c>
      <c r="W254" s="139"/>
      <c r="X254" s="139"/>
      <c r="Y254" s="139"/>
      <c r="Z254" s="139"/>
      <c r="AA254" s="139">
        <v>62.53</v>
      </c>
      <c r="AB254" s="139">
        <v>0</v>
      </c>
      <c r="AC254" s="139">
        <v>65.099999999999994</v>
      </c>
      <c r="AD254" s="139">
        <v>0</v>
      </c>
      <c r="AE254" s="139"/>
      <c r="AF254" s="139"/>
      <c r="AG254" s="139"/>
      <c r="AH254" s="139"/>
      <c r="AI254" s="139"/>
      <c r="AJ254" s="139"/>
      <c r="AK254" s="139"/>
      <c r="AL254" s="139"/>
      <c r="AM254" s="139">
        <v>62.53</v>
      </c>
      <c r="AN254" s="139">
        <v>0</v>
      </c>
      <c r="AO254" s="139">
        <v>65.099999999999994</v>
      </c>
      <c r="AP254" s="139">
        <v>0</v>
      </c>
    </row>
    <row r="255" spans="1:42" x14ac:dyDescent="0.25">
      <c r="A255">
        <f>'[2]All Speed'!A255</f>
        <v>26293</v>
      </c>
      <c r="B255">
        <f>'[2]All Speed'!C255</f>
        <v>1</v>
      </c>
      <c r="C255" s="8" t="str">
        <f>'[2]All Speed'!D255</f>
        <v>I-5 NB</v>
      </c>
      <c r="D255" s="5">
        <f>'[2]All Speed'!E255</f>
        <v>123</v>
      </c>
      <c r="E255" s="1">
        <f>'[2]All Speed'!F255</f>
        <v>0.34</v>
      </c>
      <c r="F255" s="8" t="str">
        <f>'[2]All Speed'!G255</f>
        <v>LOMAS SANTA FE</v>
      </c>
      <c r="G255" s="112">
        <f>'[2]All Speed'!I255</f>
        <v>67.48</v>
      </c>
      <c r="H255" s="2">
        <f>'[2]All Speed'!J255</f>
        <v>68.55</v>
      </c>
      <c r="I255" s="112">
        <f>'[2]All Speed'!K255</f>
        <v>62.52</v>
      </c>
      <c r="J255" s="2">
        <f>'[2]All Speed'!L255</f>
        <v>33.93</v>
      </c>
      <c r="K255" s="112">
        <f>'[2]All Speed'!M255</f>
        <v>67.13</v>
      </c>
      <c r="L255" s="115">
        <f>VLOOKUP(A:A,readme[#All],2,FALSE)</f>
        <v>0</v>
      </c>
      <c r="M255" s="119">
        <f>VLOOKUP(A:A,readme[#All],3,FALSE)</f>
        <v>0</v>
      </c>
      <c r="N255" s="115">
        <f>VLOOKUP(A:A,readme[#All],4,FALSE)</f>
        <v>0</v>
      </c>
      <c r="O255" s="6">
        <f>VLOOKUP(A:A,readme[#All],5,FALSE)</f>
        <v>0</v>
      </c>
      <c r="P255" s="115">
        <f>VLOOKUP(A:A,readme[#All],6,FALSE)</f>
        <v>0</v>
      </c>
      <c r="Q255" s="143">
        <f t="shared" si="12"/>
        <v>-1</v>
      </c>
      <c r="R255" s="117">
        <f t="shared" si="13"/>
        <v>4699.1025</v>
      </c>
      <c r="S255" s="143">
        <f t="shared" si="14"/>
        <v>-1</v>
      </c>
      <c r="T255" s="118">
        <f t="shared" si="15"/>
        <v>1151.2448999999999</v>
      </c>
      <c r="V255" s="10">
        <v>9513</v>
      </c>
      <c r="W255" s="139"/>
      <c r="X255" s="139"/>
      <c r="Y255" s="139"/>
      <c r="Z255" s="139"/>
      <c r="AA255" s="139">
        <v>62.53</v>
      </c>
      <c r="AB255" s="139">
        <v>0</v>
      </c>
      <c r="AC255" s="139">
        <v>65.099999999999994</v>
      </c>
      <c r="AD255" s="139">
        <v>0</v>
      </c>
      <c r="AE255" s="139"/>
      <c r="AF255" s="139"/>
      <c r="AG255" s="139"/>
      <c r="AH255" s="139"/>
      <c r="AI255" s="139"/>
      <c r="AJ255" s="139"/>
      <c r="AK255" s="139"/>
      <c r="AL255" s="139"/>
      <c r="AM255" s="139">
        <v>62.53</v>
      </c>
      <c r="AN255" s="139">
        <v>0</v>
      </c>
      <c r="AO255" s="139">
        <v>65.099999999999994</v>
      </c>
      <c r="AP255" s="139">
        <v>0</v>
      </c>
    </row>
    <row r="256" spans="1:42" x14ac:dyDescent="0.25">
      <c r="A256">
        <f>'[2]All Speed'!A256</f>
        <v>13527</v>
      </c>
      <c r="B256">
        <f>'[2]All Speed'!C256</f>
        <v>1</v>
      </c>
      <c r="C256" s="8" t="str">
        <f>'[2]All Speed'!D256</f>
        <v>I-5 NB</v>
      </c>
      <c r="D256" s="5">
        <f>'[2]All Speed'!E256</f>
        <v>127</v>
      </c>
      <c r="E256" s="1">
        <f>'[2]All Speed'!F256</f>
        <v>0.25</v>
      </c>
      <c r="F256" s="8" t="str">
        <f>'[2]All Speed'!G256</f>
        <v>MANCHESTER</v>
      </c>
      <c r="G256" s="112">
        <f>'[2]All Speed'!I256</f>
        <v>67.11</v>
      </c>
      <c r="H256" s="2">
        <f>'[2]All Speed'!J256</f>
        <v>69.22</v>
      </c>
      <c r="I256" s="112">
        <f>'[2]All Speed'!K256</f>
        <v>63.31</v>
      </c>
      <c r="J256" s="2">
        <f>'[2]All Speed'!L256</f>
        <v>47.61</v>
      </c>
      <c r="K256" s="112">
        <f>'[2]All Speed'!M256</f>
        <v>66.88</v>
      </c>
      <c r="L256" s="115">
        <f>VLOOKUP(A:A,readme[#All],2,FALSE)</f>
        <v>0</v>
      </c>
      <c r="M256" s="119">
        <f>VLOOKUP(A:A,readme[#All],3,FALSE)</f>
        <v>0</v>
      </c>
      <c r="N256" s="115">
        <f>VLOOKUP(A:A,readme[#All],4,FALSE)</f>
        <v>0</v>
      </c>
      <c r="O256" s="6">
        <f>VLOOKUP(A:A,readme[#All],5,FALSE)</f>
        <v>0</v>
      </c>
      <c r="P256" s="115">
        <f>VLOOKUP(A:A,readme[#All],6,FALSE)</f>
        <v>0</v>
      </c>
      <c r="Q256" s="143">
        <f t="shared" si="12"/>
        <v>-1</v>
      </c>
      <c r="R256" s="117">
        <f t="shared" si="13"/>
        <v>4791.4084000000003</v>
      </c>
      <c r="S256" s="143">
        <f t="shared" si="14"/>
        <v>-1</v>
      </c>
      <c r="T256" s="118">
        <f t="shared" si="15"/>
        <v>2266.7120999999997</v>
      </c>
      <c r="V256" s="10">
        <v>9516</v>
      </c>
      <c r="W256" s="139"/>
      <c r="X256" s="139"/>
      <c r="Y256" s="139"/>
      <c r="Z256" s="139"/>
      <c r="AA256" s="139">
        <v>62.88</v>
      </c>
      <c r="AB256" s="139">
        <v>0</v>
      </c>
      <c r="AC256" s="139">
        <v>66.64</v>
      </c>
      <c r="AD256" s="139">
        <v>0</v>
      </c>
      <c r="AE256" s="139"/>
      <c r="AF256" s="139"/>
      <c r="AG256" s="139"/>
      <c r="AH256" s="139"/>
      <c r="AI256" s="139"/>
      <c r="AJ256" s="139"/>
      <c r="AK256" s="139"/>
      <c r="AL256" s="139"/>
      <c r="AM256" s="139">
        <v>62.88</v>
      </c>
      <c r="AN256" s="139">
        <v>0</v>
      </c>
      <c r="AO256" s="139">
        <v>66.64</v>
      </c>
      <c r="AP256" s="139">
        <v>0</v>
      </c>
    </row>
    <row r="257" spans="1:42" x14ac:dyDescent="0.25">
      <c r="A257">
        <f>'[2]All Speed'!A257</f>
        <v>13593</v>
      </c>
      <c r="B257">
        <f>'[2]All Speed'!C257</f>
        <v>1</v>
      </c>
      <c r="C257" s="8" t="str">
        <f>'[2]All Speed'!D257</f>
        <v>I-5 NB</v>
      </c>
      <c r="D257" s="5">
        <f>'[2]All Speed'!E257</f>
        <v>128</v>
      </c>
      <c r="E257" s="1">
        <f>'[2]All Speed'!F257</f>
        <v>0.85</v>
      </c>
      <c r="F257" s="8" t="str">
        <f>'[2]All Speed'!G257</f>
        <v>MANCHESTER</v>
      </c>
      <c r="G257" s="112">
        <f>'[2]All Speed'!I257</f>
        <v>67.11</v>
      </c>
      <c r="H257" s="2">
        <f>'[2]All Speed'!J257</f>
        <v>69.22</v>
      </c>
      <c r="I257" s="112">
        <f>'[2]All Speed'!K257</f>
        <v>63.31</v>
      </c>
      <c r="J257" s="2">
        <f>'[2]All Speed'!L257</f>
        <v>47.61</v>
      </c>
      <c r="K257" s="112">
        <f>'[2]All Speed'!M257</f>
        <v>66.88</v>
      </c>
      <c r="L257" s="115">
        <f>VLOOKUP(A:A,readme[#All],2,FALSE)</f>
        <v>0</v>
      </c>
      <c r="M257" s="119">
        <f>VLOOKUP(A:A,readme[#All],3,FALSE)</f>
        <v>0</v>
      </c>
      <c r="N257" s="115">
        <f>VLOOKUP(A:A,readme[#All],4,FALSE)</f>
        <v>0</v>
      </c>
      <c r="O257" s="6">
        <f>VLOOKUP(A:A,readme[#All],5,FALSE)</f>
        <v>0</v>
      </c>
      <c r="P257" s="115">
        <f>VLOOKUP(A:A,readme[#All],6,FALSE)</f>
        <v>0</v>
      </c>
      <c r="Q257" s="143">
        <f t="shared" si="12"/>
        <v>-1</v>
      </c>
      <c r="R257" s="117">
        <f t="shared" si="13"/>
        <v>4791.4084000000003</v>
      </c>
      <c r="S257" s="143">
        <f t="shared" si="14"/>
        <v>-1</v>
      </c>
      <c r="T257" s="118">
        <f t="shared" si="15"/>
        <v>2266.7120999999997</v>
      </c>
      <c r="V257" s="10">
        <v>9519</v>
      </c>
      <c r="W257" s="139">
        <v>64.58</v>
      </c>
      <c r="X257" s="139">
        <v>0</v>
      </c>
      <c r="Y257" s="139">
        <v>64.34</v>
      </c>
      <c r="Z257" s="139">
        <v>0</v>
      </c>
      <c r="AA257" s="139"/>
      <c r="AB257" s="139"/>
      <c r="AC257" s="139"/>
      <c r="AD257" s="139"/>
      <c r="AE257" s="139"/>
      <c r="AF257" s="139"/>
      <c r="AG257" s="139"/>
      <c r="AH257" s="139"/>
      <c r="AI257" s="139"/>
      <c r="AJ257" s="139"/>
      <c r="AK257" s="139"/>
      <c r="AL257" s="139"/>
      <c r="AM257" s="139">
        <v>64.58</v>
      </c>
      <c r="AN257" s="139">
        <v>0</v>
      </c>
      <c r="AO257" s="139">
        <v>64.34</v>
      </c>
      <c r="AP257" s="139">
        <v>0</v>
      </c>
    </row>
    <row r="258" spans="1:42" x14ac:dyDescent="0.25">
      <c r="A258">
        <f>'[2]All Speed'!A258</f>
        <v>13588</v>
      </c>
      <c r="B258">
        <f>'[2]All Speed'!C258</f>
        <v>1</v>
      </c>
      <c r="C258" s="8" t="str">
        <f>'[2]All Speed'!D258</f>
        <v>I-5 NB</v>
      </c>
      <c r="D258" s="5">
        <f>'[2]All Speed'!E258</f>
        <v>130</v>
      </c>
      <c r="E258" s="1">
        <f>'[2]All Speed'!F258</f>
        <v>0.11</v>
      </c>
      <c r="F258" s="8" t="str">
        <f>'[2]All Speed'!G258</f>
        <v>BIRMINGHAM</v>
      </c>
      <c r="G258" s="112">
        <f>'[2]All Speed'!I258</f>
        <v>66.510000000000005</v>
      </c>
      <c r="H258" s="2">
        <f>'[2]All Speed'!J258</f>
        <v>68.849999999999994</v>
      </c>
      <c r="I258" s="112">
        <f>'[2]All Speed'!K258</f>
        <v>63.74</v>
      </c>
      <c r="J258" s="2">
        <f>'[2]All Speed'!L258</f>
        <v>50.6</v>
      </c>
      <c r="K258" s="112">
        <f>'[2]All Speed'!M258</f>
        <v>66.349999999999994</v>
      </c>
      <c r="L258" s="115">
        <f>VLOOKUP(A:A,readme[#All],2,FALSE)</f>
        <v>0</v>
      </c>
      <c r="M258" s="119">
        <f>VLOOKUP(A:A,readme[#All],3,FALSE)</f>
        <v>0</v>
      </c>
      <c r="N258" s="115">
        <f>VLOOKUP(A:A,readme[#All],4,FALSE)</f>
        <v>0</v>
      </c>
      <c r="O258" s="6">
        <f>VLOOKUP(A:A,readme[#All],5,FALSE)</f>
        <v>0</v>
      </c>
      <c r="P258" s="115">
        <f>VLOOKUP(A:A,readme[#All],6,FALSE)</f>
        <v>0</v>
      </c>
      <c r="Q258" s="143">
        <f t="shared" si="12"/>
        <v>-1</v>
      </c>
      <c r="R258" s="117">
        <f t="shared" si="13"/>
        <v>4740.3224999999993</v>
      </c>
      <c r="S258" s="143">
        <f t="shared" si="14"/>
        <v>-1</v>
      </c>
      <c r="T258" s="118">
        <f t="shared" si="15"/>
        <v>2560.36</v>
      </c>
      <c r="V258" s="10">
        <v>9540</v>
      </c>
      <c r="W258" s="139">
        <v>64.58</v>
      </c>
      <c r="X258" s="139">
        <v>0</v>
      </c>
      <c r="Y258" s="139">
        <v>64.34</v>
      </c>
      <c r="Z258" s="139">
        <v>0</v>
      </c>
      <c r="AA258" s="139"/>
      <c r="AB258" s="139"/>
      <c r="AC258" s="139"/>
      <c r="AD258" s="139"/>
      <c r="AE258" s="139"/>
      <c r="AF258" s="139"/>
      <c r="AG258" s="139"/>
      <c r="AH258" s="139"/>
      <c r="AI258" s="139"/>
      <c r="AJ258" s="139"/>
      <c r="AK258" s="139"/>
      <c r="AL258" s="139"/>
      <c r="AM258" s="139">
        <v>64.58</v>
      </c>
      <c r="AN258" s="139">
        <v>0</v>
      </c>
      <c r="AO258" s="139">
        <v>64.34</v>
      </c>
      <c r="AP258" s="139">
        <v>0</v>
      </c>
    </row>
    <row r="259" spans="1:42" x14ac:dyDescent="0.25">
      <c r="A259">
        <f>'[2]All Speed'!A259</f>
        <v>26523</v>
      </c>
      <c r="B259">
        <f>'[2]All Speed'!C259</f>
        <v>1</v>
      </c>
      <c r="C259" s="8" t="str">
        <f>'[2]All Speed'!D259</f>
        <v>I-5 NB</v>
      </c>
      <c r="D259" s="5">
        <f>'[2]All Speed'!E259</f>
        <v>132</v>
      </c>
      <c r="E259" s="1">
        <f>'[2]All Speed'!F259</f>
        <v>0.28000000000000003</v>
      </c>
      <c r="F259" s="8" t="str">
        <f>'[2]All Speed'!G259</f>
        <v>SANTA FE</v>
      </c>
      <c r="G259" s="112">
        <f>'[2]All Speed'!I259</f>
        <v>68.37</v>
      </c>
      <c r="H259" s="2">
        <f>'[2]All Speed'!J259</f>
        <v>70.03</v>
      </c>
      <c r="I259" s="112">
        <f>'[2]All Speed'!K259</f>
        <v>65.540000000000006</v>
      </c>
      <c r="J259" s="2">
        <f>'[2]All Speed'!L259</f>
        <v>52.36</v>
      </c>
      <c r="K259" s="112">
        <f>'[2]All Speed'!M259</f>
        <v>68.31</v>
      </c>
      <c r="L259" s="115">
        <f>VLOOKUP(A:A,readme[#All],2,FALSE)</f>
        <v>0</v>
      </c>
      <c r="M259" s="119">
        <f>VLOOKUP(A:A,readme[#All],3,FALSE)</f>
        <v>0</v>
      </c>
      <c r="N259" s="115">
        <f>VLOOKUP(A:A,readme[#All],4,FALSE)</f>
        <v>0</v>
      </c>
      <c r="O259" s="6">
        <f>VLOOKUP(A:A,readme[#All],5,FALSE)</f>
        <v>0</v>
      </c>
      <c r="P259" s="115">
        <f>VLOOKUP(A:A,readme[#All],6,FALSE)</f>
        <v>0</v>
      </c>
      <c r="Q259" s="143">
        <f t="shared" ref="Q259:Q322" si="16">IFERROR(M259/H259-1,"")</f>
        <v>-1</v>
      </c>
      <c r="R259" s="117">
        <f t="shared" ref="R259:R322" si="17">IFERROR(POWER((M259-H259),2),"")</f>
        <v>4904.2008999999998</v>
      </c>
      <c r="S259" s="143">
        <f t="shared" ref="S259:S322" si="18">IFERROR(O259/J259-1,"")</f>
        <v>-1</v>
      </c>
      <c r="T259" s="118">
        <f t="shared" ref="T259:T322" si="19">IFERROR(POWER((O259-J259),2),"")</f>
        <v>2741.5695999999998</v>
      </c>
      <c r="V259" s="10">
        <v>9904</v>
      </c>
      <c r="W259" s="139"/>
      <c r="X259" s="139"/>
      <c r="Y259" s="139"/>
      <c r="Z259" s="139"/>
      <c r="AA259" s="139"/>
      <c r="AB259" s="139"/>
      <c r="AC259" s="139"/>
      <c r="AD259" s="139"/>
      <c r="AE259" s="139">
        <v>64.19</v>
      </c>
      <c r="AF259" s="139">
        <v>0</v>
      </c>
      <c r="AG259" s="139">
        <v>65.959999999999994</v>
      </c>
      <c r="AH259" s="139">
        <v>0</v>
      </c>
      <c r="AI259" s="139"/>
      <c r="AJ259" s="139"/>
      <c r="AK259" s="139"/>
      <c r="AL259" s="139"/>
      <c r="AM259" s="139">
        <v>64.19</v>
      </c>
      <c r="AN259" s="139">
        <v>0</v>
      </c>
      <c r="AO259" s="139">
        <v>65.959999999999994</v>
      </c>
      <c r="AP259" s="139">
        <v>0</v>
      </c>
    </row>
    <row r="260" spans="1:42" x14ac:dyDescent="0.25">
      <c r="A260">
        <f>'[2]All Speed'!A260</f>
        <v>13581</v>
      </c>
      <c r="B260">
        <f>'[2]All Speed'!C260</f>
        <v>1</v>
      </c>
      <c r="C260" s="8" t="str">
        <f>'[2]All Speed'!D260</f>
        <v>I-5 NB</v>
      </c>
      <c r="D260" s="5">
        <f>'[2]All Speed'!E260</f>
        <v>133</v>
      </c>
      <c r="E260" s="1">
        <f>'[2]All Speed'!F260</f>
        <v>0.16</v>
      </c>
      <c r="F260" s="8" t="str">
        <f>'[2]All Speed'!G260</f>
        <v>SANTA FE</v>
      </c>
      <c r="G260" s="112">
        <f>'[2]All Speed'!I260</f>
        <v>68.37</v>
      </c>
      <c r="H260" s="2">
        <f>'[2]All Speed'!J260</f>
        <v>70.03</v>
      </c>
      <c r="I260" s="112">
        <f>'[2]All Speed'!K260</f>
        <v>65.540000000000006</v>
      </c>
      <c r="J260" s="2">
        <f>'[2]All Speed'!L260</f>
        <v>52.36</v>
      </c>
      <c r="K260" s="112">
        <f>'[2]All Speed'!M260</f>
        <v>68.31</v>
      </c>
      <c r="L260" s="115">
        <f>VLOOKUP(A:A,readme[#All],2,FALSE)</f>
        <v>0</v>
      </c>
      <c r="M260" s="119">
        <f>VLOOKUP(A:A,readme[#All],3,FALSE)</f>
        <v>0</v>
      </c>
      <c r="N260" s="115">
        <f>VLOOKUP(A:A,readme[#All],4,FALSE)</f>
        <v>0</v>
      </c>
      <c r="O260" s="6">
        <f>VLOOKUP(A:A,readme[#All],5,FALSE)</f>
        <v>0</v>
      </c>
      <c r="P260" s="115">
        <f>VLOOKUP(A:A,readme[#All],6,FALSE)</f>
        <v>0</v>
      </c>
      <c r="Q260" s="143">
        <f t="shared" si="16"/>
        <v>-1</v>
      </c>
      <c r="R260" s="117">
        <f t="shared" si="17"/>
        <v>4904.2008999999998</v>
      </c>
      <c r="S260" s="143">
        <f t="shared" si="18"/>
        <v>-1</v>
      </c>
      <c r="T260" s="118">
        <f t="shared" si="19"/>
        <v>2741.5695999999998</v>
      </c>
      <c r="V260" s="10">
        <v>9910</v>
      </c>
      <c r="W260" s="139"/>
      <c r="X260" s="139"/>
      <c r="Y260" s="139"/>
      <c r="Z260" s="139"/>
      <c r="AA260" s="139"/>
      <c r="AB260" s="139"/>
      <c r="AC260" s="139"/>
      <c r="AD260" s="139"/>
      <c r="AE260" s="139">
        <v>64.19</v>
      </c>
      <c r="AF260" s="139">
        <v>0</v>
      </c>
      <c r="AG260" s="139">
        <v>65.959999999999994</v>
      </c>
      <c r="AH260" s="139">
        <v>0</v>
      </c>
      <c r="AI260" s="139"/>
      <c r="AJ260" s="139"/>
      <c r="AK260" s="139"/>
      <c r="AL260" s="139"/>
      <c r="AM260" s="139">
        <v>64.19</v>
      </c>
      <c r="AN260" s="139">
        <v>0</v>
      </c>
      <c r="AO260" s="139">
        <v>65.959999999999994</v>
      </c>
      <c r="AP260" s="139">
        <v>0</v>
      </c>
    </row>
    <row r="261" spans="1:42" x14ac:dyDescent="0.25">
      <c r="A261">
        <f>'[2]All Speed'!A261</f>
        <v>615</v>
      </c>
      <c r="B261">
        <f>'[2]All Speed'!C261</f>
        <v>1</v>
      </c>
      <c r="C261" s="8" t="str">
        <f>'[2]All Speed'!D261</f>
        <v>I-5 NB</v>
      </c>
      <c r="D261" s="5">
        <f>'[2]All Speed'!E261</f>
        <v>135</v>
      </c>
      <c r="E261" s="1">
        <f>'[2]All Speed'!F261</f>
        <v>0.36</v>
      </c>
      <c r="F261" s="8" t="str">
        <f>'[2]All Speed'!G261</f>
        <v>ENCINITAS</v>
      </c>
      <c r="G261" s="112">
        <f>'[2]All Speed'!I261</f>
        <v>68.28</v>
      </c>
      <c r="H261" s="2">
        <f>'[2]All Speed'!J261</f>
        <v>69.89</v>
      </c>
      <c r="I261" s="112">
        <f>'[2]All Speed'!K261</f>
        <v>64.95</v>
      </c>
      <c r="J261" s="2">
        <f>'[2]All Speed'!L261</f>
        <v>52.04</v>
      </c>
      <c r="K261" s="112">
        <f>'[2]All Speed'!M261</f>
        <v>68.19</v>
      </c>
      <c r="L261" s="115">
        <f>VLOOKUP(A:A,readme[#All],2,FALSE)</f>
        <v>0</v>
      </c>
      <c r="M261" s="119">
        <f>VLOOKUP(A:A,readme[#All],3,FALSE)</f>
        <v>0</v>
      </c>
      <c r="N261" s="115">
        <f>VLOOKUP(A:A,readme[#All],4,FALSE)</f>
        <v>0</v>
      </c>
      <c r="O261" s="6">
        <f>VLOOKUP(A:A,readme[#All],5,FALSE)</f>
        <v>0</v>
      </c>
      <c r="P261" s="115">
        <f>VLOOKUP(A:A,readme[#All],6,FALSE)</f>
        <v>0</v>
      </c>
      <c r="Q261" s="143">
        <f t="shared" si="16"/>
        <v>-1</v>
      </c>
      <c r="R261" s="117">
        <f t="shared" si="17"/>
        <v>4884.6121000000003</v>
      </c>
      <c r="S261" s="143">
        <f t="shared" si="18"/>
        <v>-1</v>
      </c>
      <c r="T261" s="118">
        <f t="shared" si="19"/>
        <v>2708.1615999999999</v>
      </c>
      <c r="V261" s="10">
        <v>9914</v>
      </c>
      <c r="W261" s="139"/>
      <c r="X261" s="139"/>
      <c r="Y261" s="139"/>
      <c r="Z261" s="139"/>
      <c r="AA261" s="139"/>
      <c r="AB261" s="139"/>
      <c r="AC261" s="139"/>
      <c r="AD261" s="139"/>
      <c r="AE261" s="139"/>
      <c r="AF261" s="139"/>
      <c r="AG261" s="139"/>
      <c r="AH261" s="139"/>
      <c r="AI261" s="139">
        <v>60.1</v>
      </c>
      <c r="AJ261" s="139">
        <v>0</v>
      </c>
      <c r="AK261" s="139">
        <v>60.19</v>
      </c>
      <c r="AL261" s="139">
        <v>0</v>
      </c>
      <c r="AM261" s="139">
        <v>60.1</v>
      </c>
      <c r="AN261" s="139">
        <v>0</v>
      </c>
      <c r="AO261" s="139">
        <v>60.19</v>
      </c>
      <c r="AP261" s="139">
        <v>0</v>
      </c>
    </row>
    <row r="262" spans="1:42" x14ac:dyDescent="0.25">
      <c r="A262">
        <f>'[2]All Speed'!A262</f>
        <v>16274</v>
      </c>
      <c r="B262">
        <f>'[2]All Speed'!C262</f>
        <v>1</v>
      </c>
      <c r="C262" s="8" t="str">
        <f>'[2]All Speed'!D262</f>
        <v>I-5 NB</v>
      </c>
      <c r="D262" s="5">
        <f>'[2]All Speed'!E262</f>
        <v>136</v>
      </c>
      <c r="E262" s="1">
        <f>'[2]All Speed'!F262</f>
        <v>0.15</v>
      </c>
      <c r="F262" s="8" t="str">
        <f>'[2]All Speed'!G262</f>
        <v>ENCINITAS</v>
      </c>
      <c r="G262" s="112">
        <f>'[2]All Speed'!I262</f>
        <v>68.28</v>
      </c>
      <c r="H262" s="2">
        <f>'[2]All Speed'!J262</f>
        <v>69.89</v>
      </c>
      <c r="I262" s="112">
        <f>'[2]All Speed'!K262</f>
        <v>64.95</v>
      </c>
      <c r="J262" s="2">
        <f>'[2]All Speed'!L262</f>
        <v>52.04</v>
      </c>
      <c r="K262" s="112">
        <f>'[2]All Speed'!M262</f>
        <v>68.19</v>
      </c>
      <c r="L262" s="115">
        <f>VLOOKUP(A:A,readme[#All],2,FALSE)</f>
        <v>0</v>
      </c>
      <c r="M262" s="119">
        <f>VLOOKUP(A:A,readme[#All],3,FALSE)</f>
        <v>0</v>
      </c>
      <c r="N262" s="115">
        <f>VLOOKUP(A:A,readme[#All],4,FALSE)</f>
        <v>0</v>
      </c>
      <c r="O262" s="6">
        <f>VLOOKUP(A:A,readme[#All],5,FALSE)</f>
        <v>0</v>
      </c>
      <c r="P262" s="115">
        <f>VLOOKUP(A:A,readme[#All],6,FALSE)</f>
        <v>0</v>
      </c>
      <c r="Q262" s="143">
        <f t="shared" si="16"/>
        <v>-1</v>
      </c>
      <c r="R262" s="117">
        <f t="shared" si="17"/>
        <v>4884.6121000000003</v>
      </c>
      <c r="S262" s="143">
        <f t="shared" si="18"/>
        <v>-1</v>
      </c>
      <c r="T262" s="118">
        <f t="shared" si="19"/>
        <v>2708.1615999999999</v>
      </c>
      <c r="V262" s="10">
        <v>9915</v>
      </c>
      <c r="W262" s="139"/>
      <c r="X262" s="139"/>
      <c r="Y262" s="139"/>
      <c r="Z262" s="139"/>
      <c r="AA262" s="139"/>
      <c r="AB262" s="139"/>
      <c r="AC262" s="139"/>
      <c r="AD262" s="139"/>
      <c r="AE262" s="139">
        <v>64.19</v>
      </c>
      <c r="AF262" s="139">
        <v>0</v>
      </c>
      <c r="AG262" s="139">
        <v>65.959999999999994</v>
      </c>
      <c r="AH262" s="139">
        <v>0</v>
      </c>
      <c r="AI262" s="139"/>
      <c r="AJ262" s="139"/>
      <c r="AK262" s="139"/>
      <c r="AL262" s="139"/>
      <c r="AM262" s="139">
        <v>64.19</v>
      </c>
      <c r="AN262" s="139">
        <v>0</v>
      </c>
      <c r="AO262" s="139">
        <v>65.959999999999994</v>
      </c>
      <c r="AP262" s="139">
        <v>0</v>
      </c>
    </row>
    <row r="263" spans="1:42" x14ac:dyDescent="0.25">
      <c r="A263">
        <f>'[2]All Speed'!A263</f>
        <v>16290</v>
      </c>
      <c r="B263">
        <f>'[2]All Speed'!C263</f>
        <v>1</v>
      </c>
      <c r="C263" s="8" t="str">
        <f>'[2]All Speed'!D263</f>
        <v>I-5 NB</v>
      </c>
      <c r="D263" s="5">
        <f>'[2]All Speed'!E263</f>
        <v>139</v>
      </c>
      <c r="E263" s="1">
        <f>'[2]All Speed'!F263</f>
        <v>0.5</v>
      </c>
      <c r="F263" s="8" t="str">
        <f>'[2]All Speed'!G263</f>
        <v>LEUCADIA</v>
      </c>
      <c r="G263" s="112">
        <f>'[2]All Speed'!I263</f>
        <v>68.62</v>
      </c>
      <c r="H263" s="2">
        <f>'[2]All Speed'!J263</f>
        <v>69.89</v>
      </c>
      <c r="I263" s="112">
        <f>'[2]All Speed'!K263</f>
        <v>64.53</v>
      </c>
      <c r="J263" s="2">
        <f>'[2]All Speed'!L263</f>
        <v>51.15</v>
      </c>
      <c r="K263" s="112">
        <f>'[2]All Speed'!M263</f>
        <v>68.55</v>
      </c>
      <c r="L263" s="115">
        <f>VLOOKUP(A:A,readme[#All],2,FALSE)</f>
        <v>0</v>
      </c>
      <c r="M263" s="119">
        <f>VLOOKUP(A:A,readme[#All],3,FALSE)</f>
        <v>0</v>
      </c>
      <c r="N263" s="115">
        <f>VLOOKUP(A:A,readme[#All],4,FALSE)</f>
        <v>0</v>
      </c>
      <c r="O263" s="6">
        <f>VLOOKUP(A:A,readme[#All],5,FALSE)</f>
        <v>0</v>
      </c>
      <c r="P263" s="115">
        <f>VLOOKUP(A:A,readme[#All],6,FALSE)</f>
        <v>0</v>
      </c>
      <c r="Q263" s="143">
        <f t="shared" si="16"/>
        <v>-1</v>
      </c>
      <c r="R263" s="117">
        <f t="shared" si="17"/>
        <v>4884.6121000000003</v>
      </c>
      <c r="S263" s="143">
        <f t="shared" si="18"/>
        <v>-1</v>
      </c>
      <c r="T263" s="118">
        <f t="shared" si="19"/>
        <v>2616.3224999999998</v>
      </c>
      <c r="V263" s="10">
        <v>9953</v>
      </c>
      <c r="W263" s="139"/>
      <c r="X263" s="139"/>
      <c r="Y263" s="139"/>
      <c r="Z263" s="139"/>
      <c r="AA263" s="139"/>
      <c r="AB263" s="139"/>
      <c r="AC263" s="139"/>
      <c r="AD263" s="139"/>
      <c r="AE263" s="139"/>
      <c r="AF263" s="139"/>
      <c r="AG263" s="139"/>
      <c r="AH263" s="139"/>
      <c r="AI263" s="139">
        <v>62.53</v>
      </c>
      <c r="AJ263" s="139">
        <v>0</v>
      </c>
      <c r="AK263" s="139">
        <v>63.51</v>
      </c>
      <c r="AL263" s="139">
        <v>0</v>
      </c>
      <c r="AM263" s="139">
        <v>62.53</v>
      </c>
      <c r="AN263" s="139">
        <v>0</v>
      </c>
      <c r="AO263" s="139">
        <v>63.51</v>
      </c>
      <c r="AP263" s="139">
        <v>0</v>
      </c>
    </row>
    <row r="264" spans="1:42" x14ac:dyDescent="0.25">
      <c r="A264">
        <f>'[2]All Speed'!A264</f>
        <v>671</v>
      </c>
      <c r="B264">
        <f>'[2]All Speed'!C264</f>
        <v>1</v>
      </c>
      <c r="C264" s="8" t="str">
        <f>'[2]All Speed'!D264</f>
        <v>I-5 NB</v>
      </c>
      <c r="D264" s="5">
        <f>'[2]All Speed'!E264</f>
        <v>141</v>
      </c>
      <c r="E264" s="1">
        <f>'[2]All Speed'!F264</f>
        <v>0.48</v>
      </c>
      <c r="F264" s="8" t="str">
        <f>'[2]All Speed'!G264</f>
        <v>LA COSTA</v>
      </c>
      <c r="G264" s="112">
        <f>'[2]All Speed'!I264</f>
        <v>68.08</v>
      </c>
      <c r="H264" s="2">
        <f>'[2]All Speed'!J264</f>
        <v>70.02</v>
      </c>
      <c r="I264" s="112">
        <f>'[2]All Speed'!K264</f>
        <v>66.709999999999994</v>
      </c>
      <c r="J264" s="2">
        <f>'[2]All Speed'!L264</f>
        <v>53.85</v>
      </c>
      <c r="K264" s="112">
        <f>'[2]All Speed'!M264</f>
        <v>68.209999999999994</v>
      </c>
      <c r="L264" s="115">
        <f>VLOOKUP(A:A,readme[#All],2,FALSE)</f>
        <v>0</v>
      </c>
      <c r="M264" s="119">
        <f>VLOOKUP(A:A,readme[#All],3,FALSE)</f>
        <v>0</v>
      </c>
      <c r="N264" s="115">
        <f>VLOOKUP(A:A,readme[#All],4,FALSE)</f>
        <v>0</v>
      </c>
      <c r="O264" s="6">
        <f>VLOOKUP(A:A,readme[#All],5,FALSE)</f>
        <v>0</v>
      </c>
      <c r="P264" s="115">
        <f>VLOOKUP(A:A,readme[#All],6,FALSE)</f>
        <v>0</v>
      </c>
      <c r="Q264" s="143">
        <f t="shared" si="16"/>
        <v>-1</v>
      </c>
      <c r="R264" s="117">
        <f t="shared" si="17"/>
        <v>4902.8003999999992</v>
      </c>
      <c r="S264" s="143">
        <f t="shared" si="18"/>
        <v>-1</v>
      </c>
      <c r="T264" s="118">
        <f t="shared" si="19"/>
        <v>2899.8225000000002</v>
      </c>
      <c r="V264" s="10">
        <v>10002</v>
      </c>
      <c r="W264" s="139"/>
      <c r="X264" s="139"/>
      <c r="Y264" s="139"/>
      <c r="Z264" s="139"/>
      <c r="AA264" s="139"/>
      <c r="AB264" s="139"/>
      <c r="AC264" s="139"/>
      <c r="AD264" s="139"/>
      <c r="AE264" s="139">
        <v>57.43</v>
      </c>
      <c r="AF264" s="139">
        <v>0</v>
      </c>
      <c r="AG264" s="139">
        <v>58.58</v>
      </c>
      <c r="AH264" s="139">
        <v>0</v>
      </c>
      <c r="AI264" s="139"/>
      <c r="AJ264" s="139"/>
      <c r="AK264" s="139"/>
      <c r="AL264" s="139"/>
      <c r="AM264" s="139">
        <v>57.43</v>
      </c>
      <c r="AN264" s="139">
        <v>0</v>
      </c>
      <c r="AO264" s="139">
        <v>58.58</v>
      </c>
      <c r="AP264" s="139">
        <v>0</v>
      </c>
    </row>
    <row r="265" spans="1:42" x14ac:dyDescent="0.25">
      <c r="A265">
        <f>'[2]All Speed'!A265</f>
        <v>26546</v>
      </c>
      <c r="B265">
        <f>'[2]All Speed'!C265</f>
        <v>1</v>
      </c>
      <c r="C265" s="8" t="str">
        <f>'[2]All Speed'!D265</f>
        <v>I-5 NB</v>
      </c>
      <c r="D265" s="5">
        <f>'[2]All Speed'!E265</f>
        <v>143</v>
      </c>
      <c r="E265" s="1">
        <f>'[2]All Speed'!F265</f>
        <v>0.38</v>
      </c>
      <c r="F265" s="8" t="str">
        <f>'[2]All Speed'!G265</f>
        <v>POINSETTIA</v>
      </c>
      <c r="G265" s="112">
        <f>'[2]All Speed'!I265</f>
        <v>68.2</v>
      </c>
      <c r="H265" s="2">
        <f>'[2]All Speed'!J265</f>
        <v>69.87</v>
      </c>
      <c r="I265" s="112">
        <f>'[2]All Speed'!K265</f>
        <v>65.849999999999994</v>
      </c>
      <c r="J265" s="2">
        <f>'[2]All Speed'!L265</f>
        <v>43.94</v>
      </c>
      <c r="K265" s="112">
        <f>'[2]All Speed'!M265</f>
        <v>68.17</v>
      </c>
      <c r="L265" s="115">
        <f>VLOOKUP(A:A,readme[#All],2,FALSE)</f>
        <v>0</v>
      </c>
      <c r="M265" s="119">
        <f>VLOOKUP(A:A,readme[#All],3,FALSE)</f>
        <v>0</v>
      </c>
      <c r="N265" s="115">
        <f>VLOOKUP(A:A,readme[#All],4,FALSE)</f>
        <v>0</v>
      </c>
      <c r="O265" s="6">
        <f>VLOOKUP(A:A,readme[#All],5,FALSE)</f>
        <v>0</v>
      </c>
      <c r="P265" s="115">
        <f>VLOOKUP(A:A,readme[#All],6,FALSE)</f>
        <v>0</v>
      </c>
      <c r="Q265" s="143">
        <f t="shared" si="16"/>
        <v>-1</v>
      </c>
      <c r="R265" s="117">
        <f t="shared" si="17"/>
        <v>4881.8169000000007</v>
      </c>
      <c r="S265" s="143">
        <f t="shared" si="18"/>
        <v>-1</v>
      </c>
      <c r="T265" s="118">
        <f t="shared" si="19"/>
        <v>1930.7235999999998</v>
      </c>
      <c r="V265" s="10">
        <v>10158</v>
      </c>
      <c r="W265" s="139">
        <v>42.32</v>
      </c>
      <c r="X265" s="139">
        <v>0</v>
      </c>
      <c r="Y265" s="139">
        <v>40.33</v>
      </c>
      <c r="Z265" s="139">
        <v>0</v>
      </c>
      <c r="AA265" s="139"/>
      <c r="AB265" s="139"/>
      <c r="AC265" s="139"/>
      <c r="AD265" s="139"/>
      <c r="AE265" s="139"/>
      <c r="AF265" s="139"/>
      <c r="AG265" s="139"/>
      <c r="AH265" s="139"/>
      <c r="AI265" s="139"/>
      <c r="AJ265" s="139"/>
      <c r="AK265" s="139"/>
      <c r="AL265" s="139"/>
      <c r="AM265" s="139">
        <v>42.32</v>
      </c>
      <c r="AN265" s="139">
        <v>0</v>
      </c>
      <c r="AO265" s="139">
        <v>40.33</v>
      </c>
      <c r="AP265" s="139">
        <v>0</v>
      </c>
    </row>
    <row r="266" spans="1:42" x14ac:dyDescent="0.25">
      <c r="A266">
        <f>'[2]All Speed'!A266</f>
        <v>734</v>
      </c>
      <c r="B266">
        <f>'[2]All Speed'!C266</f>
        <v>1</v>
      </c>
      <c r="C266" s="8" t="str">
        <f>'[2]All Speed'!D266</f>
        <v>I-5 NB</v>
      </c>
      <c r="D266" s="5">
        <f>'[2]All Speed'!E266</f>
        <v>144</v>
      </c>
      <c r="E266" s="1">
        <f>'[2]All Speed'!F266</f>
        <v>0.28000000000000003</v>
      </c>
      <c r="F266" s="8" t="str">
        <f>'[2]All Speed'!G266</f>
        <v>POINSETTIA</v>
      </c>
      <c r="G266" s="112">
        <f>'[2]All Speed'!I266</f>
        <v>68.2</v>
      </c>
      <c r="H266" s="2">
        <f>'[2]All Speed'!J266</f>
        <v>69.87</v>
      </c>
      <c r="I266" s="112">
        <f>'[2]All Speed'!K266</f>
        <v>65.849999999999994</v>
      </c>
      <c r="J266" s="2">
        <f>'[2]All Speed'!L266</f>
        <v>43.94</v>
      </c>
      <c r="K266" s="112">
        <f>'[2]All Speed'!M266</f>
        <v>68.17</v>
      </c>
      <c r="L266" s="115">
        <f>VLOOKUP(A:A,readme[#All],2,FALSE)</f>
        <v>0</v>
      </c>
      <c r="M266" s="119">
        <f>VLOOKUP(A:A,readme[#All],3,FALSE)</f>
        <v>0</v>
      </c>
      <c r="N266" s="115">
        <f>VLOOKUP(A:A,readme[#All],4,FALSE)</f>
        <v>0</v>
      </c>
      <c r="O266" s="6">
        <f>VLOOKUP(A:A,readme[#All],5,FALSE)</f>
        <v>0</v>
      </c>
      <c r="P266" s="115">
        <f>VLOOKUP(A:A,readme[#All],6,FALSE)</f>
        <v>0</v>
      </c>
      <c r="Q266" s="143">
        <f t="shared" si="16"/>
        <v>-1</v>
      </c>
      <c r="R266" s="117">
        <f t="shared" si="17"/>
        <v>4881.8169000000007</v>
      </c>
      <c r="S266" s="143">
        <f t="shared" si="18"/>
        <v>-1</v>
      </c>
      <c r="T266" s="118">
        <f t="shared" si="19"/>
        <v>1930.7235999999998</v>
      </c>
      <c r="V266" s="10">
        <v>10159</v>
      </c>
      <c r="W266" s="139"/>
      <c r="X266" s="139"/>
      <c r="Y266" s="139"/>
      <c r="Z266" s="139"/>
      <c r="AA266" s="139"/>
      <c r="AB266" s="139"/>
      <c r="AC266" s="139"/>
      <c r="AD266" s="139"/>
      <c r="AE266" s="139"/>
      <c r="AF266" s="139"/>
      <c r="AG266" s="139"/>
      <c r="AH266" s="139"/>
      <c r="AI266" s="139">
        <v>49.5</v>
      </c>
      <c r="AJ266" s="139">
        <v>0</v>
      </c>
      <c r="AK266" s="139">
        <v>64.63</v>
      </c>
      <c r="AL266" s="139">
        <v>0</v>
      </c>
      <c r="AM266" s="139">
        <v>49.5</v>
      </c>
      <c r="AN266" s="139">
        <v>0</v>
      </c>
      <c r="AO266" s="139">
        <v>64.63</v>
      </c>
      <c r="AP266" s="139">
        <v>0</v>
      </c>
    </row>
    <row r="267" spans="1:42" x14ac:dyDescent="0.25">
      <c r="A267">
        <f>'[2]All Speed'!A267</f>
        <v>13279</v>
      </c>
      <c r="B267">
        <f>'[2]All Speed'!C267</f>
        <v>1</v>
      </c>
      <c r="C267" s="8" t="str">
        <f>'[2]All Speed'!D267</f>
        <v>I-5 NB</v>
      </c>
      <c r="D267" s="5">
        <f>'[2]All Speed'!E267</f>
        <v>145</v>
      </c>
      <c r="E267" s="1">
        <f>'[2]All Speed'!F267</f>
        <v>0.86</v>
      </c>
      <c r="F267" s="8" t="str">
        <f>'[2]All Speed'!G267</f>
        <v>POINSETTIA</v>
      </c>
      <c r="G267" s="112">
        <f>'[2]All Speed'!I267</f>
        <v>68.02</v>
      </c>
      <c r="H267" s="2">
        <f>'[2]All Speed'!J267</f>
        <v>69.37</v>
      </c>
      <c r="I267" s="112">
        <f>'[2]All Speed'!K267</f>
        <v>65.239999999999995</v>
      </c>
      <c r="J267" s="2">
        <f>'[2]All Speed'!L267</f>
        <v>38.67</v>
      </c>
      <c r="K267" s="112">
        <f>'[2]All Speed'!M267</f>
        <v>67.7</v>
      </c>
      <c r="L267" s="115">
        <f>VLOOKUP(A:A,readme[#All],2,FALSE)</f>
        <v>0</v>
      </c>
      <c r="M267" s="119">
        <f>VLOOKUP(A:A,readme[#All],3,FALSE)</f>
        <v>0</v>
      </c>
      <c r="N267" s="115">
        <f>VLOOKUP(A:A,readme[#All],4,FALSE)</f>
        <v>0</v>
      </c>
      <c r="O267" s="6">
        <f>VLOOKUP(A:A,readme[#All],5,FALSE)</f>
        <v>0</v>
      </c>
      <c r="P267" s="115">
        <f>VLOOKUP(A:A,readme[#All],6,FALSE)</f>
        <v>0</v>
      </c>
      <c r="Q267" s="143">
        <f t="shared" si="16"/>
        <v>-1</v>
      </c>
      <c r="R267" s="117">
        <f t="shared" si="17"/>
        <v>4812.1969000000008</v>
      </c>
      <c r="S267" s="143">
        <f t="shared" si="18"/>
        <v>-1</v>
      </c>
      <c r="T267" s="118">
        <f t="shared" si="19"/>
        <v>1495.3689000000002</v>
      </c>
      <c r="V267" s="10">
        <v>10252</v>
      </c>
      <c r="W267" s="139"/>
      <c r="X267" s="139"/>
      <c r="Y267" s="139"/>
      <c r="Z267" s="139"/>
      <c r="AA267" s="139"/>
      <c r="AB267" s="139"/>
      <c r="AC267" s="139"/>
      <c r="AD267" s="139"/>
      <c r="AE267" s="139"/>
      <c r="AF267" s="139"/>
      <c r="AG267" s="139"/>
      <c r="AH267" s="139"/>
      <c r="AI267" s="139">
        <v>66.33</v>
      </c>
      <c r="AJ267" s="139">
        <v>0</v>
      </c>
      <c r="AK267" s="139">
        <v>60.24</v>
      </c>
      <c r="AL267" s="139">
        <v>0</v>
      </c>
      <c r="AM267" s="139">
        <v>66.33</v>
      </c>
      <c r="AN267" s="139">
        <v>0</v>
      </c>
      <c r="AO267" s="139">
        <v>60.24</v>
      </c>
      <c r="AP267" s="139">
        <v>0</v>
      </c>
    </row>
    <row r="268" spans="1:42" x14ac:dyDescent="0.25">
      <c r="A268">
        <f>'[2]All Speed'!A268</f>
        <v>13277</v>
      </c>
      <c r="B268">
        <f>'[2]All Speed'!C268</f>
        <v>1</v>
      </c>
      <c r="C268" s="8" t="str">
        <f>'[2]All Speed'!D268</f>
        <v>I-5 NB</v>
      </c>
      <c r="D268" s="5">
        <f>'[2]All Speed'!E268</f>
        <v>146</v>
      </c>
      <c r="E268" s="1">
        <f>'[2]All Speed'!F268</f>
        <v>0.49</v>
      </c>
      <c r="F268" s="8" t="str">
        <f>'[2]All Speed'!G268</f>
        <v>PALOMAR AIRPORT</v>
      </c>
      <c r="G268" s="112">
        <f>'[2]All Speed'!I268</f>
        <v>68.02</v>
      </c>
      <c r="H268" s="2">
        <f>'[2]All Speed'!J268</f>
        <v>69.37</v>
      </c>
      <c r="I268" s="112">
        <f>'[2]All Speed'!K268</f>
        <v>65.239999999999995</v>
      </c>
      <c r="J268" s="2">
        <f>'[2]All Speed'!L268</f>
        <v>38.67</v>
      </c>
      <c r="K268" s="112">
        <f>'[2]All Speed'!M268</f>
        <v>67.7</v>
      </c>
      <c r="L268" s="115">
        <f>VLOOKUP(A:A,readme[#All],2,FALSE)</f>
        <v>0</v>
      </c>
      <c r="M268" s="119">
        <f>VLOOKUP(A:A,readme[#All],3,FALSE)</f>
        <v>0</v>
      </c>
      <c r="N268" s="115">
        <f>VLOOKUP(A:A,readme[#All],4,FALSE)</f>
        <v>0</v>
      </c>
      <c r="O268" s="6">
        <f>VLOOKUP(A:A,readme[#All],5,FALSE)</f>
        <v>0</v>
      </c>
      <c r="P268" s="115">
        <f>VLOOKUP(A:A,readme[#All],6,FALSE)</f>
        <v>0</v>
      </c>
      <c r="Q268" s="143">
        <f t="shared" si="16"/>
        <v>-1</v>
      </c>
      <c r="R268" s="117">
        <f t="shared" si="17"/>
        <v>4812.1969000000008</v>
      </c>
      <c r="S268" s="143">
        <f t="shared" si="18"/>
        <v>-1</v>
      </c>
      <c r="T268" s="118">
        <f t="shared" si="19"/>
        <v>1495.3689000000002</v>
      </c>
      <c r="V268" s="10">
        <v>10255</v>
      </c>
      <c r="W268" s="139">
        <v>69.540000000000006</v>
      </c>
      <c r="X268" s="139">
        <v>0</v>
      </c>
      <c r="Y268" s="139">
        <v>66.47</v>
      </c>
      <c r="Z268" s="139">
        <v>0</v>
      </c>
      <c r="AA268" s="139"/>
      <c r="AB268" s="139"/>
      <c r="AC268" s="139"/>
      <c r="AD268" s="139"/>
      <c r="AE268" s="139"/>
      <c r="AF268" s="139"/>
      <c r="AG268" s="139"/>
      <c r="AH268" s="139"/>
      <c r="AI268" s="139"/>
      <c r="AJ268" s="139"/>
      <c r="AK268" s="139"/>
      <c r="AL268" s="139"/>
      <c r="AM268" s="139">
        <v>69.540000000000006</v>
      </c>
      <c r="AN268" s="139">
        <v>0</v>
      </c>
      <c r="AO268" s="139">
        <v>66.47</v>
      </c>
      <c r="AP268" s="139">
        <v>0</v>
      </c>
    </row>
    <row r="269" spans="1:42" x14ac:dyDescent="0.25">
      <c r="A269">
        <f>'[2]All Speed'!A269</f>
        <v>673</v>
      </c>
      <c r="B269">
        <f>'[2]All Speed'!C269</f>
        <v>1</v>
      </c>
      <c r="C269" s="8" t="str">
        <f>'[2]All Speed'!D269</f>
        <v>I-5 NB</v>
      </c>
      <c r="D269" s="5">
        <f>'[2]All Speed'!E269</f>
        <v>148</v>
      </c>
      <c r="E269" s="1">
        <f>'[2]All Speed'!F269</f>
        <v>0.6</v>
      </c>
      <c r="F269" s="8" t="str">
        <f>'[2]All Speed'!G269</f>
        <v>CANNON</v>
      </c>
      <c r="G269" s="112">
        <f>'[2]All Speed'!I269</f>
        <v>68.14</v>
      </c>
      <c r="H269" s="2">
        <f>'[2]All Speed'!J269</f>
        <v>70.37</v>
      </c>
      <c r="I269" s="112">
        <f>'[2]All Speed'!K269</f>
        <v>65.319999999999993</v>
      </c>
      <c r="J269" s="2">
        <f>'[2]All Speed'!L269</f>
        <v>34.51</v>
      </c>
      <c r="K269" s="112">
        <f>'[2]All Speed'!M269</f>
        <v>67.349999999999994</v>
      </c>
      <c r="L269" s="115">
        <f>VLOOKUP(A:A,readme[#All],2,FALSE)</f>
        <v>0</v>
      </c>
      <c r="M269" s="119">
        <f>VLOOKUP(A:A,readme[#All],3,FALSE)</f>
        <v>0</v>
      </c>
      <c r="N269" s="115">
        <f>VLOOKUP(A:A,readme[#All],4,FALSE)</f>
        <v>0</v>
      </c>
      <c r="O269" s="6">
        <f>VLOOKUP(A:A,readme[#All],5,FALSE)</f>
        <v>0</v>
      </c>
      <c r="P269" s="115">
        <f>VLOOKUP(A:A,readme[#All],6,FALSE)</f>
        <v>0</v>
      </c>
      <c r="Q269" s="143">
        <f t="shared" si="16"/>
        <v>-1</v>
      </c>
      <c r="R269" s="117">
        <f t="shared" si="17"/>
        <v>4951.9369000000006</v>
      </c>
      <c r="S269" s="143">
        <f t="shared" si="18"/>
        <v>-1</v>
      </c>
      <c r="T269" s="118">
        <f t="shared" si="19"/>
        <v>1190.9400999999998</v>
      </c>
      <c r="V269" s="10">
        <v>10257</v>
      </c>
      <c r="W269" s="139">
        <v>69.650000000000006</v>
      </c>
      <c r="X269" s="139">
        <v>0</v>
      </c>
      <c r="Y269" s="139">
        <v>67.64</v>
      </c>
      <c r="Z269" s="139">
        <v>0</v>
      </c>
      <c r="AA269" s="139"/>
      <c r="AB269" s="139"/>
      <c r="AC269" s="139"/>
      <c r="AD269" s="139"/>
      <c r="AE269" s="139"/>
      <c r="AF269" s="139"/>
      <c r="AG269" s="139"/>
      <c r="AH269" s="139"/>
      <c r="AI269" s="139"/>
      <c r="AJ269" s="139"/>
      <c r="AK269" s="139"/>
      <c r="AL269" s="139"/>
      <c r="AM269" s="139">
        <v>69.650000000000006</v>
      </c>
      <c r="AN269" s="139">
        <v>0</v>
      </c>
      <c r="AO269" s="139">
        <v>67.64</v>
      </c>
      <c r="AP269" s="139">
        <v>0</v>
      </c>
    </row>
    <row r="270" spans="1:42" x14ac:dyDescent="0.25">
      <c r="A270">
        <f>'[2]All Speed'!A270</f>
        <v>26547</v>
      </c>
      <c r="B270">
        <f>'[2]All Speed'!C270</f>
        <v>1</v>
      </c>
      <c r="C270" s="8" t="str">
        <f>'[2]All Speed'!D270</f>
        <v>I-5 NB</v>
      </c>
      <c r="D270" s="5">
        <f>'[2]All Speed'!E270</f>
        <v>150</v>
      </c>
      <c r="E270" s="1">
        <f>'[2]All Speed'!F270</f>
        <v>0.17</v>
      </c>
      <c r="F270" s="8" t="str">
        <f>'[2]All Speed'!G270</f>
        <v>TAMARACK</v>
      </c>
      <c r="G270" s="112">
        <f>'[2]All Speed'!I270</f>
        <v>67.790000000000006</v>
      </c>
      <c r="H270" s="2">
        <f>'[2]All Speed'!J270</f>
        <v>70</v>
      </c>
      <c r="I270" s="112">
        <f>'[2]All Speed'!K270</f>
        <v>66.849999999999994</v>
      </c>
      <c r="J270" s="2">
        <f>'[2]All Speed'!L270</f>
        <v>57.57</v>
      </c>
      <c r="K270" s="112">
        <f>'[2]All Speed'!M270</f>
        <v>66.95</v>
      </c>
      <c r="L270" s="115">
        <f>VLOOKUP(A:A,readme[#All],2,FALSE)</f>
        <v>0</v>
      </c>
      <c r="M270" s="119">
        <f>VLOOKUP(A:A,readme[#All],3,FALSE)</f>
        <v>0</v>
      </c>
      <c r="N270" s="115">
        <f>VLOOKUP(A:A,readme[#All],4,FALSE)</f>
        <v>0</v>
      </c>
      <c r="O270" s="6">
        <f>VLOOKUP(A:A,readme[#All],5,FALSE)</f>
        <v>0</v>
      </c>
      <c r="P270" s="115">
        <f>VLOOKUP(A:A,readme[#All],6,FALSE)</f>
        <v>0</v>
      </c>
      <c r="Q270" s="143">
        <f t="shared" si="16"/>
        <v>-1</v>
      </c>
      <c r="R270" s="117">
        <f t="shared" si="17"/>
        <v>4900</v>
      </c>
      <c r="S270" s="143">
        <f t="shared" si="18"/>
        <v>-1</v>
      </c>
      <c r="T270" s="118">
        <f t="shared" si="19"/>
        <v>3314.3049000000001</v>
      </c>
      <c r="V270" s="10">
        <v>10486</v>
      </c>
      <c r="W270" s="139"/>
      <c r="X270" s="139"/>
      <c r="Y270" s="139"/>
      <c r="Z270" s="139"/>
      <c r="AA270" s="139">
        <v>62.9</v>
      </c>
      <c r="AB270" s="139">
        <v>0</v>
      </c>
      <c r="AC270" s="139">
        <v>55.08</v>
      </c>
      <c r="AD270" s="139">
        <v>0</v>
      </c>
      <c r="AE270" s="139"/>
      <c r="AF270" s="139"/>
      <c r="AG270" s="139"/>
      <c r="AH270" s="139"/>
      <c r="AI270" s="139"/>
      <c r="AJ270" s="139"/>
      <c r="AK270" s="139"/>
      <c r="AL270" s="139"/>
      <c r="AM270" s="139">
        <v>62.9</v>
      </c>
      <c r="AN270" s="139">
        <v>0</v>
      </c>
      <c r="AO270" s="139">
        <v>55.08</v>
      </c>
      <c r="AP270" s="139">
        <v>0</v>
      </c>
    </row>
    <row r="271" spans="1:42" x14ac:dyDescent="0.25">
      <c r="A271">
        <f>'[2]All Speed'!A271</f>
        <v>12592</v>
      </c>
      <c r="B271">
        <f>'[2]All Speed'!C271</f>
        <v>1</v>
      </c>
      <c r="C271" s="8" t="str">
        <f>'[2]All Speed'!D271</f>
        <v>I-5 NB</v>
      </c>
      <c r="D271" s="5">
        <f>'[2]All Speed'!E271</f>
        <v>151</v>
      </c>
      <c r="E271" s="1">
        <f>'[2]All Speed'!F271</f>
        <v>0.42</v>
      </c>
      <c r="F271" s="8" t="str">
        <f>'[2]All Speed'!G271</f>
        <v>TAMARACK</v>
      </c>
      <c r="G271" s="112">
        <f>'[2]All Speed'!I271</f>
        <v>67.790000000000006</v>
      </c>
      <c r="H271" s="2">
        <f>'[2]All Speed'!J271</f>
        <v>70</v>
      </c>
      <c r="I271" s="112">
        <f>'[2]All Speed'!K271</f>
        <v>66.849999999999994</v>
      </c>
      <c r="J271" s="2">
        <f>'[2]All Speed'!L271</f>
        <v>57.57</v>
      </c>
      <c r="K271" s="112">
        <f>'[2]All Speed'!M271</f>
        <v>66.95</v>
      </c>
      <c r="L271" s="115">
        <f>VLOOKUP(A:A,readme[#All],2,FALSE)</f>
        <v>0</v>
      </c>
      <c r="M271" s="119">
        <f>VLOOKUP(A:A,readme[#All],3,FALSE)</f>
        <v>0</v>
      </c>
      <c r="N271" s="115">
        <f>VLOOKUP(A:A,readme[#All],4,FALSE)</f>
        <v>0</v>
      </c>
      <c r="O271" s="6">
        <f>VLOOKUP(A:A,readme[#All],5,FALSE)</f>
        <v>0</v>
      </c>
      <c r="P271" s="115">
        <f>VLOOKUP(A:A,readme[#All],6,FALSE)</f>
        <v>0</v>
      </c>
      <c r="Q271" s="143">
        <f t="shared" si="16"/>
        <v>-1</v>
      </c>
      <c r="R271" s="117">
        <f t="shared" si="17"/>
        <v>4900</v>
      </c>
      <c r="S271" s="143">
        <f t="shared" si="18"/>
        <v>-1</v>
      </c>
      <c r="T271" s="118">
        <f t="shared" si="19"/>
        <v>3314.3049000000001</v>
      </c>
      <c r="V271" s="10">
        <v>10633</v>
      </c>
      <c r="W271" s="139"/>
      <c r="X271" s="139"/>
      <c r="Y271" s="139"/>
      <c r="Z271" s="139"/>
      <c r="AA271" s="139">
        <v>63.99</v>
      </c>
      <c r="AB271" s="139">
        <v>0</v>
      </c>
      <c r="AC271" s="139">
        <v>58.06</v>
      </c>
      <c r="AD271" s="139">
        <v>0</v>
      </c>
      <c r="AE271" s="139"/>
      <c r="AF271" s="139"/>
      <c r="AG271" s="139"/>
      <c r="AH271" s="139"/>
      <c r="AI271" s="139"/>
      <c r="AJ271" s="139"/>
      <c r="AK271" s="139"/>
      <c r="AL271" s="139"/>
      <c r="AM271" s="139">
        <v>63.99</v>
      </c>
      <c r="AN271" s="139">
        <v>0</v>
      </c>
      <c r="AO271" s="139">
        <v>58.06</v>
      </c>
      <c r="AP271" s="139">
        <v>0</v>
      </c>
    </row>
    <row r="272" spans="1:42" x14ac:dyDescent="0.25">
      <c r="A272">
        <f>'[2]All Speed'!A272</f>
        <v>12593</v>
      </c>
      <c r="B272">
        <f>'[2]All Speed'!C272</f>
        <v>1</v>
      </c>
      <c r="C272" s="8" t="str">
        <f>'[2]All Speed'!D272</f>
        <v>I-5 NB</v>
      </c>
      <c r="D272" s="5">
        <f>'[2]All Speed'!E272</f>
        <v>152</v>
      </c>
      <c r="E272" s="1">
        <f>'[2]All Speed'!F272</f>
        <v>0.38</v>
      </c>
      <c r="F272" s="8" t="str">
        <f>'[2]All Speed'!G272</f>
        <v>TAMARACK</v>
      </c>
      <c r="G272" s="112">
        <f>'[2]All Speed'!I272</f>
        <v>67.959999999999994</v>
      </c>
      <c r="H272" s="2">
        <f>'[2]All Speed'!J272</f>
        <v>69.92</v>
      </c>
      <c r="I272" s="112">
        <f>'[2]All Speed'!K272</f>
        <v>66.83</v>
      </c>
      <c r="J272" s="2">
        <f>'[2]All Speed'!L272</f>
        <v>61.38</v>
      </c>
      <c r="K272" s="112">
        <f>'[2]All Speed'!M272</f>
        <v>67.13</v>
      </c>
      <c r="L272" s="115">
        <f>VLOOKUP(A:A,readme[#All],2,FALSE)</f>
        <v>0</v>
      </c>
      <c r="M272" s="119">
        <f>VLOOKUP(A:A,readme[#All],3,FALSE)</f>
        <v>0</v>
      </c>
      <c r="N272" s="115">
        <f>VLOOKUP(A:A,readme[#All],4,FALSE)</f>
        <v>0</v>
      </c>
      <c r="O272" s="6">
        <f>VLOOKUP(A:A,readme[#All],5,FALSE)</f>
        <v>0</v>
      </c>
      <c r="P272" s="115">
        <f>VLOOKUP(A:A,readme[#All],6,FALSE)</f>
        <v>0</v>
      </c>
      <c r="Q272" s="143">
        <f t="shared" si="16"/>
        <v>-1</v>
      </c>
      <c r="R272" s="117">
        <f t="shared" si="17"/>
        <v>4888.8064000000004</v>
      </c>
      <c r="S272" s="143">
        <f t="shared" si="18"/>
        <v>-1</v>
      </c>
      <c r="T272" s="118">
        <f t="shared" si="19"/>
        <v>3767.5044000000003</v>
      </c>
      <c r="V272" s="10">
        <v>10791</v>
      </c>
      <c r="W272" s="139"/>
      <c r="X272" s="139"/>
      <c r="Y272" s="139"/>
      <c r="Z272" s="139"/>
      <c r="AA272" s="139">
        <v>65.900000000000006</v>
      </c>
      <c r="AB272" s="139">
        <v>0</v>
      </c>
      <c r="AC272" s="139">
        <v>65.39</v>
      </c>
      <c r="AD272" s="139">
        <v>0</v>
      </c>
      <c r="AE272" s="139"/>
      <c r="AF272" s="139"/>
      <c r="AG272" s="139"/>
      <c r="AH272" s="139"/>
      <c r="AI272" s="139"/>
      <c r="AJ272" s="139"/>
      <c r="AK272" s="139"/>
      <c r="AL272" s="139"/>
      <c r="AM272" s="139">
        <v>65.900000000000006</v>
      </c>
      <c r="AN272" s="139">
        <v>0</v>
      </c>
      <c r="AO272" s="139">
        <v>65.39</v>
      </c>
      <c r="AP272" s="139">
        <v>0</v>
      </c>
    </row>
    <row r="273" spans="1:42" x14ac:dyDescent="0.25">
      <c r="A273">
        <f>'[2]All Speed'!A273</f>
        <v>12584</v>
      </c>
      <c r="B273">
        <f>'[2]All Speed'!C273</f>
        <v>1</v>
      </c>
      <c r="C273" s="8" t="str">
        <f>'[2]All Speed'!D273</f>
        <v>I-5 NB</v>
      </c>
      <c r="D273" s="5">
        <f>'[2]All Speed'!E273</f>
        <v>153</v>
      </c>
      <c r="E273" s="1">
        <f>'[2]All Speed'!F273</f>
        <v>0.35</v>
      </c>
      <c r="F273" s="8" t="str">
        <f>'[2]All Speed'!G273</f>
        <v>CARLSBAD VILLAGE</v>
      </c>
      <c r="G273" s="112">
        <f>'[2]All Speed'!I273</f>
        <v>67.959999999999994</v>
      </c>
      <c r="H273" s="2">
        <f>'[2]All Speed'!J273</f>
        <v>69.92</v>
      </c>
      <c r="I273" s="112">
        <f>'[2]All Speed'!K273</f>
        <v>66.83</v>
      </c>
      <c r="J273" s="2">
        <f>'[2]All Speed'!L273</f>
        <v>61.38</v>
      </c>
      <c r="K273" s="112">
        <f>'[2]All Speed'!M273</f>
        <v>67.13</v>
      </c>
      <c r="L273" s="115">
        <f>VLOOKUP(A:A,readme[#All],2,FALSE)</f>
        <v>0</v>
      </c>
      <c r="M273" s="119">
        <f>VLOOKUP(A:A,readme[#All],3,FALSE)</f>
        <v>0</v>
      </c>
      <c r="N273" s="115">
        <f>VLOOKUP(A:A,readme[#All],4,FALSE)</f>
        <v>0</v>
      </c>
      <c r="O273" s="6">
        <f>VLOOKUP(A:A,readme[#All],5,FALSE)</f>
        <v>0</v>
      </c>
      <c r="P273" s="115">
        <f>VLOOKUP(A:A,readme[#All],6,FALSE)</f>
        <v>0</v>
      </c>
      <c r="Q273" s="143">
        <f t="shared" si="16"/>
        <v>-1</v>
      </c>
      <c r="R273" s="117">
        <f t="shared" si="17"/>
        <v>4888.8064000000004</v>
      </c>
      <c r="S273" s="143">
        <f t="shared" si="18"/>
        <v>-1</v>
      </c>
      <c r="T273" s="118">
        <f t="shared" si="19"/>
        <v>3767.5044000000003</v>
      </c>
      <c r="V273" s="10">
        <v>10792</v>
      </c>
      <c r="W273" s="139">
        <v>42.32</v>
      </c>
      <c r="X273" s="139">
        <v>0</v>
      </c>
      <c r="Y273" s="139">
        <v>40.33</v>
      </c>
      <c r="Z273" s="139">
        <v>0</v>
      </c>
      <c r="AA273" s="139"/>
      <c r="AB273" s="139"/>
      <c r="AC273" s="139"/>
      <c r="AD273" s="139"/>
      <c r="AE273" s="139"/>
      <c r="AF273" s="139"/>
      <c r="AG273" s="139"/>
      <c r="AH273" s="139"/>
      <c r="AI273" s="139"/>
      <c r="AJ273" s="139"/>
      <c r="AK273" s="139"/>
      <c r="AL273" s="139"/>
      <c r="AM273" s="139">
        <v>42.32</v>
      </c>
      <c r="AN273" s="139">
        <v>0</v>
      </c>
      <c r="AO273" s="139">
        <v>40.33</v>
      </c>
      <c r="AP273" s="139">
        <v>0</v>
      </c>
    </row>
    <row r="274" spans="1:42" x14ac:dyDescent="0.25">
      <c r="A274">
        <f>'[2]All Speed'!A274</f>
        <v>12585</v>
      </c>
      <c r="B274">
        <f>'[2]All Speed'!C274</f>
        <v>1</v>
      </c>
      <c r="C274" s="8" t="str">
        <f>'[2]All Speed'!D274</f>
        <v>I-5 NB</v>
      </c>
      <c r="D274" s="5">
        <f>'[2]All Speed'!E274</f>
        <v>154</v>
      </c>
      <c r="E274" s="1">
        <f>'[2]All Speed'!F274</f>
        <v>0.23</v>
      </c>
      <c r="F274" s="8" t="str">
        <f>'[2]All Speed'!G274</f>
        <v>CARLSBAD VILLAGE</v>
      </c>
      <c r="G274" s="112">
        <f>'[2]All Speed'!I274</f>
        <v>67.97</v>
      </c>
      <c r="H274" s="2">
        <f>'[2]All Speed'!J274</f>
        <v>69.86</v>
      </c>
      <c r="I274" s="112">
        <f>'[2]All Speed'!K274</f>
        <v>66.55</v>
      </c>
      <c r="J274" s="2">
        <f>'[2]All Speed'!L274</f>
        <v>62.69</v>
      </c>
      <c r="K274" s="112">
        <f>'[2]All Speed'!M274</f>
        <v>66.87</v>
      </c>
      <c r="L274" s="115">
        <f>VLOOKUP(A:A,readme[#All],2,FALSE)</f>
        <v>0</v>
      </c>
      <c r="M274" s="119">
        <f>VLOOKUP(A:A,readme[#All],3,FALSE)</f>
        <v>0</v>
      </c>
      <c r="N274" s="115">
        <f>VLOOKUP(A:A,readme[#All],4,FALSE)</f>
        <v>0</v>
      </c>
      <c r="O274" s="6">
        <f>VLOOKUP(A:A,readme[#All],5,FALSE)</f>
        <v>0</v>
      </c>
      <c r="P274" s="115">
        <f>VLOOKUP(A:A,readme[#All],6,FALSE)</f>
        <v>0</v>
      </c>
      <c r="Q274" s="143">
        <f t="shared" si="16"/>
        <v>-1</v>
      </c>
      <c r="R274" s="117">
        <f t="shared" si="17"/>
        <v>4880.4196000000002</v>
      </c>
      <c r="S274" s="143">
        <f t="shared" si="18"/>
        <v>-1</v>
      </c>
      <c r="T274" s="118">
        <f t="shared" si="19"/>
        <v>3930.0360999999998</v>
      </c>
      <c r="V274" s="10">
        <v>10793</v>
      </c>
      <c r="W274" s="139">
        <v>52.08</v>
      </c>
      <c r="X274" s="139">
        <v>0</v>
      </c>
      <c r="Y274" s="139">
        <v>66.2</v>
      </c>
      <c r="Z274" s="139">
        <v>0</v>
      </c>
      <c r="AA274" s="139"/>
      <c r="AB274" s="139"/>
      <c r="AC274" s="139"/>
      <c r="AD274" s="139"/>
      <c r="AE274" s="139"/>
      <c r="AF274" s="139"/>
      <c r="AG274" s="139"/>
      <c r="AH274" s="139"/>
      <c r="AI274" s="139"/>
      <c r="AJ274" s="139"/>
      <c r="AK274" s="139"/>
      <c r="AL274" s="139"/>
      <c r="AM274" s="139">
        <v>52.08</v>
      </c>
      <c r="AN274" s="139">
        <v>0</v>
      </c>
      <c r="AO274" s="139">
        <v>66.2</v>
      </c>
      <c r="AP274" s="139">
        <v>0</v>
      </c>
    </row>
    <row r="275" spans="1:42" x14ac:dyDescent="0.25">
      <c r="A275">
        <f>'[2]All Speed'!A275</f>
        <v>12591</v>
      </c>
      <c r="B275">
        <f>'[2]All Speed'!C275</f>
        <v>1</v>
      </c>
      <c r="C275" s="8" t="str">
        <f>'[2]All Speed'!D275</f>
        <v>I-5 NB</v>
      </c>
      <c r="D275" s="5">
        <f>'[2]All Speed'!E275</f>
        <v>155</v>
      </c>
      <c r="E275" s="1">
        <f>'[2]All Speed'!F275</f>
        <v>0.37</v>
      </c>
      <c r="F275" s="8" t="str">
        <f>'[2]All Speed'!G275</f>
        <v>LAS FLORES</v>
      </c>
      <c r="G275" s="112">
        <f>'[2]All Speed'!I275</f>
        <v>67.97</v>
      </c>
      <c r="H275" s="2">
        <f>'[2]All Speed'!J275</f>
        <v>69.86</v>
      </c>
      <c r="I275" s="112">
        <f>'[2]All Speed'!K275</f>
        <v>66.55</v>
      </c>
      <c r="J275" s="2">
        <f>'[2]All Speed'!L275</f>
        <v>62.69</v>
      </c>
      <c r="K275" s="112">
        <f>'[2]All Speed'!M275</f>
        <v>66.87</v>
      </c>
      <c r="L275" s="115">
        <f>VLOOKUP(A:A,readme[#All],2,FALSE)</f>
        <v>0</v>
      </c>
      <c r="M275" s="119">
        <f>VLOOKUP(A:A,readme[#All],3,FALSE)</f>
        <v>0</v>
      </c>
      <c r="N275" s="115">
        <f>VLOOKUP(A:A,readme[#All],4,FALSE)</f>
        <v>0</v>
      </c>
      <c r="O275" s="6">
        <f>VLOOKUP(A:A,readme[#All],5,FALSE)</f>
        <v>0</v>
      </c>
      <c r="P275" s="115">
        <f>VLOOKUP(A:A,readme[#All],6,FALSE)</f>
        <v>0</v>
      </c>
      <c r="Q275" s="143">
        <f t="shared" si="16"/>
        <v>-1</v>
      </c>
      <c r="R275" s="117">
        <f t="shared" si="17"/>
        <v>4880.4196000000002</v>
      </c>
      <c r="S275" s="143">
        <f t="shared" si="18"/>
        <v>-1</v>
      </c>
      <c r="T275" s="118">
        <f t="shared" si="19"/>
        <v>3930.0360999999998</v>
      </c>
      <c r="V275" s="10">
        <v>10859</v>
      </c>
      <c r="W275" s="139">
        <v>69.040000000000006</v>
      </c>
      <c r="X275" s="139">
        <v>0</v>
      </c>
      <c r="Y275" s="139">
        <v>61.43</v>
      </c>
      <c r="Z275" s="139">
        <v>0</v>
      </c>
      <c r="AA275" s="139"/>
      <c r="AB275" s="139"/>
      <c r="AC275" s="139"/>
      <c r="AD275" s="139"/>
      <c r="AE275" s="139"/>
      <c r="AF275" s="139"/>
      <c r="AG275" s="139"/>
      <c r="AH275" s="139"/>
      <c r="AI275" s="139"/>
      <c r="AJ275" s="139"/>
      <c r="AK275" s="139"/>
      <c r="AL275" s="139"/>
      <c r="AM275" s="139">
        <v>69.040000000000006</v>
      </c>
      <c r="AN275" s="139">
        <v>0</v>
      </c>
      <c r="AO275" s="139">
        <v>61.43</v>
      </c>
      <c r="AP275" s="139">
        <v>0</v>
      </c>
    </row>
    <row r="276" spans="1:42" x14ac:dyDescent="0.25">
      <c r="A276">
        <f>'[2]All Speed'!A276</f>
        <v>29111</v>
      </c>
      <c r="B276">
        <f>'[2]All Speed'!C276</f>
        <v>1</v>
      </c>
      <c r="C276" s="8" t="str">
        <f>'[2]All Speed'!D276</f>
        <v>I-5 NB</v>
      </c>
      <c r="D276" s="5">
        <f>'[2]All Speed'!E276</f>
        <v>158</v>
      </c>
      <c r="E276" s="1">
        <f>'[2]All Speed'!F276</f>
        <v>0.09</v>
      </c>
      <c r="F276" s="8" t="str">
        <f>'[2]All Speed'!G276</f>
        <v>SR-78 EB</v>
      </c>
      <c r="G276" s="112">
        <f>'[2]All Speed'!I276</f>
        <v>68.010000000000005</v>
      </c>
      <c r="H276" s="2">
        <f>'[2]All Speed'!J276</f>
        <v>70.36</v>
      </c>
      <c r="I276" s="112">
        <f>'[2]All Speed'!K276</f>
        <v>67.55</v>
      </c>
      <c r="J276" s="2">
        <f>'[2]All Speed'!L276</f>
        <v>65.739999999999995</v>
      </c>
      <c r="K276" s="112">
        <f>'[2]All Speed'!M276</f>
        <v>67.180000000000007</v>
      </c>
      <c r="L276" s="115">
        <f>VLOOKUP(A:A,readme[#All],2,FALSE)</f>
        <v>0</v>
      </c>
      <c r="M276" s="119">
        <f>VLOOKUP(A:A,readme[#All],3,FALSE)</f>
        <v>0</v>
      </c>
      <c r="N276" s="115">
        <f>VLOOKUP(A:A,readme[#All],4,FALSE)</f>
        <v>0</v>
      </c>
      <c r="O276" s="6">
        <f>VLOOKUP(A:A,readme[#All],5,FALSE)</f>
        <v>0</v>
      </c>
      <c r="P276" s="115">
        <f>VLOOKUP(A:A,readme[#All],6,FALSE)</f>
        <v>0</v>
      </c>
      <c r="Q276" s="143">
        <f t="shared" si="16"/>
        <v>-1</v>
      </c>
      <c r="R276" s="117">
        <f t="shared" si="17"/>
        <v>4950.5295999999998</v>
      </c>
      <c r="S276" s="143">
        <f t="shared" si="18"/>
        <v>-1</v>
      </c>
      <c r="T276" s="118">
        <f t="shared" si="19"/>
        <v>4321.7475999999997</v>
      </c>
      <c r="V276" s="10">
        <v>10966</v>
      </c>
      <c r="W276" s="139">
        <v>61.35</v>
      </c>
      <c r="X276" s="139">
        <v>0</v>
      </c>
      <c r="Y276" s="139">
        <v>63.72</v>
      </c>
      <c r="Z276" s="139">
        <v>0</v>
      </c>
      <c r="AA276" s="139"/>
      <c r="AB276" s="139"/>
      <c r="AC276" s="139"/>
      <c r="AD276" s="139"/>
      <c r="AE276" s="139"/>
      <c r="AF276" s="139"/>
      <c r="AG276" s="139"/>
      <c r="AH276" s="139"/>
      <c r="AI276" s="139"/>
      <c r="AJ276" s="139"/>
      <c r="AK276" s="139"/>
      <c r="AL276" s="139"/>
      <c r="AM276" s="139">
        <v>61.35</v>
      </c>
      <c r="AN276" s="139">
        <v>0</v>
      </c>
      <c r="AO276" s="139">
        <v>63.72</v>
      </c>
      <c r="AP276" s="139">
        <v>0</v>
      </c>
    </row>
    <row r="277" spans="1:42" x14ac:dyDescent="0.25">
      <c r="A277">
        <f>'[2]All Speed'!A277</f>
        <v>29109</v>
      </c>
      <c r="B277">
        <f>'[2]All Speed'!C277</f>
        <v>1</v>
      </c>
      <c r="C277" s="8" t="str">
        <f>'[2]All Speed'!D277</f>
        <v>I-5 NB</v>
      </c>
      <c r="D277" s="5">
        <f>'[2]All Speed'!E277</f>
        <v>159</v>
      </c>
      <c r="E277" s="1">
        <f>'[2]All Speed'!F277</f>
        <v>0.21</v>
      </c>
      <c r="F277" s="8" t="str">
        <f>'[2]All Speed'!G277</f>
        <v>SR-78 WB</v>
      </c>
      <c r="G277" s="112">
        <f>'[2]All Speed'!I277</f>
        <v>68.010000000000005</v>
      </c>
      <c r="H277" s="2">
        <f>'[2]All Speed'!J277</f>
        <v>70.36</v>
      </c>
      <c r="I277" s="112">
        <f>'[2]All Speed'!K277</f>
        <v>67.55</v>
      </c>
      <c r="J277" s="2">
        <f>'[2]All Speed'!L277</f>
        <v>65.739999999999995</v>
      </c>
      <c r="K277" s="112">
        <f>'[2]All Speed'!M277</f>
        <v>67.180000000000007</v>
      </c>
      <c r="L277" s="115">
        <f>VLOOKUP(A:A,readme[#All],2,FALSE)</f>
        <v>0</v>
      </c>
      <c r="M277" s="119">
        <f>VLOOKUP(A:A,readme[#All],3,FALSE)</f>
        <v>0</v>
      </c>
      <c r="N277" s="115">
        <f>VLOOKUP(A:A,readme[#All],4,FALSE)</f>
        <v>0</v>
      </c>
      <c r="O277" s="6">
        <f>VLOOKUP(A:A,readme[#All],5,FALSE)</f>
        <v>0</v>
      </c>
      <c r="P277" s="115">
        <f>VLOOKUP(A:A,readme[#All],6,FALSE)</f>
        <v>0</v>
      </c>
      <c r="Q277" s="144">
        <f t="shared" si="16"/>
        <v>-1</v>
      </c>
      <c r="R277" s="117">
        <f t="shared" si="17"/>
        <v>4950.5295999999998</v>
      </c>
      <c r="S277" s="144">
        <f t="shared" si="18"/>
        <v>-1</v>
      </c>
      <c r="T277" s="118">
        <f t="shared" si="19"/>
        <v>4321.7475999999997</v>
      </c>
      <c r="V277" s="10">
        <v>10969</v>
      </c>
      <c r="W277" s="139">
        <v>62.33</v>
      </c>
      <c r="X277" s="139">
        <v>0</v>
      </c>
      <c r="Y277" s="139">
        <v>62.29</v>
      </c>
      <c r="Z277" s="139">
        <v>0</v>
      </c>
      <c r="AA277" s="139"/>
      <c r="AB277" s="139"/>
      <c r="AC277" s="139"/>
      <c r="AD277" s="139"/>
      <c r="AE277" s="139"/>
      <c r="AF277" s="139"/>
      <c r="AG277" s="139"/>
      <c r="AH277" s="139"/>
      <c r="AI277" s="139"/>
      <c r="AJ277" s="139"/>
      <c r="AK277" s="139"/>
      <c r="AL277" s="139"/>
      <c r="AM277" s="139">
        <v>62.33</v>
      </c>
      <c r="AN277" s="139">
        <v>0</v>
      </c>
      <c r="AO277" s="139">
        <v>62.29</v>
      </c>
      <c r="AP277" s="139">
        <v>0</v>
      </c>
    </row>
    <row r="278" spans="1:42" x14ac:dyDescent="0.25">
      <c r="A278">
        <f>'[2]All Speed'!A278</f>
        <v>12253</v>
      </c>
      <c r="B278">
        <f>'[2]All Speed'!C278</f>
        <v>1</v>
      </c>
      <c r="C278" s="8" t="str">
        <f>'[2]All Speed'!D278</f>
        <v>I-5 NB</v>
      </c>
      <c r="D278" s="5">
        <f>'[2]All Speed'!E278</f>
        <v>160</v>
      </c>
      <c r="E278" s="1">
        <f>'[2]All Speed'!F278</f>
        <v>0.62</v>
      </c>
      <c r="F278" s="8" t="str">
        <f>'[2]All Speed'!G278</f>
        <v>CASSIDY</v>
      </c>
      <c r="G278" s="112">
        <f>'[2]All Speed'!I278</f>
        <v>66.989999999999995</v>
      </c>
      <c r="H278" s="2">
        <f>'[2]All Speed'!J278</f>
        <v>68.27</v>
      </c>
      <c r="I278" s="112">
        <f>'[2]All Speed'!K278</f>
        <v>64.17</v>
      </c>
      <c r="J278" s="2">
        <f>'[2]All Speed'!L278</f>
        <v>62.55</v>
      </c>
      <c r="K278" s="112">
        <f>'[2]All Speed'!M278</f>
        <v>65.88</v>
      </c>
      <c r="L278" s="115">
        <f>VLOOKUP(A:A,readme[#All],2,FALSE)</f>
        <v>0</v>
      </c>
      <c r="M278" s="119">
        <f>VLOOKUP(A:A,readme[#All],3,FALSE)</f>
        <v>0</v>
      </c>
      <c r="N278" s="115">
        <f>VLOOKUP(A:A,readme[#All],4,FALSE)</f>
        <v>0</v>
      </c>
      <c r="O278" s="6">
        <f>VLOOKUP(A:A,readme[#All],5,FALSE)</f>
        <v>0</v>
      </c>
      <c r="P278" s="115">
        <f>VLOOKUP(A:A,readme[#All],6,FALSE)</f>
        <v>0</v>
      </c>
      <c r="Q278" s="143">
        <f t="shared" si="16"/>
        <v>-1</v>
      </c>
      <c r="R278" s="117">
        <f t="shared" si="17"/>
        <v>4660.7928999999995</v>
      </c>
      <c r="S278" s="143">
        <f t="shared" si="18"/>
        <v>-1</v>
      </c>
      <c r="T278" s="118">
        <f t="shared" si="19"/>
        <v>3912.5024999999996</v>
      </c>
      <c r="V278" s="10">
        <v>10982</v>
      </c>
      <c r="W278" s="139"/>
      <c r="X278" s="139"/>
      <c r="Y278" s="139"/>
      <c r="Z278" s="139"/>
      <c r="AA278" s="139"/>
      <c r="AB278" s="139"/>
      <c r="AC278" s="139"/>
      <c r="AD278" s="139"/>
      <c r="AE278" s="139">
        <v>54.61</v>
      </c>
      <c r="AF278" s="139">
        <v>0</v>
      </c>
      <c r="AG278" s="139">
        <v>62.66</v>
      </c>
      <c r="AH278" s="139">
        <v>0</v>
      </c>
      <c r="AI278" s="139"/>
      <c r="AJ278" s="139"/>
      <c r="AK278" s="139"/>
      <c r="AL278" s="139"/>
      <c r="AM278" s="139">
        <v>54.61</v>
      </c>
      <c r="AN278" s="139">
        <v>0</v>
      </c>
      <c r="AO278" s="139">
        <v>62.66</v>
      </c>
      <c r="AP278" s="139">
        <v>0</v>
      </c>
    </row>
    <row r="279" spans="1:42" x14ac:dyDescent="0.25">
      <c r="A279">
        <f>'[2]All Speed'!A279</f>
        <v>12245</v>
      </c>
      <c r="B279">
        <f>'[2]All Speed'!C279</f>
        <v>1</v>
      </c>
      <c r="C279" s="8" t="str">
        <f>'[2]All Speed'!D279</f>
        <v>I-5 NB</v>
      </c>
      <c r="D279" s="5">
        <f>'[2]All Speed'!E279</f>
        <v>161</v>
      </c>
      <c r="E279" s="1">
        <f>'[2]All Speed'!F279</f>
        <v>0.25</v>
      </c>
      <c r="F279" s="8" t="str">
        <f>'[2]All Speed'!G279</f>
        <v>CALIFORNIA</v>
      </c>
      <c r="G279" s="112">
        <f>'[2]All Speed'!I279</f>
        <v>67.349999999999994</v>
      </c>
      <c r="H279" s="2">
        <f>'[2]All Speed'!J279</f>
        <v>69.819999999999993</v>
      </c>
      <c r="I279" s="112">
        <f>'[2]All Speed'!K279</f>
        <v>67.7</v>
      </c>
      <c r="J279" s="2">
        <f>'[2]All Speed'!L279</f>
        <v>66.38</v>
      </c>
      <c r="K279" s="112">
        <f>'[2]All Speed'!M279</f>
        <v>66.48</v>
      </c>
      <c r="L279" s="115">
        <f>VLOOKUP(A:A,readme[#All],2,FALSE)</f>
        <v>0</v>
      </c>
      <c r="M279" s="119">
        <f>VLOOKUP(A:A,readme[#All],3,FALSE)</f>
        <v>0</v>
      </c>
      <c r="N279" s="115">
        <f>VLOOKUP(A:A,readme[#All],4,FALSE)</f>
        <v>0</v>
      </c>
      <c r="O279" s="6">
        <f>VLOOKUP(A:A,readme[#All],5,FALSE)</f>
        <v>0</v>
      </c>
      <c r="P279" s="115">
        <f>VLOOKUP(A:A,readme[#All],6,FALSE)</f>
        <v>0</v>
      </c>
      <c r="Q279" s="143">
        <f t="shared" si="16"/>
        <v>-1</v>
      </c>
      <c r="R279" s="117">
        <f t="shared" si="17"/>
        <v>4874.8323999999993</v>
      </c>
      <c r="S279" s="143">
        <f t="shared" si="18"/>
        <v>-1</v>
      </c>
      <c r="T279" s="118">
        <f t="shared" si="19"/>
        <v>4406.3043999999991</v>
      </c>
      <c r="V279" s="10">
        <v>10991</v>
      </c>
      <c r="W279" s="139"/>
      <c r="X279" s="139"/>
      <c r="Y279" s="139"/>
      <c r="Z279" s="139"/>
      <c r="AA279" s="139"/>
      <c r="AB279" s="139"/>
      <c r="AC279" s="139"/>
      <c r="AD279" s="139"/>
      <c r="AE279" s="139">
        <v>67.8</v>
      </c>
      <c r="AF279" s="139">
        <v>0</v>
      </c>
      <c r="AG279" s="139">
        <v>48.14</v>
      </c>
      <c r="AH279" s="139">
        <v>0</v>
      </c>
      <c r="AI279" s="139"/>
      <c r="AJ279" s="139"/>
      <c r="AK279" s="139"/>
      <c r="AL279" s="139"/>
      <c r="AM279" s="139">
        <v>67.8</v>
      </c>
      <c r="AN279" s="139">
        <v>0</v>
      </c>
      <c r="AO279" s="139">
        <v>48.14</v>
      </c>
      <c r="AP279" s="139">
        <v>0</v>
      </c>
    </row>
    <row r="280" spans="1:42" x14ac:dyDescent="0.25">
      <c r="A280">
        <f>'[2]All Speed'!A280</f>
        <v>26561</v>
      </c>
      <c r="B280">
        <f>'[2]All Speed'!C280</f>
        <v>1</v>
      </c>
      <c r="C280" s="8" t="str">
        <f>'[2]All Speed'!D280</f>
        <v>I-5 NB</v>
      </c>
      <c r="D280" s="5">
        <f>'[2]All Speed'!E280</f>
        <v>162</v>
      </c>
      <c r="E280" s="1">
        <f>'[2]All Speed'!F280</f>
        <v>0.08</v>
      </c>
      <c r="F280" s="8" t="str">
        <f>'[2]All Speed'!G280</f>
        <v>OCEANSIDE</v>
      </c>
      <c r="G280" s="112">
        <f>'[2]All Speed'!I280</f>
        <v>67.349999999999994</v>
      </c>
      <c r="H280" s="2">
        <f>'[2]All Speed'!J280</f>
        <v>69.819999999999993</v>
      </c>
      <c r="I280" s="112">
        <f>'[2]All Speed'!K280</f>
        <v>67.7</v>
      </c>
      <c r="J280" s="2">
        <f>'[2]All Speed'!L280</f>
        <v>66.38</v>
      </c>
      <c r="K280" s="112">
        <f>'[2]All Speed'!M280</f>
        <v>66.48</v>
      </c>
      <c r="L280" s="115">
        <f>VLOOKUP(A:A,readme[#All],2,FALSE)</f>
        <v>0</v>
      </c>
      <c r="M280" s="119">
        <f>VLOOKUP(A:A,readme[#All],3,FALSE)</f>
        <v>0</v>
      </c>
      <c r="N280" s="115">
        <f>VLOOKUP(A:A,readme[#All],4,FALSE)</f>
        <v>0</v>
      </c>
      <c r="O280" s="6">
        <f>VLOOKUP(A:A,readme[#All],5,FALSE)</f>
        <v>0</v>
      </c>
      <c r="P280" s="115">
        <f>VLOOKUP(A:A,readme[#All],6,FALSE)</f>
        <v>0</v>
      </c>
      <c r="Q280" s="143">
        <f t="shared" si="16"/>
        <v>-1</v>
      </c>
      <c r="R280" s="117">
        <f t="shared" si="17"/>
        <v>4874.8323999999993</v>
      </c>
      <c r="S280" s="143">
        <f t="shared" si="18"/>
        <v>-1</v>
      </c>
      <c r="T280" s="118">
        <f t="shared" si="19"/>
        <v>4406.3043999999991</v>
      </c>
      <c r="V280" s="10">
        <v>10994</v>
      </c>
      <c r="W280" s="139"/>
      <c r="X280" s="139"/>
      <c r="Y280" s="139"/>
      <c r="Z280" s="139"/>
      <c r="AA280" s="139"/>
      <c r="AB280" s="139"/>
      <c r="AC280" s="139"/>
      <c r="AD280" s="139"/>
      <c r="AE280" s="139">
        <v>53.51</v>
      </c>
      <c r="AF280" s="139">
        <v>0</v>
      </c>
      <c r="AG280" s="139">
        <v>67.819999999999993</v>
      </c>
      <c r="AH280" s="139">
        <v>0</v>
      </c>
      <c r="AI280" s="139"/>
      <c r="AJ280" s="139"/>
      <c r="AK280" s="139"/>
      <c r="AL280" s="139"/>
      <c r="AM280" s="139">
        <v>53.51</v>
      </c>
      <c r="AN280" s="139">
        <v>0</v>
      </c>
      <c r="AO280" s="139">
        <v>67.819999999999993</v>
      </c>
      <c r="AP280" s="139">
        <v>0</v>
      </c>
    </row>
    <row r="281" spans="1:42" x14ac:dyDescent="0.25">
      <c r="A281">
        <f>'[2]All Speed'!A281</f>
        <v>12242</v>
      </c>
      <c r="B281">
        <f>'[2]All Speed'!C281</f>
        <v>1</v>
      </c>
      <c r="C281" s="8" t="str">
        <f>'[2]All Speed'!D281</f>
        <v>I-5 NB</v>
      </c>
      <c r="D281" s="5">
        <f>'[2]All Speed'!E281</f>
        <v>163</v>
      </c>
      <c r="E281" s="1">
        <f>'[2]All Speed'!F281</f>
        <v>0.26</v>
      </c>
      <c r="F281" s="8" t="str">
        <f>'[2]All Speed'!G281</f>
        <v>OCEANSIDE</v>
      </c>
      <c r="G281" s="112">
        <f>'[2]All Speed'!I281</f>
        <v>67.349999999999994</v>
      </c>
      <c r="H281" s="2">
        <f>'[2]All Speed'!J281</f>
        <v>69.819999999999993</v>
      </c>
      <c r="I281" s="112">
        <f>'[2]All Speed'!K281</f>
        <v>67.7</v>
      </c>
      <c r="J281" s="2">
        <f>'[2]All Speed'!L281</f>
        <v>66.38</v>
      </c>
      <c r="K281" s="112">
        <f>'[2]All Speed'!M281</f>
        <v>66.48</v>
      </c>
      <c r="L281" s="115">
        <f>VLOOKUP(A:A,readme[#All],2,FALSE)</f>
        <v>0</v>
      </c>
      <c r="M281" s="119">
        <f>VLOOKUP(A:A,readme[#All],3,FALSE)</f>
        <v>0</v>
      </c>
      <c r="N281" s="115">
        <f>VLOOKUP(A:A,readme[#All],4,FALSE)</f>
        <v>0</v>
      </c>
      <c r="O281" s="6">
        <f>VLOOKUP(A:A,readme[#All],5,FALSE)</f>
        <v>0</v>
      </c>
      <c r="P281" s="115">
        <f>VLOOKUP(A:A,readme[#All],6,FALSE)</f>
        <v>0</v>
      </c>
      <c r="Q281" s="143">
        <f t="shared" si="16"/>
        <v>-1</v>
      </c>
      <c r="R281" s="117">
        <f t="shared" si="17"/>
        <v>4874.8323999999993</v>
      </c>
      <c r="S281" s="143">
        <f t="shared" si="18"/>
        <v>-1</v>
      </c>
      <c r="T281" s="118">
        <f t="shared" si="19"/>
        <v>4406.3043999999991</v>
      </c>
      <c r="V281" s="10">
        <v>10998</v>
      </c>
      <c r="W281" s="139"/>
      <c r="X281" s="139"/>
      <c r="Y281" s="139"/>
      <c r="Z281" s="139"/>
      <c r="AA281" s="139"/>
      <c r="AB281" s="139"/>
      <c r="AC281" s="139"/>
      <c r="AD281" s="139"/>
      <c r="AE281" s="139">
        <v>47.86</v>
      </c>
      <c r="AF281" s="139">
        <v>0</v>
      </c>
      <c r="AG281" s="139">
        <v>68.48</v>
      </c>
      <c r="AH281" s="139">
        <v>0</v>
      </c>
      <c r="AI281" s="139"/>
      <c r="AJ281" s="139"/>
      <c r="AK281" s="139"/>
      <c r="AL281" s="139"/>
      <c r="AM281" s="139">
        <v>47.86</v>
      </c>
      <c r="AN281" s="139">
        <v>0</v>
      </c>
      <c r="AO281" s="139">
        <v>68.48</v>
      </c>
      <c r="AP281" s="139">
        <v>0</v>
      </c>
    </row>
    <row r="282" spans="1:42" x14ac:dyDescent="0.25">
      <c r="A282">
        <f>'[2]All Speed'!A282</f>
        <v>12239</v>
      </c>
      <c r="B282">
        <f>'[2]All Speed'!C282</f>
        <v>1</v>
      </c>
      <c r="C282" s="8" t="str">
        <f>'[2]All Speed'!D282</f>
        <v>I-5 NB</v>
      </c>
      <c r="D282" s="5">
        <f>'[2]All Speed'!E282</f>
        <v>164</v>
      </c>
      <c r="E282" s="1">
        <f>'[2]All Speed'!F282</f>
        <v>0.24</v>
      </c>
      <c r="F282" s="8" t="str">
        <f>'[2]All Speed'!G282</f>
        <v>OCEANSIDE</v>
      </c>
      <c r="G282" s="112">
        <f>'[2]All Speed'!I282</f>
        <v>67.5</v>
      </c>
      <c r="H282" s="2">
        <f>'[2]All Speed'!J282</f>
        <v>69.92</v>
      </c>
      <c r="I282" s="112">
        <f>'[2]All Speed'!K282</f>
        <v>67.8</v>
      </c>
      <c r="J282" s="2">
        <f>'[2]All Speed'!L282</f>
        <v>67.28</v>
      </c>
      <c r="K282" s="112">
        <f>'[2]All Speed'!M282</f>
        <v>66.42</v>
      </c>
      <c r="L282" s="115">
        <f>VLOOKUP(A:A,readme[#All],2,FALSE)</f>
        <v>0</v>
      </c>
      <c r="M282" s="119">
        <f>VLOOKUP(A:A,readme[#All],3,FALSE)</f>
        <v>0</v>
      </c>
      <c r="N282" s="115">
        <f>VLOOKUP(A:A,readme[#All],4,FALSE)</f>
        <v>0</v>
      </c>
      <c r="O282" s="6">
        <f>VLOOKUP(A:A,readme[#All],5,FALSE)</f>
        <v>0</v>
      </c>
      <c r="P282" s="115">
        <f>VLOOKUP(A:A,readme[#All],6,FALSE)</f>
        <v>0</v>
      </c>
      <c r="Q282" s="143">
        <f t="shared" si="16"/>
        <v>-1</v>
      </c>
      <c r="R282" s="117">
        <f t="shared" si="17"/>
        <v>4888.8064000000004</v>
      </c>
      <c r="S282" s="143">
        <f t="shared" si="18"/>
        <v>-1</v>
      </c>
      <c r="T282" s="118">
        <f t="shared" si="19"/>
        <v>4526.5983999999999</v>
      </c>
      <c r="V282" s="10">
        <v>11050</v>
      </c>
      <c r="W282" s="139">
        <v>67.86</v>
      </c>
      <c r="X282" s="139">
        <v>0</v>
      </c>
      <c r="Y282" s="139">
        <v>67.45</v>
      </c>
      <c r="Z282" s="139">
        <v>0</v>
      </c>
      <c r="AA282" s="139"/>
      <c r="AB282" s="139"/>
      <c r="AC282" s="139"/>
      <c r="AD282" s="139"/>
      <c r="AE282" s="139"/>
      <c r="AF282" s="139"/>
      <c r="AG282" s="139"/>
      <c r="AH282" s="139"/>
      <c r="AI282" s="139"/>
      <c r="AJ282" s="139"/>
      <c r="AK282" s="139"/>
      <c r="AL282" s="139"/>
      <c r="AM282" s="139">
        <v>67.86</v>
      </c>
      <c r="AN282" s="139">
        <v>0</v>
      </c>
      <c r="AO282" s="139">
        <v>67.45</v>
      </c>
      <c r="AP282" s="139">
        <v>0</v>
      </c>
    </row>
    <row r="283" spans="1:42" x14ac:dyDescent="0.25">
      <c r="A283">
        <f>'[2]All Speed'!A283</f>
        <v>28495</v>
      </c>
      <c r="B283">
        <f>'[2]All Speed'!C283</f>
        <v>1</v>
      </c>
      <c r="C283" s="8" t="str">
        <f>'[2]All Speed'!D283</f>
        <v>I-5 NB</v>
      </c>
      <c r="D283" s="5">
        <f>'[2]All Speed'!E283</f>
        <v>165</v>
      </c>
      <c r="E283" s="1">
        <f>'[2]All Speed'!F283</f>
        <v>0.54</v>
      </c>
      <c r="F283" s="8" t="str">
        <f>'[2]All Speed'!G283</f>
        <v>MISSION</v>
      </c>
      <c r="G283" s="112">
        <f>'[2]All Speed'!I283</f>
        <v>67.5</v>
      </c>
      <c r="H283" s="2">
        <f>'[2]All Speed'!J283</f>
        <v>69.92</v>
      </c>
      <c r="I283" s="112">
        <f>'[2]All Speed'!K283</f>
        <v>67.8</v>
      </c>
      <c r="J283" s="2">
        <f>'[2]All Speed'!L283</f>
        <v>67.28</v>
      </c>
      <c r="K283" s="112">
        <f>'[2]All Speed'!M283</f>
        <v>66.42</v>
      </c>
      <c r="L283" s="115">
        <f>VLOOKUP(A:A,readme[#All],2,FALSE)</f>
        <v>0</v>
      </c>
      <c r="M283" s="119">
        <f>VLOOKUP(A:A,readme[#All],3,FALSE)</f>
        <v>0</v>
      </c>
      <c r="N283" s="115">
        <f>VLOOKUP(A:A,readme[#All],4,FALSE)</f>
        <v>0</v>
      </c>
      <c r="O283" s="6">
        <f>VLOOKUP(A:A,readme[#All],5,FALSE)</f>
        <v>0</v>
      </c>
      <c r="P283" s="115">
        <f>VLOOKUP(A:A,readme[#All],6,FALSE)</f>
        <v>0</v>
      </c>
      <c r="Q283" s="143">
        <f t="shared" si="16"/>
        <v>-1</v>
      </c>
      <c r="R283" s="117">
        <f t="shared" si="17"/>
        <v>4888.8064000000004</v>
      </c>
      <c r="S283" s="143">
        <f t="shared" si="18"/>
        <v>-1</v>
      </c>
      <c r="T283" s="118">
        <f t="shared" si="19"/>
        <v>4526.5983999999999</v>
      </c>
      <c r="V283" s="10">
        <v>11054</v>
      </c>
      <c r="W283" s="139"/>
      <c r="X283" s="139"/>
      <c r="Y283" s="139"/>
      <c r="Z283" s="139"/>
      <c r="AA283" s="139"/>
      <c r="AB283" s="139"/>
      <c r="AC283" s="139"/>
      <c r="AD283" s="139"/>
      <c r="AE283" s="139"/>
      <c r="AF283" s="139"/>
      <c r="AG283" s="139"/>
      <c r="AH283" s="139"/>
      <c r="AI283" s="139">
        <v>66.64</v>
      </c>
      <c r="AJ283" s="139">
        <v>0</v>
      </c>
      <c r="AK283" s="139">
        <v>64.55</v>
      </c>
      <c r="AL283" s="139">
        <v>0</v>
      </c>
      <c r="AM283" s="139">
        <v>66.64</v>
      </c>
      <c r="AN283" s="139">
        <v>0</v>
      </c>
      <c r="AO283" s="139">
        <v>64.55</v>
      </c>
      <c r="AP283" s="139">
        <v>0</v>
      </c>
    </row>
    <row r="284" spans="1:42" x14ac:dyDescent="0.25">
      <c r="A284">
        <f>'[2]All Speed'!A284</f>
        <v>28511</v>
      </c>
      <c r="B284">
        <f>'[2]All Speed'!C284</f>
        <v>1</v>
      </c>
      <c r="C284" s="8" t="str">
        <f>'[2]All Speed'!D284</f>
        <v>I-5 NB</v>
      </c>
      <c r="D284" s="5">
        <f>'[2]All Speed'!E284</f>
        <v>166</v>
      </c>
      <c r="E284" s="1">
        <f>'[2]All Speed'!F284</f>
        <v>0.27</v>
      </c>
      <c r="F284" s="8" t="str">
        <f>'[2]All Speed'!G284</f>
        <v>MISSION</v>
      </c>
      <c r="G284" s="112">
        <f>'[2]All Speed'!I284</f>
        <v>68.37</v>
      </c>
      <c r="H284" s="2">
        <f>'[2]All Speed'!J284</f>
        <v>70.88</v>
      </c>
      <c r="I284" s="112">
        <f>'[2]All Speed'!K284</f>
        <v>70.05</v>
      </c>
      <c r="J284" s="2">
        <f>'[2]All Speed'!L284</f>
        <v>70.430000000000007</v>
      </c>
      <c r="K284" s="112">
        <f>'[2]All Speed'!M284</f>
        <v>67.87</v>
      </c>
      <c r="L284" s="115">
        <f>VLOOKUP(A:A,readme[#All],2,FALSE)</f>
        <v>0</v>
      </c>
      <c r="M284" s="119">
        <f>VLOOKUP(A:A,readme[#All],3,FALSE)</f>
        <v>0</v>
      </c>
      <c r="N284" s="115">
        <f>VLOOKUP(A:A,readme[#All],4,FALSE)</f>
        <v>0</v>
      </c>
      <c r="O284" s="6">
        <f>VLOOKUP(A:A,readme[#All],5,FALSE)</f>
        <v>0</v>
      </c>
      <c r="P284" s="115">
        <f>VLOOKUP(A:A,readme[#All],6,FALSE)</f>
        <v>0</v>
      </c>
      <c r="Q284" s="143">
        <f t="shared" si="16"/>
        <v>-1</v>
      </c>
      <c r="R284" s="117">
        <f t="shared" si="17"/>
        <v>5023.9743999999992</v>
      </c>
      <c r="S284" s="143">
        <f t="shared" si="18"/>
        <v>-1</v>
      </c>
      <c r="T284" s="118">
        <f t="shared" si="19"/>
        <v>4960.3849000000009</v>
      </c>
      <c r="V284" s="10">
        <v>11055</v>
      </c>
      <c r="W284" s="139"/>
      <c r="X284" s="139"/>
      <c r="Y284" s="139"/>
      <c r="Z284" s="139"/>
      <c r="AA284" s="139"/>
      <c r="AB284" s="139"/>
      <c r="AC284" s="139"/>
      <c r="AD284" s="139"/>
      <c r="AE284" s="139"/>
      <c r="AF284" s="139"/>
      <c r="AG284" s="139"/>
      <c r="AH284" s="139"/>
      <c r="AI284" s="139">
        <v>67.56</v>
      </c>
      <c r="AJ284" s="139">
        <v>0</v>
      </c>
      <c r="AK284" s="139">
        <v>65.569999999999993</v>
      </c>
      <c r="AL284" s="139">
        <v>0</v>
      </c>
      <c r="AM284" s="139">
        <v>67.56</v>
      </c>
      <c r="AN284" s="139">
        <v>0</v>
      </c>
      <c r="AO284" s="139">
        <v>65.569999999999993</v>
      </c>
      <c r="AP284" s="139">
        <v>0</v>
      </c>
    </row>
    <row r="285" spans="1:42" x14ac:dyDescent="0.25">
      <c r="A285">
        <f>'[2]All Speed'!A285</f>
        <v>28512</v>
      </c>
      <c r="B285">
        <f>'[2]All Speed'!C285</f>
        <v>1</v>
      </c>
      <c r="C285" s="8" t="str">
        <f>'[2]All Speed'!D285</f>
        <v>I-5 NB</v>
      </c>
      <c r="D285" s="5">
        <f>'[2]All Speed'!E285</f>
        <v>167</v>
      </c>
      <c r="E285" s="1">
        <f>'[2]All Speed'!F285</f>
        <v>0.28000000000000003</v>
      </c>
      <c r="F285" s="8" t="str">
        <f>'[2]All Speed'!G285</f>
        <v>SR-76</v>
      </c>
      <c r="G285" s="112">
        <f>'[2]All Speed'!I285</f>
        <v>68.37</v>
      </c>
      <c r="H285" s="2">
        <f>'[2]All Speed'!J285</f>
        <v>70.88</v>
      </c>
      <c r="I285" s="112">
        <f>'[2]All Speed'!K285</f>
        <v>70.05</v>
      </c>
      <c r="J285" s="2">
        <f>'[2]All Speed'!L285</f>
        <v>70.430000000000007</v>
      </c>
      <c r="K285" s="112">
        <f>'[2]All Speed'!M285</f>
        <v>67.87</v>
      </c>
      <c r="L285" s="115">
        <f>VLOOKUP(A:A,readme[#All],2,FALSE)</f>
        <v>0</v>
      </c>
      <c r="M285" s="119">
        <f>VLOOKUP(A:A,readme[#All],3,FALSE)</f>
        <v>0</v>
      </c>
      <c r="N285" s="115">
        <f>VLOOKUP(A:A,readme[#All],4,FALSE)</f>
        <v>0</v>
      </c>
      <c r="O285" s="6">
        <f>VLOOKUP(A:A,readme[#All],5,FALSE)</f>
        <v>0</v>
      </c>
      <c r="P285" s="115">
        <f>VLOOKUP(A:A,readme[#All],6,FALSE)</f>
        <v>0</v>
      </c>
      <c r="Q285" s="143">
        <f t="shared" si="16"/>
        <v>-1</v>
      </c>
      <c r="R285" s="117">
        <f t="shared" si="17"/>
        <v>5023.9743999999992</v>
      </c>
      <c r="S285" s="143">
        <f t="shared" si="18"/>
        <v>-1</v>
      </c>
      <c r="T285" s="118">
        <f t="shared" si="19"/>
        <v>4960.3849000000009</v>
      </c>
      <c r="V285" s="10">
        <v>11056</v>
      </c>
      <c r="W285" s="139"/>
      <c r="X285" s="139"/>
      <c r="Y285" s="139"/>
      <c r="Z285" s="139"/>
      <c r="AA285" s="139"/>
      <c r="AB285" s="139"/>
      <c r="AC285" s="139"/>
      <c r="AD285" s="139"/>
      <c r="AE285" s="139">
        <v>64.28</v>
      </c>
      <c r="AF285" s="139">
        <v>0</v>
      </c>
      <c r="AG285" s="139">
        <v>64.099999999999994</v>
      </c>
      <c r="AH285" s="139">
        <v>0</v>
      </c>
      <c r="AI285" s="139"/>
      <c r="AJ285" s="139"/>
      <c r="AK285" s="139"/>
      <c r="AL285" s="139"/>
      <c r="AM285" s="139">
        <v>64.28</v>
      </c>
      <c r="AN285" s="139">
        <v>0</v>
      </c>
      <c r="AO285" s="139">
        <v>64.099999999999994</v>
      </c>
      <c r="AP285" s="139">
        <v>0</v>
      </c>
    </row>
    <row r="286" spans="1:42" x14ac:dyDescent="0.25">
      <c r="A286">
        <f>'[2]All Speed'!A286</f>
        <v>12268</v>
      </c>
      <c r="B286">
        <f>'[2]All Speed'!C286</f>
        <v>1</v>
      </c>
      <c r="C286" s="8" t="str">
        <f>'[2]All Speed'!D286</f>
        <v>I-5 NB</v>
      </c>
      <c r="D286" s="5">
        <f>'[2]All Speed'!E286</f>
        <v>169</v>
      </c>
      <c r="E286" s="1">
        <f>'[2]All Speed'!F286</f>
        <v>0.19</v>
      </c>
      <c r="F286" s="8" t="str">
        <f>'[2]All Speed'!G286</f>
        <v>VANDEGRIFT</v>
      </c>
      <c r="G286" s="112">
        <f>'[2]All Speed'!I286</f>
        <v>67.78</v>
      </c>
      <c r="H286" s="2">
        <f>'[2]All Speed'!J286</f>
        <v>71.44</v>
      </c>
      <c r="I286" s="112">
        <f>'[2]All Speed'!K286</f>
        <v>70.349999999999994</v>
      </c>
      <c r="J286" s="2">
        <f>'[2]All Speed'!L286</f>
        <v>70.67</v>
      </c>
      <c r="K286" s="112">
        <f>'[2]All Speed'!M286</f>
        <v>67.430000000000007</v>
      </c>
      <c r="L286" s="115">
        <f>VLOOKUP(A:A,readme[#All],2,FALSE)</f>
        <v>0</v>
      </c>
      <c r="M286" s="119">
        <f>VLOOKUP(A:A,readme[#All],3,FALSE)</f>
        <v>0</v>
      </c>
      <c r="N286" s="115">
        <f>VLOOKUP(A:A,readme[#All],4,FALSE)</f>
        <v>0</v>
      </c>
      <c r="O286" s="6">
        <f>VLOOKUP(A:A,readme[#All],5,FALSE)</f>
        <v>0</v>
      </c>
      <c r="P286" s="115">
        <f>VLOOKUP(A:A,readme[#All],6,FALSE)</f>
        <v>0</v>
      </c>
      <c r="Q286" s="143">
        <f t="shared" si="16"/>
        <v>-1</v>
      </c>
      <c r="R286" s="117">
        <f t="shared" si="17"/>
        <v>5103.6736000000001</v>
      </c>
      <c r="S286" s="143">
        <f t="shared" si="18"/>
        <v>-1</v>
      </c>
      <c r="T286" s="118">
        <f t="shared" si="19"/>
        <v>4994.2489000000005</v>
      </c>
      <c r="V286" s="10">
        <v>11057</v>
      </c>
      <c r="W286" s="139"/>
      <c r="X286" s="139"/>
      <c r="Y286" s="139"/>
      <c r="Z286" s="139"/>
      <c r="AA286" s="139"/>
      <c r="AB286" s="139"/>
      <c r="AC286" s="139"/>
      <c r="AD286" s="139"/>
      <c r="AE286" s="139">
        <v>64.28</v>
      </c>
      <c r="AF286" s="139">
        <v>0</v>
      </c>
      <c r="AG286" s="139">
        <v>64.099999999999994</v>
      </c>
      <c r="AH286" s="139">
        <v>0</v>
      </c>
      <c r="AI286" s="139"/>
      <c r="AJ286" s="139"/>
      <c r="AK286" s="139"/>
      <c r="AL286" s="139"/>
      <c r="AM286" s="139">
        <v>64.28</v>
      </c>
      <c r="AN286" s="139">
        <v>0</v>
      </c>
      <c r="AO286" s="139">
        <v>64.099999999999994</v>
      </c>
      <c r="AP286" s="139">
        <v>0</v>
      </c>
    </row>
    <row r="287" spans="1:42" x14ac:dyDescent="0.25">
      <c r="A287">
        <f>'[2]All Speed'!A287</f>
        <v>24696</v>
      </c>
      <c r="B287">
        <f>'[2]All Speed'!C287</f>
        <v>1</v>
      </c>
      <c r="C287" s="8" t="str">
        <f>'[2]All Speed'!D287</f>
        <v>I-5 NB</v>
      </c>
      <c r="D287" s="5">
        <f>'[2]All Speed'!E287</f>
        <v>170</v>
      </c>
      <c r="E287" s="1">
        <f>'[2]All Speed'!F287</f>
        <v>0.06</v>
      </c>
      <c r="F287" s="8" t="str">
        <f>'[2]All Speed'!G287</f>
        <v>VANDEGRIFT</v>
      </c>
      <c r="G287" s="112">
        <f>'[2]All Speed'!I287</f>
        <v>67.78</v>
      </c>
      <c r="H287" s="2">
        <f>'[2]All Speed'!J287</f>
        <v>71.44</v>
      </c>
      <c r="I287" s="112">
        <f>'[2]All Speed'!K287</f>
        <v>70.349999999999994</v>
      </c>
      <c r="J287" s="2">
        <f>'[2]All Speed'!L287</f>
        <v>70.67</v>
      </c>
      <c r="K287" s="112">
        <f>'[2]All Speed'!M287</f>
        <v>67.430000000000007</v>
      </c>
      <c r="L287" s="115">
        <f>VLOOKUP(A:A,readme[#All],2,FALSE)</f>
        <v>0</v>
      </c>
      <c r="M287" s="119">
        <f>VLOOKUP(A:A,readme[#All],3,FALSE)</f>
        <v>0</v>
      </c>
      <c r="N287" s="115">
        <f>VLOOKUP(A:A,readme[#All],4,FALSE)</f>
        <v>0</v>
      </c>
      <c r="O287" s="6">
        <f>VLOOKUP(A:A,readme[#All],5,FALSE)</f>
        <v>0</v>
      </c>
      <c r="P287" s="115">
        <f>VLOOKUP(A:A,readme[#All],6,FALSE)</f>
        <v>0</v>
      </c>
      <c r="Q287" s="143">
        <f t="shared" si="16"/>
        <v>-1</v>
      </c>
      <c r="R287" s="117">
        <f t="shared" si="17"/>
        <v>5103.6736000000001</v>
      </c>
      <c r="S287" s="143">
        <f t="shared" si="18"/>
        <v>-1</v>
      </c>
      <c r="T287" s="118">
        <f t="shared" si="19"/>
        <v>4994.2489000000005</v>
      </c>
      <c r="V287" s="10">
        <v>11100</v>
      </c>
      <c r="W287" s="139"/>
      <c r="X287" s="139"/>
      <c r="Y287" s="139"/>
      <c r="Z287" s="139"/>
      <c r="AA287" s="139"/>
      <c r="AB287" s="139"/>
      <c r="AC287" s="139"/>
      <c r="AD287" s="139"/>
      <c r="AE287" s="139">
        <v>63.56</v>
      </c>
      <c r="AF287" s="139">
        <v>0</v>
      </c>
      <c r="AG287" s="139">
        <v>63.11</v>
      </c>
      <c r="AH287" s="139">
        <v>0</v>
      </c>
      <c r="AI287" s="139"/>
      <c r="AJ287" s="139"/>
      <c r="AK287" s="139"/>
      <c r="AL287" s="139"/>
      <c r="AM287" s="139">
        <v>63.56</v>
      </c>
      <c r="AN287" s="139">
        <v>0</v>
      </c>
      <c r="AO287" s="139">
        <v>63.11</v>
      </c>
      <c r="AP287" s="139">
        <v>0</v>
      </c>
    </row>
    <row r="288" spans="1:42" x14ac:dyDescent="0.25">
      <c r="A288">
        <f>'[2]All Speed'!A288</f>
        <v>28486</v>
      </c>
      <c r="B288">
        <f>'[2]All Speed'!C288</f>
        <v>1</v>
      </c>
      <c r="C288" s="8" t="str">
        <f>'[2]All Speed'!D288</f>
        <v>I-5 NB</v>
      </c>
      <c r="D288" s="5">
        <f>'[2]All Speed'!E288</f>
        <v>171</v>
      </c>
      <c r="E288" s="1">
        <f>'[2]All Speed'!F288</f>
        <v>0.35</v>
      </c>
      <c r="F288" s="8" t="str">
        <f>'[2]All Speed'!G288</f>
        <v>VANDEGRIFT</v>
      </c>
      <c r="G288" s="112">
        <f>'[2]All Speed'!I288</f>
        <v>67.78</v>
      </c>
      <c r="H288" s="2">
        <f>'[2]All Speed'!J288</f>
        <v>71.44</v>
      </c>
      <c r="I288" s="112">
        <f>'[2]All Speed'!K288</f>
        <v>70.349999999999994</v>
      </c>
      <c r="J288" s="2">
        <f>'[2]All Speed'!L288</f>
        <v>70.67</v>
      </c>
      <c r="K288" s="112">
        <f>'[2]All Speed'!M288</f>
        <v>67.430000000000007</v>
      </c>
      <c r="L288" s="115">
        <f>VLOOKUP(A:A,readme[#All],2,FALSE)</f>
        <v>0</v>
      </c>
      <c r="M288" s="119">
        <f>VLOOKUP(A:A,readme[#All],3,FALSE)</f>
        <v>0</v>
      </c>
      <c r="N288" s="115">
        <f>VLOOKUP(A:A,readme[#All],4,FALSE)</f>
        <v>0</v>
      </c>
      <c r="O288" s="6">
        <f>VLOOKUP(A:A,readme[#All],5,FALSE)</f>
        <v>0</v>
      </c>
      <c r="P288" s="115">
        <f>VLOOKUP(A:A,readme[#All],6,FALSE)</f>
        <v>0</v>
      </c>
      <c r="Q288" s="143">
        <f t="shared" si="16"/>
        <v>-1</v>
      </c>
      <c r="R288" s="117">
        <f t="shared" si="17"/>
        <v>5103.6736000000001</v>
      </c>
      <c r="S288" s="143">
        <f t="shared" si="18"/>
        <v>-1</v>
      </c>
      <c r="T288" s="118">
        <f t="shared" si="19"/>
        <v>4994.2489000000005</v>
      </c>
      <c r="V288" s="10">
        <v>11106</v>
      </c>
      <c r="W288" s="139"/>
      <c r="X288" s="139"/>
      <c r="Y288" s="139"/>
      <c r="Z288" s="139"/>
      <c r="AA288" s="139"/>
      <c r="AB288" s="139"/>
      <c r="AC288" s="139"/>
      <c r="AD288" s="139"/>
      <c r="AE288" s="139">
        <v>50.58</v>
      </c>
      <c r="AF288" s="139">
        <v>0</v>
      </c>
      <c r="AG288" s="139">
        <v>68.430000000000007</v>
      </c>
      <c r="AH288" s="139">
        <v>0</v>
      </c>
      <c r="AI288" s="139"/>
      <c r="AJ288" s="139"/>
      <c r="AK288" s="139"/>
      <c r="AL288" s="139"/>
      <c r="AM288" s="139">
        <v>50.58</v>
      </c>
      <c r="AN288" s="139">
        <v>0</v>
      </c>
      <c r="AO288" s="139">
        <v>68.430000000000007</v>
      </c>
      <c r="AP288" s="139">
        <v>0</v>
      </c>
    </row>
    <row r="289" spans="1:42" x14ac:dyDescent="0.25">
      <c r="A289">
        <f>'[2]All Speed'!A289</f>
        <v>27522</v>
      </c>
      <c r="B289">
        <f>'[2]All Speed'!C289</f>
        <v>1</v>
      </c>
      <c r="C289" s="8" t="str">
        <f>'[2]All Speed'!D289</f>
        <v>I-5 NB</v>
      </c>
      <c r="D289" s="5">
        <f>'[2]All Speed'!E289</f>
        <v>173</v>
      </c>
      <c r="E289" s="1">
        <f>'[2]All Speed'!F289</f>
        <v>0.67</v>
      </c>
      <c r="F289" s="8" t="str">
        <f>'[2]All Speed'!G289</f>
        <v>LAS PULGAS</v>
      </c>
      <c r="G289" s="112">
        <f>'[2]All Speed'!I289</f>
        <v>66.12</v>
      </c>
      <c r="H289" s="2">
        <f>'[2]All Speed'!J289</f>
        <v>71.45</v>
      </c>
      <c r="I289" s="112">
        <f>'[2]All Speed'!K289</f>
        <v>69.02</v>
      </c>
      <c r="J289" s="2">
        <f>'[2]All Speed'!L289</f>
        <v>69.930000000000007</v>
      </c>
      <c r="K289" s="112">
        <f>'[2]All Speed'!M289</f>
        <v>65.44</v>
      </c>
      <c r="L289" s="115">
        <f>VLOOKUP(A:A,readme[#All],2,FALSE)</f>
        <v>0</v>
      </c>
      <c r="M289" s="119">
        <f>VLOOKUP(A:A,readme[#All],3,FALSE)</f>
        <v>0</v>
      </c>
      <c r="N289" s="115">
        <f>VLOOKUP(A:A,readme[#All],4,FALSE)</f>
        <v>0</v>
      </c>
      <c r="O289" s="6">
        <f>VLOOKUP(A:A,readme[#All],5,FALSE)</f>
        <v>0</v>
      </c>
      <c r="P289" s="115">
        <f>VLOOKUP(A:A,readme[#All],6,FALSE)</f>
        <v>0</v>
      </c>
      <c r="Q289" s="143">
        <f t="shared" si="16"/>
        <v>-1</v>
      </c>
      <c r="R289" s="117">
        <f t="shared" si="17"/>
        <v>5105.1025</v>
      </c>
      <c r="S289" s="143">
        <f t="shared" si="18"/>
        <v>-1</v>
      </c>
      <c r="T289" s="118">
        <f t="shared" si="19"/>
        <v>4890.2049000000006</v>
      </c>
      <c r="V289" s="10">
        <v>11123</v>
      </c>
      <c r="W289" s="139"/>
      <c r="X289" s="139"/>
      <c r="Y289" s="139"/>
      <c r="Z289" s="139"/>
      <c r="AA289" s="139"/>
      <c r="AB289" s="139"/>
      <c r="AC289" s="139"/>
      <c r="AD289" s="139"/>
      <c r="AE289" s="139">
        <v>22.75</v>
      </c>
      <c r="AF289" s="139">
        <v>0</v>
      </c>
      <c r="AG289" s="139">
        <v>64.38</v>
      </c>
      <c r="AH289" s="139">
        <v>0</v>
      </c>
      <c r="AI289" s="139"/>
      <c r="AJ289" s="139"/>
      <c r="AK289" s="139"/>
      <c r="AL289" s="139"/>
      <c r="AM289" s="139">
        <v>22.75</v>
      </c>
      <c r="AN289" s="139">
        <v>0</v>
      </c>
      <c r="AO289" s="139">
        <v>64.38</v>
      </c>
      <c r="AP289" s="139">
        <v>0</v>
      </c>
    </row>
    <row r="290" spans="1:42" x14ac:dyDescent="0.25">
      <c r="A290">
        <f>'[2]All Speed'!A290</f>
        <v>27518</v>
      </c>
      <c r="B290">
        <f>'[2]All Speed'!C290</f>
        <v>1</v>
      </c>
      <c r="C290" s="8" t="str">
        <f>'[2]All Speed'!D290</f>
        <v>I-5 NB</v>
      </c>
      <c r="D290" s="5">
        <f>'[2]All Speed'!E290</f>
        <v>175</v>
      </c>
      <c r="E290" s="1">
        <f>'[2]All Speed'!F290</f>
        <v>0.5</v>
      </c>
      <c r="F290" s="8" t="str">
        <f>'[2]All Speed'!G290</f>
        <v>BASILONE</v>
      </c>
      <c r="G290" s="112">
        <f>'[2]All Speed'!I290</f>
        <v>67.14</v>
      </c>
      <c r="H290" s="2">
        <f>'[2]All Speed'!J290</f>
        <v>72.38</v>
      </c>
      <c r="I290" s="112">
        <f>'[2]All Speed'!K290</f>
        <v>69.63</v>
      </c>
      <c r="J290" s="2">
        <f>'[2]All Speed'!L290</f>
        <v>71.47</v>
      </c>
      <c r="K290" s="112">
        <f>'[2]All Speed'!M290</f>
        <v>66.739999999999995</v>
      </c>
      <c r="L290" s="115">
        <f>VLOOKUP(A:A,readme[#All],2,FALSE)</f>
        <v>0</v>
      </c>
      <c r="M290" s="119">
        <f>VLOOKUP(A:A,readme[#All],3,FALSE)</f>
        <v>0</v>
      </c>
      <c r="N290" s="115">
        <f>VLOOKUP(A:A,readme[#All],4,FALSE)</f>
        <v>0</v>
      </c>
      <c r="O290" s="6">
        <f>VLOOKUP(A:A,readme[#All],5,FALSE)</f>
        <v>0</v>
      </c>
      <c r="P290" s="115">
        <f>VLOOKUP(A:A,readme[#All],6,FALSE)</f>
        <v>0</v>
      </c>
      <c r="Q290" s="143">
        <f t="shared" si="16"/>
        <v>-1</v>
      </c>
      <c r="R290" s="117">
        <f t="shared" si="17"/>
        <v>5238.8643999999995</v>
      </c>
      <c r="S290" s="143">
        <f t="shared" si="18"/>
        <v>-1</v>
      </c>
      <c r="T290" s="118">
        <f t="shared" si="19"/>
        <v>5107.9609</v>
      </c>
      <c r="V290" s="10">
        <v>11124</v>
      </c>
      <c r="W290" s="139"/>
      <c r="X290" s="139"/>
      <c r="Y290" s="139"/>
      <c r="Z290" s="139"/>
      <c r="AA290" s="139"/>
      <c r="AB290" s="139"/>
      <c r="AC290" s="139"/>
      <c r="AD290" s="139"/>
      <c r="AE290" s="139"/>
      <c r="AF290" s="139"/>
      <c r="AG290" s="139"/>
      <c r="AH290" s="139"/>
      <c r="AI290" s="139">
        <v>66.11</v>
      </c>
      <c r="AJ290" s="139">
        <v>0</v>
      </c>
      <c r="AK290" s="139">
        <v>38.51</v>
      </c>
      <c r="AL290" s="139">
        <v>0</v>
      </c>
      <c r="AM290" s="139">
        <v>66.11</v>
      </c>
      <c r="AN290" s="139">
        <v>0</v>
      </c>
      <c r="AO290" s="139">
        <v>38.51</v>
      </c>
      <c r="AP290" s="139">
        <v>0</v>
      </c>
    </row>
    <row r="291" spans="1:42" x14ac:dyDescent="0.25">
      <c r="A291">
        <f>'[2]All Speed'!A291</f>
        <v>610</v>
      </c>
      <c r="B291">
        <f>'[2]All Speed'!C291</f>
        <v>1</v>
      </c>
      <c r="C291" s="8" t="str">
        <f>'[2]All Speed'!D291</f>
        <v>I-5 NB</v>
      </c>
      <c r="D291" s="5">
        <f>'[2]All Speed'!E291</f>
        <v>177</v>
      </c>
      <c r="E291" s="1">
        <f>'[2]All Speed'!F291</f>
        <v>0.23</v>
      </c>
      <c r="F291" s="8" t="str">
        <f>'[2]All Speed'!G291</f>
        <v>BASILONE</v>
      </c>
      <c r="G291" s="112">
        <f>'[2]All Speed'!I291</f>
        <v>66.14</v>
      </c>
      <c r="H291" s="2">
        <f>'[2]All Speed'!J291</f>
        <v>71.2</v>
      </c>
      <c r="I291" s="112">
        <f>'[2]All Speed'!K291</f>
        <v>66.56</v>
      </c>
      <c r="J291" s="2">
        <f>'[2]All Speed'!L291</f>
        <v>69.150000000000006</v>
      </c>
      <c r="K291" s="112">
        <f>'[2]All Speed'!M291</f>
        <v>65.53</v>
      </c>
      <c r="L291" s="115">
        <f>VLOOKUP(A:A,readme[#All],2,FALSE)</f>
        <v>0</v>
      </c>
      <c r="M291" s="119">
        <f>VLOOKUP(A:A,readme[#All],3,FALSE)</f>
        <v>0</v>
      </c>
      <c r="N291" s="115">
        <f>VLOOKUP(A:A,readme[#All],4,FALSE)</f>
        <v>0</v>
      </c>
      <c r="O291" s="6">
        <f>VLOOKUP(A:A,readme[#All],5,FALSE)</f>
        <v>0</v>
      </c>
      <c r="P291" s="115">
        <f>VLOOKUP(A:A,readme[#All],6,FALSE)</f>
        <v>0</v>
      </c>
      <c r="Q291" s="143">
        <f t="shared" si="16"/>
        <v>-1</v>
      </c>
      <c r="R291" s="117">
        <f t="shared" si="17"/>
        <v>5069.4400000000005</v>
      </c>
      <c r="S291" s="143">
        <f t="shared" si="18"/>
        <v>-1</v>
      </c>
      <c r="T291" s="118">
        <f t="shared" si="19"/>
        <v>4781.7225000000008</v>
      </c>
      <c r="V291" s="10">
        <v>11245</v>
      </c>
      <c r="W291" s="139"/>
      <c r="X291" s="139"/>
      <c r="Y291" s="139"/>
      <c r="Z291" s="139"/>
      <c r="AA291" s="139"/>
      <c r="AB291" s="139"/>
      <c r="AC291" s="139"/>
      <c r="AD291" s="139"/>
      <c r="AE291" s="139"/>
      <c r="AF291" s="139"/>
      <c r="AG291" s="139"/>
      <c r="AH291" s="139"/>
      <c r="AI291" s="139">
        <v>66.239999999999995</v>
      </c>
      <c r="AJ291" s="139">
        <v>0</v>
      </c>
      <c r="AK291" s="139">
        <v>65.61</v>
      </c>
      <c r="AL291" s="139">
        <v>0</v>
      </c>
      <c r="AM291" s="139">
        <v>66.239999999999995</v>
      </c>
      <c r="AN291" s="139">
        <v>0</v>
      </c>
      <c r="AO291" s="139">
        <v>65.61</v>
      </c>
      <c r="AP291" s="139">
        <v>0</v>
      </c>
    </row>
    <row r="292" spans="1:42" x14ac:dyDescent="0.25">
      <c r="A292">
        <f>'[2]All Speed'!A292</f>
        <v>12759</v>
      </c>
      <c r="B292">
        <f>'[2]All Speed'!C292</f>
        <v>1</v>
      </c>
      <c r="C292" s="8" t="str">
        <f>'[2]All Speed'!D292</f>
        <v>I-5 NB</v>
      </c>
      <c r="D292" s="5">
        <f>'[2]All Speed'!E292</f>
        <v>178</v>
      </c>
      <c r="E292" s="1">
        <f>'[2]All Speed'!F292</f>
        <v>0.37</v>
      </c>
      <c r="F292" s="8" t="str">
        <f>'[2]All Speed'!G292</f>
        <v>CRISTIANITOS</v>
      </c>
      <c r="G292" s="112">
        <f>'[2]All Speed'!I292</f>
        <v>66.14</v>
      </c>
      <c r="H292" s="2">
        <f>'[2]All Speed'!J292</f>
        <v>71.2</v>
      </c>
      <c r="I292" s="112">
        <f>'[2]All Speed'!K292</f>
        <v>66.56</v>
      </c>
      <c r="J292" s="2">
        <f>'[2]All Speed'!L292</f>
        <v>69.150000000000006</v>
      </c>
      <c r="K292" s="112">
        <f>'[2]All Speed'!M292</f>
        <v>65.53</v>
      </c>
      <c r="L292" s="115">
        <f>VLOOKUP(A:A,readme[#All],2,FALSE)</f>
        <v>0</v>
      </c>
      <c r="M292" s="119">
        <f>VLOOKUP(A:A,readme[#All],3,FALSE)</f>
        <v>0</v>
      </c>
      <c r="N292" s="115">
        <f>VLOOKUP(A:A,readme[#All],4,FALSE)</f>
        <v>0</v>
      </c>
      <c r="O292" s="6">
        <f>VLOOKUP(A:A,readme[#All],5,FALSE)</f>
        <v>0</v>
      </c>
      <c r="P292" s="115">
        <f>VLOOKUP(A:A,readme[#All],6,FALSE)</f>
        <v>0</v>
      </c>
      <c r="Q292" s="143">
        <f t="shared" si="16"/>
        <v>-1</v>
      </c>
      <c r="R292" s="117">
        <f t="shared" si="17"/>
        <v>5069.4400000000005</v>
      </c>
      <c r="S292" s="143">
        <f t="shared" si="18"/>
        <v>-1</v>
      </c>
      <c r="T292" s="118">
        <f t="shared" si="19"/>
        <v>4781.7225000000008</v>
      </c>
      <c r="V292" s="10">
        <v>11271</v>
      </c>
      <c r="W292" s="139"/>
      <c r="X292" s="139"/>
      <c r="Y292" s="139"/>
      <c r="Z292" s="139"/>
      <c r="AA292" s="139"/>
      <c r="AB292" s="139"/>
      <c r="AC292" s="139"/>
      <c r="AD292" s="139"/>
      <c r="AE292" s="139"/>
      <c r="AF292" s="139"/>
      <c r="AG292" s="139"/>
      <c r="AH292" s="139"/>
      <c r="AI292" s="139">
        <v>66.239999999999995</v>
      </c>
      <c r="AJ292" s="139">
        <v>0</v>
      </c>
      <c r="AK292" s="139">
        <v>65.61</v>
      </c>
      <c r="AL292" s="139">
        <v>0</v>
      </c>
      <c r="AM292" s="139">
        <v>66.239999999999995</v>
      </c>
      <c r="AN292" s="139">
        <v>0</v>
      </c>
      <c r="AO292" s="139">
        <v>65.61</v>
      </c>
      <c r="AP292" s="139">
        <v>0</v>
      </c>
    </row>
    <row r="293" spans="1:42" x14ac:dyDescent="0.25">
      <c r="A293">
        <f>'[2]All Speed'!A293</f>
        <v>28795</v>
      </c>
      <c r="B293">
        <f>'[2]All Speed'!C293</f>
        <v>1</v>
      </c>
      <c r="C293" s="8" t="str">
        <f>'[2]All Speed'!D293</f>
        <v>I-5 NB AUX LOCAL ACC</v>
      </c>
      <c r="D293" s="5">
        <f>'[2]All Speed'!E293</f>
        <v>2</v>
      </c>
      <c r="E293" s="1">
        <f>'[2]All Speed'!F293</f>
        <v>0.79</v>
      </c>
      <c r="F293" s="8">
        <f>'[2]All Speed'!G293</f>
        <v>0</v>
      </c>
      <c r="G293" s="112">
        <f>'[2]All Speed'!I293</f>
        <v>65.540000000000006</v>
      </c>
      <c r="H293" s="2">
        <f>'[2]All Speed'!J293</f>
        <v>67.819999999999993</v>
      </c>
      <c r="I293" s="112">
        <f>'[2]All Speed'!K293</f>
        <v>68.790000000000006</v>
      </c>
      <c r="J293" s="2">
        <f>'[2]All Speed'!L293</f>
        <v>54.45</v>
      </c>
      <c r="K293" s="112">
        <f>'[2]All Speed'!M293</f>
        <v>68.16</v>
      </c>
      <c r="L293" s="115">
        <f>VLOOKUP(A:A,readme[#All],2,FALSE)</f>
        <v>0</v>
      </c>
      <c r="M293" s="119">
        <f>VLOOKUP(A:A,readme[#All],3,FALSE)</f>
        <v>0</v>
      </c>
      <c r="N293" s="115">
        <f>VLOOKUP(A:A,readme[#All],4,FALSE)</f>
        <v>0</v>
      </c>
      <c r="O293" s="6">
        <f>VLOOKUP(A:A,readme[#All],5,FALSE)</f>
        <v>0</v>
      </c>
      <c r="P293" s="115">
        <f>VLOOKUP(A:A,readme[#All],6,FALSE)</f>
        <v>0</v>
      </c>
      <c r="Q293" s="143">
        <f t="shared" si="16"/>
        <v>-1</v>
      </c>
      <c r="R293" s="117">
        <f t="shared" si="17"/>
        <v>4599.5523999999987</v>
      </c>
      <c r="S293" s="143">
        <f t="shared" si="18"/>
        <v>-1</v>
      </c>
      <c r="T293" s="118">
        <f t="shared" si="19"/>
        <v>2964.8025000000002</v>
      </c>
      <c r="V293" s="10">
        <v>11275</v>
      </c>
      <c r="W293" s="139">
        <v>67.86</v>
      </c>
      <c r="X293" s="139">
        <v>0</v>
      </c>
      <c r="Y293" s="139">
        <v>67.45</v>
      </c>
      <c r="Z293" s="139">
        <v>0</v>
      </c>
      <c r="AA293" s="139"/>
      <c r="AB293" s="139"/>
      <c r="AC293" s="139"/>
      <c r="AD293" s="139"/>
      <c r="AE293" s="139"/>
      <c r="AF293" s="139"/>
      <c r="AG293" s="139"/>
      <c r="AH293" s="139"/>
      <c r="AI293" s="139"/>
      <c r="AJ293" s="139"/>
      <c r="AK293" s="139"/>
      <c r="AL293" s="139"/>
      <c r="AM293" s="139">
        <v>67.86</v>
      </c>
      <c r="AN293" s="139">
        <v>0</v>
      </c>
      <c r="AO293" s="139">
        <v>67.45</v>
      </c>
      <c r="AP293" s="139">
        <v>0</v>
      </c>
    </row>
    <row r="294" spans="1:42" x14ac:dyDescent="0.25">
      <c r="A294">
        <f>'[2]All Speed'!A294</f>
        <v>28790</v>
      </c>
      <c r="B294">
        <f>'[2]All Speed'!C294</f>
        <v>1</v>
      </c>
      <c r="C294" s="8" t="str">
        <f>'[2]All Speed'!D294</f>
        <v>I-5 NB AUX LOCAL ACC</v>
      </c>
      <c r="D294" s="5">
        <f>'[2]All Speed'!E294</f>
        <v>3</v>
      </c>
      <c r="E294" s="1">
        <f>'[2]All Speed'!F294</f>
        <v>0.37</v>
      </c>
      <c r="F294" s="8" t="str">
        <f>'[2]All Speed'!G294</f>
        <v>LRT-MIDCOAST</v>
      </c>
      <c r="G294" s="112">
        <f>'[2]All Speed'!I294</f>
        <v>65.540000000000006</v>
      </c>
      <c r="H294" s="2">
        <f>'[2]All Speed'!J294</f>
        <v>67.819999999999993</v>
      </c>
      <c r="I294" s="112">
        <f>'[2]All Speed'!K294</f>
        <v>68.790000000000006</v>
      </c>
      <c r="J294" s="2">
        <f>'[2]All Speed'!L294</f>
        <v>54.45</v>
      </c>
      <c r="K294" s="112">
        <f>'[2]All Speed'!M294</f>
        <v>68.16</v>
      </c>
      <c r="L294" s="115">
        <f>VLOOKUP(A:A,readme[#All],2,FALSE)</f>
        <v>0</v>
      </c>
      <c r="M294" s="119">
        <f>VLOOKUP(A:A,readme[#All],3,FALSE)</f>
        <v>0</v>
      </c>
      <c r="N294" s="115">
        <f>VLOOKUP(A:A,readme[#All],4,FALSE)</f>
        <v>0</v>
      </c>
      <c r="O294" s="6">
        <f>VLOOKUP(A:A,readme[#All],5,FALSE)</f>
        <v>0</v>
      </c>
      <c r="P294" s="115">
        <f>VLOOKUP(A:A,readme[#All],6,FALSE)</f>
        <v>0</v>
      </c>
      <c r="Q294" s="143">
        <f t="shared" si="16"/>
        <v>-1</v>
      </c>
      <c r="R294" s="117">
        <f t="shared" si="17"/>
        <v>4599.5523999999987</v>
      </c>
      <c r="S294" s="143">
        <f t="shared" si="18"/>
        <v>-1</v>
      </c>
      <c r="T294" s="118">
        <f t="shared" si="19"/>
        <v>2964.8025000000002</v>
      </c>
      <c r="V294" s="10">
        <v>11278</v>
      </c>
      <c r="W294" s="139"/>
      <c r="X294" s="139"/>
      <c r="Y294" s="139"/>
      <c r="Z294" s="139"/>
      <c r="AA294" s="139"/>
      <c r="AB294" s="139"/>
      <c r="AC294" s="139"/>
      <c r="AD294" s="139"/>
      <c r="AE294" s="139"/>
      <c r="AF294" s="139"/>
      <c r="AG294" s="139"/>
      <c r="AH294" s="139"/>
      <c r="AI294" s="139">
        <v>67</v>
      </c>
      <c r="AJ294" s="139">
        <v>0</v>
      </c>
      <c r="AK294" s="139">
        <v>65.81</v>
      </c>
      <c r="AL294" s="139">
        <v>0</v>
      </c>
      <c r="AM294" s="139">
        <v>67</v>
      </c>
      <c r="AN294" s="139">
        <v>0</v>
      </c>
      <c r="AO294" s="139">
        <v>65.81</v>
      </c>
      <c r="AP294" s="139">
        <v>0</v>
      </c>
    </row>
    <row r="295" spans="1:42" x14ac:dyDescent="0.25">
      <c r="A295">
        <f>'[2]All Speed'!A295</f>
        <v>28789</v>
      </c>
      <c r="B295">
        <f>'[2]All Speed'!C295</f>
        <v>1</v>
      </c>
      <c r="C295" s="8" t="str">
        <f>'[2]All Speed'!D295</f>
        <v>I-5 NB AUX LOCAL ACC</v>
      </c>
      <c r="D295" s="5">
        <f>'[2]All Speed'!E295</f>
        <v>4</v>
      </c>
      <c r="E295" s="1">
        <f>'[2]All Speed'!F295</f>
        <v>0.71</v>
      </c>
      <c r="F295" s="8" t="str">
        <f>'[2]All Speed'!G295</f>
        <v>LRT-MIDCOAST</v>
      </c>
      <c r="G295" s="112">
        <f>'[2]All Speed'!I295</f>
        <v>65.540000000000006</v>
      </c>
      <c r="H295" s="2">
        <f>'[2]All Speed'!J295</f>
        <v>67.819999999999993</v>
      </c>
      <c r="I295" s="112">
        <f>'[2]All Speed'!K295</f>
        <v>68.790000000000006</v>
      </c>
      <c r="J295" s="2">
        <f>'[2]All Speed'!L295</f>
        <v>54.45</v>
      </c>
      <c r="K295" s="112">
        <f>'[2]All Speed'!M295</f>
        <v>68.16</v>
      </c>
      <c r="L295" s="115">
        <f>VLOOKUP(A:A,readme[#All],2,FALSE)</f>
        <v>0</v>
      </c>
      <c r="M295" s="119">
        <f>VLOOKUP(A:A,readme[#All],3,FALSE)</f>
        <v>0</v>
      </c>
      <c r="N295" s="115">
        <f>VLOOKUP(A:A,readme[#All],4,FALSE)</f>
        <v>0</v>
      </c>
      <c r="O295" s="6">
        <f>VLOOKUP(A:A,readme[#All],5,FALSE)</f>
        <v>0</v>
      </c>
      <c r="P295" s="115">
        <f>VLOOKUP(A:A,readme[#All],6,FALSE)</f>
        <v>0</v>
      </c>
      <c r="Q295" s="143">
        <f t="shared" si="16"/>
        <v>-1</v>
      </c>
      <c r="R295" s="117">
        <f t="shared" si="17"/>
        <v>4599.5523999999987</v>
      </c>
      <c r="S295" s="143">
        <f t="shared" si="18"/>
        <v>-1</v>
      </c>
      <c r="T295" s="118">
        <f t="shared" si="19"/>
        <v>2964.8025000000002</v>
      </c>
      <c r="V295" s="10">
        <v>11280</v>
      </c>
      <c r="W295" s="139"/>
      <c r="X295" s="139"/>
      <c r="Y295" s="139"/>
      <c r="Z295" s="139"/>
      <c r="AA295" s="139"/>
      <c r="AB295" s="139"/>
      <c r="AC295" s="139"/>
      <c r="AD295" s="139"/>
      <c r="AE295" s="139">
        <v>57.98</v>
      </c>
      <c r="AF295" s="139">
        <v>0</v>
      </c>
      <c r="AG295" s="139">
        <v>68.89</v>
      </c>
      <c r="AH295" s="139">
        <v>0</v>
      </c>
      <c r="AI295" s="139"/>
      <c r="AJ295" s="139"/>
      <c r="AK295" s="139"/>
      <c r="AL295" s="139"/>
      <c r="AM295" s="139">
        <v>57.98</v>
      </c>
      <c r="AN295" s="139">
        <v>0</v>
      </c>
      <c r="AO295" s="139">
        <v>68.89</v>
      </c>
      <c r="AP295" s="139">
        <v>0</v>
      </c>
    </row>
    <row r="296" spans="1:42" x14ac:dyDescent="0.25">
      <c r="A296">
        <f>'[2]All Speed'!A296</f>
        <v>12758</v>
      </c>
      <c r="B296">
        <f>'[2]All Speed'!C296</f>
        <v>2</v>
      </c>
      <c r="C296" s="8" t="str">
        <f>'[2]All Speed'!D296</f>
        <v>I-5 SB</v>
      </c>
      <c r="D296" s="5">
        <f>'[2]All Speed'!E296</f>
        <v>2</v>
      </c>
      <c r="E296" s="1">
        <f>'[2]All Speed'!F296</f>
        <v>0.34</v>
      </c>
      <c r="F296" s="8" t="str">
        <f>'[2]All Speed'!G296</f>
        <v>CRISTIANITOS</v>
      </c>
      <c r="G296" s="112">
        <f>'[2]All Speed'!I296</f>
        <v>66.14</v>
      </c>
      <c r="H296" s="2">
        <f>'[2]All Speed'!J296</f>
        <v>71.2</v>
      </c>
      <c r="I296" s="112">
        <f>'[2]All Speed'!K296</f>
        <v>66.56</v>
      </c>
      <c r="J296" s="2">
        <f>'[2]All Speed'!L296</f>
        <v>69.150000000000006</v>
      </c>
      <c r="K296" s="112">
        <f>'[2]All Speed'!M296</f>
        <v>65.53</v>
      </c>
      <c r="L296" s="115">
        <f>VLOOKUP(A:A,readme[#All],2,FALSE)</f>
        <v>0</v>
      </c>
      <c r="M296" s="119">
        <f>VLOOKUP(A:A,readme[#All],3,FALSE)</f>
        <v>0</v>
      </c>
      <c r="N296" s="115">
        <f>VLOOKUP(A:A,readme[#All],4,FALSE)</f>
        <v>0</v>
      </c>
      <c r="O296" s="6">
        <f>VLOOKUP(A:A,readme[#All],5,FALSE)</f>
        <v>0</v>
      </c>
      <c r="P296" s="115">
        <f>VLOOKUP(A:A,readme[#All],6,FALSE)</f>
        <v>0</v>
      </c>
      <c r="Q296" s="143">
        <f t="shared" si="16"/>
        <v>-1</v>
      </c>
      <c r="R296" s="117">
        <f t="shared" si="17"/>
        <v>5069.4400000000005</v>
      </c>
      <c r="S296" s="143">
        <f t="shared" si="18"/>
        <v>-1</v>
      </c>
      <c r="T296" s="118">
        <f t="shared" si="19"/>
        <v>4781.7225000000008</v>
      </c>
      <c r="V296" s="10">
        <v>11285</v>
      </c>
      <c r="W296" s="139"/>
      <c r="X296" s="139"/>
      <c r="Y296" s="139"/>
      <c r="Z296" s="139"/>
      <c r="AA296" s="139">
        <v>67.86</v>
      </c>
      <c r="AB296" s="139">
        <v>0</v>
      </c>
      <c r="AC296" s="139">
        <v>67.45</v>
      </c>
      <c r="AD296" s="139">
        <v>0</v>
      </c>
      <c r="AE296" s="139"/>
      <c r="AF296" s="139"/>
      <c r="AG296" s="139"/>
      <c r="AH296" s="139"/>
      <c r="AI296" s="139"/>
      <c r="AJ296" s="139"/>
      <c r="AK296" s="139"/>
      <c r="AL296" s="139"/>
      <c r="AM296" s="139">
        <v>67.86</v>
      </c>
      <c r="AN296" s="139">
        <v>0</v>
      </c>
      <c r="AO296" s="139">
        <v>67.45</v>
      </c>
      <c r="AP296" s="139">
        <v>0</v>
      </c>
    </row>
    <row r="297" spans="1:42" x14ac:dyDescent="0.25">
      <c r="A297">
        <f>'[2]All Speed'!A297</f>
        <v>12753</v>
      </c>
      <c r="B297">
        <f>'[2]All Speed'!C297</f>
        <v>2</v>
      </c>
      <c r="C297" s="8" t="str">
        <f>'[2]All Speed'!D297</f>
        <v>I-5 SB</v>
      </c>
      <c r="D297" s="5">
        <f>'[2]All Speed'!E297</f>
        <v>3</v>
      </c>
      <c r="E297" s="1">
        <f>'[2]All Speed'!F297</f>
        <v>0.25</v>
      </c>
      <c r="F297" s="8" t="str">
        <f>'[2]All Speed'!G297</f>
        <v>CRISTIANITOS</v>
      </c>
      <c r="G297" s="112">
        <f>'[2]All Speed'!I297</f>
        <v>67.099999999999994</v>
      </c>
      <c r="H297" s="2">
        <f>'[2]All Speed'!J297</f>
        <v>70.48</v>
      </c>
      <c r="I297" s="112">
        <f>'[2]All Speed'!K297</f>
        <v>70.48</v>
      </c>
      <c r="J297" s="2">
        <f>'[2]All Speed'!L297</f>
        <v>72.06</v>
      </c>
      <c r="K297" s="112">
        <f>'[2]All Speed'!M297</f>
        <v>68.45</v>
      </c>
      <c r="L297" s="115">
        <f>VLOOKUP(A:A,readme[#All],2,FALSE)</f>
        <v>0</v>
      </c>
      <c r="M297" s="119">
        <f>VLOOKUP(A:A,readme[#All],3,FALSE)</f>
        <v>0</v>
      </c>
      <c r="N297" s="115">
        <f>VLOOKUP(A:A,readme[#All],4,FALSE)</f>
        <v>0</v>
      </c>
      <c r="O297" s="6">
        <f>VLOOKUP(A:A,readme[#All],5,FALSE)</f>
        <v>0</v>
      </c>
      <c r="P297" s="115">
        <f>VLOOKUP(A:A,readme[#All],6,FALSE)</f>
        <v>0</v>
      </c>
      <c r="Q297" s="143">
        <f t="shared" si="16"/>
        <v>-1</v>
      </c>
      <c r="R297" s="117">
        <f t="shared" si="17"/>
        <v>4967.4304000000002</v>
      </c>
      <c r="S297" s="143">
        <f t="shared" si="18"/>
        <v>-1</v>
      </c>
      <c r="T297" s="118">
        <f t="shared" si="19"/>
        <v>5192.6436000000003</v>
      </c>
      <c r="V297" s="10">
        <v>11287</v>
      </c>
      <c r="W297" s="139"/>
      <c r="X297" s="139"/>
      <c r="Y297" s="139"/>
      <c r="Z297" s="139"/>
      <c r="AA297" s="139"/>
      <c r="AB297" s="139"/>
      <c r="AC297" s="139"/>
      <c r="AD297" s="139"/>
      <c r="AE297" s="139"/>
      <c r="AF297" s="139"/>
      <c r="AG297" s="139"/>
      <c r="AH297" s="139"/>
      <c r="AI297" s="139">
        <v>66.239999999999995</v>
      </c>
      <c r="AJ297" s="139">
        <v>0</v>
      </c>
      <c r="AK297" s="139">
        <v>65.61</v>
      </c>
      <c r="AL297" s="139">
        <v>0</v>
      </c>
      <c r="AM297" s="139">
        <v>66.239999999999995</v>
      </c>
      <c r="AN297" s="139">
        <v>0</v>
      </c>
      <c r="AO297" s="139">
        <v>65.61</v>
      </c>
      <c r="AP297" s="139">
        <v>0</v>
      </c>
    </row>
    <row r="298" spans="1:42" x14ac:dyDescent="0.25">
      <c r="A298">
        <f>'[2]All Speed'!A298</f>
        <v>617</v>
      </c>
      <c r="B298">
        <f>'[2]All Speed'!C298</f>
        <v>2</v>
      </c>
      <c r="C298" s="8" t="str">
        <f>'[2]All Speed'!D298</f>
        <v>I-5 SB</v>
      </c>
      <c r="D298" s="5">
        <f>'[2]All Speed'!E298</f>
        <v>4</v>
      </c>
      <c r="E298" s="1">
        <f>'[2]All Speed'!F298</f>
        <v>0.31</v>
      </c>
      <c r="F298" s="8" t="str">
        <f>'[2]All Speed'!G298</f>
        <v>CRISTIANITOS</v>
      </c>
      <c r="G298" s="112">
        <f>'[2]All Speed'!I298</f>
        <v>65.709999999999994</v>
      </c>
      <c r="H298" s="2">
        <f>'[2]All Speed'!J298</f>
        <v>70.05</v>
      </c>
      <c r="I298" s="112">
        <f>'[2]All Speed'!K298</f>
        <v>70.62</v>
      </c>
      <c r="J298" s="2">
        <f>'[2]All Speed'!L298</f>
        <v>72.44</v>
      </c>
      <c r="K298" s="112">
        <f>'[2]All Speed'!M298</f>
        <v>67.28</v>
      </c>
      <c r="L298" s="115">
        <f>VLOOKUP(A:A,readme[#All],2,FALSE)</f>
        <v>0</v>
      </c>
      <c r="M298" s="119">
        <f>VLOOKUP(A:A,readme[#All],3,FALSE)</f>
        <v>0</v>
      </c>
      <c r="N298" s="115">
        <f>VLOOKUP(A:A,readme[#All],4,FALSE)</f>
        <v>0</v>
      </c>
      <c r="O298" s="6">
        <f>VLOOKUP(A:A,readme[#All],5,FALSE)</f>
        <v>0</v>
      </c>
      <c r="P298" s="115">
        <f>VLOOKUP(A:A,readme[#All],6,FALSE)</f>
        <v>0</v>
      </c>
      <c r="Q298" s="143">
        <f t="shared" si="16"/>
        <v>-1</v>
      </c>
      <c r="R298" s="117">
        <f t="shared" si="17"/>
        <v>4907.0024999999996</v>
      </c>
      <c r="S298" s="143">
        <f t="shared" si="18"/>
        <v>-1</v>
      </c>
      <c r="T298" s="118">
        <f t="shared" si="19"/>
        <v>5247.5535999999993</v>
      </c>
      <c r="V298" s="10">
        <v>11288</v>
      </c>
      <c r="W298" s="139"/>
      <c r="X298" s="139"/>
      <c r="Y298" s="139"/>
      <c r="Z298" s="139"/>
      <c r="AA298" s="139"/>
      <c r="AB298" s="139"/>
      <c r="AC298" s="139"/>
      <c r="AD298" s="139"/>
      <c r="AE298" s="139"/>
      <c r="AF298" s="139"/>
      <c r="AG298" s="139"/>
      <c r="AH298" s="139"/>
      <c r="AI298" s="139">
        <v>66.239999999999995</v>
      </c>
      <c r="AJ298" s="139">
        <v>0</v>
      </c>
      <c r="AK298" s="139">
        <v>65.61</v>
      </c>
      <c r="AL298" s="139">
        <v>0</v>
      </c>
      <c r="AM298" s="139">
        <v>66.239999999999995</v>
      </c>
      <c r="AN298" s="139">
        <v>0</v>
      </c>
      <c r="AO298" s="139">
        <v>65.61</v>
      </c>
      <c r="AP298" s="139">
        <v>0</v>
      </c>
    </row>
    <row r="299" spans="1:42" x14ac:dyDescent="0.25">
      <c r="A299">
        <f>'[2]All Speed'!A299</f>
        <v>27517</v>
      </c>
      <c r="B299">
        <f>'[2]All Speed'!C299</f>
        <v>2</v>
      </c>
      <c r="C299" s="8" t="str">
        <f>'[2]All Speed'!D299</f>
        <v>I-5 SB</v>
      </c>
      <c r="D299" s="5">
        <f>'[2]All Speed'!E299</f>
        <v>5</v>
      </c>
      <c r="E299" s="1">
        <f>'[2]All Speed'!F299</f>
        <v>0.5</v>
      </c>
      <c r="F299" s="8" t="str">
        <f>'[2]All Speed'!G299</f>
        <v>FOOTHILL TOLLWAY SB</v>
      </c>
      <c r="G299" s="112">
        <f>'[2]All Speed'!I299</f>
        <v>65.709999999999994</v>
      </c>
      <c r="H299" s="2">
        <f>'[2]All Speed'!J299</f>
        <v>70.05</v>
      </c>
      <c r="I299" s="112">
        <f>'[2]All Speed'!K299</f>
        <v>70.62</v>
      </c>
      <c r="J299" s="2">
        <f>'[2]All Speed'!L299</f>
        <v>72.44</v>
      </c>
      <c r="K299" s="112">
        <f>'[2]All Speed'!M299</f>
        <v>67.28</v>
      </c>
      <c r="L299" s="115">
        <f>VLOOKUP(A:A,readme[#All],2,FALSE)</f>
        <v>0</v>
      </c>
      <c r="M299" s="119">
        <f>VLOOKUP(A:A,readme[#All],3,FALSE)</f>
        <v>0</v>
      </c>
      <c r="N299" s="115">
        <f>VLOOKUP(A:A,readme[#All],4,FALSE)</f>
        <v>0</v>
      </c>
      <c r="O299" s="6">
        <f>VLOOKUP(A:A,readme[#All],5,FALSE)</f>
        <v>0</v>
      </c>
      <c r="P299" s="115">
        <f>VLOOKUP(A:A,readme[#All],6,FALSE)</f>
        <v>0</v>
      </c>
      <c r="Q299" s="143">
        <f t="shared" si="16"/>
        <v>-1</v>
      </c>
      <c r="R299" s="117">
        <f t="shared" si="17"/>
        <v>4907.0024999999996</v>
      </c>
      <c r="S299" s="143">
        <f t="shared" si="18"/>
        <v>-1</v>
      </c>
      <c r="T299" s="118">
        <f t="shared" si="19"/>
        <v>5247.5535999999993</v>
      </c>
      <c r="V299" s="10">
        <v>11289</v>
      </c>
      <c r="W299" s="139"/>
      <c r="X299" s="139"/>
      <c r="Y299" s="139"/>
      <c r="Z299" s="139"/>
      <c r="AA299" s="139"/>
      <c r="AB299" s="139"/>
      <c r="AC299" s="139"/>
      <c r="AD299" s="139"/>
      <c r="AE299" s="139">
        <v>57.98</v>
      </c>
      <c r="AF299" s="139">
        <v>0</v>
      </c>
      <c r="AG299" s="139">
        <v>68.89</v>
      </c>
      <c r="AH299" s="139">
        <v>0</v>
      </c>
      <c r="AI299" s="139"/>
      <c r="AJ299" s="139"/>
      <c r="AK299" s="139"/>
      <c r="AL299" s="139"/>
      <c r="AM299" s="139">
        <v>57.98</v>
      </c>
      <c r="AN299" s="139">
        <v>0</v>
      </c>
      <c r="AO299" s="139">
        <v>68.89</v>
      </c>
      <c r="AP299" s="139">
        <v>0</v>
      </c>
    </row>
    <row r="300" spans="1:42" x14ac:dyDescent="0.25">
      <c r="A300">
        <f>'[2]All Speed'!A300</f>
        <v>27521</v>
      </c>
      <c r="B300">
        <f>'[2]All Speed'!C300</f>
        <v>2</v>
      </c>
      <c r="C300" s="8" t="str">
        <f>'[2]All Speed'!D300</f>
        <v>I-5 SB</v>
      </c>
      <c r="D300" s="5">
        <f>'[2]All Speed'!E300</f>
        <v>7</v>
      </c>
      <c r="E300" s="1">
        <f>'[2]All Speed'!F300</f>
        <v>0.67</v>
      </c>
      <c r="F300" s="8" t="str">
        <f>'[2]All Speed'!G300</f>
        <v>LAS PULGAS</v>
      </c>
      <c r="G300" s="112">
        <f>'[2]All Speed'!I300</f>
        <v>65.930000000000007</v>
      </c>
      <c r="H300" s="2">
        <f>'[2]All Speed'!J300</f>
        <v>70.08</v>
      </c>
      <c r="I300" s="112">
        <f>'[2]All Speed'!K300</f>
        <v>70.7</v>
      </c>
      <c r="J300" s="2">
        <f>'[2]All Speed'!L300</f>
        <v>71.75</v>
      </c>
      <c r="K300" s="112">
        <f>'[2]All Speed'!M300</f>
        <v>67.42</v>
      </c>
      <c r="L300" s="115">
        <f>VLOOKUP(A:A,readme[#All],2,FALSE)</f>
        <v>0</v>
      </c>
      <c r="M300" s="119">
        <f>VLOOKUP(A:A,readme[#All],3,FALSE)</f>
        <v>0</v>
      </c>
      <c r="N300" s="115">
        <f>VLOOKUP(A:A,readme[#All],4,FALSE)</f>
        <v>0</v>
      </c>
      <c r="O300" s="6">
        <f>VLOOKUP(A:A,readme[#All],5,FALSE)</f>
        <v>0</v>
      </c>
      <c r="P300" s="115">
        <f>VLOOKUP(A:A,readme[#All],6,FALSE)</f>
        <v>0</v>
      </c>
      <c r="Q300" s="143">
        <f t="shared" si="16"/>
        <v>-1</v>
      </c>
      <c r="R300" s="117">
        <f t="shared" si="17"/>
        <v>4911.2064</v>
      </c>
      <c r="S300" s="143">
        <f t="shared" si="18"/>
        <v>-1</v>
      </c>
      <c r="T300" s="118">
        <f t="shared" si="19"/>
        <v>5148.0625</v>
      </c>
      <c r="V300" s="10">
        <v>11290</v>
      </c>
      <c r="W300" s="139"/>
      <c r="X300" s="139"/>
      <c r="Y300" s="139"/>
      <c r="Z300" s="139"/>
      <c r="AA300" s="139"/>
      <c r="AB300" s="139"/>
      <c r="AC300" s="139"/>
      <c r="AD300" s="139"/>
      <c r="AE300" s="139">
        <v>57.98</v>
      </c>
      <c r="AF300" s="139">
        <v>0</v>
      </c>
      <c r="AG300" s="139">
        <v>68.89</v>
      </c>
      <c r="AH300" s="139">
        <v>0</v>
      </c>
      <c r="AI300" s="139"/>
      <c r="AJ300" s="139"/>
      <c r="AK300" s="139"/>
      <c r="AL300" s="139"/>
      <c r="AM300" s="139">
        <v>57.98</v>
      </c>
      <c r="AN300" s="139">
        <v>0</v>
      </c>
      <c r="AO300" s="139">
        <v>68.89</v>
      </c>
      <c r="AP300" s="139">
        <v>0</v>
      </c>
    </row>
    <row r="301" spans="1:42" x14ac:dyDescent="0.25">
      <c r="A301">
        <f>'[2]All Speed'!A301</f>
        <v>26623</v>
      </c>
      <c r="B301">
        <f>'[2]All Speed'!C301</f>
        <v>2</v>
      </c>
      <c r="C301" s="8" t="str">
        <f>'[2]All Speed'!D301</f>
        <v>I-5 SB</v>
      </c>
      <c r="D301" s="5">
        <f>'[2]All Speed'!E301</f>
        <v>9</v>
      </c>
      <c r="E301" s="1">
        <f>'[2]All Speed'!F301</f>
        <v>0.36</v>
      </c>
      <c r="F301" s="8" t="str">
        <f>'[2]All Speed'!G301</f>
        <v>VANDEGRIFT</v>
      </c>
      <c r="G301" s="112">
        <f>'[2]All Speed'!I301</f>
        <v>65.13</v>
      </c>
      <c r="H301" s="2">
        <f>'[2]All Speed'!J301</f>
        <v>69.75</v>
      </c>
      <c r="I301" s="112">
        <f>'[2]All Speed'!K301</f>
        <v>67.260000000000005</v>
      </c>
      <c r="J301" s="2">
        <f>'[2]All Speed'!L301</f>
        <v>66.58</v>
      </c>
      <c r="K301" s="112">
        <f>'[2]All Speed'!M301</f>
        <v>67.63</v>
      </c>
      <c r="L301" s="115">
        <f>VLOOKUP(A:A,readme[#All],2,FALSE)</f>
        <v>0</v>
      </c>
      <c r="M301" s="119">
        <f>VLOOKUP(A:A,readme[#All],3,FALSE)</f>
        <v>0</v>
      </c>
      <c r="N301" s="115">
        <f>VLOOKUP(A:A,readme[#All],4,FALSE)</f>
        <v>0</v>
      </c>
      <c r="O301" s="6">
        <f>VLOOKUP(A:A,readme[#All],5,FALSE)</f>
        <v>0</v>
      </c>
      <c r="P301" s="115">
        <f>VLOOKUP(A:A,readme[#All],6,FALSE)</f>
        <v>0</v>
      </c>
      <c r="Q301" s="143">
        <f t="shared" si="16"/>
        <v>-1</v>
      </c>
      <c r="R301" s="117">
        <f t="shared" si="17"/>
        <v>4865.0625</v>
      </c>
      <c r="S301" s="143">
        <f t="shared" si="18"/>
        <v>-1</v>
      </c>
      <c r="T301" s="118">
        <f t="shared" si="19"/>
        <v>4432.8963999999996</v>
      </c>
      <c r="V301" s="10">
        <v>11291</v>
      </c>
      <c r="W301" s="139">
        <v>67.86</v>
      </c>
      <c r="X301" s="139">
        <v>0</v>
      </c>
      <c r="Y301" s="139">
        <v>67.45</v>
      </c>
      <c r="Z301" s="139">
        <v>0</v>
      </c>
      <c r="AA301" s="139"/>
      <c r="AB301" s="139"/>
      <c r="AC301" s="139"/>
      <c r="AD301" s="139"/>
      <c r="AE301" s="139"/>
      <c r="AF301" s="139"/>
      <c r="AG301" s="139"/>
      <c r="AH301" s="139"/>
      <c r="AI301" s="139"/>
      <c r="AJ301" s="139"/>
      <c r="AK301" s="139"/>
      <c r="AL301" s="139"/>
      <c r="AM301" s="139">
        <v>67.86</v>
      </c>
      <c r="AN301" s="139">
        <v>0</v>
      </c>
      <c r="AO301" s="139">
        <v>67.45</v>
      </c>
      <c r="AP301" s="139">
        <v>0</v>
      </c>
    </row>
    <row r="302" spans="1:42" x14ac:dyDescent="0.25">
      <c r="A302">
        <f>'[2]All Speed'!A302</f>
        <v>12270</v>
      </c>
      <c r="B302">
        <f>'[2]All Speed'!C302</f>
        <v>2</v>
      </c>
      <c r="C302" s="8" t="str">
        <f>'[2]All Speed'!D302</f>
        <v>I-5 SB</v>
      </c>
      <c r="D302" s="5">
        <f>'[2]All Speed'!E302</f>
        <v>11</v>
      </c>
      <c r="E302" s="1">
        <f>'[2]All Speed'!F302</f>
        <v>0.18</v>
      </c>
      <c r="F302" s="8" t="str">
        <f>'[2]All Speed'!G302</f>
        <v>VANDEGRIFT</v>
      </c>
      <c r="G302" s="112">
        <f>'[2]All Speed'!I302</f>
        <v>66.290000000000006</v>
      </c>
      <c r="H302" s="2">
        <f>'[2]All Speed'!J302</f>
        <v>68.37</v>
      </c>
      <c r="I302" s="112">
        <f>'[2]All Speed'!K302</f>
        <v>64.83</v>
      </c>
      <c r="J302" s="2">
        <f>'[2]All Speed'!L302</f>
        <v>64.040000000000006</v>
      </c>
      <c r="K302" s="112">
        <f>'[2]All Speed'!M302</f>
        <v>67.7</v>
      </c>
      <c r="L302" s="115">
        <f>VLOOKUP(A:A,readme[#All],2,FALSE)</f>
        <v>0</v>
      </c>
      <c r="M302" s="119">
        <f>VLOOKUP(A:A,readme[#All],3,FALSE)</f>
        <v>0</v>
      </c>
      <c r="N302" s="115">
        <f>VLOOKUP(A:A,readme[#All],4,FALSE)</f>
        <v>0</v>
      </c>
      <c r="O302" s="6">
        <f>VLOOKUP(A:A,readme[#All],5,FALSE)</f>
        <v>0</v>
      </c>
      <c r="P302" s="115">
        <f>VLOOKUP(A:A,readme[#All],6,FALSE)</f>
        <v>0</v>
      </c>
      <c r="Q302" s="143">
        <f t="shared" si="16"/>
        <v>-1</v>
      </c>
      <c r="R302" s="117">
        <f t="shared" si="17"/>
        <v>4674.456900000001</v>
      </c>
      <c r="S302" s="143">
        <f t="shared" si="18"/>
        <v>-1</v>
      </c>
      <c r="T302" s="118">
        <f t="shared" si="19"/>
        <v>4101.1216000000004</v>
      </c>
      <c r="V302" s="10">
        <v>11293</v>
      </c>
      <c r="W302" s="139">
        <v>63.91</v>
      </c>
      <c r="X302" s="139">
        <v>0</v>
      </c>
      <c r="Y302" s="139">
        <v>63.38</v>
      </c>
      <c r="Z302" s="139">
        <v>0</v>
      </c>
      <c r="AA302" s="139"/>
      <c r="AB302" s="139"/>
      <c r="AC302" s="139"/>
      <c r="AD302" s="139"/>
      <c r="AE302" s="139"/>
      <c r="AF302" s="139"/>
      <c r="AG302" s="139"/>
      <c r="AH302" s="139"/>
      <c r="AI302" s="139"/>
      <c r="AJ302" s="139"/>
      <c r="AK302" s="139"/>
      <c r="AL302" s="139"/>
      <c r="AM302" s="139">
        <v>63.91</v>
      </c>
      <c r="AN302" s="139">
        <v>0</v>
      </c>
      <c r="AO302" s="139">
        <v>63.38</v>
      </c>
      <c r="AP302" s="139">
        <v>0</v>
      </c>
    </row>
    <row r="303" spans="1:42" x14ac:dyDescent="0.25">
      <c r="A303">
        <f>'[2]All Speed'!A303</f>
        <v>28515</v>
      </c>
      <c r="B303">
        <f>'[2]All Speed'!C303</f>
        <v>2</v>
      </c>
      <c r="C303" s="8" t="str">
        <f>'[2]All Speed'!D303</f>
        <v>I-5 SB</v>
      </c>
      <c r="D303" s="5">
        <f>'[2]All Speed'!E303</f>
        <v>12</v>
      </c>
      <c r="E303" s="1">
        <f>'[2]All Speed'!F303</f>
        <v>0.44</v>
      </c>
      <c r="F303" s="8" t="str">
        <f>'[2]All Speed'!G303</f>
        <v>SR-76</v>
      </c>
      <c r="G303" s="112">
        <f>'[2]All Speed'!I303</f>
        <v>66.290000000000006</v>
      </c>
      <c r="H303" s="2">
        <f>'[2]All Speed'!J303</f>
        <v>68.37</v>
      </c>
      <c r="I303" s="112">
        <f>'[2]All Speed'!K303</f>
        <v>64.83</v>
      </c>
      <c r="J303" s="2">
        <f>'[2]All Speed'!L303</f>
        <v>64.040000000000006</v>
      </c>
      <c r="K303" s="112">
        <f>'[2]All Speed'!M303</f>
        <v>67.7</v>
      </c>
      <c r="L303" s="115">
        <f>VLOOKUP(A:A,readme[#All],2,FALSE)</f>
        <v>0</v>
      </c>
      <c r="M303" s="119">
        <f>VLOOKUP(A:A,readme[#All],3,FALSE)</f>
        <v>0</v>
      </c>
      <c r="N303" s="115">
        <f>VLOOKUP(A:A,readme[#All],4,FALSE)</f>
        <v>0</v>
      </c>
      <c r="O303" s="6">
        <f>VLOOKUP(A:A,readme[#All],5,FALSE)</f>
        <v>0</v>
      </c>
      <c r="P303" s="115">
        <f>VLOOKUP(A:A,readme[#All],6,FALSE)</f>
        <v>0</v>
      </c>
      <c r="Q303" s="143">
        <f t="shared" si="16"/>
        <v>-1</v>
      </c>
      <c r="R303" s="117">
        <f t="shared" si="17"/>
        <v>4674.456900000001</v>
      </c>
      <c r="S303" s="143">
        <f t="shared" si="18"/>
        <v>-1</v>
      </c>
      <c r="T303" s="118">
        <f t="shared" si="19"/>
        <v>4101.1216000000004</v>
      </c>
      <c r="V303" s="10">
        <v>11312</v>
      </c>
      <c r="W303" s="139">
        <v>65.069999999999993</v>
      </c>
      <c r="X303" s="139">
        <v>0</v>
      </c>
      <c r="Y303" s="139">
        <v>62.92</v>
      </c>
      <c r="Z303" s="139">
        <v>0</v>
      </c>
      <c r="AA303" s="139"/>
      <c r="AB303" s="139"/>
      <c r="AC303" s="139"/>
      <c r="AD303" s="139"/>
      <c r="AE303" s="139"/>
      <c r="AF303" s="139"/>
      <c r="AG303" s="139"/>
      <c r="AH303" s="139"/>
      <c r="AI303" s="139"/>
      <c r="AJ303" s="139"/>
      <c r="AK303" s="139"/>
      <c r="AL303" s="139"/>
      <c r="AM303" s="139">
        <v>65.069999999999993</v>
      </c>
      <c r="AN303" s="139">
        <v>0</v>
      </c>
      <c r="AO303" s="139">
        <v>62.92</v>
      </c>
      <c r="AP303" s="139">
        <v>0</v>
      </c>
    </row>
    <row r="304" spans="1:42" x14ac:dyDescent="0.25">
      <c r="A304">
        <f>'[2]All Speed'!A304</f>
        <v>28493</v>
      </c>
      <c r="B304">
        <f>'[2]All Speed'!C304</f>
        <v>2</v>
      </c>
      <c r="C304" s="8" t="str">
        <f>'[2]All Speed'!D304</f>
        <v>I-5 SB</v>
      </c>
      <c r="D304" s="5">
        <f>'[2]All Speed'!E304</f>
        <v>14</v>
      </c>
      <c r="E304" s="1">
        <f>'[2]All Speed'!F304</f>
        <v>0.37</v>
      </c>
      <c r="F304" s="8" t="str">
        <f>'[2]All Speed'!G304</f>
        <v>MISSION</v>
      </c>
      <c r="G304" s="112">
        <f>'[2]All Speed'!I304</f>
        <v>65.56</v>
      </c>
      <c r="H304" s="2">
        <f>'[2]All Speed'!J304</f>
        <v>65.959999999999994</v>
      </c>
      <c r="I304" s="112">
        <f>'[2]All Speed'!K304</f>
        <v>62.45</v>
      </c>
      <c r="J304" s="2">
        <f>'[2]All Speed'!L304</f>
        <v>61.05</v>
      </c>
      <c r="K304" s="112">
        <f>'[2]All Speed'!M304</f>
        <v>66.290000000000006</v>
      </c>
      <c r="L304" s="115">
        <f>VLOOKUP(A:A,readme[#All],2,FALSE)</f>
        <v>0</v>
      </c>
      <c r="M304" s="119">
        <f>VLOOKUP(A:A,readme[#All],3,FALSE)</f>
        <v>0</v>
      </c>
      <c r="N304" s="115">
        <f>VLOOKUP(A:A,readme[#All],4,FALSE)</f>
        <v>0</v>
      </c>
      <c r="O304" s="6">
        <f>VLOOKUP(A:A,readme[#All],5,FALSE)</f>
        <v>0</v>
      </c>
      <c r="P304" s="115">
        <f>VLOOKUP(A:A,readme[#All],6,FALSE)</f>
        <v>0</v>
      </c>
      <c r="Q304" s="143">
        <f t="shared" si="16"/>
        <v>-1</v>
      </c>
      <c r="R304" s="117">
        <f t="shared" si="17"/>
        <v>4350.7215999999989</v>
      </c>
      <c r="S304" s="143">
        <f t="shared" si="18"/>
        <v>-1</v>
      </c>
      <c r="T304" s="118">
        <f t="shared" si="19"/>
        <v>3727.1024999999995</v>
      </c>
      <c r="V304" s="10">
        <v>11326</v>
      </c>
      <c r="W304" s="139"/>
      <c r="X304" s="139"/>
      <c r="Y304" s="139"/>
      <c r="Z304" s="139"/>
      <c r="AA304" s="139">
        <v>65.400000000000006</v>
      </c>
      <c r="AB304" s="139">
        <v>0</v>
      </c>
      <c r="AC304" s="139">
        <v>56.62</v>
      </c>
      <c r="AD304" s="139">
        <v>0</v>
      </c>
      <c r="AE304" s="139"/>
      <c r="AF304" s="139"/>
      <c r="AG304" s="139"/>
      <c r="AH304" s="139"/>
      <c r="AI304" s="139"/>
      <c r="AJ304" s="139"/>
      <c r="AK304" s="139"/>
      <c r="AL304" s="139"/>
      <c r="AM304" s="139">
        <v>65.400000000000006</v>
      </c>
      <c r="AN304" s="139">
        <v>0</v>
      </c>
      <c r="AO304" s="139">
        <v>56.62</v>
      </c>
      <c r="AP304" s="139">
        <v>0</v>
      </c>
    </row>
    <row r="305" spans="1:42" x14ac:dyDescent="0.25">
      <c r="A305">
        <f>'[2]All Speed'!A305</f>
        <v>28492</v>
      </c>
      <c r="B305">
        <f>'[2]All Speed'!C305</f>
        <v>2</v>
      </c>
      <c r="C305" s="8" t="str">
        <f>'[2]All Speed'!D305</f>
        <v>I-5 SB</v>
      </c>
      <c r="D305" s="5">
        <f>'[2]All Speed'!E305</f>
        <v>15</v>
      </c>
      <c r="E305" s="1">
        <f>'[2]All Speed'!F305</f>
        <v>0.12</v>
      </c>
      <c r="F305" s="8" t="str">
        <f>'[2]All Speed'!G305</f>
        <v>MISSION</v>
      </c>
      <c r="G305" s="112">
        <f>'[2]All Speed'!I305</f>
        <v>65.56</v>
      </c>
      <c r="H305" s="2">
        <f>'[2]All Speed'!J305</f>
        <v>65.959999999999994</v>
      </c>
      <c r="I305" s="112">
        <f>'[2]All Speed'!K305</f>
        <v>62.45</v>
      </c>
      <c r="J305" s="2">
        <f>'[2]All Speed'!L305</f>
        <v>61.05</v>
      </c>
      <c r="K305" s="112">
        <f>'[2]All Speed'!M305</f>
        <v>66.290000000000006</v>
      </c>
      <c r="L305" s="115">
        <f>VLOOKUP(A:A,readme[#All],2,FALSE)</f>
        <v>0</v>
      </c>
      <c r="M305" s="119">
        <f>VLOOKUP(A:A,readme[#All],3,FALSE)</f>
        <v>0</v>
      </c>
      <c r="N305" s="115">
        <f>VLOOKUP(A:A,readme[#All],4,FALSE)</f>
        <v>0</v>
      </c>
      <c r="O305" s="6">
        <f>VLOOKUP(A:A,readme[#All],5,FALSE)</f>
        <v>0</v>
      </c>
      <c r="P305" s="115">
        <f>VLOOKUP(A:A,readme[#All],6,FALSE)</f>
        <v>0</v>
      </c>
      <c r="Q305" s="143">
        <f t="shared" si="16"/>
        <v>-1</v>
      </c>
      <c r="R305" s="117">
        <f t="shared" si="17"/>
        <v>4350.7215999999989</v>
      </c>
      <c r="S305" s="143">
        <f t="shared" si="18"/>
        <v>-1</v>
      </c>
      <c r="T305" s="118">
        <f t="shared" si="19"/>
        <v>3727.1024999999995</v>
      </c>
      <c r="V305" s="10">
        <v>11327</v>
      </c>
      <c r="W305" s="139">
        <v>65.69</v>
      </c>
      <c r="X305" s="139">
        <v>0</v>
      </c>
      <c r="Y305" s="139">
        <v>54.03</v>
      </c>
      <c r="Z305" s="139">
        <v>0</v>
      </c>
      <c r="AA305" s="139"/>
      <c r="AB305" s="139"/>
      <c r="AC305" s="139"/>
      <c r="AD305" s="139"/>
      <c r="AE305" s="139"/>
      <c r="AF305" s="139"/>
      <c r="AG305" s="139"/>
      <c r="AH305" s="139"/>
      <c r="AI305" s="139"/>
      <c r="AJ305" s="139"/>
      <c r="AK305" s="139"/>
      <c r="AL305" s="139"/>
      <c r="AM305" s="139">
        <v>65.69</v>
      </c>
      <c r="AN305" s="139">
        <v>0</v>
      </c>
      <c r="AO305" s="139">
        <v>54.03</v>
      </c>
      <c r="AP305" s="139">
        <v>0</v>
      </c>
    </row>
    <row r="306" spans="1:42" x14ac:dyDescent="0.25">
      <c r="A306">
        <f>'[2]All Speed'!A306</f>
        <v>12238</v>
      </c>
      <c r="B306">
        <f>'[2]All Speed'!C306</f>
        <v>2</v>
      </c>
      <c r="C306" s="8" t="str">
        <f>'[2]All Speed'!D306</f>
        <v>I-5 SB</v>
      </c>
      <c r="D306" s="5">
        <f>'[2]All Speed'!E306</f>
        <v>16</v>
      </c>
      <c r="E306" s="1">
        <f>'[2]All Speed'!F306</f>
        <v>0.37</v>
      </c>
      <c r="F306" s="8" t="str">
        <f>'[2]All Speed'!G306</f>
        <v>MISSION</v>
      </c>
      <c r="G306" s="112">
        <f>'[2]All Speed'!I306</f>
        <v>65.56</v>
      </c>
      <c r="H306" s="2">
        <f>'[2]All Speed'!J306</f>
        <v>65.959999999999994</v>
      </c>
      <c r="I306" s="112">
        <f>'[2]All Speed'!K306</f>
        <v>62.45</v>
      </c>
      <c r="J306" s="2">
        <f>'[2]All Speed'!L306</f>
        <v>61.05</v>
      </c>
      <c r="K306" s="112">
        <f>'[2]All Speed'!M306</f>
        <v>66.290000000000006</v>
      </c>
      <c r="L306" s="115">
        <f>VLOOKUP(A:A,readme[#All],2,FALSE)</f>
        <v>0</v>
      </c>
      <c r="M306" s="119">
        <f>VLOOKUP(A:A,readme[#All],3,FALSE)</f>
        <v>0</v>
      </c>
      <c r="N306" s="115">
        <f>VLOOKUP(A:A,readme[#All],4,FALSE)</f>
        <v>0</v>
      </c>
      <c r="O306" s="6">
        <f>VLOOKUP(A:A,readme[#All],5,FALSE)</f>
        <v>0</v>
      </c>
      <c r="P306" s="115">
        <f>VLOOKUP(A:A,readme[#All],6,FALSE)</f>
        <v>0</v>
      </c>
      <c r="Q306" s="143">
        <f t="shared" si="16"/>
        <v>-1</v>
      </c>
      <c r="R306" s="117">
        <f t="shared" si="17"/>
        <v>4350.7215999999989</v>
      </c>
      <c r="S306" s="143">
        <f t="shared" si="18"/>
        <v>-1</v>
      </c>
      <c r="T306" s="118">
        <f t="shared" si="19"/>
        <v>3727.1024999999995</v>
      </c>
      <c r="V306" s="10">
        <v>11329</v>
      </c>
      <c r="W306" s="139">
        <v>64.260000000000005</v>
      </c>
      <c r="X306" s="139">
        <v>0</v>
      </c>
      <c r="Y306" s="139">
        <v>55.61</v>
      </c>
      <c r="Z306" s="139">
        <v>0</v>
      </c>
      <c r="AA306" s="139"/>
      <c r="AB306" s="139"/>
      <c r="AC306" s="139"/>
      <c r="AD306" s="139"/>
      <c r="AE306" s="139"/>
      <c r="AF306" s="139"/>
      <c r="AG306" s="139"/>
      <c r="AH306" s="139"/>
      <c r="AI306" s="139"/>
      <c r="AJ306" s="139"/>
      <c r="AK306" s="139"/>
      <c r="AL306" s="139"/>
      <c r="AM306" s="139">
        <v>64.260000000000005</v>
      </c>
      <c r="AN306" s="139">
        <v>0</v>
      </c>
      <c r="AO306" s="139">
        <v>55.61</v>
      </c>
      <c r="AP306" s="139">
        <v>0</v>
      </c>
    </row>
    <row r="307" spans="1:42" x14ac:dyDescent="0.25">
      <c r="A307">
        <f>'[2]All Speed'!A307</f>
        <v>26562</v>
      </c>
      <c r="B307">
        <f>'[2]All Speed'!C307</f>
        <v>2</v>
      </c>
      <c r="C307" s="8" t="str">
        <f>'[2]All Speed'!D307</f>
        <v>I-5 SB</v>
      </c>
      <c r="D307" s="5">
        <f>'[2]All Speed'!E307</f>
        <v>17</v>
      </c>
      <c r="E307" s="1">
        <f>'[2]All Speed'!F307</f>
        <v>0.25</v>
      </c>
      <c r="F307" s="8" t="str">
        <f>'[2]All Speed'!G307</f>
        <v>OCEANSIDE</v>
      </c>
      <c r="G307" s="112">
        <f>'[2]All Speed'!I307</f>
        <v>66.84</v>
      </c>
      <c r="H307" s="2">
        <f>'[2]All Speed'!J307</f>
        <v>66.84</v>
      </c>
      <c r="I307" s="112">
        <f>'[2]All Speed'!K307</f>
        <v>64.3</v>
      </c>
      <c r="J307" s="2">
        <f>'[2]All Speed'!L307</f>
        <v>61.95</v>
      </c>
      <c r="K307" s="112">
        <f>'[2]All Speed'!M307</f>
        <v>68.11</v>
      </c>
      <c r="L307" s="115">
        <f>VLOOKUP(A:A,readme[#All],2,FALSE)</f>
        <v>0</v>
      </c>
      <c r="M307" s="119">
        <f>VLOOKUP(A:A,readme[#All],3,FALSE)</f>
        <v>0</v>
      </c>
      <c r="N307" s="115">
        <f>VLOOKUP(A:A,readme[#All],4,FALSE)</f>
        <v>0</v>
      </c>
      <c r="O307" s="6">
        <f>VLOOKUP(A:A,readme[#All],5,FALSE)</f>
        <v>0</v>
      </c>
      <c r="P307" s="115">
        <f>VLOOKUP(A:A,readme[#All],6,FALSE)</f>
        <v>0</v>
      </c>
      <c r="Q307" s="143">
        <f t="shared" si="16"/>
        <v>-1</v>
      </c>
      <c r="R307" s="117">
        <f t="shared" si="17"/>
        <v>4467.5856000000003</v>
      </c>
      <c r="S307" s="143">
        <f t="shared" si="18"/>
        <v>-1</v>
      </c>
      <c r="T307" s="118">
        <f t="shared" si="19"/>
        <v>3837.8025000000002</v>
      </c>
      <c r="V307" s="10">
        <v>11370</v>
      </c>
      <c r="W307" s="139"/>
      <c r="X307" s="139"/>
      <c r="Y307" s="139"/>
      <c r="Z307" s="139"/>
      <c r="AA307" s="139"/>
      <c r="AB307" s="139"/>
      <c r="AC307" s="139"/>
      <c r="AD307" s="139"/>
      <c r="AE307" s="139"/>
      <c r="AF307" s="139"/>
      <c r="AG307" s="139"/>
      <c r="AH307" s="139"/>
      <c r="AI307" s="139">
        <v>68.040000000000006</v>
      </c>
      <c r="AJ307" s="139">
        <v>0</v>
      </c>
      <c r="AK307" s="139">
        <v>63.67</v>
      </c>
      <c r="AL307" s="139">
        <v>0</v>
      </c>
      <c r="AM307" s="139">
        <v>68.040000000000006</v>
      </c>
      <c r="AN307" s="139">
        <v>0</v>
      </c>
      <c r="AO307" s="139">
        <v>63.67</v>
      </c>
      <c r="AP307" s="139">
        <v>0</v>
      </c>
    </row>
    <row r="308" spans="1:42" x14ac:dyDescent="0.25">
      <c r="A308">
        <f>'[2]All Speed'!A308</f>
        <v>12241</v>
      </c>
      <c r="B308">
        <f>'[2]All Speed'!C308</f>
        <v>2</v>
      </c>
      <c r="C308" s="8" t="str">
        <f>'[2]All Speed'!D308</f>
        <v>I-5 SB</v>
      </c>
      <c r="D308" s="5">
        <f>'[2]All Speed'!E308</f>
        <v>18</v>
      </c>
      <c r="E308" s="1">
        <f>'[2]All Speed'!F308</f>
        <v>0.08</v>
      </c>
      <c r="F308" s="8" t="str">
        <f>'[2]All Speed'!G308</f>
        <v>OCEANSIDE</v>
      </c>
      <c r="G308" s="112">
        <f>'[2]All Speed'!I308</f>
        <v>66.84</v>
      </c>
      <c r="H308" s="2">
        <f>'[2]All Speed'!J308</f>
        <v>66.84</v>
      </c>
      <c r="I308" s="112">
        <f>'[2]All Speed'!K308</f>
        <v>64.3</v>
      </c>
      <c r="J308" s="2">
        <f>'[2]All Speed'!L308</f>
        <v>61.95</v>
      </c>
      <c r="K308" s="112">
        <f>'[2]All Speed'!M308</f>
        <v>68.11</v>
      </c>
      <c r="L308" s="115">
        <f>VLOOKUP(A:A,readme[#All],2,FALSE)</f>
        <v>0</v>
      </c>
      <c r="M308" s="119">
        <f>VLOOKUP(A:A,readme[#All],3,FALSE)</f>
        <v>0</v>
      </c>
      <c r="N308" s="115">
        <f>VLOOKUP(A:A,readme[#All],4,FALSE)</f>
        <v>0</v>
      </c>
      <c r="O308" s="6">
        <f>VLOOKUP(A:A,readme[#All],5,FALSE)</f>
        <v>0</v>
      </c>
      <c r="P308" s="115">
        <f>VLOOKUP(A:A,readme[#All],6,FALSE)</f>
        <v>0</v>
      </c>
      <c r="Q308" s="143">
        <f t="shared" si="16"/>
        <v>-1</v>
      </c>
      <c r="R308" s="117">
        <f t="shared" si="17"/>
        <v>4467.5856000000003</v>
      </c>
      <c r="S308" s="143">
        <f t="shared" si="18"/>
        <v>-1</v>
      </c>
      <c r="T308" s="118">
        <f t="shared" si="19"/>
        <v>3837.8025000000002</v>
      </c>
      <c r="V308" s="10">
        <v>11379</v>
      </c>
      <c r="W308" s="139"/>
      <c r="X308" s="139"/>
      <c r="Y308" s="139"/>
      <c r="Z308" s="139"/>
      <c r="AA308" s="139"/>
      <c r="AB308" s="139"/>
      <c r="AC308" s="139"/>
      <c r="AD308" s="139"/>
      <c r="AE308" s="139"/>
      <c r="AF308" s="139"/>
      <c r="AG308" s="139"/>
      <c r="AH308" s="139"/>
      <c r="AI308" s="139">
        <v>68.069999999999993</v>
      </c>
      <c r="AJ308" s="139">
        <v>0</v>
      </c>
      <c r="AK308" s="139">
        <v>62.72</v>
      </c>
      <c r="AL308" s="139">
        <v>0</v>
      </c>
      <c r="AM308" s="139">
        <v>68.069999999999993</v>
      </c>
      <c r="AN308" s="139">
        <v>0</v>
      </c>
      <c r="AO308" s="139">
        <v>62.72</v>
      </c>
      <c r="AP308" s="139">
        <v>0</v>
      </c>
    </row>
    <row r="309" spans="1:42" x14ac:dyDescent="0.25">
      <c r="A309">
        <f>'[2]All Speed'!A309</f>
        <v>20654</v>
      </c>
      <c r="B309">
        <f>'[2]All Speed'!C309</f>
        <v>2</v>
      </c>
      <c r="C309" s="8" t="str">
        <f>'[2]All Speed'!D309</f>
        <v>I-5 SB</v>
      </c>
      <c r="D309" s="5">
        <f>'[2]All Speed'!E309</f>
        <v>19</v>
      </c>
      <c r="E309" s="1">
        <f>'[2]All Speed'!F309</f>
        <v>0.62</v>
      </c>
      <c r="F309" s="8" t="str">
        <f>'[2]All Speed'!G309</f>
        <v>OCEANSIDE</v>
      </c>
      <c r="G309" s="112">
        <f>'[2]All Speed'!I309</f>
        <v>66.03</v>
      </c>
      <c r="H309" s="2">
        <f>'[2]All Speed'!J309</f>
        <v>63.37</v>
      </c>
      <c r="I309" s="112">
        <f>'[2]All Speed'!K309</f>
        <v>62.74</v>
      </c>
      <c r="J309" s="2">
        <f>'[2]All Speed'!L309</f>
        <v>60.03</v>
      </c>
      <c r="K309" s="112">
        <f>'[2]All Speed'!M309</f>
        <v>67.239999999999995</v>
      </c>
      <c r="L309" s="115">
        <f>VLOOKUP(A:A,readme[#All],2,FALSE)</f>
        <v>0</v>
      </c>
      <c r="M309" s="119">
        <f>VLOOKUP(A:A,readme[#All],3,FALSE)</f>
        <v>0</v>
      </c>
      <c r="N309" s="115">
        <f>VLOOKUP(A:A,readme[#All],4,FALSE)</f>
        <v>0</v>
      </c>
      <c r="O309" s="6">
        <f>VLOOKUP(A:A,readme[#All],5,FALSE)</f>
        <v>0</v>
      </c>
      <c r="P309" s="115">
        <f>VLOOKUP(A:A,readme[#All],6,FALSE)</f>
        <v>0</v>
      </c>
      <c r="Q309" s="143">
        <f t="shared" si="16"/>
        <v>-1</v>
      </c>
      <c r="R309" s="117">
        <f t="shared" si="17"/>
        <v>4015.7568999999999</v>
      </c>
      <c r="S309" s="143">
        <f t="shared" si="18"/>
        <v>-1</v>
      </c>
      <c r="T309" s="118">
        <f t="shared" si="19"/>
        <v>3603.6008999999999</v>
      </c>
      <c r="V309" s="10">
        <v>11481</v>
      </c>
      <c r="W309" s="139">
        <v>58.39</v>
      </c>
      <c r="X309" s="139">
        <v>0</v>
      </c>
      <c r="Y309" s="139">
        <v>56.4</v>
      </c>
      <c r="Z309" s="139">
        <v>0</v>
      </c>
      <c r="AA309" s="139"/>
      <c r="AB309" s="139"/>
      <c r="AC309" s="139"/>
      <c r="AD309" s="139"/>
      <c r="AE309" s="139"/>
      <c r="AF309" s="139"/>
      <c r="AG309" s="139"/>
      <c r="AH309" s="139"/>
      <c r="AI309" s="139"/>
      <c r="AJ309" s="139"/>
      <c r="AK309" s="139"/>
      <c r="AL309" s="139"/>
      <c r="AM309" s="139">
        <v>58.39</v>
      </c>
      <c r="AN309" s="139">
        <v>0</v>
      </c>
      <c r="AO309" s="139">
        <v>56.4</v>
      </c>
      <c r="AP309" s="139">
        <v>0</v>
      </c>
    </row>
    <row r="310" spans="1:42" x14ac:dyDescent="0.25">
      <c r="A310">
        <f>'[2]All Speed'!A310</f>
        <v>12247</v>
      </c>
      <c r="B310">
        <f>'[2]All Speed'!C310</f>
        <v>2</v>
      </c>
      <c r="C310" s="8" t="str">
        <f>'[2]All Speed'!D310</f>
        <v>I-5 SB</v>
      </c>
      <c r="D310" s="5">
        <f>'[2]All Speed'!E310</f>
        <v>20</v>
      </c>
      <c r="E310" s="1">
        <f>'[2]All Speed'!F310</f>
        <v>0.27</v>
      </c>
      <c r="F310" s="8" t="str">
        <f>'[2]All Speed'!G310</f>
        <v>RAMP</v>
      </c>
      <c r="G310" s="112">
        <f>'[2]All Speed'!I310</f>
        <v>65.760000000000005</v>
      </c>
      <c r="H310" s="2">
        <f>'[2]All Speed'!J310</f>
        <v>61.44</v>
      </c>
      <c r="I310" s="112">
        <f>'[2]All Speed'!K310</f>
        <v>62.39</v>
      </c>
      <c r="J310" s="2">
        <f>'[2]All Speed'!L310</f>
        <v>60.54</v>
      </c>
      <c r="K310" s="112">
        <f>'[2]All Speed'!M310</f>
        <v>66.849999999999994</v>
      </c>
      <c r="L310" s="115">
        <f>VLOOKUP(A:A,readme[#All],2,FALSE)</f>
        <v>0</v>
      </c>
      <c r="M310" s="119">
        <f>VLOOKUP(A:A,readme[#All],3,FALSE)</f>
        <v>0</v>
      </c>
      <c r="N310" s="115">
        <f>VLOOKUP(A:A,readme[#All],4,FALSE)</f>
        <v>0</v>
      </c>
      <c r="O310" s="6">
        <f>VLOOKUP(A:A,readme[#All],5,FALSE)</f>
        <v>0</v>
      </c>
      <c r="P310" s="115">
        <f>VLOOKUP(A:A,readme[#All],6,FALSE)</f>
        <v>0</v>
      </c>
      <c r="Q310" s="143">
        <f t="shared" si="16"/>
        <v>-1</v>
      </c>
      <c r="R310" s="117">
        <f t="shared" si="17"/>
        <v>3774.8735999999999</v>
      </c>
      <c r="S310" s="143">
        <f t="shared" si="18"/>
        <v>-1</v>
      </c>
      <c r="T310" s="118">
        <f t="shared" si="19"/>
        <v>3665.0915999999997</v>
      </c>
      <c r="V310" s="10">
        <v>11483</v>
      </c>
      <c r="W310" s="139">
        <v>69.760000000000005</v>
      </c>
      <c r="X310" s="139">
        <v>0</v>
      </c>
      <c r="Y310" s="139">
        <v>66.900000000000006</v>
      </c>
      <c r="Z310" s="139">
        <v>0</v>
      </c>
      <c r="AA310" s="139"/>
      <c r="AB310" s="139"/>
      <c r="AC310" s="139"/>
      <c r="AD310" s="139"/>
      <c r="AE310" s="139"/>
      <c r="AF310" s="139"/>
      <c r="AG310" s="139"/>
      <c r="AH310" s="139"/>
      <c r="AI310" s="139"/>
      <c r="AJ310" s="139"/>
      <c r="AK310" s="139"/>
      <c r="AL310" s="139"/>
      <c r="AM310" s="139">
        <v>69.760000000000005</v>
      </c>
      <c r="AN310" s="139">
        <v>0</v>
      </c>
      <c r="AO310" s="139">
        <v>66.900000000000006</v>
      </c>
      <c r="AP310" s="139">
        <v>0</v>
      </c>
    </row>
    <row r="311" spans="1:42" x14ac:dyDescent="0.25">
      <c r="A311">
        <f>'[2]All Speed'!A311</f>
        <v>27594</v>
      </c>
      <c r="B311">
        <f>'[2]All Speed'!C311</f>
        <v>2</v>
      </c>
      <c r="C311" s="8" t="str">
        <f>'[2]All Speed'!D311</f>
        <v>I-5 SB</v>
      </c>
      <c r="D311" s="5">
        <f>'[2]All Speed'!E311</f>
        <v>23</v>
      </c>
      <c r="E311" s="1">
        <f>'[2]All Speed'!F311</f>
        <v>0.12</v>
      </c>
      <c r="F311" s="8" t="str">
        <f>'[2]All Speed'!G311</f>
        <v>VISTA WY</v>
      </c>
      <c r="G311" s="112">
        <f>'[2]All Speed'!I311</f>
        <v>67.83</v>
      </c>
      <c r="H311" s="2">
        <f>'[2]All Speed'!J311</f>
        <v>61.45</v>
      </c>
      <c r="I311" s="112">
        <f>'[2]All Speed'!K311</f>
        <v>67.819999999999993</v>
      </c>
      <c r="J311" s="2">
        <f>'[2]All Speed'!L311</f>
        <v>69.540000000000006</v>
      </c>
      <c r="K311" s="112">
        <f>'[2]All Speed'!M311</f>
        <v>69.150000000000006</v>
      </c>
      <c r="L311" s="115">
        <f>VLOOKUP(A:A,readme[#All],2,FALSE)</f>
        <v>0</v>
      </c>
      <c r="M311" s="119">
        <f>VLOOKUP(A:A,readme[#All],3,FALSE)</f>
        <v>0</v>
      </c>
      <c r="N311" s="115">
        <f>VLOOKUP(A:A,readme[#All],4,FALSE)</f>
        <v>0</v>
      </c>
      <c r="O311" s="6">
        <f>VLOOKUP(A:A,readme[#All],5,FALSE)</f>
        <v>0</v>
      </c>
      <c r="P311" s="115">
        <f>VLOOKUP(A:A,readme[#All],6,FALSE)</f>
        <v>0</v>
      </c>
      <c r="Q311" s="143">
        <f t="shared" si="16"/>
        <v>-1</v>
      </c>
      <c r="R311" s="117">
        <f t="shared" si="17"/>
        <v>3776.1025000000004</v>
      </c>
      <c r="S311" s="143">
        <f t="shared" si="18"/>
        <v>-1</v>
      </c>
      <c r="T311" s="118">
        <f t="shared" si="19"/>
        <v>4835.8116000000009</v>
      </c>
      <c r="V311" s="10">
        <v>12007</v>
      </c>
      <c r="W311" s="139">
        <v>50.59</v>
      </c>
      <c r="X311" s="139">
        <v>0</v>
      </c>
      <c r="Y311" s="139">
        <v>68.97</v>
      </c>
      <c r="Z311" s="139">
        <v>0</v>
      </c>
      <c r="AA311" s="139"/>
      <c r="AB311" s="139"/>
      <c r="AC311" s="139"/>
      <c r="AD311" s="139"/>
      <c r="AE311" s="139"/>
      <c r="AF311" s="139"/>
      <c r="AG311" s="139"/>
      <c r="AH311" s="139"/>
      <c r="AI311" s="139"/>
      <c r="AJ311" s="139"/>
      <c r="AK311" s="139"/>
      <c r="AL311" s="139"/>
      <c r="AM311" s="139">
        <v>50.59</v>
      </c>
      <c r="AN311" s="139">
        <v>0</v>
      </c>
      <c r="AO311" s="139">
        <v>68.97</v>
      </c>
      <c r="AP311" s="139">
        <v>0</v>
      </c>
    </row>
    <row r="312" spans="1:42" x14ac:dyDescent="0.25">
      <c r="A312">
        <f>'[2]All Speed'!A312</f>
        <v>580</v>
      </c>
      <c r="B312">
        <f>'[2]All Speed'!C312</f>
        <v>2</v>
      </c>
      <c r="C312" s="8" t="str">
        <f>'[2]All Speed'!D312</f>
        <v>I-5 SB</v>
      </c>
      <c r="D312" s="5">
        <f>'[2]All Speed'!E312</f>
        <v>24</v>
      </c>
      <c r="E312" s="1">
        <f>'[2]All Speed'!F312</f>
        <v>0.11</v>
      </c>
      <c r="F312" s="8" t="str">
        <f>'[2]All Speed'!G312</f>
        <v>LAS FLORES</v>
      </c>
      <c r="G312" s="112">
        <f>'[2]All Speed'!I312</f>
        <v>65.87</v>
      </c>
      <c r="H312" s="2">
        <f>'[2]All Speed'!J312</f>
        <v>56.51</v>
      </c>
      <c r="I312" s="112">
        <f>'[2]All Speed'!K312</f>
        <v>63.32</v>
      </c>
      <c r="J312" s="2">
        <f>'[2]All Speed'!L312</f>
        <v>67.12</v>
      </c>
      <c r="K312" s="112">
        <f>'[2]All Speed'!M312</f>
        <v>67.150000000000006</v>
      </c>
      <c r="L312" s="115">
        <f>VLOOKUP(A:A,readme[#All],2,FALSE)</f>
        <v>0</v>
      </c>
      <c r="M312" s="119">
        <f>VLOOKUP(A:A,readme[#All],3,FALSE)</f>
        <v>0</v>
      </c>
      <c r="N312" s="115">
        <f>VLOOKUP(A:A,readme[#All],4,FALSE)</f>
        <v>0</v>
      </c>
      <c r="O312" s="6">
        <f>VLOOKUP(A:A,readme[#All],5,FALSE)</f>
        <v>0</v>
      </c>
      <c r="P312" s="115">
        <f>VLOOKUP(A:A,readme[#All],6,FALSE)</f>
        <v>0</v>
      </c>
      <c r="Q312" s="143">
        <f t="shared" si="16"/>
        <v>-1</v>
      </c>
      <c r="R312" s="117">
        <f t="shared" si="17"/>
        <v>3193.3800999999999</v>
      </c>
      <c r="S312" s="143">
        <f t="shared" si="18"/>
        <v>-1</v>
      </c>
      <c r="T312" s="118">
        <f t="shared" si="19"/>
        <v>4505.0944000000009</v>
      </c>
      <c r="V312" s="10">
        <v>12010</v>
      </c>
      <c r="W312" s="139">
        <v>51.99</v>
      </c>
      <c r="X312" s="139">
        <v>0</v>
      </c>
      <c r="Y312" s="139">
        <v>68.569999999999993</v>
      </c>
      <c r="Z312" s="139">
        <v>0</v>
      </c>
      <c r="AA312" s="139"/>
      <c r="AB312" s="139"/>
      <c r="AC312" s="139"/>
      <c r="AD312" s="139"/>
      <c r="AE312" s="139"/>
      <c r="AF312" s="139"/>
      <c r="AG312" s="139"/>
      <c r="AH312" s="139"/>
      <c r="AI312" s="139"/>
      <c r="AJ312" s="139"/>
      <c r="AK312" s="139"/>
      <c r="AL312" s="139"/>
      <c r="AM312" s="139">
        <v>51.99</v>
      </c>
      <c r="AN312" s="139">
        <v>0</v>
      </c>
      <c r="AO312" s="139">
        <v>68.569999999999993</v>
      </c>
      <c r="AP312" s="139">
        <v>0</v>
      </c>
    </row>
    <row r="313" spans="1:42" x14ac:dyDescent="0.25">
      <c r="A313">
        <f>'[2]All Speed'!A313</f>
        <v>12589</v>
      </c>
      <c r="B313">
        <f>'[2]All Speed'!C313</f>
        <v>2</v>
      </c>
      <c r="C313" s="8" t="str">
        <f>'[2]All Speed'!D313</f>
        <v>I-5 SB</v>
      </c>
      <c r="D313" s="5">
        <f>'[2]All Speed'!E313</f>
        <v>25</v>
      </c>
      <c r="E313" s="1">
        <f>'[2]All Speed'!F313</f>
        <v>0.37</v>
      </c>
      <c r="F313" s="8" t="str">
        <f>'[2]All Speed'!G313</f>
        <v>LAS FLORES</v>
      </c>
      <c r="G313" s="112">
        <f>'[2]All Speed'!I313</f>
        <v>65.87</v>
      </c>
      <c r="H313" s="2">
        <f>'[2]All Speed'!J313</f>
        <v>56.51</v>
      </c>
      <c r="I313" s="112">
        <f>'[2]All Speed'!K313</f>
        <v>63.32</v>
      </c>
      <c r="J313" s="2">
        <f>'[2]All Speed'!L313</f>
        <v>67.12</v>
      </c>
      <c r="K313" s="112">
        <f>'[2]All Speed'!M313</f>
        <v>67.150000000000006</v>
      </c>
      <c r="L313" s="115">
        <f>VLOOKUP(A:A,readme[#All],2,FALSE)</f>
        <v>0</v>
      </c>
      <c r="M313" s="119">
        <f>VLOOKUP(A:A,readme[#All],3,FALSE)</f>
        <v>0</v>
      </c>
      <c r="N313" s="115">
        <f>VLOOKUP(A:A,readme[#All],4,FALSE)</f>
        <v>0</v>
      </c>
      <c r="O313" s="6">
        <f>VLOOKUP(A:A,readme[#All],5,FALSE)</f>
        <v>0</v>
      </c>
      <c r="P313" s="115">
        <f>VLOOKUP(A:A,readme[#All],6,FALSE)</f>
        <v>0</v>
      </c>
      <c r="Q313" s="143">
        <f t="shared" si="16"/>
        <v>-1</v>
      </c>
      <c r="R313" s="117">
        <f t="shared" si="17"/>
        <v>3193.3800999999999</v>
      </c>
      <c r="S313" s="143">
        <f t="shared" si="18"/>
        <v>-1</v>
      </c>
      <c r="T313" s="118">
        <f t="shared" si="19"/>
        <v>4505.0944000000009</v>
      </c>
      <c r="V313" s="10">
        <v>12065</v>
      </c>
      <c r="W313" s="139"/>
      <c r="X313" s="139"/>
      <c r="Y313" s="139"/>
      <c r="Z313" s="139"/>
      <c r="AA313" s="139">
        <v>67.64</v>
      </c>
      <c r="AB313" s="139">
        <v>0</v>
      </c>
      <c r="AC313" s="139">
        <v>67.44</v>
      </c>
      <c r="AD313" s="139">
        <v>0</v>
      </c>
      <c r="AE313" s="139"/>
      <c r="AF313" s="139"/>
      <c r="AG313" s="139"/>
      <c r="AH313" s="139"/>
      <c r="AI313" s="139"/>
      <c r="AJ313" s="139"/>
      <c r="AK313" s="139"/>
      <c r="AL313" s="139"/>
      <c r="AM313" s="139">
        <v>67.64</v>
      </c>
      <c r="AN313" s="139">
        <v>0</v>
      </c>
      <c r="AO313" s="139">
        <v>67.44</v>
      </c>
      <c r="AP313" s="139">
        <v>0</v>
      </c>
    </row>
    <row r="314" spans="1:42" x14ac:dyDescent="0.25">
      <c r="A314">
        <f>'[2]All Speed'!A314</f>
        <v>12586</v>
      </c>
      <c r="B314">
        <f>'[2]All Speed'!C314</f>
        <v>2</v>
      </c>
      <c r="C314" s="8" t="str">
        <f>'[2]All Speed'!D314</f>
        <v>I-5 SB</v>
      </c>
      <c r="D314" s="5">
        <f>'[2]All Speed'!E314</f>
        <v>26</v>
      </c>
      <c r="E314" s="1">
        <f>'[2]All Speed'!F314</f>
        <v>0.2</v>
      </c>
      <c r="F314" s="8" t="str">
        <f>'[2]All Speed'!G314</f>
        <v>LAS FLORES</v>
      </c>
      <c r="G314" s="112">
        <f>'[2]All Speed'!I314</f>
        <v>67.19</v>
      </c>
      <c r="H314" s="2">
        <f>'[2]All Speed'!J314</f>
        <v>57.41</v>
      </c>
      <c r="I314" s="112">
        <f>'[2]All Speed'!K314</f>
        <v>64.010000000000005</v>
      </c>
      <c r="J314" s="2">
        <f>'[2]All Speed'!L314</f>
        <v>67.91</v>
      </c>
      <c r="K314" s="112">
        <f>'[2]All Speed'!M314</f>
        <v>68.06</v>
      </c>
      <c r="L314" s="115">
        <f>VLOOKUP(A:A,readme[#All],2,FALSE)</f>
        <v>0</v>
      </c>
      <c r="M314" s="119">
        <f>VLOOKUP(A:A,readme[#All],3,FALSE)</f>
        <v>0</v>
      </c>
      <c r="N314" s="115">
        <f>VLOOKUP(A:A,readme[#All],4,FALSE)</f>
        <v>0</v>
      </c>
      <c r="O314" s="6">
        <f>VLOOKUP(A:A,readme[#All],5,FALSE)</f>
        <v>0</v>
      </c>
      <c r="P314" s="115">
        <f>VLOOKUP(A:A,readme[#All],6,FALSE)</f>
        <v>0</v>
      </c>
      <c r="Q314" s="143">
        <f t="shared" si="16"/>
        <v>-1</v>
      </c>
      <c r="R314" s="117">
        <f t="shared" si="17"/>
        <v>3295.9080999999996</v>
      </c>
      <c r="S314" s="143">
        <f t="shared" si="18"/>
        <v>-1</v>
      </c>
      <c r="T314" s="118">
        <f t="shared" si="19"/>
        <v>4611.7680999999993</v>
      </c>
      <c r="V314" s="10">
        <v>12238</v>
      </c>
      <c r="W314" s="139"/>
      <c r="X314" s="139"/>
      <c r="Y314" s="139"/>
      <c r="Z314" s="139"/>
      <c r="AA314" s="139">
        <v>65.959999999999994</v>
      </c>
      <c r="AB314" s="139">
        <v>0</v>
      </c>
      <c r="AC314" s="139">
        <v>61.05</v>
      </c>
      <c r="AD314" s="139">
        <v>0</v>
      </c>
      <c r="AE314" s="139"/>
      <c r="AF314" s="139"/>
      <c r="AG314" s="139"/>
      <c r="AH314" s="139"/>
      <c r="AI314" s="139"/>
      <c r="AJ314" s="139"/>
      <c r="AK314" s="139"/>
      <c r="AL314" s="139"/>
      <c r="AM314" s="139">
        <v>65.959999999999994</v>
      </c>
      <c r="AN314" s="139">
        <v>0</v>
      </c>
      <c r="AO314" s="139">
        <v>61.05</v>
      </c>
      <c r="AP314" s="139">
        <v>0</v>
      </c>
    </row>
    <row r="315" spans="1:42" x14ac:dyDescent="0.25">
      <c r="A315">
        <f>'[2]All Speed'!A315</f>
        <v>12583</v>
      </c>
      <c r="B315">
        <f>'[2]All Speed'!C315</f>
        <v>2</v>
      </c>
      <c r="C315" s="8" t="str">
        <f>'[2]All Speed'!D315</f>
        <v>I-5 SB</v>
      </c>
      <c r="D315" s="5">
        <f>'[2]All Speed'!E315</f>
        <v>27</v>
      </c>
      <c r="E315" s="1">
        <f>'[2]All Speed'!F315</f>
        <v>0.38</v>
      </c>
      <c r="F315" s="8" t="str">
        <f>'[2]All Speed'!G315</f>
        <v>CARLSBAD VILLAGE</v>
      </c>
      <c r="G315" s="112">
        <f>'[2]All Speed'!I315</f>
        <v>67.19</v>
      </c>
      <c r="H315" s="2">
        <f>'[2]All Speed'!J315</f>
        <v>57.41</v>
      </c>
      <c r="I315" s="112">
        <f>'[2]All Speed'!K315</f>
        <v>64.010000000000005</v>
      </c>
      <c r="J315" s="2">
        <f>'[2]All Speed'!L315</f>
        <v>67.91</v>
      </c>
      <c r="K315" s="112">
        <f>'[2]All Speed'!M315</f>
        <v>68.06</v>
      </c>
      <c r="L315" s="115">
        <f>VLOOKUP(A:A,readme[#All],2,FALSE)</f>
        <v>0</v>
      </c>
      <c r="M315" s="119">
        <f>VLOOKUP(A:A,readme[#All],3,FALSE)</f>
        <v>0</v>
      </c>
      <c r="N315" s="115">
        <f>VLOOKUP(A:A,readme[#All],4,FALSE)</f>
        <v>0</v>
      </c>
      <c r="O315" s="6">
        <f>VLOOKUP(A:A,readme[#All],5,FALSE)</f>
        <v>0</v>
      </c>
      <c r="P315" s="115">
        <f>VLOOKUP(A:A,readme[#All],6,FALSE)</f>
        <v>0</v>
      </c>
      <c r="Q315" s="143">
        <f t="shared" si="16"/>
        <v>-1</v>
      </c>
      <c r="R315" s="117">
        <f t="shared" si="17"/>
        <v>3295.9080999999996</v>
      </c>
      <c r="S315" s="143">
        <f t="shared" si="18"/>
        <v>-1</v>
      </c>
      <c r="T315" s="118">
        <f t="shared" si="19"/>
        <v>4611.7680999999993</v>
      </c>
      <c r="V315" s="10">
        <v>12239</v>
      </c>
      <c r="W315" s="139">
        <v>69.92</v>
      </c>
      <c r="X315" s="139">
        <v>0</v>
      </c>
      <c r="Y315" s="139">
        <v>67.28</v>
      </c>
      <c r="Z315" s="139">
        <v>0</v>
      </c>
      <c r="AA315" s="139"/>
      <c r="AB315" s="139"/>
      <c r="AC315" s="139"/>
      <c r="AD315" s="139"/>
      <c r="AE315" s="139"/>
      <c r="AF315" s="139"/>
      <c r="AG315" s="139"/>
      <c r="AH315" s="139"/>
      <c r="AI315" s="139"/>
      <c r="AJ315" s="139"/>
      <c r="AK315" s="139"/>
      <c r="AL315" s="139"/>
      <c r="AM315" s="139">
        <v>69.92</v>
      </c>
      <c r="AN315" s="139">
        <v>0</v>
      </c>
      <c r="AO315" s="139">
        <v>67.28</v>
      </c>
      <c r="AP315" s="139">
        <v>0</v>
      </c>
    </row>
    <row r="316" spans="1:42" x14ac:dyDescent="0.25">
      <c r="A316">
        <f>'[2]All Speed'!A316</f>
        <v>12582</v>
      </c>
      <c r="B316">
        <f>'[2]All Speed'!C316</f>
        <v>2</v>
      </c>
      <c r="C316" s="8" t="str">
        <f>'[2]All Speed'!D316</f>
        <v>I-5 SB</v>
      </c>
      <c r="D316" s="5">
        <f>'[2]All Speed'!E316</f>
        <v>28</v>
      </c>
      <c r="E316" s="1">
        <f>'[2]All Speed'!F316</f>
        <v>0.36</v>
      </c>
      <c r="F316" s="8" t="str">
        <f>'[2]All Speed'!G316</f>
        <v>CARLSBAD VILLAGE</v>
      </c>
      <c r="G316" s="112">
        <f>'[2]All Speed'!I316</f>
        <v>67.19</v>
      </c>
      <c r="H316" s="2">
        <f>'[2]All Speed'!J316</f>
        <v>57.41</v>
      </c>
      <c r="I316" s="112">
        <f>'[2]All Speed'!K316</f>
        <v>64.010000000000005</v>
      </c>
      <c r="J316" s="2">
        <f>'[2]All Speed'!L316</f>
        <v>67.91</v>
      </c>
      <c r="K316" s="112">
        <f>'[2]All Speed'!M316</f>
        <v>68.06</v>
      </c>
      <c r="L316" s="115">
        <f>VLOOKUP(A:A,readme[#All],2,FALSE)</f>
        <v>0</v>
      </c>
      <c r="M316" s="119">
        <f>VLOOKUP(A:A,readme[#All],3,FALSE)</f>
        <v>0</v>
      </c>
      <c r="N316" s="115">
        <f>VLOOKUP(A:A,readme[#All],4,FALSE)</f>
        <v>0</v>
      </c>
      <c r="O316" s="6">
        <f>VLOOKUP(A:A,readme[#All],5,FALSE)</f>
        <v>0</v>
      </c>
      <c r="P316" s="115">
        <f>VLOOKUP(A:A,readme[#All],6,FALSE)</f>
        <v>0</v>
      </c>
      <c r="Q316" s="143">
        <f t="shared" si="16"/>
        <v>-1</v>
      </c>
      <c r="R316" s="117">
        <f t="shared" si="17"/>
        <v>3295.9080999999996</v>
      </c>
      <c r="S316" s="143">
        <f t="shared" si="18"/>
        <v>-1</v>
      </c>
      <c r="T316" s="118">
        <f t="shared" si="19"/>
        <v>4611.7680999999993</v>
      </c>
      <c r="V316" s="10">
        <v>12241</v>
      </c>
      <c r="W316" s="139"/>
      <c r="X316" s="139"/>
      <c r="Y316" s="139"/>
      <c r="Z316" s="139"/>
      <c r="AA316" s="139">
        <v>66.84</v>
      </c>
      <c r="AB316" s="139">
        <v>0</v>
      </c>
      <c r="AC316" s="139">
        <v>61.95</v>
      </c>
      <c r="AD316" s="139">
        <v>0</v>
      </c>
      <c r="AE316" s="139"/>
      <c r="AF316" s="139"/>
      <c r="AG316" s="139"/>
      <c r="AH316" s="139"/>
      <c r="AI316" s="139"/>
      <c r="AJ316" s="139"/>
      <c r="AK316" s="139"/>
      <c r="AL316" s="139"/>
      <c r="AM316" s="139">
        <v>66.84</v>
      </c>
      <c r="AN316" s="139">
        <v>0</v>
      </c>
      <c r="AO316" s="139">
        <v>61.95</v>
      </c>
      <c r="AP316" s="139">
        <v>0</v>
      </c>
    </row>
    <row r="317" spans="1:42" x14ac:dyDescent="0.25">
      <c r="A317">
        <f>'[2]All Speed'!A317</f>
        <v>26563</v>
      </c>
      <c r="B317">
        <f>'[2]All Speed'!C317</f>
        <v>2</v>
      </c>
      <c r="C317" s="8" t="str">
        <f>'[2]All Speed'!D317</f>
        <v>I-5 SB</v>
      </c>
      <c r="D317" s="5">
        <f>'[2]All Speed'!E317</f>
        <v>29</v>
      </c>
      <c r="E317" s="1">
        <f>'[2]All Speed'!F317</f>
        <v>0.45</v>
      </c>
      <c r="F317" s="8" t="str">
        <f>'[2]All Speed'!G317</f>
        <v>TAMARACK</v>
      </c>
      <c r="G317" s="112">
        <f>'[2]All Speed'!I317</f>
        <v>68.17</v>
      </c>
      <c r="H317" s="2">
        <f>'[2]All Speed'!J317</f>
        <v>57.51</v>
      </c>
      <c r="I317" s="112">
        <f>'[2]All Speed'!K317</f>
        <v>63.9</v>
      </c>
      <c r="J317" s="2">
        <f>'[2]All Speed'!L317</f>
        <v>67.459999999999994</v>
      </c>
      <c r="K317" s="112">
        <f>'[2]All Speed'!M317</f>
        <v>68.8</v>
      </c>
      <c r="L317" s="115">
        <f>VLOOKUP(A:A,readme[#All],2,FALSE)</f>
        <v>0</v>
      </c>
      <c r="M317" s="119">
        <f>VLOOKUP(A:A,readme[#All],3,FALSE)</f>
        <v>0</v>
      </c>
      <c r="N317" s="115">
        <f>VLOOKUP(A:A,readme[#All],4,FALSE)</f>
        <v>0</v>
      </c>
      <c r="O317" s="6">
        <f>VLOOKUP(A:A,readme[#All],5,FALSE)</f>
        <v>0</v>
      </c>
      <c r="P317" s="115">
        <f>VLOOKUP(A:A,readme[#All],6,FALSE)</f>
        <v>0</v>
      </c>
      <c r="Q317" s="143">
        <f t="shared" si="16"/>
        <v>-1</v>
      </c>
      <c r="R317" s="117">
        <f t="shared" si="17"/>
        <v>3307.4000999999998</v>
      </c>
      <c r="S317" s="143">
        <f t="shared" si="18"/>
        <v>-1</v>
      </c>
      <c r="T317" s="118">
        <f t="shared" si="19"/>
        <v>4550.8515999999991</v>
      </c>
      <c r="V317" s="10">
        <v>12242</v>
      </c>
      <c r="W317" s="139">
        <v>69.819999999999993</v>
      </c>
      <c r="X317" s="139">
        <v>0</v>
      </c>
      <c r="Y317" s="139">
        <v>66.38</v>
      </c>
      <c r="Z317" s="139">
        <v>0</v>
      </c>
      <c r="AA317" s="139"/>
      <c r="AB317" s="139"/>
      <c r="AC317" s="139"/>
      <c r="AD317" s="139"/>
      <c r="AE317" s="139"/>
      <c r="AF317" s="139"/>
      <c r="AG317" s="139"/>
      <c r="AH317" s="139"/>
      <c r="AI317" s="139"/>
      <c r="AJ317" s="139"/>
      <c r="AK317" s="139"/>
      <c r="AL317" s="139"/>
      <c r="AM317" s="139">
        <v>69.819999999999993</v>
      </c>
      <c r="AN317" s="139">
        <v>0</v>
      </c>
      <c r="AO317" s="139">
        <v>66.38</v>
      </c>
      <c r="AP317" s="139">
        <v>0</v>
      </c>
    </row>
    <row r="318" spans="1:42" x14ac:dyDescent="0.25">
      <c r="A318">
        <f>'[2]All Speed'!A318</f>
        <v>675</v>
      </c>
      <c r="B318">
        <f>'[2]All Speed'!C318</f>
        <v>2</v>
      </c>
      <c r="C318" s="8" t="str">
        <f>'[2]All Speed'!D318</f>
        <v>I-5 SB</v>
      </c>
      <c r="D318" s="5">
        <f>'[2]All Speed'!E318</f>
        <v>30</v>
      </c>
      <c r="E318" s="1">
        <f>'[2]All Speed'!F318</f>
        <v>0.16</v>
      </c>
      <c r="F318" s="8" t="str">
        <f>'[2]All Speed'!G318</f>
        <v>TAMARACK</v>
      </c>
      <c r="G318" s="112">
        <f>'[2]All Speed'!I318</f>
        <v>68.17</v>
      </c>
      <c r="H318" s="2">
        <f>'[2]All Speed'!J318</f>
        <v>57.51</v>
      </c>
      <c r="I318" s="112">
        <f>'[2]All Speed'!K318</f>
        <v>63.9</v>
      </c>
      <c r="J318" s="2">
        <f>'[2]All Speed'!L318</f>
        <v>67.459999999999994</v>
      </c>
      <c r="K318" s="112">
        <f>'[2]All Speed'!M318</f>
        <v>68.8</v>
      </c>
      <c r="L318" s="115">
        <f>VLOOKUP(A:A,readme[#All],2,FALSE)</f>
        <v>0</v>
      </c>
      <c r="M318" s="119">
        <f>VLOOKUP(A:A,readme[#All],3,FALSE)</f>
        <v>0</v>
      </c>
      <c r="N318" s="115">
        <f>VLOOKUP(A:A,readme[#All],4,FALSE)</f>
        <v>0</v>
      </c>
      <c r="O318" s="6">
        <f>VLOOKUP(A:A,readme[#All],5,FALSE)</f>
        <v>0</v>
      </c>
      <c r="P318" s="115">
        <f>VLOOKUP(A:A,readme[#All],6,FALSE)</f>
        <v>0</v>
      </c>
      <c r="Q318" s="143">
        <f t="shared" si="16"/>
        <v>-1</v>
      </c>
      <c r="R318" s="117">
        <f t="shared" si="17"/>
        <v>3307.4000999999998</v>
      </c>
      <c r="S318" s="143">
        <f t="shared" si="18"/>
        <v>-1</v>
      </c>
      <c r="T318" s="118">
        <f t="shared" si="19"/>
        <v>4550.8515999999991</v>
      </c>
      <c r="V318" s="10">
        <v>12245</v>
      </c>
      <c r="W318" s="139">
        <v>69.819999999999993</v>
      </c>
      <c r="X318" s="139">
        <v>0</v>
      </c>
      <c r="Y318" s="139">
        <v>66.38</v>
      </c>
      <c r="Z318" s="139">
        <v>0</v>
      </c>
      <c r="AA318" s="139"/>
      <c r="AB318" s="139"/>
      <c r="AC318" s="139"/>
      <c r="AD318" s="139"/>
      <c r="AE318" s="139"/>
      <c r="AF318" s="139"/>
      <c r="AG318" s="139"/>
      <c r="AH318" s="139"/>
      <c r="AI318" s="139"/>
      <c r="AJ318" s="139"/>
      <c r="AK318" s="139"/>
      <c r="AL318" s="139"/>
      <c r="AM318" s="139">
        <v>69.819999999999993</v>
      </c>
      <c r="AN318" s="139">
        <v>0</v>
      </c>
      <c r="AO318" s="139">
        <v>66.38</v>
      </c>
      <c r="AP318" s="139">
        <v>0</v>
      </c>
    </row>
    <row r="319" spans="1:42" x14ac:dyDescent="0.25">
      <c r="A319">
        <f>'[2]All Speed'!A319</f>
        <v>674</v>
      </c>
      <c r="B319">
        <f>'[2]All Speed'!C319</f>
        <v>2</v>
      </c>
      <c r="C319" s="8" t="str">
        <f>'[2]All Speed'!D319</f>
        <v>I-5 SB</v>
      </c>
      <c r="D319" s="5">
        <f>'[2]All Speed'!E319</f>
        <v>32</v>
      </c>
      <c r="E319" s="1">
        <f>'[2]All Speed'!F319</f>
        <v>0.54</v>
      </c>
      <c r="F319" s="8" t="str">
        <f>'[2]All Speed'!G319</f>
        <v>CANNON</v>
      </c>
      <c r="G319" s="112">
        <f>'[2]All Speed'!I319</f>
        <v>67.59</v>
      </c>
      <c r="H319" s="2">
        <f>'[2]All Speed'!J319</f>
        <v>56.52</v>
      </c>
      <c r="I319" s="112">
        <f>'[2]All Speed'!K319</f>
        <v>63.11</v>
      </c>
      <c r="J319" s="2">
        <f>'[2]All Speed'!L319</f>
        <v>64.53</v>
      </c>
      <c r="K319" s="112">
        <f>'[2]All Speed'!M319</f>
        <v>68.03</v>
      </c>
      <c r="L319" s="115">
        <f>VLOOKUP(A:A,readme[#All],2,FALSE)</f>
        <v>0</v>
      </c>
      <c r="M319" s="119">
        <f>VLOOKUP(A:A,readme[#All],3,FALSE)</f>
        <v>0</v>
      </c>
      <c r="N319" s="115">
        <f>VLOOKUP(A:A,readme[#All],4,FALSE)</f>
        <v>0</v>
      </c>
      <c r="O319" s="6">
        <f>VLOOKUP(A:A,readme[#All],5,FALSE)</f>
        <v>0</v>
      </c>
      <c r="P319" s="115">
        <f>VLOOKUP(A:A,readme[#All],6,FALSE)</f>
        <v>0</v>
      </c>
      <c r="Q319" s="144">
        <f t="shared" si="16"/>
        <v>-1</v>
      </c>
      <c r="R319" s="117">
        <f t="shared" si="17"/>
        <v>3194.5104000000006</v>
      </c>
      <c r="S319" s="144">
        <f t="shared" si="18"/>
        <v>-1</v>
      </c>
      <c r="T319" s="118">
        <f t="shared" si="19"/>
        <v>4164.1208999999999</v>
      </c>
      <c r="V319" s="10">
        <v>12247</v>
      </c>
      <c r="W319" s="139"/>
      <c r="X319" s="139"/>
      <c r="Y319" s="139"/>
      <c r="Z319" s="139"/>
      <c r="AA319" s="139">
        <v>61.44</v>
      </c>
      <c r="AB319" s="139">
        <v>0</v>
      </c>
      <c r="AC319" s="139">
        <v>60.54</v>
      </c>
      <c r="AD319" s="139">
        <v>0</v>
      </c>
      <c r="AE319" s="139"/>
      <c r="AF319" s="139"/>
      <c r="AG319" s="139"/>
      <c r="AH319" s="139"/>
      <c r="AI319" s="139"/>
      <c r="AJ319" s="139"/>
      <c r="AK319" s="139"/>
      <c r="AL319" s="139"/>
      <c r="AM319" s="139">
        <v>61.44</v>
      </c>
      <c r="AN319" s="139">
        <v>0</v>
      </c>
      <c r="AO319" s="139">
        <v>60.54</v>
      </c>
      <c r="AP319" s="139">
        <v>0</v>
      </c>
    </row>
    <row r="320" spans="1:42" x14ac:dyDescent="0.25">
      <c r="A320">
        <f>'[2]All Speed'!A320</f>
        <v>13273</v>
      </c>
      <c r="B320">
        <f>'[2]All Speed'!C320</f>
        <v>2</v>
      </c>
      <c r="C320" s="8" t="str">
        <f>'[2]All Speed'!D320</f>
        <v>I-5 SB</v>
      </c>
      <c r="D320" s="5">
        <f>'[2]All Speed'!E320</f>
        <v>34</v>
      </c>
      <c r="E320" s="1">
        <f>'[2]All Speed'!F320</f>
        <v>0.37</v>
      </c>
      <c r="F320" s="8" t="str">
        <f>'[2]All Speed'!G320</f>
        <v>PALOMAR AIRPORT</v>
      </c>
      <c r="G320" s="112">
        <f>'[2]All Speed'!I320</f>
        <v>68.2</v>
      </c>
      <c r="H320" s="2">
        <f>'[2]All Speed'!J320</f>
        <v>53</v>
      </c>
      <c r="I320" s="112">
        <f>'[2]All Speed'!K320</f>
        <v>61.5</v>
      </c>
      <c r="J320" s="2">
        <f>'[2]All Speed'!L320</f>
        <v>62.53</v>
      </c>
      <c r="K320" s="112">
        <f>'[2]All Speed'!M320</f>
        <v>68.58</v>
      </c>
      <c r="L320" s="115">
        <f>VLOOKUP(A:A,readme[#All],2,FALSE)</f>
        <v>0</v>
      </c>
      <c r="M320" s="119">
        <f>VLOOKUP(A:A,readme[#All],3,FALSE)</f>
        <v>0</v>
      </c>
      <c r="N320" s="115">
        <f>VLOOKUP(A:A,readme[#All],4,FALSE)</f>
        <v>0</v>
      </c>
      <c r="O320" s="6">
        <f>VLOOKUP(A:A,readme[#All],5,FALSE)</f>
        <v>0</v>
      </c>
      <c r="P320" s="115">
        <f>VLOOKUP(A:A,readme[#All],6,FALSE)</f>
        <v>0</v>
      </c>
      <c r="Q320" s="143">
        <f t="shared" si="16"/>
        <v>-1</v>
      </c>
      <c r="R320" s="117">
        <f t="shared" si="17"/>
        <v>2809</v>
      </c>
      <c r="S320" s="143">
        <f t="shared" si="18"/>
        <v>-1</v>
      </c>
      <c r="T320" s="118">
        <f t="shared" si="19"/>
        <v>3910.0009</v>
      </c>
      <c r="V320" s="10">
        <v>12253</v>
      </c>
      <c r="W320" s="139">
        <v>68.27</v>
      </c>
      <c r="X320" s="139">
        <v>0</v>
      </c>
      <c r="Y320" s="139">
        <v>62.55</v>
      </c>
      <c r="Z320" s="139">
        <v>0</v>
      </c>
      <c r="AA320" s="139"/>
      <c r="AB320" s="139"/>
      <c r="AC320" s="139"/>
      <c r="AD320" s="139"/>
      <c r="AE320" s="139"/>
      <c r="AF320" s="139"/>
      <c r="AG320" s="139"/>
      <c r="AH320" s="139"/>
      <c r="AI320" s="139"/>
      <c r="AJ320" s="139"/>
      <c r="AK320" s="139"/>
      <c r="AL320" s="139"/>
      <c r="AM320" s="139">
        <v>68.27</v>
      </c>
      <c r="AN320" s="139">
        <v>0</v>
      </c>
      <c r="AO320" s="139">
        <v>62.55</v>
      </c>
      <c r="AP320" s="139">
        <v>0</v>
      </c>
    </row>
    <row r="321" spans="1:42" x14ac:dyDescent="0.25">
      <c r="A321">
        <f>'[2]All Speed'!A321</f>
        <v>13281</v>
      </c>
      <c r="B321">
        <f>'[2]All Speed'!C321</f>
        <v>2</v>
      </c>
      <c r="C321" s="8" t="str">
        <f>'[2]All Speed'!D321</f>
        <v>I-5 SB</v>
      </c>
      <c r="D321" s="5">
        <f>'[2]All Speed'!E321</f>
        <v>35</v>
      </c>
      <c r="E321" s="1">
        <f>'[2]All Speed'!F321</f>
        <v>0.17</v>
      </c>
      <c r="F321" s="8" t="str">
        <f>'[2]All Speed'!G321</f>
        <v>PALOMAR AIRPORT</v>
      </c>
      <c r="G321" s="112">
        <f>'[2]All Speed'!I321</f>
        <v>68.2</v>
      </c>
      <c r="H321" s="2">
        <f>'[2]All Speed'!J321</f>
        <v>53</v>
      </c>
      <c r="I321" s="112">
        <f>'[2]All Speed'!K321</f>
        <v>61.5</v>
      </c>
      <c r="J321" s="2">
        <f>'[2]All Speed'!L321</f>
        <v>62.53</v>
      </c>
      <c r="K321" s="112">
        <f>'[2]All Speed'!M321</f>
        <v>68.58</v>
      </c>
      <c r="L321" s="115">
        <f>VLOOKUP(A:A,readme[#All],2,FALSE)</f>
        <v>0</v>
      </c>
      <c r="M321" s="119">
        <f>VLOOKUP(A:A,readme[#All],3,FALSE)</f>
        <v>0</v>
      </c>
      <c r="N321" s="115">
        <f>VLOOKUP(A:A,readme[#All],4,FALSE)</f>
        <v>0</v>
      </c>
      <c r="O321" s="6">
        <f>VLOOKUP(A:A,readme[#All],5,FALSE)</f>
        <v>0</v>
      </c>
      <c r="P321" s="115">
        <f>VLOOKUP(A:A,readme[#All],6,FALSE)</f>
        <v>0</v>
      </c>
      <c r="Q321" s="143">
        <f t="shared" si="16"/>
        <v>-1</v>
      </c>
      <c r="R321" s="117">
        <f t="shared" si="17"/>
        <v>2809</v>
      </c>
      <c r="S321" s="143">
        <f t="shared" si="18"/>
        <v>-1</v>
      </c>
      <c r="T321" s="118">
        <f t="shared" si="19"/>
        <v>3910.0009</v>
      </c>
      <c r="V321" s="10">
        <v>12268</v>
      </c>
      <c r="W321" s="139">
        <v>71.44</v>
      </c>
      <c r="X321" s="139">
        <v>0</v>
      </c>
      <c r="Y321" s="139">
        <v>70.67</v>
      </c>
      <c r="Z321" s="139">
        <v>0</v>
      </c>
      <c r="AA321" s="139"/>
      <c r="AB321" s="139"/>
      <c r="AC321" s="139"/>
      <c r="AD321" s="139"/>
      <c r="AE321" s="139"/>
      <c r="AF321" s="139"/>
      <c r="AG321" s="139"/>
      <c r="AH321" s="139"/>
      <c r="AI321" s="139"/>
      <c r="AJ321" s="139"/>
      <c r="AK321" s="139"/>
      <c r="AL321" s="139"/>
      <c r="AM321" s="139">
        <v>71.44</v>
      </c>
      <c r="AN321" s="139">
        <v>0</v>
      </c>
      <c r="AO321" s="139">
        <v>70.67</v>
      </c>
      <c r="AP321" s="139">
        <v>0</v>
      </c>
    </row>
    <row r="322" spans="1:42" x14ac:dyDescent="0.25">
      <c r="A322">
        <f>'[2]All Speed'!A322</f>
        <v>26564</v>
      </c>
      <c r="B322">
        <f>'[2]All Speed'!C322</f>
        <v>2</v>
      </c>
      <c r="C322" s="8" t="str">
        <f>'[2]All Speed'!D322</f>
        <v>I-5 SB</v>
      </c>
      <c r="D322" s="5">
        <f>'[2]All Speed'!E322</f>
        <v>37</v>
      </c>
      <c r="E322" s="1">
        <f>'[2]All Speed'!F322</f>
        <v>0.3</v>
      </c>
      <c r="F322" s="8" t="str">
        <f>'[2]All Speed'!G322</f>
        <v>POINSETTIA</v>
      </c>
      <c r="G322" s="112">
        <f>'[2]All Speed'!I322</f>
        <v>67.37</v>
      </c>
      <c r="H322" s="2">
        <f>'[2]All Speed'!J322</f>
        <v>40.82</v>
      </c>
      <c r="I322" s="112">
        <f>'[2]All Speed'!K322</f>
        <v>60.16</v>
      </c>
      <c r="J322" s="2">
        <f>'[2]All Speed'!L322</f>
        <v>62.86</v>
      </c>
      <c r="K322" s="112">
        <f>'[2]All Speed'!M322</f>
        <v>67.87</v>
      </c>
      <c r="L322" s="115">
        <f>VLOOKUP(A:A,readme[#All],2,FALSE)</f>
        <v>0</v>
      </c>
      <c r="M322" s="119">
        <f>VLOOKUP(A:A,readme[#All],3,FALSE)</f>
        <v>0</v>
      </c>
      <c r="N322" s="115">
        <f>VLOOKUP(A:A,readme[#All],4,FALSE)</f>
        <v>0</v>
      </c>
      <c r="O322" s="6">
        <f>VLOOKUP(A:A,readme[#All],5,FALSE)</f>
        <v>0</v>
      </c>
      <c r="P322" s="115">
        <f>VLOOKUP(A:A,readme[#All],6,FALSE)</f>
        <v>0</v>
      </c>
      <c r="Q322" s="143">
        <f t="shared" si="16"/>
        <v>-1</v>
      </c>
      <c r="R322" s="117">
        <f t="shared" si="17"/>
        <v>1666.2724000000001</v>
      </c>
      <c r="S322" s="143">
        <f t="shared" si="18"/>
        <v>-1</v>
      </c>
      <c r="T322" s="118">
        <f t="shared" si="19"/>
        <v>3951.3795999999998</v>
      </c>
      <c r="V322" s="10">
        <v>12270</v>
      </c>
      <c r="W322" s="139"/>
      <c r="X322" s="139"/>
      <c r="Y322" s="139"/>
      <c r="Z322" s="139"/>
      <c r="AA322" s="139">
        <v>68.37</v>
      </c>
      <c r="AB322" s="139">
        <v>0</v>
      </c>
      <c r="AC322" s="139">
        <v>64.040000000000006</v>
      </c>
      <c r="AD322" s="139">
        <v>0</v>
      </c>
      <c r="AE322" s="139"/>
      <c r="AF322" s="139"/>
      <c r="AG322" s="139"/>
      <c r="AH322" s="139"/>
      <c r="AI322" s="139"/>
      <c r="AJ322" s="139"/>
      <c r="AK322" s="139"/>
      <c r="AL322" s="139"/>
      <c r="AM322" s="139">
        <v>68.37</v>
      </c>
      <c r="AN322" s="139">
        <v>0</v>
      </c>
      <c r="AO322" s="139">
        <v>64.040000000000006</v>
      </c>
      <c r="AP322" s="139">
        <v>0</v>
      </c>
    </row>
    <row r="323" spans="1:42" x14ac:dyDescent="0.25">
      <c r="A323">
        <f>'[2]All Speed'!A323</f>
        <v>735</v>
      </c>
      <c r="B323">
        <f>'[2]All Speed'!C323</f>
        <v>2</v>
      </c>
      <c r="C323" s="8" t="str">
        <f>'[2]All Speed'!D323</f>
        <v>I-5 SB</v>
      </c>
      <c r="D323" s="5">
        <f>'[2]All Speed'!E323</f>
        <v>38</v>
      </c>
      <c r="E323" s="1">
        <f>'[2]All Speed'!F323</f>
        <v>0.4</v>
      </c>
      <c r="F323" s="8" t="str">
        <f>'[2]All Speed'!G323</f>
        <v>POINSETTIA</v>
      </c>
      <c r="G323" s="112">
        <f>'[2]All Speed'!I323</f>
        <v>67.37</v>
      </c>
      <c r="H323" s="2">
        <f>'[2]All Speed'!J323</f>
        <v>40.82</v>
      </c>
      <c r="I323" s="112">
        <f>'[2]All Speed'!K323</f>
        <v>60.16</v>
      </c>
      <c r="J323" s="2">
        <f>'[2]All Speed'!L323</f>
        <v>62.86</v>
      </c>
      <c r="K323" s="112">
        <f>'[2]All Speed'!M323</f>
        <v>67.87</v>
      </c>
      <c r="L323" s="115">
        <f>VLOOKUP(A:A,readme[#All],2,FALSE)</f>
        <v>0</v>
      </c>
      <c r="M323" s="119">
        <f>VLOOKUP(A:A,readme[#All],3,FALSE)</f>
        <v>0</v>
      </c>
      <c r="N323" s="115">
        <f>VLOOKUP(A:A,readme[#All],4,FALSE)</f>
        <v>0</v>
      </c>
      <c r="O323" s="6">
        <f>VLOOKUP(A:A,readme[#All],5,FALSE)</f>
        <v>0</v>
      </c>
      <c r="P323" s="115">
        <f>VLOOKUP(A:A,readme[#All],6,FALSE)</f>
        <v>0</v>
      </c>
      <c r="Q323" s="143">
        <f t="shared" ref="Q323:Q386" si="20">IFERROR(M323/H323-1,"")</f>
        <v>-1</v>
      </c>
      <c r="R323" s="117">
        <f t="shared" ref="R323:R386" si="21">IFERROR(POWER((M323-H323),2),"")</f>
        <v>1666.2724000000001</v>
      </c>
      <c r="S323" s="143">
        <f t="shared" ref="S323:S386" si="22">IFERROR(O323/J323-1,"")</f>
        <v>-1</v>
      </c>
      <c r="T323" s="118">
        <f t="shared" ref="T323:T386" si="23">IFERROR(POWER((O323-J323),2),"")</f>
        <v>3951.3795999999998</v>
      </c>
      <c r="V323" s="10">
        <v>12547</v>
      </c>
      <c r="W323" s="139"/>
      <c r="X323" s="139"/>
      <c r="Y323" s="139"/>
      <c r="Z323" s="139"/>
      <c r="AA323" s="139"/>
      <c r="AB323" s="139"/>
      <c r="AC323" s="139"/>
      <c r="AD323" s="139"/>
      <c r="AE323" s="139">
        <v>65.180000000000007</v>
      </c>
      <c r="AF323" s="139">
        <v>0</v>
      </c>
      <c r="AG323" s="139">
        <v>59.99</v>
      </c>
      <c r="AH323" s="139">
        <v>0</v>
      </c>
      <c r="AI323" s="139"/>
      <c r="AJ323" s="139"/>
      <c r="AK323" s="139"/>
      <c r="AL323" s="139"/>
      <c r="AM323" s="139">
        <v>65.180000000000007</v>
      </c>
      <c r="AN323" s="139">
        <v>0</v>
      </c>
      <c r="AO323" s="139">
        <v>59.99</v>
      </c>
      <c r="AP323" s="139">
        <v>0</v>
      </c>
    </row>
    <row r="324" spans="1:42" x14ac:dyDescent="0.25">
      <c r="A324">
        <f>'[2]All Speed'!A324</f>
        <v>672</v>
      </c>
      <c r="B324">
        <f>'[2]All Speed'!C324</f>
        <v>2</v>
      </c>
      <c r="C324" s="8" t="str">
        <f>'[2]All Speed'!D324</f>
        <v>I-5 SB</v>
      </c>
      <c r="D324" s="5">
        <f>'[2]All Speed'!E324</f>
        <v>40</v>
      </c>
      <c r="E324" s="1">
        <f>'[2]All Speed'!F324</f>
        <v>0.66</v>
      </c>
      <c r="F324" s="8" t="str">
        <f>'[2]All Speed'!G324</f>
        <v>LA COSTA</v>
      </c>
      <c r="G324" s="112">
        <f>'[2]All Speed'!I324</f>
        <v>68.05</v>
      </c>
      <c r="H324" s="2">
        <f>'[2]All Speed'!J324</f>
        <v>35.01</v>
      </c>
      <c r="I324" s="112">
        <f>'[2]All Speed'!K324</f>
        <v>56.66</v>
      </c>
      <c r="J324" s="2">
        <f>'[2]All Speed'!L324</f>
        <v>61.88</v>
      </c>
      <c r="K324" s="112">
        <f>'[2]All Speed'!M324</f>
        <v>68.53</v>
      </c>
      <c r="L324" s="115">
        <f>VLOOKUP(A:A,readme[#All],2,FALSE)</f>
        <v>0</v>
      </c>
      <c r="M324" s="119">
        <f>VLOOKUP(A:A,readme[#All],3,FALSE)</f>
        <v>0</v>
      </c>
      <c r="N324" s="115">
        <f>VLOOKUP(A:A,readme[#All],4,FALSE)</f>
        <v>0</v>
      </c>
      <c r="O324" s="6">
        <f>VLOOKUP(A:A,readme[#All],5,FALSE)</f>
        <v>0</v>
      </c>
      <c r="P324" s="115">
        <f>VLOOKUP(A:A,readme[#All],6,FALSE)</f>
        <v>0</v>
      </c>
      <c r="Q324" s="143">
        <f t="shared" si="20"/>
        <v>-1</v>
      </c>
      <c r="R324" s="117">
        <f t="shared" si="21"/>
        <v>1225.7000999999998</v>
      </c>
      <c r="S324" s="143">
        <f t="shared" si="22"/>
        <v>-1</v>
      </c>
      <c r="T324" s="118">
        <f t="shared" si="23"/>
        <v>3829.1344000000004</v>
      </c>
      <c r="V324" s="10">
        <v>12578</v>
      </c>
      <c r="W324" s="139"/>
      <c r="X324" s="139"/>
      <c r="Y324" s="139"/>
      <c r="Z324" s="139"/>
      <c r="AA324" s="139"/>
      <c r="AB324" s="139"/>
      <c r="AC324" s="139"/>
      <c r="AD324" s="139"/>
      <c r="AE324" s="139">
        <v>66.45</v>
      </c>
      <c r="AF324" s="139">
        <v>0</v>
      </c>
      <c r="AG324" s="139">
        <v>63.33</v>
      </c>
      <c r="AH324" s="139">
        <v>0</v>
      </c>
      <c r="AI324" s="139"/>
      <c r="AJ324" s="139"/>
      <c r="AK324" s="139"/>
      <c r="AL324" s="139"/>
      <c r="AM324" s="139">
        <v>66.45</v>
      </c>
      <c r="AN324" s="139">
        <v>0</v>
      </c>
      <c r="AO324" s="139">
        <v>63.33</v>
      </c>
      <c r="AP324" s="139">
        <v>0</v>
      </c>
    </row>
    <row r="325" spans="1:42" x14ac:dyDescent="0.25">
      <c r="A325">
        <f>'[2]All Speed'!A325</f>
        <v>8773</v>
      </c>
      <c r="B325">
        <f>'[2]All Speed'!C325</f>
        <v>2</v>
      </c>
      <c r="C325" s="8" t="str">
        <f>'[2]All Speed'!D325</f>
        <v>I-5 SB</v>
      </c>
      <c r="D325" s="5">
        <f>'[2]All Speed'!E325</f>
        <v>43</v>
      </c>
      <c r="E325" s="1">
        <f>'[2]All Speed'!F325</f>
        <v>0.56999999999999995</v>
      </c>
      <c r="F325" s="8" t="str">
        <f>'[2]All Speed'!G325</f>
        <v>LEUCADIA</v>
      </c>
      <c r="G325" s="112">
        <f>'[2]All Speed'!I325</f>
        <v>67.72</v>
      </c>
      <c r="H325" s="2">
        <f>'[2]All Speed'!J325</f>
        <v>37.01</v>
      </c>
      <c r="I325" s="112">
        <f>'[2]All Speed'!K325</f>
        <v>56.08</v>
      </c>
      <c r="J325" s="2">
        <f>'[2]All Speed'!L325</f>
        <v>62.25</v>
      </c>
      <c r="K325" s="112">
        <f>'[2]All Speed'!M325</f>
        <v>67.94</v>
      </c>
      <c r="L325" s="115">
        <f>VLOOKUP(A:A,readme[#All],2,FALSE)</f>
        <v>0</v>
      </c>
      <c r="M325" s="119">
        <f>VLOOKUP(A:A,readme[#All],3,FALSE)</f>
        <v>0</v>
      </c>
      <c r="N325" s="115">
        <f>VLOOKUP(A:A,readme[#All],4,FALSE)</f>
        <v>0</v>
      </c>
      <c r="O325" s="6">
        <f>VLOOKUP(A:A,readme[#All],5,FALSE)</f>
        <v>0</v>
      </c>
      <c r="P325" s="115">
        <f>VLOOKUP(A:A,readme[#All],6,FALSE)</f>
        <v>0</v>
      </c>
      <c r="Q325" s="143">
        <f t="shared" si="20"/>
        <v>-1</v>
      </c>
      <c r="R325" s="117">
        <f t="shared" si="21"/>
        <v>1369.7400999999998</v>
      </c>
      <c r="S325" s="143">
        <f t="shared" si="22"/>
        <v>-1</v>
      </c>
      <c r="T325" s="118">
        <f t="shared" si="23"/>
        <v>3875.0625</v>
      </c>
      <c r="V325" s="10">
        <v>12582</v>
      </c>
      <c r="W325" s="139"/>
      <c r="X325" s="139"/>
      <c r="Y325" s="139"/>
      <c r="Z325" s="139"/>
      <c r="AA325" s="139">
        <v>57.41</v>
      </c>
      <c r="AB325" s="139">
        <v>0</v>
      </c>
      <c r="AC325" s="139">
        <v>67.91</v>
      </c>
      <c r="AD325" s="139">
        <v>0</v>
      </c>
      <c r="AE325" s="139"/>
      <c r="AF325" s="139"/>
      <c r="AG325" s="139"/>
      <c r="AH325" s="139"/>
      <c r="AI325" s="139"/>
      <c r="AJ325" s="139"/>
      <c r="AK325" s="139"/>
      <c r="AL325" s="139"/>
      <c r="AM325" s="139">
        <v>57.41</v>
      </c>
      <c r="AN325" s="139">
        <v>0</v>
      </c>
      <c r="AO325" s="139">
        <v>67.91</v>
      </c>
      <c r="AP325" s="139">
        <v>0</v>
      </c>
    </row>
    <row r="326" spans="1:42" x14ac:dyDescent="0.25">
      <c r="A326">
        <f>'[2]All Speed'!A326</f>
        <v>621</v>
      </c>
      <c r="B326">
        <f>'[2]All Speed'!C326</f>
        <v>2</v>
      </c>
      <c r="C326" s="8" t="str">
        <f>'[2]All Speed'!D326</f>
        <v>I-5 SB</v>
      </c>
      <c r="D326" s="5">
        <f>'[2]All Speed'!E326</f>
        <v>45</v>
      </c>
      <c r="E326" s="1">
        <f>'[2]All Speed'!F326</f>
        <v>0.43</v>
      </c>
      <c r="F326" s="8" t="str">
        <f>'[2]All Speed'!G326</f>
        <v>ENCINITAS</v>
      </c>
      <c r="G326" s="112">
        <f>'[2]All Speed'!I326</f>
        <v>68.209999999999994</v>
      </c>
      <c r="H326" s="2">
        <f>'[2]All Speed'!J326</f>
        <v>39.770000000000003</v>
      </c>
      <c r="I326" s="112">
        <f>'[2]All Speed'!K326</f>
        <v>58.29</v>
      </c>
      <c r="J326" s="2">
        <f>'[2]All Speed'!L326</f>
        <v>63.7</v>
      </c>
      <c r="K326" s="112">
        <f>'[2]All Speed'!M326</f>
        <v>68.37</v>
      </c>
      <c r="L326" s="115">
        <f>VLOOKUP(A:A,readme[#All],2,FALSE)</f>
        <v>0</v>
      </c>
      <c r="M326" s="119">
        <f>VLOOKUP(A:A,readme[#All],3,FALSE)</f>
        <v>0</v>
      </c>
      <c r="N326" s="115">
        <f>VLOOKUP(A:A,readme[#All],4,FALSE)</f>
        <v>0</v>
      </c>
      <c r="O326" s="6">
        <f>VLOOKUP(A:A,readme[#All],5,FALSE)</f>
        <v>0</v>
      </c>
      <c r="P326" s="115">
        <f>VLOOKUP(A:A,readme[#All],6,FALSE)</f>
        <v>0</v>
      </c>
      <c r="Q326" s="143">
        <f t="shared" si="20"/>
        <v>-1</v>
      </c>
      <c r="R326" s="117">
        <f t="shared" si="21"/>
        <v>1581.6529000000003</v>
      </c>
      <c r="S326" s="143">
        <f t="shared" si="22"/>
        <v>-1</v>
      </c>
      <c r="T326" s="118">
        <f t="shared" si="23"/>
        <v>4057.6900000000005</v>
      </c>
      <c r="V326" s="10">
        <v>12583</v>
      </c>
      <c r="W326" s="139"/>
      <c r="X326" s="139"/>
      <c r="Y326" s="139"/>
      <c r="Z326" s="139"/>
      <c r="AA326" s="139">
        <v>57.41</v>
      </c>
      <c r="AB326" s="139">
        <v>0</v>
      </c>
      <c r="AC326" s="139">
        <v>67.91</v>
      </c>
      <c r="AD326" s="139">
        <v>0</v>
      </c>
      <c r="AE326" s="139"/>
      <c r="AF326" s="139"/>
      <c r="AG326" s="139"/>
      <c r="AH326" s="139"/>
      <c r="AI326" s="139"/>
      <c r="AJ326" s="139"/>
      <c r="AK326" s="139"/>
      <c r="AL326" s="139"/>
      <c r="AM326" s="139">
        <v>57.41</v>
      </c>
      <c r="AN326" s="139">
        <v>0</v>
      </c>
      <c r="AO326" s="139">
        <v>67.91</v>
      </c>
      <c r="AP326" s="139">
        <v>0</v>
      </c>
    </row>
    <row r="327" spans="1:42" x14ac:dyDescent="0.25">
      <c r="A327">
        <f>'[2]All Speed'!A327</f>
        <v>26622</v>
      </c>
      <c r="B327">
        <f>'[2]All Speed'!C327</f>
        <v>2</v>
      </c>
      <c r="C327" s="8" t="str">
        <f>'[2]All Speed'!D327</f>
        <v>I-5 SB</v>
      </c>
      <c r="D327" s="5">
        <f>'[2]All Speed'!E327</f>
        <v>48</v>
      </c>
      <c r="E327" s="1">
        <f>'[2]All Speed'!F327</f>
        <v>0.21</v>
      </c>
      <c r="F327" s="8" t="str">
        <f>'[2]All Speed'!G327</f>
        <v>SANTA FE</v>
      </c>
      <c r="G327" s="112">
        <f>'[2]All Speed'!I327</f>
        <v>67.33</v>
      </c>
      <c r="H327" s="2">
        <f>'[2]All Speed'!J327</f>
        <v>42.29</v>
      </c>
      <c r="I327" s="112">
        <f>'[2]All Speed'!K327</f>
        <v>57.37</v>
      </c>
      <c r="J327" s="2">
        <f>'[2]All Speed'!L327</f>
        <v>61.58</v>
      </c>
      <c r="K327" s="112">
        <f>'[2]All Speed'!M327</f>
        <v>67.209999999999994</v>
      </c>
      <c r="L327" s="115">
        <f>VLOOKUP(A:A,readme[#All],2,FALSE)</f>
        <v>0</v>
      </c>
      <c r="M327" s="119">
        <f>VLOOKUP(A:A,readme[#All],3,FALSE)</f>
        <v>0</v>
      </c>
      <c r="N327" s="115">
        <f>VLOOKUP(A:A,readme[#All],4,FALSE)</f>
        <v>0</v>
      </c>
      <c r="O327" s="6">
        <f>VLOOKUP(A:A,readme[#All],5,FALSE)</f>
        <v>0</v>
      </c>
      <c r="P327" s="115">
        <f>VLOOKUP(A:A,readme[#All],6,FALSE)</f>
        <v>0</v>
      </c>
      <c r="Q327" s="143">
        <f t="shared" si="20"/>
        <v>-1</v>
      </c>
      <c r="R327" s="117">
        <f t="shared" si="21"/>
        <v>1788.4440999999999</v>
      </c>
      <c r="S327" s="143">
        <f t="shared" si="22"/>
        <v>-1</v>
      </c>
      <c r="T327" s="118">
        <f t="shared" si="23"/>
        <v>3792.0963999999999</v>
      </c>
      <c r="V327" s="10">
        <v>12584</v>
      </c>
      <c r="W327" s="139">
        <v>69.92</v>
      </c>
      <c r="X327" s="139">
        <v>0</v>
      </c>
      <c r="Y327" s="139">
        <v>61.38</v>
      </c>
      <c r="Z327" s="139">
        <v>0</v>
      </c>
      <c r="AA327" s="139"/>
      <c r="AB327" s="139"/>
      <c r="AC327" s="139"/>
      <c r="AD327" s="139"/>
      <c r="AE327" s="139"/>
      <c r="AF327" s="139"/>
      <c r="AG327" s="139"/>
      <c r="AH327" s="139"/>
      <c r="AI327" s="139"/>
      <c r="AJ327" s="139"/>
      <c r="AK327" s="139"/>
      <c r="AL327" s="139"/>
      <c r="AM327" s="139">
        <v>69.92</v>
      </c>
      <c r="AN327" s="139">
        <v>0</v>
      </c>
      <c r="AO327" s="139">
        <v>61.38</v>
      </c>
      <c r="AP327" s="139">
        <v>0</v>
      </c>
    </row>
    <row r="328" spans="1:42" x14ac:dyDescent="0.25">
      <c r="A328">
        <f>'[2]All Speed'!A328</f>
        <v>13582</v>
      </c>
      <c r="B328">
        <f>'[2]All Speed'!C328</f>
        <v>2</v>
      </c>
      <c r="C328" s="8" t="str">
        <f>'[2]All Speed'!D328</f>
        <v>I-5 SB</v>
      </c>
      <c r="D328" s="5">
        <f>'[2]All Speed'!E328</f>
        <v>49</v>
      </c>
      <c r="E328" s="1">
        <f>'[2]All Speed'!F328</f>
        <v>0.24</v>
      </c>
      <c r="F328" s="8" t="str">
        <f>'[2]All Speed'!G328</f>
        <v>SANTA FE</v>
      </c>
      <c r="G328" s="112">
        <f>'[2]All Speed'!I328</f>
        <v>67.33</v>
      </c>
      <c r="H328" s="2">
        <f>'[2]All Speed'!J328</f>
        <v>42.29</v>
      </c>
      <c r="I328" s="112">
        <f>'[2]All Speed'!K328</f>
        <v>57.37</v>
      </c>
      <c r="J328" s="2">
        <f>'[2]All Speed'!L328</f>
        <v>61.58</v>
      </c>
      <c r="K328" s="112">
        <f>'[2]All Speed'!M328</f>
        <v>67.209999999999994</v>
      </c>
      <c r="L328" s="115">
        <f>VLOOKUP(A:A,readme[#All],2,FALSE)</f>
        <v>0</v>
      </c>
      <c r="M328" s="119">
        <f>VLOOKUP(A:A,readme[#All],3,FALSE)</f>
        <v>0</v>
      </c>
      <c r="N328" s="115">
        <f>VLOOKUP(A:A,readme[#All],4,FALSE)</f>
        <v>0</v>
      </c>
      <c r="O328" s="6">
        <f>VLOOKUP(A:A,readme[#All],5,FALSE)</f>
        <v>0</v>
      </c>
      <c r="P328" s="115">
        <f>VLOOKUP(A:A,readme[#All],6,FALSE)</f>
        <v>0</v>
      </c>
      <c r="Q328" s="143">
        <f t="shared" si="20"/>
        <v>-1</v>
      </c>
      <c r="R328" s="117">
        <f t="shared" si="21"/>
        <v>1788.4440999999999</v>
      </c>
      <c r="S328" s="143">
        <f t="shared" si="22"/>
        <v>-1</v>
      </c>
      <c r="T328" s="118">
        <f t="shared" si="23"/>
        <v>3792.0963999999999</v>
      </c>
      <c r="V328" s="10">
        <v>12585</v>
      </c>
      <c r="W328" s="139">
        <v>69.86</v>
      </c>
      <c r="X328" s="139">
        <v>0</v>
      </c>
      <c r="Y328" s="139">
        <v>62.69</v>
      </c>
      <c r="Z328" s="139">
        <v>0</v>
      </c>
      <c r="AA328" s="139"/>
      <c r="AB328" s="139"/>
      <c r="AC328" s="139"/>
      <c r="AD328" s="139"/>
      <c r="AE328" s="139"/>
      <c r="AF328" s="139"/>
      <c r="AG328" s="139"/>
      <c r="AH328" s="139"/>
      <c r="AI328" s="139"/>
      <c r="AJ328" s="139"/>
      <c r="AK328" s="139"/>
      <c r="AL328" s="139"/>
      <c r="AM328" s="139">
        <v>69.86</v>
      </c>
      <c r="AN328" s="139">
        <v>0</v>
      </c>
      <c r="AO328" s="139">
        <v>62.69</v>
      </c>
      <c r="AP328" s="139">
        <v>0</v>
      </c>
    </row>
    <row r="329" spans="1:42" x14ac:dyDescent="0.25">
      <c r="A329">
        <f>'[2]All Speed'!A329</f>
        <v>13585</v>
      </c>
      <c r="B329">
        <f>'[2]All Speed'!C329</f>
        <v>2</v>
      </c>
      <c r="C329" s="8" t="str">
        <f>'[2]All Speed'!D329</f>
        <v>I-5 SB</v>
      </c>
      <c r="D329" s="5">
        <f>'[2]All Speed'!E329</f>
        <v>50</v>
      </c>
      <c r="E329" s="1">
        <f>'[2]All Speed'!F329</f>
        <v>0.34</v>
      </c>
      <c r="F329" s="8" t="str">
        <f>'[2]All Speed'!G329</f>
        <v>SANTA FE</v>
      </c>
      <c r="G329" s="112">
        <f>'[2]All Speed'!I329</f>
        <v>67.33</v>
      </c>
      <c r="H329" s="2">
        <f>'[2]All Speed'!J329</f>
        <v>42.29</v>
      </c>
      <c r="I329" s="112">
        <f>'[2]All Speed'!K329</f>
        <v>57.37</v>
      </c>
      <c r="J329" s="2">
        <f>'[2]All Speed'!L329</f>
        <v>61.58</v>
      </c>
      <c r="K329" s="112">
        <f>'[2]All Speed'!M329</f>
        <v>67.209999999999994</v>
      </c>
      <c r="L329" s="115">
        <f>VLOOKUP(A:A,readme[#All],2,FALSE)</f>
        <v>0</v>
      </c>
      <c r="M329" s="119">
        <f>VLOOKUP(A:A,readme[#All],3,FALSE)</f>
        <v>0</v>
      </c>
      <c r="N329" s="115">
        <f>VLOOKUP(A:A,readme[#All],4,FALSE)</f>
        <v>0</v>
      </c>
      <c r="O329" s="6">
        <f>VLOOKUP(A:A,readme[#All],5,FALSE)</f>
        <v>0</v>
      </c>
      <c r="P329" s="115">
        <f>VLOOKUP(A:A,readme[#All],6,FALSE)</f>
        <v>0</v>
      </c>
      <c r="Q329" s="143">
        <f t="shared" si="20"/>
        <v>-1</v>
      </c>
      <c r="R329" s="117">
        <f t="shared" si="21"/>
        <v>1788.4440999999999</v>
      </c>
      <c r="S329" s="143">
        <f t="shared" si="22"/>
        <v>-1</v>
      </c>
      <c r="T329" s="118">
        <f t="shared" si="23"/>
        <v>3792.0963999999999</v>
      </c>
      <c r="V329" s="10">
        <v>12586</v>
      </c>
      <c r="W329" s="139"/>
      <c r="X329" s="139"/>
      <c r="Y329" s="139"/>
      <c r="Z329" s="139"/>
      <c r="AA329" s="139">
        <v>57.41</v>
      </c>
      <c r="AB329" s="139">
        <v>0</v>
      </c>
      <c r="AC329" s="139">
        <v>67.91</v>
      </c>
      <c r="AD329" s="139">
        <v>0</v>
      </c>
      <c r="AE329" s="139"/>
      <c r="AF329" s="139"/>
      <c r="AG329" s="139"/>
      <c r="AH329" s="139"/>
      <c r="AI329" s="139"/>
      <c r="AJ329" s="139"/>
      <c r="AK329" s="139"/>
      <c r="AL329" s="139"/>
      <c r="AM329" s="139">
        <v>57.41</v>
      </c>
      <c r="AN329" s="139">
        <v>0</v>
      </c>
      <c r="AO329" s="139">
        <v>67.91</v>
      </c>
      <c r="AP329" s="139">
        <v>0</v>
      </c>
    </row>
    <row r="330" spans="1:42" x14ac:dyDescent="0.25">
      <c r="A330">
        <f>'[2]All Speed'!A330</f>
        <v>13589</v>
      </c>
      <c r="B330">
        <f>'[2]All Speed'!C330</f>
        <v>2</v>
      </c>
      <c r="C330" s="8" t="str">
        <f>'[2]All Speed'!D330</f>
        <v>I-5 SB</v>
      </c>
      <c r="D330" s="5">
        <f>'[2]All Speed'!E330</f>
        <v>52</v>
      </c>
      <c r="E330" s="1">
        <f>'[2]All Speed'!F330</f>
        <v>0.31</v>
      </c>
      <c r="F330" s="8" t="str">
        <f>'[2]All Speed'!G330</f>
        <v>BIRMINGHAM</v>
      </c>
      <c r="G330" s="112">
        <f>'[2]All Speed'!I330</f>
        <v>68.78</v>
      </c>
      <c r="H330" s="2">
        <f>'[2]All Speed'!J330</f>
        <v>45.83</v>
      </c>
      <c r="I330" s="112">
        <f>'[2]All Speed'!K330</f>
        <v>61.34</v>
      </c>
      <c r="J330" s="2">
        <f>'[2]All Speed'!L330</f>
        <v>66.81</v>
      </c>
      <c r="K330" s="112">
        <f>'[2]All Speed'!M330</f>
        <v>68.930000000000007</v>
      </c>
      <c r="L330" s="115">
        <f>VLOOKUP(A:A,readme[#All],2,FALSE)</f>
        <v>0</v>
      </c>
      <c r="M330" s="119">
        <f>VLOOKUP(A:A,readme[#All],3,FALSE)</f>
        <v>0</v>
      </c>
      <c r="N330" s="115">
        <f>VLOOKUP(A:A,readme[#All],4,FALSE)</f>
        <v>0</v>
      </c>
      <c r="O330" s="6">
        <f>VLOOKUP(A:A,readme[#All],5,FALSE)</f>
        <v>0</v>
      </c>
      <c r="P330" s="115">
        <f>VLOOKUP(A:A,readme[#All],6,FALSE)</f>
        <v>0</v>
      </c>
      <c r="Q330" s="143">
        <f t="shared" si="20"/>
        <v>-1</v>
      </c>
      <c r="R330" s="117">
        <f t="shared" si="21"/>
        <v>2100.3888999999999</v>
      </c>
      <c r="S330" s="143">
        <f t="shared" si="22"/>
        <v>-1</v>
      </c>
      <c r="T330" s="118">
        <f t="shared" si="23"/>
        <v>4463.5761000000002</v>
      </c>
      <c r="V330" s="10">
        <v>12589</v>
      </c>
      <c r="W330" s="139"/>
      <c r="X330" s="139"/>
      <c r="Y330" s="139"/>
      <c r="Z330" s="139"/>
      <c r="AA330" s="139">
        <v>56.51</v>
      </c>
      <c r="AB330" s="139">
        <v>0</v>
      </c>
      <c r="AC330" s="139">
        <v>67.12</v>
      </c>
      <c r="AD330" s="139">
        <v>0</v>
      </c>
      <c r="AE330" s="139"/>
      <c r="AF330" s="139"/>
      <c r="AG330" s="139"/>
      <c r="AH330" s="139"/>
      <c r="AI330" s="139"/>
      <c r="AJ330" s="139"/>
      <c r="AK330" s="139"/>
      <c r="AL330" s="139"/>
      <c r="AM330" s="139">
        <v>56.51</v>
      </c>
      <c r="AN330" s="139">
        <v>0</v>
      </c>
      <c r="AO330" s="139">
        <v>67.12</v>
      </c>
      <c r="AP330" s="139">
        <v>0</v>
      </c>
    </row>
    <row r="331" spans="1:42" x14ac:dyDescent="0.25">
      <c r="A331">
        <f>'[2]All Speed'!A331</f>
        <v>13590</v>
      </c>
      <c r="B331">
        <f>'[2]All Speed'!C331</f>
        <v>2</v>
      </c>
      <c r="C331" s="8" t="str">
        <f>'[2]All Speed'!D331</f>
        <v>I-5 SB</v>
      </c>
      <c r="D331" s="5">
        <f>'[2]All Speed'!E331</f>
        <v>53</v>
      </c>
      <c r="E331" s="1">
        <f>'[2]All Speed'!F331</f>
        <v>0.7</v>
      </c>
      <c r="F331" s="8" t="str">
        <f>'[2]All Speed'!G331</f>
        <v>BIRMINGHAM</v>
      </c>
      <c r="G331" s="112">
        <f>'[2]All Speed'!I331</f>
        <v>68.78</v>
      </c>
      <c r="H331" s="2">
        <f>'[2]All Speed'!J331</f>
        <v>45.83</v>
      </c>
      <c r="I331" s="112">
        <f>'[2]All Speed'!K331</f>
        <v>61.34</v>
      </c>
      <c r="J331" s="2">
        <f>'[2]All Speed'!L331</f>
        <v>66.81</v>
      </c>
      <c r="K331" s="112">
        <f>'[2]All Speed'!M331</f>
        <v>68.930000000000007</v>
      </c>
      <c r="L331" s="115">
        <f>VLOOKUP(A:A,readme[#All],2,FALSE)</f>
        <v>0</v>
      </c>
      <c r="M331" s="119">
        <f>VLOOKUP(A:A,readme[#All],3,FALSE)</f>
        <v>0</v>
      </c>
      <c r="N331" s="115">
        <f>VLOOKUP(A:A,readme[#All],4,FALSE)</f>
        <v>0</v>
      </c>
      <c r="O331" s="6">
        <f>VLOOKUP(A:A,readme[#All],5,FALSE)</f>
        <v>0</v>
      </c>
      <c r="P331" s="115">
        <f>VLOOKUP(A:A,readme[#All],6,FALSE)</f>
        <v>0</v>
      </c>
      <c r="Q331" s="143">
        <f t="shared" si="20"/>
        <v>-1</v>
      </c>
      <c r="R331" s="117">
        <f t="shared" si="21"/>
        <v>2100.3888999999999</v>
      </c>
      <c r="S331" s="143">
        <f t="shared" si="22"/>
        <v>-1</v>
      </c>
      <c r="T331" s="118">
        <f t="shared" si="23"/>
        <v>4463.5761000000002</v>
      </c>
      <c r="V331" s="10">
        <v>12591</v>
      </c>
      <c r="W331" s="139">
        <v>69.86</v>
      </c>
      <c r="X331" s="139">
        <v>0</v>
      </c>
      <c r="Y331" s="139">
        <v>62.69</v>
      </c>
      <c r="Z331" s="139">
        <v>0</v>
      </c>
      <c r="AA331" s="139"/>
      <c r="AB331" s="139"/>
      <c r="AC331" s="139"/>
      <c r="AD331" s="139"/>
      <c r="AE331" s="139"/>
      <c r="AF331" s="139"/>
      <c r="AG331" s="139"/>
      <c r="AH331" s="139"/>
      <c r="AI331" s="139"/>
      <c r="AJ331" s="139"/>
      <c r="AK331" s="139"/>
      <c r="AL331" s="139"/>
      <c r="AM331" s="139">
        <v>69.86</v>
      </c>
      <c r="AN331" s="139">
        <v>0</v>
      </c>
      <c r="AO331" s="139">
        <v>62.69</v>
      </c>
      <c r="AP331" s="139">
        <v>0</v>
      </c>
    </row>
    <row r="332" spans="1:42" x14ac:dyDescent="0.25">
      <c r="A332">
        <f>'[2]All Speed'!A332</f>
        <v>643</v>
      </c>
      <c r="B332">
        <f>'[2]All Speed'!C332</f>
        <v>2</v>
      </c>
      <c r="C332" s="8" t="str">
        <f>'[2]All Speed'!D332</f>
        <v>I-5 SB</v>
      </c>
      <c r="D332" s="5">
        <f>'[2]All Speed'!E332</f>
        <v>54</v>
      </c>
      <c r="E332" s="1">
        <f>'[2]All Speed'!F332</f>
        <v>0.34</v>
      </c>
      <c r="F332" s="8" t="str">
        <f>'[2]All Speed'!G332</f>
        <v>MANCHESTER</v>
      </c>
      <c r="G332" s="112">
        <f>'[2]All Speed'!I332</f>
        <v>68.260000000000005</v>
      </c>
      <c r="H332" s="2">
        <f>'[2]All Speed'!J332</f>
        <v>50.14</v>
      </c>
      <c r="I332" s="112">
        <f>'[2]All Speed'!K332</f>
        <v>60.9</v>
      </c>
      <c r="J332" s="2">
        <f>'[2]All Speed'!L332</f>
        <v>66.989999999999995</v>
      </c>
      <c r="K332" s="112">
        <f>'[2]All Speed'!M332</f>
        <v>68.36</v>
      </c>
      <c r="L332" s="115">
        <f>VLOOKUP(A:A,readme[#All],2,FALSE)</f>
        <v>0</v>
      </c>
      <c r="M332" s="119">
        <f>VLOOKUP(A:A,readme[#All],3,FALSE)</f>
        <v>0</v>
      </c>
      <c r="N332" s="115">
        <f>VLOOKUP(A:A,readme[#All],4,FALSE)</f>
        <v>0</v>
      </c>
      <c r="O332" s="6">
        <f>VLOOKUP(A:A,readme[#All],5,FALSE)</f>
        <v>0</v>
      </c>
      <c r="P332" s="115">
        <f>VLOOKUP(A:A,readme[#All],6,FALSE)</f>
        <v>0</v>
      </c>
      <c r="Q332" s="143">
        <f t="shared" si="20"/>
        <v>-1</v>
      </c>
      <c r="R332" s="117">
        <f t="shared" si="21"/>
        <v>2514.0196000000001</v>
      </c>
      <c r="S332" s="143">
        <f t="shared" si="22"/>
        <v>-1</v>
      </c>
      <c r="T332" s="118">
        <f t="shared" si="23"/>
        <v>4487.6600999999991</v>
      </c>
      <c r="V332" s="10">
        <v>12592</v>
      </c>
      <c r="W332" s="139">
        <v>70</v>
      </c>
      <c r="X332" s="139">
        <v>0</v>
      </c>
      <c r="Y332" s="139">
        <v>57.57</v>
      </c>
      <c r="Z332" s="139">
        <v>0</v>
      </c>
      <c r="AA332" s="139"/>
      <c r="AB332" s="139"/>
      <c r="AC332" s="139"/>
      <c r="AD332" s="139"/>
      <c r="AE332" s="139"/>
      <c r="AF332" s="139"/>
      <c r="AG332" s="139"/>
      <c r="AH332" s="139"/>
      <c r="AI332" s="139"/>
      <c r="AJ332" s="139"/>
      <c r="AK332" s="139"/>
      <c r="AL332" s="139"/>
      <c r="AM332" s="139">
        <v>70</v>
      </c>
      <c r="AN332" s="139">
        <v>0</v>
      </c>
      <c r="AO332" s="139">
        <v>57.57</v>
      </c>
      <c r="AP332" s="139">
        <v>0</v>
      </c>
    </row>
    <row r="333" spans="1:42" x14ac:dyDescent="0.25">
      <c r="A333">
        <f>'[2]All Speed'!A333</f>
        <v>26294</v>
      </c>
      <c r="B333">
        <f>'[2]All Speed'!C333</f>
        <v>2</v>
      </c>
      <c r="C333" s="8" t="str">
        <f>'[2]All Speed'!D333</f>
        <v>I-5 SB</v>
      </c>
      <c r="D333" s="5">
        <f>'[2]All Speed'!E333</f>
        <v>57</v>
      </c>
      <c r="E333" s="1">
        <f>'[2]All Speed'!F333</f>
        <v>0.13</v>
      </c>
      <c r="F333" s="8" t="str">
        <f>'[2]All Speed'!G333</f>
        <v>LOMAS SANTA FE</v>
      </c>
      <c r="G333" s="112">
        <f>'[2]All Speed'!I333</f>
        <v>67.099999999999994</v>
      </c>
      <c r="H333" s="2">
        <f>'[2]All Speed'!J333</f>
        <v>60.62</v>
      </c>
      <c r="I333" s="112">
        <f>'[2]All Speed'!K333</f>
        <v>63.61</v>
      </c>
      <c r="J333" s="2">
        <f>'[2]All Speed'!L333</f>
        <v>66.56</v>
      </c>
      <c r="K333" s="112">
        <f>'[2]All Speed'!M333</f>
        <v>67.17</v>
      </c>
      <c r="L333" s="115">
        <f>VLOOKUP(A:A,readme[#All],2,FALSE)</f>
        <v>0</v>
      </c>
      <c r="M333" s="119">
        <f>VLOOKUP(A:A,readme[#All],3,FALSE)</f>
        <v>0</v>
      </c>
      <c r="N333" s="115">
        <f>VLOOKUP(A:A,readme[#All],4,FALSE)</f>
        <v>0</v>
      </c>
      <c r="O333" s="6">
        <f>VLOOKUP(A:A,readme[#All],5,FALSE)</f>
        <v>0</v>
      </c>
      <c r="P333" s="115">
        <f>VLOOKUP(A:A,readme[#All],6,FALSE)</f>
        <v>0</v>
      </c>
      <c r="Q333" s="143">
        <f t="shared" si="20"/>
        <v>-1</v>
      </c>
      <c r="R333" s="117">
        <f t="shared" si="21"/>
        <v>3674.7843999999996</v>
      </c>
      <c r="S333" s="143">
        <f t="shared" si="22"/>
        <v>-1</v>
      </c>
      <c r="T333" s="118">
        <f t="shared" si="23"/>
        <v>4430.2336000000005</v>
      </c>
      <c r="V333" s="10">
        <v>12593</v>
      </c>
      <c r="W333" s="139">
        <v>69.92</v>
      </c>
      <c r="X333" s="139">
        <v>0</v>
      </c>
      <c r="Y333" s="139">
        <v>61.38</v>
      </c>
      <c r="Z333" s="139">
        <v>0</v>
      </c>
      <c r="AA333" s="139"/>
      <c r="AB333" s="139"/>
      <c r="AC333" s="139"/>
      <c r="AD333" s="139"/>
      <c r="AE333" s="139"/>
      <c r="AF333" s="139"/>
      <c r="AG333" s="139"/>
      <c r="AH333" s="139"/>
      <c r="AI333" s="139"/>
      <c r="AJ333" s="139"/>
      <c r="AK333" s="139"/>
      <c r="AL333" s="139"/>
      <c r="AM333" s="139">
        <v>69.92</v>
      </c>
      <c r="AN333" s="139">
        <v>0</v>
      </c>
      <c r="AO333" s="139">
        <v>61.38</v>
      </c>
      <c r="AP333" s="139">
        <v>0</v>
      </c>
    </row>
    <row r="334" spans="1:42" x14ac:dyDescent="0.25">
      <c r="A334">
        <f>'[2]All Speed'!A334</f>
        <v>13598</v>
      </c>
      <c r="B334">
        <f>'[2]All Speed'!C334</f>
        <v>2</v>
      </c>
      <c r="C334" s="8" t="str">
        <f>'[2]All Speed'!D334</f>
        <v>I-5 SB</v>
      </c>
      <c r="D334" s="5">
        <f>'[2]All Speed'!E334</f>
        <v>58</v>
      </c>
      <c r="E334" s="1">
        <f>'[2]All Speed'!F334</f>
        <v>0.31</v>
      </c>
      <c r="F334" s="8" t="str">
        <f>'[2]All Speed'!G334</f>
        <v>LOMAS SANTA FE</v>
      </c>
      <c r="G334" s="112">
        <f>'[2]All Speed'!I334</f>
        <v>67.099999999999994</v>
      </c>
      <c r="H334" s="2">
        <f>'[2]All Speed'!J334</f>
        <v>60.62</v>
      </c>
      <c r="I334" s="112">
        <f>'[2]All Speed'!K334</f>
        <v>63.61</v>
      </c>
      <c r="J334" s="2">
        <f>'[2]All Speed'!L334</f>
        <v>66.56</v>
      </c>
      <c r="K334" s="112">
        <f>'[2]All Speed'!M334</f>
        <v>67.17</v>
      </c>
      <c r="L334" s="115">
        <f>VLOOKUP(A:A,readme[#All],2,FALSE)</f>
        <v>0</v>
      </c>
      <c r="M334" s="119">
        <f>VLOOKUP(A:A,readme[#All],3,FALSE)</f>
        <v>0</v>
      </c>
      <c r="N334" s="115">
        <f>VLOOKUP(A:A,readme[#All],4,FALSE)</f>
        <v>0</v>
      </c>
      <c r="O334" s="6">
        <f>VLOOKUP(A:A,readme[#All],5,FALSE)</f>
        <v>0</v>
      </c>
      <c r="P334" s="115">
        <f>VLOOKUP(A:A,readme[#All],6,FALSE)</f>
        <v>0</v>
      </c>
      <c r="Q334" s="143">
        <f t="shared" si="20"/>
        <v>-1</v>
      </c>
      <c r="R334" s="117">
        <f t="shared" si="21"/>
        <v>3674.7843999999996</v>
      </c>
      <c r="S334" s="143">
        <f t="shared" si="22"/>
        <v>-1</v>
      </c>
      <c r="T334" s="118">
        <f t="shared" si="23"/>
        <v>4430.2336000000005</v>
      </c>
      <c r="V334" s="10">
        <v>12753</v>
      </c>
      <c r="W334" s="139"/>
      <c r="X334" s="139"/>
      <c r="Y334" s="139"/>
      <c r="Z334" s="139"/>
      <c r="AA334" s="139">
        <v>70.48</v>
      </c>
      <c r="AB334" s="139">
        <v>0</v>
      </c>
      <c r="AC334" s="139">
        <v>72.06</v>
      </c>
      <c r="AD334" s="139">
        <v>0</v>
      </c>
      <c r="AE334" s="139"/>
      <c r="AF334" s="139"/>
      <c r="AG334" s="139"/>
      <c r="AH334" s="139"/>
      <c r="AI334" s="139"/>
      <c r="AJ334" s="139"/>
      <c r="AK334" s="139"/>
      <c r="AL334" s="139"/>
      <c r="AM334" s="139">
        <v>70.48</v>
      </c>
      <c r="AN334" s="139">
        <v>0</v>
      </c>
      <c r="AO334" s="139">
        <v>72.06</v>
      </c>
      <c r="AP334" s="139">
        <v>0</v>
      </c>
    </row>
    <row r="335" spans="1:42" x14ac:dyDescent="0.25">
      <c r="A335">
        <f>'[2]All Speed'!A335</f>
        <v>782</v>
      </c>
      <c r="B335">
        <f>'[2]All Speed'!C335</f>
        <v>2</v>
      </c>
      <c r="C335" s="8" t="str">
        <f>'[2]All Speed'!D335</f>
        <v>I-5 SB</v>
      </c>
      <c r="D335" s="5">
        <f>'[2]All Speed'!E335</f>
        <v>60</v>
      </c>
      <c r="E335" s="1">
        <f>'[2]All Speed'!F335</f>
        <v>0.26</v>
      </c>
      <c r="F335" s="8" t="str">
        <f>'[2]All Speed'!G335</f>
        <v>VIA DE LA VALLE</v>
      </c>
      <c r="G335" s="112">
        <f>'[2]All Speed'!I335</f>
        <v>68.069999999999993</v>
      </c>
      <c r="H335" s="2">
        <f>'[2]All Speed'!J335</f>
        <v>65.94</v>
      </c>
      <c r="I335" s="112">
        <f>'[2]All Speed'!K335</f>
        <v>67.77</v>
      </c>
      <c r="J335" s="2">
        <f>'[2]All Speed'!L335</f>
        <v>69.87</v>
      </c>
      <c r="K335" s="112">
        <f>'[2]All Speed'!M335</f>
        <v>68.34</v>
      </c>
      <c r="L335" s="115">
        <f>VLOOKUP(A:A,readme[#All],2,FALSE)</f>
        <v>0</v>
      </c>
      <c r="M335" s="119">
        <f>VLOOKUP(A:A,readme[#All],3,FALSE)</f>
        <v>0</v>
      </c>
      <c r="N335" s="115">
        <f>VLOOKUP(A:A,readme[#All],4,FALSE)</f>
        <v>0</v>
      </c>
      <c r="O335" s="6">
        <f>VLOOKUP(A:A,readme[#All],5,FALSE)</f>
        <v>0</v>
      </c>
      <c r="P335" s="115">
        <f>VLOOKUP(A:A,readme[#All],6,FALSE)</f>
        <v>0</v>
      </c>
      <c r="Q335" s="143">
        <f t="shared" si="20"/>
        <v>-1</v>
      </c>
      <c r="R335" s="117">
        <f t="shared" si="21"/>
        <v>4348.0835999999999</v>
      </c>
      <c r="S335" s="143">
        <f t="shared" si="22"/>
        <v>-1</v>
      </c>
      <c r="T335" s="118">
        <f t="shared" si="23"/>
        <v>4881.8169000000007</v>
      </c>
      <c r="V335" s="10">
        <v>12758</v>
      </c>
      <c r="W335" s="139"/>
      <c r="X335" s="139"/>
      <c r="Y335" s="139"/>
      <c r="Z335" s="139"/>
      <c r="AA335" s="139">
        <v>71.2</v>
      </c>
      <c r="AB335" s="139">
        <v>0</v>
      </c>
      <c r="AC335" s="139">
        <v>69.150000000000006</v>
      </c>
      <c r="AD335" s="139">
        <v>0</v>
      </c>
      <c r="AE335" s="139"/>
      <c r="AF335" s="139"/>
      <c r="AG335" s="139"/>
      <c r="AH335" s="139"/>
      <c r="AI335" s="139"/>
      <c r="AJ335" s="139"/>
      <c r="AK335" s="139"/>
      <c r="AL335" s="139"/>
      <c r="AM335" s="139">
        <v>71.2</v>
      </c>
      <c r="AN335" s="139">
        <v>0</v>
      </c>
      <c r="AO335" s="139">
        <v>69.150000000000006</v>
      </c>
      <c r="AP335" s="139">
        <v>0</v>
      </c>
    </row>
    <row r="336" spans="1:42" x14ac:dyDescent="0.25">
      <c r="A336">
        <f>'[2]All Speed'!A336</f>
        <v>14247</v>
      </c>
      <c r="B336">
        <f>'[2]All Speed'!C336</f>
        <v>2</v>
      </c>
      <c r="C336" s="8" t="str">
        <f>'[2]All Speed'!D336</f>
        <v>I-5 SB</v>
      </c>
      <c r="D336" s="5">
        <f>'[2]All Speed'!E336</f>
        <v>61</v>
      </c>
      <c r="E336" s="1">
        <f>'[2]All Speed'!F336</f>
        <v>0.25</v>
      </c>
      <c r="F336" s="8" t="str">
        <f>'[2]All Speed'!G336</f>
        <v>VIA DE LA VALLE</v>
      </c>
      <c r="G336" s="112">
        <f>'[2]All Speed'!I336</f>
        <v>68.069999999999993</v>
      </c>
      <c r="H336" s="2">
        <f>'[2]All Speed'!J336</f>
        <v>65.94</v>
      </c>
      <c r="I336" s="112">
        <f>'[2]All Speed'!K336</f>
        <v>67.77</v>
      </c>
      <c r="J336" s="2">
        <f>'[2]All Speed'!L336</f>
        <v>69.87</v>
      </c>
      <c r="K336" s="112">
        <f>'[2]All Speed'!M336</f>
        <v>68.34</v>
      </c>
      <c r="L336" s="115">
        <f>VLOOKUP(A:A,readme[#All],2,FALSE)</f>
        <v>0</v>
      </c>
      <c r="M336" s="119">
        <f>VLOOKUP(A:A,readme[#All],3,FALSE)</f>
        <v>0</v>
      </c>
      <c r="N336" s="115">
        <f>VLOOKUP(A:A,readme[#All],4,FALSE)</f>
        <v>0</v>
      </c>
      <c r="O336" s="6">
        <f>VLOOKUP(A:A,readme[#All],5,FALSE)</f>
        <v>0</v>
      </c>
      <c r="P336" s="115">
        <f>VLOOKUP(A:A,readme[#All],6,FALSE)</f>
        <v>0</v>
      </c>
      <c r="Q336" s="143">
        <f t="shared" si="20"/>
        <v>-1</v>
      </c>
      <c r="R336" s="117">
        <f t="shared" si="21"/>
        <v>4348.0835999999999</v>
      </c>
      <c r="S336" s="143">
        <f t="shared" si="22"/>
        <v>-1</v>
      </c>
      <c r="T336" s="118">
        <f t="shared" si="23"/>
        <v>4881.8169000000007</v>
      </c>
      <c r="V336" s="10">
        <v>12759</v>
      </c>
      <c r="W336" s="139">
        <v>71.2</v>
      </c>
      <c r="X336" s="139">
        <v>0</v>
      </c>
      <c r="Y336" s="139">
        <v>69.150000000000006</v>
      </c>
      <c r="Z336" s="139">
        <v>0</v>
      </c>
      <c r="AA336" s="139"/>
      <c r="AB336" s="139"/>
      <c r="AC336" s="139"/>
      <c r="AD336" s="139"/>
      <c r="AE336" s="139"/>
      <c r="AF336" s="139"/>
      <c r="AG336" s="139"/>
      <c r="AH336" s="139"/>
      <c r="AI336" s="139"/>
      <c r="AJ336" s="139"/>
      <c r="AK336" s="139"/>
      <c r="AL336" s="139"/>
      <c r="AM336" s="139">
        <v>71.2</v>
      </c>
      <c r="AN336" s="139">
        <v>0</v>
      </c>
      <c r="AO336" s="139">
        <v>69.150000000000006</v>
      </c>
      <c r="AP336" s="139">
        <v>0</v>
      </c>
    </row>
    <row r="337" spans="1:42" x14ac:dyDescent="0.25">
      <c r="A337">
        <f>'[2]All Speed'!A337</f>
        <v>26417</v>
      </c>
      <c r="B337">
        <f>'[2]All Speed'!C337</f>
        <v>2</v>
      </c>
      <c r="C337" s="8" t="str">
        <f>'[2]All Speed'!D337</f>
        <v>I-5 SB</v>
      </c>
      <c r="D337" s="5">
        <f>'[2]All Speed'!E337</f>
        <v>71</v>
      </c>
      <c r="E337" s="1">
        <f>'[2]All Speed'!F337</f>
        <v>0.68</v>
      </c>
      <c r="F337" s="8" t="str">
        <f>'[2]All Speed'!G337</f>
        <v>CARMEL VALLEY</v>
      </c>
      <c r="G337" s="112">
        <f>'[2]All Speed'!I337</f>
        <v>68.63</v>
      </c>
      <c r="H337" s="2">
        <f>'[2]All Speed'!J337</f>
        <v>70.78</v>
      </c>
      <c r="I337" s="112">
        <f>'[2]All Speed'!K337</f>
        <v>70.349999999999994</v>
      </c>
      <c r="J337" s="2">
        <f>'[2]All Speed'!L337</f>
        <v>71.930000000000007</v>
      </c>
      <c r="K337" s="112">
        <f>'[2]All Speed'!M337</f>
        <v>69.14</v>
      </c>
      <c r="L337" s="115">
        <f>VLOOKUP(A:A,readme[#All],2,FALSE)</f>
        <v>0</v>
      </c>
      <c r="M337" s="119">
        <f>VLOOKUP(A:A,readme[#All],3,FALSE)</f>
        <v>0</v>
      </c>
      <c r="N337" s="115">
        <f>VLOOKUP(A:A,readme[#All],4,FALSE)</f>
        <v>0</v>
      </c>
      <c r="O337" s="6">
        <f>VLOOKUP(A:A,readme[#All],5,FALSE)</f>
        <v>0</v>
      </c>
      <c r="P337" s="115">
        <f>VLOOKUP(A:A,readme[#All],6,FALSE)</f>
        <v>0</v>
      </c>
      <c r="Q337" s="143">
        <f t="shared" si="20"/>
        <v>-1</v>
      </c>
      <c r="R337" s="117">
        <f t="shared" si="21"/>
        <v>5009.8083999999999</v>
      </c>
      <c r="S337" s="143">
        <f t="shared" si="22"/>
        <v>-1</v>
      </c>
      <c r="T337" s="118">
        <f t="shared" si="23"/>
        <v>5173.9249000000009</v>
      </c>
      <c r="V337" s="10">
        <v>12823</v>
      </c>
      <c r="W337" s="139"/>
      <c r="X337" s="139"/>
      <c r="Y337" s="139"/>
      <c r="Z337" s="139"/>
      <c r="AA337" s="139"/>
      <c r="AB337" s="139"/>
      <c r="AC337" s="139"/>
      <c r="AD337" s="139"/>
      <c r="AE337" s="139">
        <v>47.93</v>
      </c>
      <c r="AF337" s="139">
        <v>0</v>
      </c>
      <c r="AG337" s="139">
        <v>55.26</v>
      </c>
      <c r="AH337" s="139">
        <v>0</v>
      </c>
      <c r="AI337" s="139"/>
      <c r="AJ337" s="139"/>
      <c r="AK337" s="139"/>
      <c r="AL337" s="139"/>
      <c r="AM337" s="139">
        <v>47.93</v>
      </c>
      <c r="AN337" s="139">
        <v>0</v>
      </c>
      <c r="AO337" s="139">
        <v>55.26</v>
      </c>
      <c r="AP337" s="139">
        <v>0</v>
      </c>
    </row>
    <row r="338" spans="1:42" x14ac:dyDescent="0.25">
      <c r="A338">
        <f>'[2]All Speed'!A338</f>
        <v>30776</v>
      </c>
      <c r="B338">
        <f>'[2]All Speed'!C338</f>
        <v>2</v>
      </c>
      <c r="C338" s="8" t="str">
        <f>'[2]All Speed'!D338</f>
        <v>I-5 SB</v>
      </c>
      <c r="D338" s="5">
        <f>'[2]All Speed'!E338</f>
        <v>73</v>
      </c>
      <c r="E338" s="1">
        <f>'[2]All Speed'!F338</f>
        <v>0.43</v>
      </c>
      <c r="F338" s="8" t="str">
        <f>'[2]All Speed'!G338</f>
        <v>CARMEL VALLEY</v>
      </c>
      <c r="G338" s="112">
        <f>'[2]All Speed'!I338</f>
        <v>64.97</v>
      </c>
      <c r="H338" s="2">
        <f>'[2]All Speed'!J338</f>
        <v>66.98</v>
      </c>
      <c r="I338" s="112">
        <f>'[2]All Speed'!K338</f>
        <v>68.22</v>
      </c>
      <c r="J338" s="2">
        <f>'[2]All Speed'!L338</f>
        <v>69.180000000000007</v>
      </c>
      <c r="K338" s="112">
        <f>'[2]All Speed'!M338</f>
        <v>65.05</v>
      </c>
      <c r="L338" s="115">
        <f>VLOOKUP(A:A,readme[#All],2,FALSE)</f>
        <v>0</v>
      </c>
      <c r="M338" s="119">
        <f>VLOOKUP(A:A,readme[#All],3,FALSE)</f>
        <v>0</v>
      </c>
      <c r="N338" s="115">
        <f>VLOOKUP(A:A,readme[#All],4,FALSE)</f>
        <v>0</v>
      </c>
      <c r="O338" s="6">
        <f>VLOOKUP(A:A,readme[#All],5,FALSE)</f>
        <v>0</v>
      </c>
      <c r="P338" s="115">
        <f>VLOOKUP(A:A,readme[#All],6,FALSE)</f>
        <v>0</v>
      </c>
      <c r="Q338" s="143">
        <f t="shared" si="20"/>
        <v>-1</v>
      </c>
      <c r="R338" s="117">
        <f t="shared" si="21"/>
        <v>4486.3204000000005</v>
      </c>
      <c r="S338" s="143">
        <f t="shared" si="22"/>
        <v>-1</v>
      </c>
      <c r="T338" s="118">
        <f t="shared" si="23"/>
        <v>4785.8724000000011</v>
      </c>
      <c r="V338" s="10">
        <v>12836</v>
      </c>
      <c r="W338" s="139"/>
      <c r="X338" s="139"/>
      <c r="Y338" s="139"/>
      <c r="Z338" s="139"/>
      <c r="AA338" s="139"/>
      <c r="AB338" s="139"/>
      <c r="AC338" s="139"/>
      <c r="AD338" s="139"/>
      <c r="AE338" s="139"/>
      <c r="AF338" s="139"/>
      <c r="AG338" s="139"/>
      <c r="AH338" s="139"/>
      <c r="AI338" s="139">
        <v>59.43</v>
      </c>
      <c r="AJ338" s="139">
        <v>0</v>
      </c>
      <c r="AK338" s="139">
        <v>60.62</v>
      </c>
      <c r="AL338" s="139">
        <v>0</v>
      </c>
      <c r="AM338" s="139">
        <v>59.43</v>
      </c>
      <c r="AN338" s="139">
        <v>0</v>
      </c>
      <c r="AO338" s="139">
        <v>60.62</v>
      </c>
      <c r="AP338" s="139">
        <v>0</v>
      </c>
    </row>
    <row r="339" spans="1:42" x14ac:dyDescent="0.25">
      <c r="A339">
        <f>'[2]All Speed'!A339</f>
        <v>16170</v>
      </c>
      <c r="B339">
        <f>'[2]All Speed'!C339</f>
        <v>2</v>
      </c>
      <c r="C339" s="8" t="str">
        <f>'[2]All Speed'!D339</f>
        <v>I-5 SB</v>
      </c>
      <c r="D339" s="5">
        <f>'[2]All Speed'!E339</f>
        <v>74</v>
      </c>
      <c r="E339" s="1">
        <f>'[2]All Speed'!F339</f>
        <v>0.28999999999999998</v>
      </c>
      <c r="F339" s="8">
        <f>'[2]All Speed'!G339</f>
        <v>0</v>
      </c>
      <c r="G339" s="112">
        <f>'[2]All Speed'!I339</f>
        <v>67.72</v>
      </c>
      <c r="H339" s="2">
        <f>'[2]All Speed'!J339</f>
        <v>65.62</v>
      </c>
      <c r="I339" s="112">
        <f>'[2]All Speed'!K339</f>
        <v>68.61</v>
      </c>
      <c r="J339" s="2">
        <f>'[2]All Speed'!L339</f>
        <v>41.63</v>
      </c>
      <c r="K339" s="112">
        <f>'[2]All Speed'!M339</f>
        <v>67.05</v>
      </c>
      <c r="L339" s="115">
        <f>VLOOKUP(A:A,readme[#All],2,FALSE)</f>
        <v>0</v>
      </c>
      <c r="M339" s="119">
        <f>VLOOKUP(A:A,readme[#All],3,FALSE)</f>
        <v>0</v>
      </c>
      <c r="N339" s="115">
        <f>VLOOKUP(A:A,readme[#All],4,FALSE)</f>
        <v>0</v>
      </c>
      <c r="O339" s="6">
        <f>VLOOKUP(A:A,readme[#All],5,FALSE)</f>
        <v>0</v>
      </c>
      <c r="P339" s="115">
        <f>VLOOKUP(A:A,readme[#All],6,FALSE)</f>
        <v>0</v>
      </c>
      <c r="Q339" s="143">
        <f t="shared" si="20"/>
        <v>-1</v>
      </c>
      <c r="R339" s="117">
        <f t="shared" si="21"/>
        <v>4305.9844000000003</v>
      </c>
      <c r="S339" s="143">
        <f t="shared" si="22"/>
        <v>-1</v>
      </c>
      <c r="T339" s="118">
        <f t="shared" si="23"/>
        <v>1733.0569000000003</v>
      </c>
      <c r="V339" s="10">
        <v>12838</v>
      </c>
      <c r="W339" s="139"/>
      <c r="X339" s="139"/>
      <c r="Y339" s="139"/>
      <c r="Z339" s="139"/>
      <c r="AA339" s="139"/>
      <c r="AB339" s="139"/>
      <c r="AC339" s="139"/>
      <c r="AD339" s="139"/>
      <c r="AE339" s="139"/>
      <c r="AF339" s="139"/>
      <c r="AG339" s="139"/>
      <c r="AH339" s="139"/>
      <c r="AI339" s="139">
        <v>43.81</v>
      </c>
      <c r="AJ339" s="139">
        <v>0</v>
      </c>
      <c r="AK339" s="139">
        <v>44.9</v>
      </c>
      <c r="AL339" s="139">
        <v>0</v>
      </c>
      <c r="AM339" s="139">
        <v>43.81</v>
      </c>
      <c r="AN339" s="139">
        <v>0</v>
      </c>
      <c r="AO339" s="139">
        <v>44.9</v>
      </c>
      <c r="AP339" s="139">
        <v>0</v>
      </c>
    </row>
    <row r="340" spans="1:42" x14ac:dyDescent="0.25">
      <c r="A340">
        <f>'[2]All Speed'!A340</f>
        <v>14263</v>
      </c>
      <c r="B340">
        <f>'[2]All Speed'!C340</f>
        <v>2</v>
      </c>
      <c r="C340" s="8" t="str">
        <f>'[2]All Speed'!D340</f>
        <v>I-5 SB</v>
      </c>
      <c r="D340" s="5">
        <f>'[2]All Speed'!E340</f>
        <v>75</v>
      </c>
      <c r="E340" s="1">
        <f>'[2]All Speed'!F340</f>
        <v>0.52</v>
      </c>
      <c r="F340" s="8" t="str">
        <f>'[2]All Speed'!G340</f>
        <v>I-805 SB</v>
      </c>
      <c r="G340" s="112">
        <f>'[2]All Speed'!I340</f>
        <v>67.680000000000007</v>
      </c>
      <c r="H340" s="2">
        <f>'[2]All Speed'!J340</f>
        <v>64.92</v>
      </c>
      <c r="I340" s="112">
        <f>'[2]All Speed'!K340</f>
        <v>68.400000000000006</v>
      </c>
      <c r="J340" s="2">
        <f>'[2]All Speed'!L340</f>
        <v>41.34</v>
      </c>
      <c r="K340" s="112">
        <f>'[2]All Speed'!M340</f>
        <v>67.069999999999993</v>
      </c>
      <c r="L340" s="115">
        <f>VLOOKUP(A:A,readme[#All],2,FALSE)</f>
        <v>0</v>
      </c>
      <c r="M340" s="119">
        <f>VLOOKUP(A:A,readme[#All],3,FALSE)</f>
        <v>0</v>
      </c>
      <c r="N340" s="115">
        <f>VLOOKUP(A:A,readme[#All],4,FALSE)</f>
        <v>0</v>
      </c>
      <c r="O340" s="6">
        <f>VLOOKUP(A:A,readme[#All],5,FALSE)</f>
        <v>0</v>
      </c>
      <c r="P340" s="115">
        <f>VLOOKUP(A:A,readme[#All],6,FALSE)</f>
        <v>0</v>
      </c>
      <c r="Q340" s="143">
        <f t="shared" si="20"/>
        <v>-1</v>
      </c>
      <c r="R340" s="117">
        <f t="shared" si="21"/>
        <v>4214.6064000000006</v>
      </c>
      <c r="S340" s="143">
        <f t="shared" si="22"/>
        <v>-1</v>
      </c>
      <c r="T340" s="118">
        <f t="shared" si="23"/>
        <v>1708.9956000000002</v>
      </c>
      <c r="V340" s="10">
        <v>12841</v>
      </c>
      <c r="W340" s="139"/>
      <c r="X340" s="139"/>
      <c r="Y340" s="139"/>
      <c r="Z340" s="139"/>
      <c r="AA340" s="139"/>
      <c r="AB340" s="139"/>
      <c r="AC340" s="139"/>
      <c r="AD340" s="139"/>
      <c r="AE340" s="139"/>
      <c r="AF340" s="139"/>
      <c r="AG340" s="139"/>
      <c r="AH340" s="139"/>
      <c r="AI340" s="139">
        <v>59.43</v>
      </c>
      <c r="AJ340" s="139">
        <v>0</v>
      </c>
      <c r="AK340" s="139">
        <v>60.62</v>
      </c>
      <c r="AL340" s="139">
        <v>0</v>
      </c>
      <c r="AM340" s="139">
        <v>59.43</v>
      </c>
      <c r="AN340" s="139">
        <v>0</v>
      </c>
      <c r="AO340" s="139">
        <v>60.62</v>
      </c>
      <c r="AP340" s="139">
        <v>0</v>
      </c>
    </row>
    <row r="341" spans="1:42" x14ac:dyDescent="0.25">
      <c r="A341">
        <f>'[2]All Speed'!A341</f>
        <v>25879</v>
      </c>
      <c r="B341">
        <f>'[2]All Speed'!C341</f>
        <v>2</v>
      </c>
      <c r="C341" s="8" t="str">
        <f>'[2]All Speed'!D341</f>
        <v>I-5 SB</v>
      </c>
      <c r="D341" s="5">
        <f>'[2]All Speed'!E341</f>
        <v>76</v>
      </c>
      <c r="E341" s="1">
        <f>'[2]All Speed'!F341</f>
        <v>0.12</v>
      </c>
      <c r="F341" s="8" t="str">
        <f>'[2]All Speed'!G341</f>
        <v>SORRENTO VALLEY</v>
      </c>
      <c r="G341" s="112">
        <f>'[2]All Speed'!I341</f>
        <v>67.680000000000007</v>
      </c>
      <c r="H341" s="2">
        <f>'[2]All Speed'!J341</f>
        <v>64.92</v>
      </c>
      <c r="I341" s="112">
        <f>'[2]All Speed'!K341</f>
        <v>68.400000000000006</v>
      </c>
      <c r="J341" s="2">
        <f>'[2]All Speed'!L341</f>
        <v>41.34</v>
      </c>
      <c r="K341" s="112">
        <f>'[2]All Speed'!M341</f>
        <v>67.069999999999993</v>
      </c>
      <c r="L341" s="115">
        <f>VLOOKUP(A:A,readme[#All],2,FALSE)</f>
        <v>0</v>
      </c>
      <c r="M341" s="119">
        <f>VLOOKUP(A:A,readme[#All],3,FALSE)</f>
        <v>0</v>
      </c>
      <c r="N341" s="115">
        <f>VLOOKUP(A:A,readme[#All],4,FALSE)</f>
        <v>0</v>
      </c>
      <c r="O341" s="6">
        <f>VLOOKUP(A:A,readme[#All],5,FALSE)</f>
        <v>0</v>
      </c>
      <c r="P341" s="115">
        <f>VLOOKUP(A:A,readme[#All],6,FALSE)</f>
        <v>0</v>
      </c>
      <c r="Q341" s="143">
        <f t="shared" si="20"/>
        <v>-1</v>
      </c>
      <c r="R341" s="117">
        <f t="shared" si="21"/>
        <v>4214.6064000000006</v>
      </c>
      <c r="S341" s="143">
        <f t="shared" si="22"/>
        <v>-1</v>
      </c>
      <c r="T341" s="118">
        <f t="shared" si="23"/>
        <v>1708.9956000000002</v>
      </c>
      <c r="V341" s="10">
        <v>12929</v>
      </c>
      <c r="W341" s="139">
        <v>56.18</v>
      </c>
      <c r="X341" s="139">
        <v>0</v>
      </c>
      <c r="Y341" s="139">
        <v>46.76</v>
      </c>
      <c r="Z341" s="139">
        <v>0</v>
      </c>
      <c r="AA341" s="139"/>
      <c r="AB341" s="139"/>
      <c r="AC341" s="139"/>
      <c r="AD341" s="139"/>
      <c r="AE341" s="139"/>
      <c r="AF341" s="139"/>
      <c r="AG341" s="139"/>
      <c r="AH341" s="139"/>
      <c r="AI341" s="139"/>
      <c r="AJ341" s="139"/>
      <c r="AK341" s="139"/>
      <c r="AL341" s="139"/>
      <c r="AM341" s="139">
        <v>56.18</v>
      </c>
      <c r="AN341" s="139">
        <v>0</v>
      </c>
      <c r="AO341" s="139">
        <v>46.76</v>
      </c>
      <c r="AP341" s="139">
        <v>0</v>
      </c>
    </row>
    <row r="342" spans="1:42" x14ac:dyDescent="0.25">
      <c r="A342">
        <f>'[2]All Speed'!A342</f>
        <v>9241</v>
      </c>
      <c r="B342">
        <f>'[2]All Speed'!C342</f>
        <v>2</v>
      </c>
      <c r="C342" s="8" t="str">
        <f>'[2]All Speed'!D342</f>
        <v>I-5 SB</v>
      </c>
      <c r="D342" s="5">
        <f>'[2]All Speed'!E342</f>
        <v>79</v>
      </c>
      <c r="E342" s="1">
        <f>'[2]All Speed'!F342</f>
        <v>0.36</v>
      </c>
      <c r="F342" s="8" t="str">
        <f>'[2]All Speed'!G342</f>
        <v>GENESEE</v>
      </c>
      <c r="G342" s="112">
        <f>'[2]All Speed'!I342</f>
        <v>66.819999999999993</v>
      </c>
      <c r="H342" s="2">
        <f>'[2]All Speed'!J342</f>
        <v>66.12</v>
      </c>
      <c r="I342" s="112">
        <f>'[2]All Speed'!K342</f>
        <v>65.900000000000006</v>
      </c>
      <c r="J342" s="2">
        <f>'[2]All Speed'!L342</f>
        <v>24.54</v>
      </c>
      <c r="K342" s="112">
        <f>'[2]All Speed'!M342</f>
        <v>65.61</v>
      </c>
      <c r="L342" s="115">
        <f>VLOOKUP(A:A,readme[#All],2,FALSE)</f>
        <v>0</v>
      </c>
      <c r="M342" s="119">
        <f>VLOOKUP(A:A,readme[#All],3,FALSE)</f>
        <v>0</v>
      </c>
      <c r="N342" s="115">
        <f>VLOOKUP(A:A,readme[#All],4,FALSE)</f>
        <v>0</v>
      </c>
      <c r="O342" s="6">
        <f>VLOOKUP(A:A,readme[#All],5,FALSE)</f>
        <v>0</v>
      </c>
      <c r="P342" s="115">
        <f>VLOOKUP(A:A,readme[#All],6,FALSE)</f>
        <v>0</v>
      </c>
      <c r="Q342" s="143">
        <f t="shared" si="20"/>
        <v>-1</v>
      </c>
      <c r="R342" s="117">
        <f t="shared" si="21"/>
        <v>4371.8544000000002</v>
      </c>
      <c r="S342" s="143">
        <f t="shared" si="22"/>
        <v>-1</v>
      </c>
      <c r="T342" s="118">
        <f t="shared" si="23"/>
        <v>602.21159999999998</v>
      </c>
      <c r="V342" s="10">
        <v>12935</v>
      </c>
      <c r="W342" s="139">
        <v>56.18</v>
      </c>
      <c r="X342" s="139">
        <v>0</v>
      </c>
      <c r="Y342" s="139">
        <v>46.76</v>
      </c>
      <c r="Z342" s="139">
        <v>0</v>
      </c>
      <c r="AA342" s="139"/>
      <c r="AB342" s="139"/>
      <c r="AC342" s="139"/>
      <c r="AD342" s="139"/>
      <c r="AE342" s="139"/>
      <c r="AF342" s="139"/>
      <c r="AG342" s="139"/>
      <c r="AH342" s="139"/>
      <c r="AI342" s="139"/>
      <c r="AJ342" s="139"/>
      <c r="AK342" s="139"/>
      <c r="AL342" s="139"/>
      <c r="AM342" s="139">
        <v>56.18</v>
      </c>
      <c r="AN342" s="139">
        <v>0</v>
      </c>
      <c r="AO342" s="139">
        <v>46.76</v>
      </c>
      <c r="AP342" s="139">
        <v>0</v>
      </c>
    </row>
    <row r="343" spans="1:42" x14ac:dyDescent="0.25">
      <c r="A343">
        <f>'[2]All Speed'!A343</f>
        <v>26065</v>
      </c>
      <c r="B343">
        <f>'[2]All Speed'!C343</f>
        <v>2</v>
      </c>
      <c r="C343" s="8" t="str">
        <f>'[2]All Speed'!D343</f>
        <v>I-5 SB</v>
      </c>
      <c r="D343" s="5">
        <f>'[2]All Speed'!E343</f>
        <v>88</v>
      </c>
      <c r="E343" s="1">
        <f>'[2]All Speed'!F343</f>
        <v>0.77</v>
      </c>
      <c r="F343" s="8" t="str">
        <f>'[2]All Speed'!G343</f>
        <v>SR-52 WB</v>
      </c>
      <c r="G343" s="112">
        <f>'[2]All Speed'!I343</f>
        <v>68.33</v>
      </c>
      <c r="H343" s="2">
        <f>'[2]All Speed'!J343</f>
        <v>69.7</v>
      </c>
      <c r="I343" s="112">
        <f>'[2]All Speed'!K343</f>
        <v>67.34</v>
      </c>
      <c r="J343" s="2">
        <f>'[2]All Speed'!L343</f>
        <v>31.2</v>
      </c>
      <c r="K343" s="112">
        <f>'[2]All Speed'!M343</f>
        <v>66.7</v>
      </c>
      <c r="L343" s="115">
        <f>VLOOKUP(A:A,readme[#All],2,FALSE)</f>
        <v>0</v>
      </c>
      <c r="M343" s="119">
        <f>VLOOKUP(A:A,readme[#All],3,FALSE)</f>
        <v>0</v>
      </c>
      <c r="N343" s="115">
        <f>VLOOKUP(A:A,readme[#All],4,FALSE)</f>
        <v>0</v>
      </c>
      <c r="O343" s="6">
        <f>VLOOKUP(A:A,readme[#All],5,FALSE)</f>
        <v>0</v>
      </c>
      <c r="P343" s="115">
        <f>VLOOKUP(A:A,readme[#All],6,FALSE)</f>
        <v>0</v>
      </c>
      <c r="Q343" s="143">
        <f t="shared" si="20"/>
        <v>-1</v>
      </c>
      <c r="R343" s="117">
        <f t="shared" si="21"/>
        <v>4858.09</v>
      </c>
      <c r="S343" s="143">
        <f t="shared" si="22"/>
        <v>-1</v>
      </c>
      <c r="T343" s="118">
        <f t="shared" si="23"/>
        <v>973.43999999999994</v>
      </c>
      <c r="V343" s="10">
        <v>12943</v>
      </c>
      <c r="W343" s="139"/>
      <c r="X343" s="139"/>
      <c r="Y343" s="139"/>
      <c r="Z343" s="139"/>
      <c r="AA343" s="139">
        <v>46.91</v>
      </c>
      <c r="AB343" s="139">
        <v>0</v>
      </c>
      <c r="AC343" s="139">
        <v>69.56</v>
      </c>
      <c r="AD343" s="139">
        <v>0</v>
      </c>
      <c r="AE343" s="139"/>
      <c r="AF343" s="139"/>
      <c r="AG343" s="139"/>
      <c r="AH343" s="139"/>
      <c r="AI343" s="139"/>
      <c r="AJ343" s="139"/>
      <c r="AK343" s="139"/>
      <c r="AL343" s="139"/>
      <c r="AM343" s="139">
        <v>46.91</v>
      </c>
      <c r="AN343" s="139">
        <v>0</v>
      </c>
      <c r="AO343" s="139">
        <v>69.56</v>
      </c>
      <c r="AP343" s="139">
        <v>0</v>
      </c>
    </row>
    <row r="344" spans="1:42" x14ac:dyDescent="0.25">
      <c r="A344">
        <f>'[2]All Speed'!A344</f>
        <v>26017</v>
      </c>
      <c r="B344">
        <f>'[2]All Speed'!C344</f>
        <v>2</v>
      </c>
      <c r="C344" s="8" t="str">
        <f>'[2]All Speed'!D344</f>
        <v>I-5 SB</v>
      </c>
      <c r="D344" s="5">
        <f>'[2]All Speed'!E344</f>
        <v>89</v>
      </c>
      <c r="E344" s="1">
        <f>'[2]All Speed'!F344</f>
        <v>0.89</v>
      </c>
      <c r="F344" s="8" t="str">
        <f>'[2]All Speed'!G344</f>
        <v>SR-52 WB</v>
      </c>
      <c r="G344" s="112">
        <f>'[2]All Speed'!I344</f>
        <v>68.459999999999994</v>
      </c>
      <c r="H344" s="2">
        <f>'[2]All Speed'!J344</f>
        <v>69.709999999999994</v>
      </c>
      <c r="I344" s="112">
        <f>'[2]All Speed'!K344</f>
        <v>67.8</v>
      </c>
      <c r="J344" s="2">
        <f>'[2]All Speed'!L344</f>
        <v>36.549999999999997</v>
      </c>
      <c r="K344" s="112">
        <f>'[2]All Speed'!M344</f>
        <v>67.150000000000006</v>
      </c>
      <c r="L344" s="115">
        <f>VLOOKUP(A:A,readme[#All],2,FALSE)</f>
        <v>0</v>
      </c>
      <c r="M344" s="119">
        <f>VLOOKUP(A:A,readme[#All],3,FALSE)</f>
        <v>0</v>
      </c>
      <c r="N344" s="115">
        <f>VLOOKUP(A:A,readme[#All],4,FALSE)</f>
        <v>0</v>
      </c>
      <c r="O344" s="6">
        <f>VLOOKUP(A:A,readme[#All],5,FALSE)</f>
        <v>0</v>
      </c>
      <c r="P344" s="115">
        <f>VLOOKUP(A:A,readme[#All],6,FALSE)</f>
        <v>0</v>
      </c>
      <c r="Q344" s="143">
        <f t="shared" si="20"/>
        <v>-1</v>
      </c>
      <c r="R344" s="117">
        <f t="shared" si="21"/>
        <v>4859.4840999999988</v>
      </c>
      <c r="S344" s="143">
        <f t="shared" si="22"/>
        <v>-1</v>
      </c>
      <c r="T344" s="118">
        <f t="shared" si="23"/>
        <v>1335.9024999999997</v>
      </c>
      <c r="V344" s="10">
        <v>12944</v>
      </c>
      <c r="W344" s="139"/>
      <c r="X344" s="139"/>
      <c r="Y344" s="139"/>
      <c r="Z344" s="139"/>
      <c r="AA344" s="139">
        <v>46.91</v>
      </c>
      <c r="AB344" s="139">
        <v>0</v>
      </c>
      <c r="AC344" s="139">
        <v>69.56</v>
      </c>
      <c r="AD344" s="139">
        <v>0</v>
      </c>
      <c r="AE344" s="139"/>
      <c r="AF344" s="139"/>
      <c r="AG344" s="139"/>
      <c r="AH344" s="139"/>
      <c r="AI344" s="139"/>
      <c r="AJ344" s="139"/>
      <c r="AK344" s="139"/>
      <c r="AL344" s="139"/>
      <c r="AM344" s="139">
        <v>46.91</v>
      </c>
      <c r="AN344" s="139">
        <v>0</v>
      </c>
      <c r="AO344" s="139">
        <v>69.56</v>
      </c>
      <c r="AP344" s="139">
        <v>0</v>
      </c>
    </row>
    <row r="345" spans="1:42" x14ac:dyDescent="0.25">
      <c r="A345">
        <f>'[2]All Speed'!A345</f>
        <v>8780</v>
      </c>
      <c r="B345">
        <f>'[2]All Speed'!C345</f>
        <v>2</v>
      </c>
      <c r="C345" s="8" t="str">
        <f>'[2]All Speed'!D345</f>
        <v>I-5 SB</v>
      </c>
      <c r="D345" s="5">
        <f>'[2]All Speed'!E345</f>
        <v>90</v>
      </c>
      <c r="E345" s="1">
        <f>'[2]All Speed'!F345</f>
        <v>0.52</v>
      </c>
      <c r="F345" s="8" t="str">
        <f>'[2]All Speed'!G345</f>
        <v>MISSION BAY</v>
      </c>
      <c r="G345" s="112">
        <f>'[2]All Speed'!I345</f>
        <v>67.790000000000006</v>
      </c>
      <c r="H345" s="2">
        <f>'[2]All Speed'!J345</f>
        <v>54.76</v>
      </c>
      <c r="I345" s="112">
        <f>'[2]All Speed'!K345</f>
        <v>65.91</v>
      </c>
      <c r="J345" s="2">
        <f>'[2]All Speed'!L345</f>
        <v>67.67</v>
      </c>
      <c r="K345" s="112">
        <f>'[2]All Speed'!M345</f>
        <v>67.23</v>
      </c>
      <c r="L345" s="115">
        <f>VLOOKUP(A:A,readme[#All],2,FALSE)</f>
        <v>0</v>
      </c>
      <c r="M345" s="119">
        <f>VLOOKUP(A:A,readme[#All],3,FALSE)</f>
        <v>0</v>
      </c>
      <c r="N345" s="115">
        <f>VLOOKUP(A:A,readme[#All],4,FALSE)</f>
        <v>0</v>
      </c>
      <c r="O345" s="6">
        <f>VLOOKUP(A:A,readme[#All],5,FALSE)</f>
        <v>0</v>
      </c>
      <c r="P345" s="115">
        <f>VLOOKUP(A:A,readme[#All],6,FALSE)</f>
        <v>0</v>
      </c>
      <c r="Q345" s="143">
        <f t="shared" si="20"/>
        <v>-1</v>
      </c>
      <c r="R345" s="117">
        <f t="shared" si="21"/>
        <v>2998.6576</v>
      </c>
      <c r="S345" s="143">
        <f t="shared" si="22"/>
        <v>-1</v>
      </c>
      <c r="T345" s="118">
        <f t="shared" si="23"/>
        <v>4579.2289000000001</v>
      </c>
      <c r="V345" s="10">
        <v>12945</v>
      </c>
      <c r="W345" s="139"/>
      <c r="X345" s="139"/>
      <c r="Y345" s="139"/>
      <c r="Z345" s="139"/>
      <c r="AA345" s="139">
        <v>49.59</v>
      </c>
      <c r="AB345" s="139">
        <v>0</v>
      </c>
      <c r="AC345" s="139">
        <v>69.3</v>
      </c>
      <c r="AD345" s="139">
        <v>0</v>
      </c>
      <c r="AE345" s="139"/>
      <c r="AF345" s="139"/>
      <c r="AG345" s="139"/>
      <c r="AH345" s="139"/>
      <c r="AI345" s="139"/>
      <c r="AJ345" s="139"/>
      <c r="AK345" s="139"/>
      <c r="AL345" s="139"/>
      <c r="AM345" s="139">
        <v>49.59</v>
      </c>
      <c r="AN345" s="139">
        <v>0</v>
      </c>
      <c r="AO345" s="139">
        <v>69.3</v>
      </c>
      <c r="AP345" s="139">
        <v>0</v>
      </c>
    </row>
    <row r="346" spans="1:42" x14ac:dyDescent="0.25">
      <c r="A346">
        <f>'[2]All Speed'!A346</f>
        <v>20684</v>
      </c>
      <c r="B346">
        <f>'[2]All Speed'!C346</f>
        <v>2</v>
      </c>
      <c r="C346" s="8" t="str">
        <f>'[2]All Speed'!D346</f>
        <v>I-5 SB</v>
      </c>
      <c r="D346" s="5">
        <f>'[2]All Speed'!E346</f>
        <v>91</v>
      </c>
      <c r="E346" s="1">
        <f>'[2]All Speed'!F346</f>
        <v>0.83</v>
      </c>
      <c r="F346" s="8" t="str">
        <f>'[2]All Speed'!G346</f>
        <v>GARNET</v>
      </c>
      <c r="G346" s="112">
        <f>'[2]All Speed'!I346</f>
        <v>68.540000000000006</v>
      </c>
      <c r="H346" s="2">
        <f>'[2]All Speed'!J346</f>
        <v>55.83</v>
      </c>
      <c r="I346" s="112">
        <f>'[2]All Speed'!K346</f>
        <v>67.489999999999995</v>
      </c>
      <c r="J346" s="2">
        <f>'[2]All Speed'!L346</f>
        <v>68.540000000000006</v>
      </c>
      <c r="K346" s="112">
        <f>'[2]All Speed'!M346</f>
        <v>68.38</v>
      </c>
      <c r="L346" s="115">
        <f>VLOOKUP(A:A,readme[#All],2,FALSE)</f>
        <v>0</v>
      </c>
      <c r="M346" s="119">
        <f>VLOOKUP(A:A,readme[#All],3,FALSE)</f>
        <v>0</v>
      </c>
      <c r="N346" s="115">
        <f>VLOOKUP(A:A,readme[#All],4,FALSE)</f>
        <v>0</v>
      </c>
      <c r="O346" s="6">
        <f>VLOOKUP(A:A,readme[#All],5,FALSE)</f>
        <v>0</v>
      </c>
      <c r="P346" s="115">
        <f>VLOOKUP(A:A,readme[#All],6,FALSE)</f>
        <v>0</v>
      </c>
      <c r="Q346" s="143">
        <f t="shared" si="20"/>
        <v>-1</v>
      </c>
      <c r="R346" s="117">
        <f t="shared" si="21"/>
        <v>3116.9888999999998</v>
      </c>
      <c r="S346" s="143">
        <f t="shared" si="22"/>
        <v>-1</v>
      </c>
      <c r="T346" s="118">
        <f t="shared" si="23"/>
        <v>4697.731600000001</v>
      </c>
      <c r="V346" s="10">
        <v>12946</v>
      </c>
      <c r="W346" s="139"/>
      <c r="X346" s="139"/>
      <c r="Y346" s="139"/>
      <c r="Z346" s="139"/>
      <c r="AA346" s="139">
        <v>49.59</v>
      </c>
      <c r="AB346" s="139">
        <v>0</v>
      </c>
      <c r="AC346" s="139">
        <v>69.3</v>
      </c>
      <c r="AD346" s="139">
        <v>0</v>
      </c>
      <c r="AE346" s="139"/>
      <c r="AF346" s="139"/>
      <c r="AG346" s="139"/>
      <c r="AH346" s="139"/>
      <c r="AI346" s="139"/>
      <c r="AJ346" s="139"/>
      <c r="AK346" s="139"/>
      <c r="AL346" s="139"/>
      <c r="AM346" s="139">
        <v>49.59</v>
      </c>
      <c r="AN346" s="139">
        <v>0</v>
      </c>
      <c r="AO346" s="139">
        <v>69.3</v>
      </c>
      <c r="AP346" s="139">
        <v>0</v>
      </c>
    </row>
    <row r="347" spans="1:42" x14ac:dyDescent="0.25">
      <c r="A347">
        <f>'[2]All Speed'!A347</f>
        <v>8787</v>
      </c>
      <c r="B347">
        <f>'[2]All Speed'!C347</f>
        <v>2</v>
      </c>
      <c r="C347" s="8" t="str">
        <f>'[2]All Speed'!D347</f>
        <v>I-5 SB</v>
      </c>
      <c r="D347" s="5">
        <f>'[2]All Speed'!E347</f>
        <v>93</v>
      </c>
      <c r="E347" s="1">
        <f>'[2]All Speed'!F347</f>
        <v>0.33</v>
      </c>
      <c r="F347" s="8" t="str">
        <f>'[2]All Speed'!G347</f>
        <v>CLAIREMONT</v>
      </c>
      <c r="G347" s="112">
        <f>'[2]All Speed'!I347</f>
        <v>68.91</v>
      </c>
      <c r="H347" s="2">
        <f>'[2]All Speed'!J347</f>
        <v>68.930000000000007</v>
      </c>
      <c r="I347" s="112">
        <f>'[2]All Speed'!K347</f>
        <v>66.180000000000007</v>
      </c>
      <c r="J347" s="2">
        <f>'[2]All Speed'!L347</f>
        <v>43.51</v>
      </c>
      <c r="K347" s="112">
        <f>'[2]All Speed'!M347</f>
        <v>67.33</v>
      </c>
      <c r="L347" s="115">
        <f>VLOOKUP(A:A,readme[#All],2,FALSE)</f>
        <v>0</v>
      </c>
      <c r="M347" s="119">
        <f>VLOOKUP(A:A,readme[#All],3,FALSE)</f>
        <v>0</v>
      </c>
      <c r="N347" s="115">
        <f>VLOOKUP(A:A,readme[#All],4,FALSE)</f>
        <v>0</v>
      </c>
      <c r="O347" s="6">
        <f>VLOOKUP(A:A,readme[#All],5,FALSE)</f>
        <v>0</v>
      </c>
      <c r="P347" s="115">
        <f>VLOOKUP(A:A,readme[#All],6,FALSE)</f>
        <v>0</v>
      </c>
      <c r="Q347" s="143">
        <f t="shared" si="20"/>
        <v>-1</v>
      </c>
      <c r="R347" s="117">
        <f t="shared" si="21"/>
        <v>4751.344900000001</v>
      </c>
      <c r="S347" s="143">
        <f t="shared" si="22"/>
        <v>-1</v>
      </c>
      <c r="T347" s="118">
        <f t="shared" si="23"/>
        <v>1893.1200999999999</v>
      </c>
      <c r="V347" s="10">
        <v>12949</v>
      </c>
      <c r="W347" s="139">
        <v>68.349999999999994</v>
      </c>
      <c r="X347" s="139">
        <v>0</v>
      </c>
      <c r="Y347" s="139">
        <v>59.55</v>
      </c>
      <c r="Z347" s="139">
        <v>0</v>
      </c>
      <c r="AA347" s="139"/>
      <c r="AB347" s="139"/>
      <c r="AC347" s="139"/>
      <c r="AD347" s="139"/>
      <c r="AE347" s="139"/>
      <c r="AF347" s="139"/>
      <c r="AG347" s="139"/>
      <c r="AH347" s="139"/>
      <c r="AI347" s="139"/>
      <c r="AJ347" s="139"/>
      <c r="AK347" s="139"/>
      <c r="AL347" s="139"/>
      <c r="AM347" s="139">
        <v>68.349999999999994</v>
      </c>
      <c r="AN347" s="139">
        <v>0</v>
      </c>
      <c r="AO347" s="139">
        <v>59.55</v>
      </c>
      <c r="AP347" s="139">
        <v>0</v>
      </c>
    </row>
    <row r="348" spans="1:42" x14ac:dyDescent="0.25">
      <c r="A348">
        <f>'[2]All Speed'!A348</f>
        <v>8786</v>
      </c>
      <c r="B348">
        <f>'[2]All Speed'!C348</f>
        <v>2</v>
      </c>
      <c r="C348" s="8" t="str">
        <f>'[2]All Speed'!D348</f>
        <v>I-5 SB</v>
      </c>
      <c r="D348" s="5">
        <f>'[2]All Speed'!E348</f>
        <v>94</v>
      </c>
      <c r="E348" s="1">
        <f>'[2]All Speed'!F348</f>
        <v>0.18</v>
      </c>
      <c r="F348" s="8" t="str">
        <f>'[2]All Speed'!G348</f>
        <v>CLAIREMONT</v>
      </c>
      <c r="G348" s="112">
        <f>'[2]All Speed'!I348</f>
        <v>68.91</v>
      </c>
      <c r="H348" s="2">
        <f>'[2]All Speed'!J348</f>
        <v>68.930000000000007</v>
      </c>
      <c r="I348" s="112">
        <f>'[2]All Speed'!K348</f>
        <v>66.180000000000007</v>
      </c>
      <c r="J348" s="2">
        <f>'[2]All Speed'!L348</f>
        <v>43.51</v>
      </c>
      <c r="K348" s="112">
        <f>'[2]All Speed'!M348</f>
        <v>67.33</v>
      </c>
      <c r="L348" s="115">
        <f>VLOOKUP(A:A,readme[#All],2,FALSE)</f>
        <v>0</v>
      </c>
      <c r="M348" s="119">
        <f>VLOOKUP(A:A,readme[#All],3,FALSE)</f>
        <v>0</v>
      </c>
      <c r="N348" s="115">
        <f>VLOOKUP(A:A,readme[#All],4,FALSE)</f>
        <v>0</v>
      </c>
      <c r="O348" s="6">
        <f>VLOOKUP(A:A,readme[#All],5,FALSE)</f>
        <v>0</v>
      </c>
      <c r="P348" s="115">
        <f>VLOOKUP(A:A,readme[#All],6,FALSE)</f>
        <v>0</v>
      </c>
      <c r="Q348" s="143">
        <f t="shared" si="20"/>
        <v>-1</v>
      </c>
      <c r="R348" s="117">
        <f t="shared" si="21"/>
        <v>4751.344900000001</v>
      </c>
      <c r="S348" s="143">
        <f t="shared" si="22"/>
        <v>-1</v>
      </c>
      <c r="T348" s="118">
        <f t="shared" si="23"/>
        <v>1893.1200999999999</v>
      </c>
      <c r="V348" s="10">
        <v>12950</v>
      </c>
      <c r="W348" s="139"/>
      <c r="X348" s="139"/>
      <c r="Y348" s="139"/>
      <c r="Z348" s="139"/>
      <c r="AA348" s="139">
        <v>55.78</v>
      </c>
      <c r="AB348" s="139">
        <v>0</v>
      </c>
      <c r="AC348" s="139">
        <v>70.08</v>
      </c>
      <c r="AD348" s="139">
        <v>0</v>
      </c>
      <c r="AE348" s="139"/>
      <c r="AF348" s="139"/>
      <c r="AG348" s="139"/>
      <c r="AH348" s="139"/>
      <c r="AI348" s="139"/>
      <c r="AJ348" s="139"/>
      <c r="AK348" s="139"/>
      <c r="AL348" s="139"/>
      <c r="AM348" s="139">
        <v>55.78</v>
      </c>
      <c r="AN348" s="139">
        <v>0</v>
      </c>
      <c r="AO348" s="139">
        <v>70.08</v>
      </c>
      <c r="AP348" s="139">
        <v>0</v>
      </c>
    </row>
    <row r="349" spans="1:42" x14ac:dyDescent="0.25">
      <c r="A349">
        <f>'[2]All Speed'!A349</f>
        <v>8789</v>
      </c>
      <c r="B349">
        <f>'[2]All Speed'!C349</f>
        <v>2</v>
      </c>
      <c r="C349" s="8" t="str">
        <f>'[2]All Speed'!D349</f>
        <v>I-5 SB</v>
      </c>
      <c r="D349" s="5">
        <f>'[2]All Speed'!E349</f>
        <v>96</v>
      </c>
      <c r="E349" s="1">
        <f>'[2]All Speed'!F349</f>
        <v>0.05</v>
      </c>
      <c r="F349" s="8" t="str">
        <f>'[2]All Speed'!G349</f>
        <v>CLAIREMONT</v>
      </c>
      <c r="G349" s="112">
        <f>'[2]All Speed'!I349</f>
        <v>68.400000000000006</v>
      </c>
      <c r="H349" s="2">
        <f>'[2]All Speed'!J349</f>
        <v>69.75</v>
      </c>
      <c r="I349" s="112">
        <f>'[2]All Speed'!K349</f>
        <v>68.25</v>
      </c>
      <c r="J349" s="2">
        <f>'[2]All Speed'!L349</f>
        <v>53.36</v>
      </c>
      <c r="K349" s="112">
        <f>'[2]All Speed'!M349</f>
        <v>67.11</v>
      </c>
      <c r="L349" s="115">
        <f>VLOOKUP(A:A,readme[#All],2,FALSE)</f>
        <v>0</v>
      </c>
      <c r="M349" s="119">
        <f>VLOOKUP(A:A,readme[#All],3,FALSE)</f>
        <v>0</v>
      </c>
      <c r="N349" s="115">
        <f>VLOOKUP(A:A,readme[#All],4,FALSE)</f>
        <v>0</v>
      </c>
      <c r="O349" s="6">
        <f>VLOOKUP(A:A,readme[#All],5,FALSE)</f>
        <v>0</v>
      </c>
      <c r="P349" s="115">
        <f>VLOOKUP(A:A,readme[#All],6,FALSE)</f>
        <v>0</v>
      </c>
      <c r="Q349" s="143">
        <f t="shared" si="20"/>
        <v>-1</v>
      </c>
      <c r="R349" s="117">
        <f t="shared" si="21"/>
        <v>4865.0625</v>
      </c>
      <c r="S349" s="143">
        <f t="shared" si="22"/>
        <v>-1</v>
      </c>
      <c r="T349" s="118">
        <f t="shared" si="23"/>
        <v>2847.2896000000001</v>
      </c>
      <c r="V349" s="10">
        <v>12957</v>
      </c>
      <c r="W349" s="139">
        <v>69.099999999999994</v>
      </c>
      <c r="X349" s="139">
        <v>0</v>
      </c>
      <c r="Y349" s="139">
        <v>62.2</v>
      </c>
      <c r="Z349" s="139">
        <v>0</v>
      </c>
      <c r="AA349" s="139"/>
      <c r="AB349" s="139"/>
      <c r="AC349" s="139"/>
      <c r="AD349" s="139"/>
      <c r="AE349" s="139"/>
      <c r="AF349" s="139"/>
      <c r="AG349" s="139"/>
      <c r="AH349" s="139"/>
      <c r="AI349" s="139"/>
      <c r="AJ349" s="139"/>
      <c r="AK349" s="139"/>
      <c r="AL349" s="139"/>
      <c r="AM349" s="139">
        <v>69.099999999999994</v>
      </c>
      <c r="AN349" s="139">
        <v>0</v>
      </c>
      <c r="AO349" s="139">
        <v>62.2</v>
      </c>
      <c r="AP349" s="139">
        <v>0</v>
      </c>
    </row>
    <row r="350" spans="1:42" x14ac:dyDescent="0.25">
      <c r="A350">
        <f>'[2]All Speed'!A350</f>
        <v>8791</v>
      </c>
      <c r="B350">
        <f>'[2]All Speed'!C350</f>
        <v>2</v>
      </c>
      <c r="C350" s="8" t="str">
        <f>'[2]All Speed'!D350</f>
        <v>I-5 SB</v>
      </c>
      <c r="D350" s="5">
        <f>'[2]All Speed'!E350</f>
        <v>97</v>
      </c>
      <c r="E350" s="1">
        <f>'[2]All Speed'!F350</f>
        <v>0.37</v>
      </c>
      <c r="F350" s="8" t="str">
        <f>'[2]All Speed'!G350</f>
        <v>SEA WORLD</v>
      </c>
      <c r="G350" s="112">
        <f>'[2]All Speed'!I350</f>
        <v>68.400000000000006</v>
      </c>
      <c r="H350" s="2">
        <f>'[2]All Speed'!J350</f>
        <v>69.75</v>
      </c>
      <c r="I350" s="112">
        <f>'[2]All Speed'!K350</f>
        <v>68.25</v>
      </c>
      <c r="J350" s="2">
        <f>'[2]All Speed'!L350</f>
        <v>53.36</v>
      </c>
      <c r="K350" s="112">
        <f>'[2]All Speed'!M350</f>
        <v>67.11</v>
      </c>
      <c r="L350" s="115">
        <f>VLOOKUP(A:A,readme[#All],2,FALSE)</f>
        <v>0</v>
      </c>
      <c r="M350" s="119">
        <f>VLOOKUP(A:A,readme[#All],3,FALSE)</f>
        <v>0</v>
      </c>
      <c r="N350" s="115">
        <f>VLOOKUP(A:A,readme[#All],4,FALSE)</f>
        <v>0</v>
      </c>
      <c r="O350" s="6">
        <f>VLOOKUP(A:A,readme[#All],5,FALSE)</f>
        <v>0</v>
      </c>
      <c r="P350" s="115">
        <f>VLOOKUP(A:A,readme[#All],6,FALSE)</f>
        <v>0</v>
      </c>
      <c r="Q350" s="143">
        <f t="shared" si="20"/>
        <v>-1</v>
      </c>
      <c r="R350" s="117">
        <f t="shared" si="21"/>
        <v>4865.0625</v>
      </c>
      <c r="S350" s="143">
        <f t="shared" si="22"/>
        <v>-1</v>
      </c>
      <c r="T350" s="118">
        <f t="shared" si="23"/>
        <v>2847.2896000000001</v>
      </c>
      <c r="V350" s="10">
        <v>13034</v>
      </c>
      <c r="W350" s="139"/>
      <c r="X350" s="139"/>
      <c r="Y350" s="139"/>
      <c r="Z350" s="139"/>
      <c r="AA350" s="139">
        <v>66.75</v>
      </c>
      <c r="AB350" s="139">
        <v>0</v>
      </c>
      <c r="AC350" s="139">
        <v>63.96</v>
      </c>
      <c r="AD350" s="139">
        <v>0</v>
      </c>
      <c r="AE350" s="139"/>
      <c r="AF350" s="139"/>
      <c r="AG350" s="139"/>
      <c r="AH350" s="139"/>
      <c r="AI350" s="139"/>
      <c r="AJ350" s="139"/>
      <c r="AK350" s="139"/>
      <c r="AL350" s="139"/>
      <c r="AM350" s="139">
        <v>66.75</v>
      </c>
      <c r="AN350" s="139">
        <v>0</v>
      </c>
      <c r="AO350" s="139">
        <v>63.96</v>
      </c>
      <c r="AP350" s="139">
        <v>0</v>
      </c>
    </row>
    <row r="351" spans="1:42" x14ac:dyDescent="0.25">
      <c r="A351">
        <f>'[2]All Speed'!A351</f>
        <v>8793</v>
      </c>
      <c r="B351">
        <f>'[2]All Speed'!C351</f>
        <v>2</v>
      </c>
      <c r="C351" s="8" t="str">
        <f>'[2]All Speed'!D351</f>
        <v>I-5 SB</v>
      </c>
      <c r="D351" s="5">
        <f>'[2]All Speed'!E351</f>
        <v>98</v>
      </c>
      <c r="E351" s="1">
        <f>'[2]All Speed'!F351</f>
        <v>0.3</v>
      </c>
      <c r="F351" s="8" t="str">
        <f>'[2]All Speed'!G351</f>
        <v>SEA WORLD</v>
      </c>
      <c r="G351" s="112">
        <f>'[2]All Speed'!I351</f>
        <v>68.400000000000006</v>
      </c>
      <c r="H351" s="2">
        <f>'[2]All Speed'!J351</f>
        <v>69.75</v>
      </c>
      <c r="I351" s="112">
        <f>'[2]All Speed'!K351</f>
        <v>68.25</v>
      </c>
      <c r="J351" s="2">
        <f>'[2]All Speed'!L351</f>
        <v>53.36</v>
      </c>
      <c r="K351" s="112">
        <f>'[2]All Speed'!M351</f>
        <v>67.11</v>
      </c>
      <c r="L351" s="115">
        <f>VLOOKUP(A:A,readme[#All],2,FALSE)</f>
        <v>0</v>
      </c>
      <c r="M351" s="119">
        <f>VLOOKUP(A:A,readme[#All],3,FALSE)</f>
        <v>0</v>
      </c>
      <c r="N351" s="115">
        <f>VLOOKUP(A:A,readme[#All],4,FALSE)</f>
        <v>0</v>
      </c>
      <c r="O351" s="6">
        <f>VLOOKUP(A:A,readme[#All],5,FALSE)</f>
        <v>0</v>
      </c>
      <c r="P351" s="115">
        <f>VLOOKUP(A:A,readme[#All],6,FALSE)</f>
        <v>0</v>
      </c>
      <c r="Q351" s="143">
        <f t="shared" si="20"/>
        <v>-1</v>
      </c>
      <c r="R351" s="117">
        <f t="shared" si="21"/>
        <v>4865.0625</v>
      </c>
      <c r="S351" s="143">
        <f t="shared" si="22"/>
        <v>-1</v>
      </c>
      <c r="T351" s="118">
        <f t="shared" si="23"/>
        <v>2847.2896000000001</v>
      </c>
      <c r="V351" s="10">
        <v>13035</v>
      </c>
      <c r="W351" s="139"/>
      <c r="X351" s="139"/>
      <c r="Y351" s="139"/>
      <c r="Z351" s="139"/>
      <c r="AA351" s="139">
        <v>63.84</v>
      </c>
      <c r="AB351" s="139">
        <v>0</v>
      </c>
      <c r="AC351" s="139">
        <v>65.39</v>
      </c>
      <c r="AD351" s="139">
        <v>0</v>
      </c>
      <c r="AE351" s="139"/>
      <c r="AF351" s="139"/>
      <c r="AG351" s="139"/>
      <c r="AH351" s="139"/>
      <c r="AI351" s="139"/>
      <c r="AJ351" s="139"/>
      <c r="AK351" s="139"/>
      <c r="AL351" s="139"/>
      <c r="AM351" s="139">
        <v>63.84</v>
      </c>
      <c r="AN351" s="139">
        <v>0</v>
      </c>
      <c r="AO351" s="139">
        <v>65.39</v>
      </c>
      <c r="AP351" s="139">
        <v>0</v>
      </c>
    </row>
    <row r="352" spans="1:42" x14ac:dyDescent="0.25">
      <c r="A352">
        <f>'[2]All Speed'!A352</f>
        <v>20685</v>
      </c>
      <c r="B352">
        <f>'[2]All Speed'!C352</f>
        <v>2</v>
      </c>
      <c r="C352" s="8" t="str">
        <f>'[2]All Speed'!D352</f>
        <v>I-5 SB</v>
      </c>
      <c r="D352" s="5">
        <f>'[2]All Speed'!E352</f>
        <v>100</v>
      </c>
      <c r="E352" s="1">
        <f>'[2]All Speed'!F352</f>
        <v>0.55000000000000004</v>
      </c>
      <c r="F352" s="8" t="str">
        <f>'[2]All Speed'!G352</f>
        <v>I-8 EB</v>
      </c>
      <c r="G352" s="112">
        <f>'[2]All Speed'!I352</f>
        <v>67.430000000000007</v>
      </c>
      <c r="H352" s="2">
        <f>'[2]All Speed'!J352</f>
        <v>50</v>
      </c>
      <c r="I352" s="112">
        <f>'[2]All Speed'!K352</f>
        <v>66</v>
      </c>
      <c r="J352" s="2">
        <f>'[2]All Speed'!L352</f>
        <v>64.02</v>
      </c>
      <c r="K352" s="112">
        <f>'[2]All Speed'!M352</f>
        <v>67.069999999999993</v>
      </c>
      <c r="L352" s="115">
        <f>VLOOKUP(A:A,readme[#All],2,FALSE)</f>
        <v>0</v>
      </c>
      <c r="M352" s="119">
        <f>VLOOKUP(A:A,readme[#All],3,FALSE)</f>
        <v>0</v>
      </c>
      <c r="N352" s="115">
        <f>VLOOKUP(A:A,readme[#All],4,FALSE)</f>
        <v>0</v>
      </c>
      <c r="O352" s="6">
        <f>VLOOKUP(A:A,readme[#All],5,FALSE)</f>
        <v>0</v>
      </c>
      <c r="P352" s="115">
        <f>VLOOKUP(A:A,readme[#All],6,FALSE)</f>
        <v>0</v>
      </c>
      <c r="Q352" s="143">
        <f t="shared" si="20"/>
        <v>-1</v>
      </c>
      <c r="R352" s="117">
        <f t="shared" si="21"/>
        <v>2500</v>
      </c>
      <c r="S352" s="143">
        <f t="shared" si="22"/>
        <v>-1</v>
      </c>
      <c r="T352" s="118">
        <f t="shared" si="23"/>
        <v>4098.5603999999994</v>
      </c>
      <c r="V352" s="10">
        <v>13036</v>
      </c>
      <c r="W352" s="139"/>
      <c r="X352" s="139"/>
      <c r="Y352" s="139"/>
      <c r="Z352" s="139"/>
      <c r="AA352" s="139">
        <v>63.6</v>
      </c>
      <c r="AB352" s="139">
        <v>0</v>
      </c>
      <c r="AC352" s="139">
        <v>58.78</v>
      </c>
      <c r="AD352" s="139">
        <v>0</v>
      </c>
      <c r="AE352" s="139"/>
      <c r="AF352" s="139"/>
      <c r="AG352" s="139"/>
      <c r="AH352" s="139"/>
      <c r="AI352" s="139"/>
      <c r="AJ352" s="139"/>
      <c r="AK352" s="139"/>
      <c r="AL352" s="139"/>
      <c r="AM352" s="139">
        <v>63.6</v>
      </c>
      <c r="AN352" s="139">
        <v>0</v>
      </c>
      <c r="AO352" s="139">
        <v>58.78</v>
      </c>
      <c r="AP352" s="139">
        <v>0</v>
      </c>
    </row>
    <row r="353" spans="1:42" x14ac:dyDescent="0.25">
      <c r="A353">
        <f>'[2]All Speed'!A353</f>
        <v>20689</v>
      </c>
      <c r="B353">
        <f>'[2]All Speed'!C353</f>
        <v>2</v>
      </c>
      <c r="C353" s="8" t="str">
        <f>'[2]All Speed'!D353</f>
        <v>I-5 SB</v>
      </c>
      <c r="D353" s="5">
        <f>'[2]All Speed'!E353</f>
        <v>101</v>
      </c>
      <c r="E353" s="1">
        <f>'[2]All Speed'!F353</f>
        <v>0.62</v>
      </c>
      <c r="F353" s="8" t="str">
        <f>'[2]All Speed'!G353</f>
        <v>I-8 EB</v>
      </c>
      <c r="G353" s="112">
        <f>'[2]All Speed'!I353</f>
        <v>67.430000000000007</v>
      </c>
      <c r="H353" s="2">
        <f>'[2]All Speed'!J353</f>
        <v>50</v>
      </c>
      <c r="I353" s="112">
        <f>'[2]All Speed'!K353</f>
        <v>66</v>
      </c>
      <c r="J353" s="2">
        <f>'[2]All Speed'!L353</f>
        <v>64.02</v>
      </c>
      <c r="K353" s="112">
        <f>'[2]All Speed'!M353</f>
        <v>67.069999999999993</v>
      </c>
      <c r="L353" s="115">
        <f>VLOOKUP(A:A,readme[#All],2,FALSE)</f>
        <v>0</v>
      </c>
      <c r="M353" s="119">
        <f>VLOOKUP(A:A,readme[#All],3,FALSE)</f>
        <v>0</v>
      </c>
      <c r="N353" s="115">
        <f>VLOOKUP(A:A,readme[#All],4,FALSE)</f>
        <v>0</v>
      </c>
      <c r="O353" s="6">
        <f>VLOOKUP(A:A,readme[#All],5,FALSE)</f>
        <v>0</v>
      </c>
      <c r="P353" s="115">
        <f>VLOOKUP(A:A,readme[#All],6,FALSE)</f>
        <v>0</v>
      </c>
      <c r="Q353" s="143">
        <f t="shared" si="20"/>
        <v>-1</v>
      </c>
      <c r="R353" s="117">
        <f t="shared" si="21"/>
        <v>2500</v>
      </c>
      <c r="S353" s="143">
        <f t="shared" si="22"/>
        <v>-1</v>
      </c>
      <c r="T353" s="118">
        <f t="shared" si="23"/>
        <v>4098.5603999999994</v>
      </c>
      <c r="V353" s="10">
        <v>13037</v>
      </c>
      <c r="W353" s="139">
        <v>66.75</v>
      </c>
      <c r="X353" s="139">
        <v>0</v>
      </c>
      <c r="Y353" s="139">
        <v>63.96</v>
      </c>
      <c r="Z353" s="139">
        <v>0</v>
      </c>
      <c r="AA353" s="139"/>
      <c r="AB353" s="139"/>
      <c r="AC353" s="139"/>
      <c r="AD353" s="139"/>
      <c r="AE353" s="139"/>
      <c r="AF353" s="139"/>
      <c r="AG353" s="139"/>
      <c r="AH353" s="139"/>
      <c r="AI353" s="139"/>
      <c r="AJ353" s="139"/>
      <c r="AK353" s="139"/>
      <c r="AL353" s="139"/>
      <c r="AM353" s="139">
        <v>66.75</v>
      </c>
      <c r="AN353" s="139">
        <v>0</v>
      </c>
      <c r="AO353" s="139">
        <v>63.96</v>
      </c>
      <c r="AP353" s="139">
        <v>0</v>
      </c>
    </row>
    <row r="354" spans="1:42" x14ac:dyDescent="0.25">
      <c r="A354">
        <f>'[2]All Speed'!A354</f>
        <v>30817</v>
      </c>
      <c r="B354">
        <f>'[2]All Speed'!C354</f>
        <v>2</v>
      </c>
      <c r="C354" s="8" t="str">
        <f>'[2]All Speed'!D354</f>
        <v>I-5 SB</v>
      </c>
      <c r="D354" s="5">
        <f>'[2]All Speed'!E354</f>
        <v>102</v>
      </c>
      <c r="E354" s="1">
        <f>'[2]All Speed'!F354</f>
        <v>0.21</v>
      </c>
      <c r="F354" s="8" t="str">
        <f>'[2]All Speed'!G354</f>
        <v>OLD TOWN</v>
      </c>
      <c r="G354" s="112">
        <f>'[2]All Speed'!I354</f>
        <v>68.34</v>
      </c>
      <c r="H354" s="2">
        <f>'[2]All Speed'!J354</f>
        <v>61.35</v>
      </c>
      <c r="I354" s="112">
        <f>'[2]All Speed'!K354</f>
        <v>67.34</v>
      </c>
      <c r="J354" s="2">
        <f>'[2]All Speed'!L354</f>
        <v>63.72</v>
      </c>
      <c r="K354" s="112">
        <f>'[2]All Speed'!M354</f>
        <v>67.790000000000006</v>
      </c>
      <c r="L354" s="115">
        <f>VLOOKUP(A:A,readme[#All],2,FALSE)</f>
        <v>0</v>
      </c>
      <c r="M354" s="119">
        <f>VLOOKUP(A:A,readme[#All],3,FALSE)</f>
        <v>0</v>
      </c>
      <c r="N354" s="115">
        <f>VLOOKUP(A:A,readme[#All],4,FALSE)</f>
        <v>0</v>
      </c>
      <c r="O354" s="6">
        <f>VLOOKUP(A:A,readme[#All],5,FALSE)</f>
        <v>0</v>
      </c>
      <c r="P354" s="115">
        <f>VLOOKUP(A:A,readme[#All],6,FALSE)</f>
        <v>0</v>
      </c>
      <c r="Q354" s="143">
        <f t="shared" si="20"/>
        <v>-1</v>
      </c>
      <c r="R354" s="117">
        <f t="shared" si="21"/>
        <v>3763.8225000000002</v>
      </c>
      <c r="S354" s="143">
        <f t="shared" si="22"/>
        <v>-1</v>
      </c>
      <c r="T354" s="118">
        <f t="shared" si="23"/>
        <v>4060.2383999999997</v>
      </c>
      <c r="V354" s="10">
        <v>13046</v>
      </c>
      <c r="W354" s="139">
        <v>65.87</v>
      </c>
      <c r="X354" s="139">
        <v>0</v>
      </c>
      <c r="Y354" s="139">
        <v>66.040000000000006</v>
      </c>
      <c r="Z354" s="139">
        <v>0</v>
      </c>
      <c r="AA354" s="139"/>
      <c r="AB354" s="139"/>
      <c r="AC354" s="139"/>
      <c r="AD354" s="139"/>
      <c r="AE354" s="139"/>
      <c r="AF354" s="139"/>
      <c r="AG354" s="139"/>
      <c r="AH354" s="139"/>
      <c r="AI354" s="139"/>
      <c r="AJ354" s="139"/>
      <c r="AK354" s="139"/>
      <c r="AL354" s="139"/>
      <c r="AM354" s="139">
        <v>65.87</v>
      </c>
      <c r="AN354" s="139">
        <v>0</v>
      </c>
      <c r="AO354" s="139">
        <v>66.040000000000006</v>
      </c>
      <c r="AP354" s="139">
        <v>0</v>
      </c>
    </row>
    <row r="355" spans="1:42" x14ac:dyDescent="0.25">
      <c r="A355">
        <f>'[2]All Speed'!A355</f>
        <v>20694</v>
      </c>
      <c r="B355">
        <f>'[2]All Speed'!C355</f>
        <v>2</v>
      </c>
      <c r="C355" s="8" t="str">
        <f>'[2]All Speed'!D355</f>
        <v>I-5 SB</v>
      </c>
      <c r="D355" s="5">
        <f>'[2]All Speed'!E355</f>
        <v>108</v>
      </c>
      <c r="E355" s="1">
        <f>'[2]All Speed'!F355</f>
        <v>0.55000000000000004</v>
      </c>
      <c r="F355" s="8" t="str">
        <f>'[2]All Speed'!G355</f>
        <v>HANCOCK</v>
      </c>
      <c r="G355" s="112">
        <f>'[2]All Speed'!I355</f>
        <v>66.13</v>
      </c>
      <c r="H355" s="2">
        <f>'[2]All Speed'!J355</f>
        <v>66.069999999999993</v>
      </c>
      <c r="I355" s="112">
        <f>'[2]All Speed'!K355</f>
        <v>64.489999999999995</v>
      </c>
      <c r="J355" s="2">
        <f>'[2]All Speed'!L355</f>
        <v>22.76</v>
      </c>
      <c r="K355" s="112">
        <f>'[2]All Speed'!M355</f>
        <v>64.83</v>
      </c>
      <c r="L355" s="115">
        <f>VLOOKUP(A:A,readme[#All],2,FALSE)</f>
        <v>0</v>
      </c>
      <c r="M355" s="119">
        <f>VLOOKUP(A:A,readme[#All],3,FALSE)</f>
        <v>0</v>
      </c>
      <c r="N355" s="115">
        <f>VLOOKUP(A:A,readme[#All],4,FALSE)</f>
        <v>0</v>
      </c>
      <c r="O355" s="6">
        <f>VLOOKUP(A:A,readme[#All],5,FALSE)</f>
        <v>0</v>
      </c>
      <c r="P355" s="115">
        <f>VLOOKUP(A:A,readme[#All],6,FALSE)</f>
        <v>0</v>
      </c>
      <c r="Q355" s="143">
        <f t="shared" si="20"/>
        <v>-1</v>
      </c>
      <c r="R355" s="117">
        <f t="shared" si="21"/>
        <v>4365.2448999999988</v>
      </c>
      <c r="S355" s="143">
        <f t="shared" si="22"/>
        <v>-1</v>
      </c>
      <c r="T355" s="118">
        <f t="shared" si="23"/>
        <v>518.01760000000002</v>
      </c>
      <c r="V355" s="10">
        <v>13051</v>
      </c>
      <c r="W355" s="139">
        <v>64.34</v>
      </c>
      <c r="X355" s="139">
        <v>0</v>
      </c>
      <c r="Y355" s="139">
        <v>64.09</v>
      </c>
      <c r="Z355" s="139">
        <v>0</v>
      </c>
      <c r="AA355" s="139"/>
      <c r="AB355" s="139"/>
      <c r="AC355" s="139"/>
      <c r="AD355" s="139"/>
      <c r="AE355" s="139"/>
      <c r="AF355" s="139"/>
      <c r="AG355" s="139"/>
      <c r="AH355" s="139"/>
      <c r="AI355" s="139"/>
      <c r="AJ355" s="139"/>
      <c r="AK355" s="139"/>
      <c r="AL355" s="139"/>
      <c r="AM355" s="139">
        <v>64.34</v>
      </c>
      <c r="AN355" s="139">
        <v>0</v>
      </c>
      <c r="AO355" s="139">
        <v>64.09</v>
      </c>
      <c r="AP355" s="139">
        <v>0</v>
      </c>
    </row>
    <row r="356" spans="1:42" x14ac:dyDescent="0.25">
      <c r="A356">
        <f>'[2]All Speed'!A356</f>
        <v>20696</v>
      </c>
      <c r="B356">
        <f>'[2]All Speed'!C356</f>
        <v>2</v>
      </c>
      <c r="C356" s="8" t="str">
        <f>'[2]All Speed'!D356</f>
        <v>I-5 SB</v>
      </c>
      <c r="D356" s="5">
        <f>'[2]All Speed'!E356</f>
        <v>110</v>
      </c>
      <c r="E356" s="1">
        <f>'[2]All Speed'!F356</f>
        <v>0.32</v>
      </c>
      <c r="F356" s="8" t="str">
        <f>'[2]All Speed'!G356</f>
        <v>KETTNER</v>
      </c>
      <c r="G356" s="112">
        <f>'[2]All Speed'!I356</f>
        <v>65.62</v>
      </c>
      <c r="H356" s="2">
        <f>'[2]All Speed'!J356</f>
        <v>64.34</v>
      </c>
      <c r="I356" s="112">
        <f>'[2]All Speed'!K356</f>
        <v>61.84</v>
      </c>
      <c r="J356" s="2">
        <f>'[2]All Speed'!L356</f>
        <v>28.02</v>
      </c>
      <c r="K356" s="112">
        <f>'[2]All Speed'!M356</f>
        <v>63.41</v>
      </c>
      <c r="L356" s="115">
        <f>VLOOKUP(A:A,readme[#All],2,FALSE)</f>
        <v>0</v>
      </c>
      <c r="M356" s="119">
        <f>VLOOKUP(A:A,readme[#All],3,FALSE)</f>
        <v>0</v>
      </c>
      <c r="N356" s="115">
        <f>VLOOKUP(A:A,readme[#All],4,FALSE)</f>
        <v>0</v>
      </c>
      <c r="O356" s="6">
        <f>VLOOKUP(A:A,readme[#All],5,FALSE)</f>
        <v>0</v>
      </c>
      <c r="P356" s="115">
        <f>VLOOKUP(A:A,readme[#All],6,FALSE)</f>
        <v>0</v>
      </c>
      <c r="Q356" s="143">
        <f t="shared" si="20"/>
        <v>-1</v>
      </c>
      <c r="R356" s="117">
        <f t="shared" si="21"/>
        <v>4139.6356000000005</v>
      </c>
      <c r="S356" s="143">
        <f t="shared" si="22"/>
        <v>-1</v>
      </c>
      <c r="T356" s="118">
        <f t="shared" si="23"/>
        <v>785.12040000000002</v>
      </c>
      <c r="V356" s="10">
        <v>13053</v>
      </c>
      <c r="W356" s="139"/>
      <c r="X356" s="139"/>
      <c r="Y356" s="139"/>
      <c r="Z356" s="139"/>
      <c r="AA356" s="139">
        <v>60.96</v>
      </c>
      <c r="AB356" s="139">
        <v>0</v>
      </c>
      <c r="AC356" s="139">
        <v>61.61</v>
      </c>
      <c r="AD356" s="139">
        <v>0</v>
      </c>
      <c r="AE356" s="139"/>
      <c r="AF356" s="139"/>
      <c r="AG356" s="139"/>
      <c r="AH356" s="139"/>
      <c r="AI356" s="139"/>
      <c r="AJ356" s="139"/>
      <c r="AK356" s="139"/>
      <c r="AL356" s="139"/>
      <c r="AM356" s="139">
        <v>60.96</v>
      </c>
      <c r="AN356" s="139">
        <v>0</v>
      </c>
      <c r="AO356" s="139">
        <v>61.61</v>
      </c>
      <c r="AP356" s="139">
        <v>0</v>
      </c>
    </row>
    <row r="357" spans="1:42" x14ac:dyDescent="0.25">
      <c r="A357">
        <f>'[2]All Speed'!A357</f>
        <v>20700</v>
      </c>
      <c r="B357">
        <f>'[2]All Speed'!C357</f>
        <v>2</v>
      </c>
      <c r="C357" s="8" t="str">
        <f>'[2]All Speed'!D357</f>
        <v>I-5 SB</v>
      </c>
      <c r="D357" s="5">
        <f>'[2]All Speed'!E357</f>
        <v>111</v>
      </c>
      <c r="E357" s="1">
        <f>'[2]All Speed'!F357</f>
        <v>0.28000000000000003</v>
      </c>
      <c r="F357" s="8" t="str">
        <f>'[2]All Speed'!G357</f>
        <v>FRONT</v>
      </c>
      <c r="G357" s="112">
        <f>'[2]All Speed'!I357</f>
        <v>66.510000000000005</v>
      </c>
      <c r="H357" s="2">
        <f>'[2]All Speed'!J357</f>
        <v>66.510000000000005</v>
      </c>
      <c r="I357" s="112">
        <f>'[2]All Speed'!K357</f>
        <v>63.5</v>
      </c>
      <c r="J357" s="2">
        <f>'[2]All Speed'!L357</f>
        <v>29.26</v>
      </c>
      <c r="K357" s="112">
        <f>'[2]All Speed'!M357</f>
        <v>64.56</v>
      </c>
      <c r="L357" s="115">
        <f>VLOOKUP(A:A,readme[#All],2,FALSE)</f>
        <v>0</v>
      </c>
      <c r="M357" s="119">
        <f>VLOOKUP(A:A,readme[#All],3,FALSE)</f>
        <v>0</v>
      </c>
      <c r="N357" s="115">
        <f>VLOOKUP(A:A,readme[#All],4,FALSE)</f>
        <v>0</v>
      </c>
      <c r="O357" s="6">
        <f>VLOOKUP(A:A,readme[#All],5,FALSE)</f>
        <v>0</v>
      </c>
      <c r="P357" s="115">
        <f>VLOOKUP(A:A,readme[#All],6,FALSE)</f>
        <v>0</v>
      </c>
      <c r="Q357" s="143">
        <f t="shared" si="20"/>
        <v>-1</v>
      </c>
      <c r="R357" s="117">
        <f t="shared" si="21"/>
        <v>4423.580100000001</v>
      </c>
      <c r="S357" s="143">
        <f t="shared" si="22"/>
        <v>-1</v>
      </c>
      <c r="T357" s="118">
        <f t="shared" si="23"/>
        <v>856.14760000000012</v>
      </c>
      <c r="V357" s="10">
        <v>13099</v>
      </c>
      <c r="W357" s="139"/>
      <c r="X357" s="139"/>
      <c r="Y357" s="139"/>
      <c r="Z357" s="139"/>
      <c r="AA357" s="139">
        <v>63.91</v>
      </c>
      <c r="AB357" s="139">
        <v>0</v>
      </c>
      <c r="AC357" s="139">
        <v>33.96</v>
      </c>
      <c r="AD357" s="139">
        <v>0</v>
      </c>
      <c r="AE357" s="139"/>
      <c r="AF357" s="139"/>
      <c r="AG357" s="139"/>
      <c r="AH357" s="139"/>
      <c r="AI357" s="139"/>
      <c r="AJ357" s="139"/>
      <c r="AK357" s="139"/>
      <c r="AL357" s="139"/>
      <c r="AM357" s="139">
        <v>63.91</v>
      </c>
      <c r="AN357" s="139">
        <v>0</v>
      </c>
      <c r="AO357" s="139">
        <v>33.96</v>
      </c>
      <c r="AP357" s="139">
        <v>0</v>
      </c>
    </row>
    <row r="358" spans="1:42" x14ac:dyDescent="0.25">
      <c r="A358">
        <f>'[2]All Speed'!A358</f>
        <v>20701</v>
      </c>
      <c r="B358">
        <f>'[2]All Speed'!C358</f>
        <v>2</v>
      </c>
      <c r="C358" s="8" t="str">
        <f>'[2]All Speed'!D358</f>
        <v>I-5 SB</v>
      </c>
      <c r="D358" s="5">
        <f>'[2]All Speed'!E358</f>
        <v>112</v>
      </c>
      <c r="E358" s="1">
        <f>'[2]All Speed'!F358</f>
        <v>0.22</v>
      </c>
      <c r="F358" s="8" t="str">
        <f>'[2]All Speed'!G358</f>
        <v>STATE</v>
      </c>
      <c r="G358" s="112">
        <f>'[2]All Speed'!I358</f>
        <v>66.489999999999995</v>
      </c>
      <c r="H358" s="2">
        <f>'[2]All Speed'!J358</f>
        <v>59.82</v>
      </c>
      <c r="I358" s="112">
        <f>'[2]All Speed'!K358</f>
        <v>64.510000000000005</v>
      </c>
      <c r="J358" s="2">
        <f>'[2]All Speed'!L358</f>
        <v>64.569999999999993</v>
      </c>
      <c r="K358" s="112">
        <f>'[2]All Speed'!M358</f>
        <v>65.430000000000007</v>
      </c>
      <c r="L358" s="115">
        <f>VLOOKUP(A:A,readme[#All],2,FALSE)</f>
        <v>0</v>
      </c>
      <c r="M358" s="119">
        <f>VLOOKUP(A:A,readme[#All],3,FALSE)</f>
        <v>0</v>
      </c>
      <c r="N358" s="115">
        <f>VLOOKUP(A:A,readme[#All],4,FALSE)</f>
        <v>0</v>
      </c>
      <c r="O358" s="6">
        <f>VLOOKUP(A:A,readme[#All],5,FALSE)</f>
        <v>0</v>
      </c>
      <c r="P358" s="115">
        <f>VLOOKUP(A:A,readme[#All],6,FALSE)</f>
        <v>0</v>
      </c>
      <c r="Q358" s="143">
        <f t="shared" si="20"/>
        <v>-1</v>
      </c>
      <c r="R358" s="117">
        <f t="shared" si="21"/>
        <v>3578.4324000000001</v>
      </c>
      <c r="S358" s="143">
        <f t="shared" si="22"/>
        <v>-1</v>
      </c>
      <c r="T358" s="118">
        <f t="shared" si="23"/>
        <v>4169.2848999999987</v>
      </c>
      <c r="V358" s="10">
        <v>13100</v>
      </c>
      <c r="W358" s="139">
        <v>62.46</v>
      </c>
      <c r="X358" s="139">
        <v>0</v>
      </c>
      <c r="Y358" s="139">
        <v>61.53</v>
      </c>
      <c r="Z358" s="139">
        <v>0</v>
      </c>
      <c r="AA358" s="139"/>
      <c r="AB358" s="139"/>
      <c r="AC358" s="139"/>
      <c r="AD358" s="139"/>
      <c r="AE358" s="139"/>
      <c r="AF358" s="139"/>
      <c r="AG358" s="139"/>
      <c r="AH358" s="139"/>
      <c r="AI358" s="139"/>
      <c r="AJ358" s="139"/>
      <c r="AK358" s="139"/>
      <c r="AL358" s="139"/>
      <c r="AM358" s="139">
        <v>62.46</v>
      </c>
      <c r="AN358" s="139">
        <v>0</v>
      </c>
      <c r="AO358" s="139">
        <v>61.53</v>
      </c>
      <c r="AP358" s="139">
        <v>0</v>
      </c>
    </row>
    <row r="359" spans="1:42" x14ac:dyDescent="0.25">
      <c r="A359">
        <f>'[2]All Speed'!A359</f>
        <v>27834</v>
      </c>
      <c r="B359">
        <f>'[2]All Speed'!C359</f>
        <v>2</v>
      </c>
      <c r="C359" s="8" t="str">
        <f>'[2]All Speed'!D359</f>
        <v>I-5 SB</v>
      </c>
      <c r="D359" s="5">
        <f>'[2]All Speed'!E359</f>
        <v>114</v>
      </c>
      <c r="E359" s="1">
        <f>'[2]All Speed'!F359</f>
        <v>0.19</v>
      </c>
      <c r="F359" s="8">
        <f>'[2]All Speed'!G359</f>
        <v>0</v>
      </c>
      <c r="G359" s="112">
        <f>'[2]All Speed'!I359</f>
        <v>65.05</v>
      </c>
      <c r="H359" s="2">
        <f>'[2]All Speed'!J359</f>
        <v>63.06</v>
      </c>
      <c r="I359" s="112">
        <f>'[2]All Speed'!K359</f>
        <v>59.21</v>
      </c>
      <c r="J359" s="2">
        <f>'[2]All Speed'!L359</f>
        <v>34.619999999999997</v>
      </c>
      <c r="K359" s="112">
        <f>'[2]All Speed'!M359</f>
        <v>61.54</v>
      </c>
      <c r="L359" s="115">
        <f>VLOOKUP(A:A,readme[#All],2,FALSE)</f>
        <v>0</v>
      </c>
      <c r="M359" s="119">
        <f>VLOOKUP(A:A,readme[#All],3,FALSE)</f>
        <v>0</v>
      </c>
      <c r="N359" s="115">
        <f>VLOOKUP(A:A,readme[#All],4,FALSE)</f>
        <v>0</v>
      </c>
      <c r="O359" s="6">
        <f>VLOOKUP(A:A,readme[#All],5,FALSE)</f>
        <v>0</v>
      </c>
      <c r="P359" s="115">
        <f>VLOOKUP(A:A,readme[#All],6,FALSE)</f>
        <v>0</v>
      </c>
      <c r="Q359" s="143">
        <f t="shared" si="20"/>
        <v>-1</v>
      </c>
      <c r="R359" s="117">
        <f t="shared" si="21"/>
        <v>3976.5636000000004</v>
      </c>
      <c r="S359" s="143">
        <f t="shared" si="22"/>
        <v>-1</v>
      </c>
      <c r="T359" s="118">
        <f t="shared" si="23"/>
        <v>1198.5443999999998</v>
      </c>
      <c r="V359" s="10">
        <v>13116</v>
      </c>
      <c r="W359" s="139"/>
      <c r="X359" s="139"/>
      <c r="Y359" s="139"/>
      <c r="Z359" s="139"/>
      <c r="AA359" s="139"/>
      <c r="AB359" s="139"/>
      <c r="AC359" s="139"/>
      <c r="AD359" s="139"/>
      <c r="AE359" s="139"/>
      <c r="AF359" s="139"/>
      <c r="AG359" s="139"/>
      <c r="AH359" s="139"/>
      <c r="AI359" s="139">
        <v>61.59</v>
      </c>
      <c r="AJ359" s="139">
        <v>0</v>
      </c>
      <c r="AK359" s="139">
        <v>60.14</v>
      </c>
      <c r="AL359" s="139">
        <v>0</v>
      </c>
      <c r="AM359" s="139">
        <v>61.59</v>
      </c>
      <c r="AN359" s="139">
        <v>0</v>
      </c>
      <c r="AO359" s="139">
        <v>60.14</v>
      </c>
      <c r="AP359" s="139">
        <v>0</v>
      </c>
    </row>
    <row r="360" spans="1:42" x14ac:dyDescent="0.25">
      <c r="A360">
        <f>'[2]All Speed'!A360</f>
        <v>27131</v>
      </c>
      <c r="B360">
        <f>'[2]All Speed'!C360</f>
        <v>2</v>
      </c>
      <c r="C360" s="8" t="str">
        <f>'[2]All Speed'!D360</f>
        <v>I-5 SB</v>
      </c>
      <c r="D360" s="5">
        <f>'[2]All Speed'!E360</f>
        <v>116</v>
      </c>
      <c r="E360" s="1">
        <f>'[2]All Speed'!F360</f>
        <v>0.09</v>
      </c>
      <c r="F360" s="8" t="str">
        <f>'[2]All Speed'!G360</f>
        <v>SR-163 SB</v>
      </c>
      <c r="G360" s="112">
        <f>'[2]All Speed'!I360</f>
        <v>66.5</v>
      </c>
      <c r="H360" s="2">
        <f>'[2]All Speed'!J360</f>
        <v>66.040000000000006</v>
      </c>
      <c r="I360" s="112">
        <f>'[2]All Speed'!K360</f>
        <v>65.58</v>
      </c>
      <c r="J360" s="2">
        <f>'[2]All Speed'!L360</f>
        <v>49.96</v>
      </c>
      <c r="K360" s="112">
        <f>'[2]All Speed'!M360</f>
        <v>66.19</v>
      </c>
      <c r="L360" s="115">
        <f>VLOOKUP(A:A,readme[#All],2,FALSE)</f>
        <v>0</v>
      </c>
      <c r="M360" s="119">
        <f>VLOOKUP(A:A,readme[#All],3,FALSE)</f>
        <v>0</v>
      </c>
      <c r="N360" s="115">
        <f>VLOOKUP(A:A,readme[#All],4,FALSE)</f>
        <v>0</v>
      </c>
      <c r="O360" s="6">
        <f>VLOOKUP(A:A,readme[#All],5,FALSE)</f>
        <v>0</v>
      </c>
      <c r="P360" s="115">
        <f>VLOOKUP(A:A,readme[#All],6,FALSE)</f>
        <v>0</v>
      </c>
      <c r="Q360" s="143">
        <f t="shared" si="20"/>
        <v>-1</v>
      </c>
      <c r="R360" s="117">
        <f t="shared" si="21"/>
        <v>4361.2816000000012</v>
      </c>
      <c r="S360" s="143">
        <f t="shared" si="22"/>
        <v>-1</v>
      </c>
      <c r="T360" s="118">
        <f t="shared" si="23"/>
        <v>2496.0016000000001</v>
      </c>
      <c r="V360" s="10">
        <v>13118</v>
      </c>
      <c r="W360" s="139"/>
      <c r="X360" s="139"/>
      <c r="Y360" s="139"/>
      <c r="Z360" s="139"/>
      <c r="AA360" s="139"/>
      <c r="AB360" s="139"/>
      <c r="AC360" s="139"/>
      <c r="AD360" s="139"/>
      <c r="AE360" s="139">
        <v>54.73</v>
      </c>
      <c r="AF360" s="139">
        <v>0</v>
      </c>
      <c r="AG360" s="139">
        <v>61.53</v>
      </c>
      <c r="AH360" s="139">
        <v>0</v>
      </c>
      <c r="AI360" s="139"/>
      <c r="AJ360" s="139"/>
      <c r="AK360" s="139"/>
      <c r="AL360" s="139"/>
      <c r="AM360" s="139">
        <v>54.73</v>
      </c>
      <c r="AN360" s="139">
        <v>0</v>
      </c>
      <c r="AO360" s="139">
        <v>61.53</v>
      </c>
      <c r="AP360" s="139">
        <v>0</v>
      </c>
    </row>
    <row r="361" spans="1:42" x14ac:dyDescent="0.25">
      <c r="A361">
        <f>'[2]All Speed'!A361</f>
        <v>27824</v>
      </c>
      <c r="B361">
        <f>'[2]All Speed'!C361</f>
        <v>2</v>
      </c>
      <c r="C361" s="8" t="str">
        <f>'[2]All Speed'!D361</f>
        <v>I-5 SB</v>
      </c>
      <c r="D361" s="5">
        <f>'[2]All Speed'!E361</f>
        <v>117</v>
      </c>
      <c r="E361" s="1">
        <f>'[2]All Speed'!F361</f>
        <v>0.12</v>
      </c>
      <c r="F361" s="8" t="str">
        <f>'[2]All Speed'!G361</f>
        <v>PERSHING</v>
      </c>
      <c r="G361" s="112">
        <f>'[2]All Speed'!I361</f>
        <v>66.5</v>
      </c>
      <c r="H361" s="2">
        <f>'[2]All Speed'!J361</f>
        <v>66.040000000000006</v>
      </c>
      <c r="I361" s="112">
        <f>'[2]All Speed'!K361</f>
        <v>65.58</v>
      </c>
      <c r="J361" s="2">
        <f>'[2]All Speed'!L361</f>
        <v>49.96</v>
      </c>
      <c r="K361" s="112">
        <f>'[2]All Speed'!M361</f>
        <v>66.19</v>
      </c>
      <c r="L361" s="115">
        <f>VLOOKUP(A:A,readme[#All],2,FALSE)</f>
        <v>0</v>
      </c>
      <c r="M361" s="119">
        <f>VLOOKUP(A:A,readme[#All],3,FALSE)</f>
        <v>0</v>
      </c>
      <c r="N361" s="115">
        <f>VLOOKUP(A:A,readme[#All],4,FALSE)</f>
        <v>0</v>
      </c>
      <c r="O361" s="6">
        <f>VLOOKUP(A:A,readme[#All],5,FALSE)</f>
        <v>0</v>
      </c>
      <c r="P361" s="115">
        <f>VLOOKUP(A:A,readme[#All],6,FALSE)</f>
        <v>0</v>
      </c>
      <c r="Q361" s="143">
        <f t="shared" si="20"/>
        <v>-1</v>
      </c>
      <c r="R361" s="117">
        <f t="shared" si="21"/>
        <v>4361.2816000000012</v>
      </c>
      <c r="S361" s="143">
        <f t="shared" si="22"/>
        <v>-1</v>
      </c>
      <c r="T361" s="118">
        <f t="shared" si="23"/>
        <v>2496.0016000000001</v>
      </c>
      <c r="V361" s="10">
        <v>13128</v>
      </c>
      <c r="W361" s="139"/>
      <c r="X361" s="139"/>
      <c r="Y361" s="139"/>
      <c r="Z361" s="139"/>
      <c r="AA361" s="139"/>
      <c r="AB361" s="139"/>
      <c r="AC361" s="139"/>
      <c r="AD361" s="139"/>
      <c r="AE361" s="139">
        <v>59.42</v>
      </c>
      <c r="AF361" s="139">
        <v>0</v>
      </c>
      <c r="AG361" s="139">
        <v>63.65</v>
      </c>
      <c r="AH361" s="139">
        <v>0</v>
      </c>
      <c r="AI361" s="139"/>
      <c r="AJ361" s="139"/>
      <c r="AK361" s="139"/>
      <c r="AL361" s="139"/>
      <c r="AM361" s="139">
        <v>59.42</v>
      </c>
      <c r="AN361" s="139">
        <v>0</v>
      </c>
      <c r="AO361" s="139">
        <v>63.65</v>
      </c>
      <c r="AP361" s="139">
        <v>0</v>
      </c>
    </row>
    <row r="362" spans="1:42" x14ac:dyDescent="0.25">
      <c r="A362">
        <f>'[2]All Speed'!A362</f>
        <v>20705</v>
      </c>
      <c r="B362">
        <f>'[2]All Speed'!C362</f>
        <v>2</v>
      </c>
      <c r="C362" s="8" t="str">
        <f>'[2]All Speed'!D362</f>
        <v>I-5 SB</v>
      </c>
      <c r="D362" s="5">
        <f>'[2]All Speed'!E362</f>
        <v>118</v>
      </c>
      <c r="E362" s="1">
        <f>'[2]All Speed'!F362</f>
        <v>0.39</v>
      </c>
      <c r="F362" s="8" t="str">
        <f>'[2]All Speed'!G362</f>
        <v>SR-94 EB</v>
      </c>
      <c r="G362" s="112">
        <f>'[2]All Speed'!I362</f>
        <v>66.5</v>
      </c>
      <c r="H362" s="2">
        <f>'[2]All Speed'!J362</f>
        <v>66.040000000000006</v>
      </c>
      <c r="I362" s="112">
        <f>'[2]All Speed'!K362</f>
        <v>65.58</v>
      </c>
      <c r="J362" s="2">
        <f>'[2]All Speed'!L362</f>
        <v>49.96</v>
      </c>
      <c r="K362" s="112">
        <f>'[2]All Speed'!M362</f>
        <v>66.19</v>
      </c>
      <c r="L362" s="115">
        <f>VLOOKUP(A:A,readme[#All],2,FALSE)</f>
        <v>0</v>
      </c>
      <c r="M362" s="119">
        <f>VLOOKUP(A:A,readme[#All],3,FALSE)</f>
        <v>0</v>
      </c>
      <c r="N362" s="115">
        <f>VLOOKUP(A:A,readme[#All],4,FALSE)</f>
        <v>0</v>
      </c>
      <c r="O362" s="6">
        <f>VLOOKUP(A:A,readme[#All],5,FALSE)</f>
        <v>0</v>
      </c>
      <c r="P362" s="115">
        <f>VLOOKUP(A:A,readme[#All],6,FALSE)</f>
        <v>0</v>
      </c>
      <c r="Q362" s="143">
        <f t="shared" si="20"/>
        <v>-1</v>
      </c>
      <c r="R362" s="117">
        <f t="shared" si="21"/>
        <v>4361.2816000000012</v>
      </c>
      <c r="S362" s="143">
        <f t="shared" si="22"/>
        <v>-1</v>
      </c>
      <c r="T362" s="118">
        <f t="shared" si="23"/>
        <v>2496.0016000000001</v>
      </c>
      <c r="V362" s="10">
        <v>13135</v>
      </c>
      <c r="W362" s="139"/>
      <c r="X362" s="139"/>
      <c r="Y362" s="139"/>
      <c r="Z362" s="139"/>
      <c r="AA362" s="139"/>
      <c r="AB362" s="139"/>
      <c r="AC362" s="139"/>
      <c r="AD362" s="139"/>
      <c r="AE362" s="139">
        <v>61.96</v>
      </c>
      <c r="AF362" s="139">
        <v>0</v>
      </c>
      <c r="AG362" s="139">
        <v>63.18</v>
      </c>
      <c r="AH362" s="139">
        <v>0</v>
      </c>
      <c r="AI362" s="139"/>
      <c r="AJ362" s="139"/>
      <c r="AK362" s="139"/>
      <c r="AL362" s="139"/>
      <c r="AM362" s="139">
        <v>61.96</v>
      </c>
      <c r="AN362" s="139">
        <v>0</v>
      </c>
      <c r="AO362" s="139">
        <v>63.18</v>
      </c>
      <c r="AP362" s="139">
        <v>0</v>
      </c>
    </row>
    <row r="363" spans="1:42" x14ac:dyDescent="0.25">
      <c r="A363">
        <f>'[2]All Speed'!A363</f>
        <v>20706</v>
      </c>
      <c r="B363">
        <f>'[2]All Speed'!C363</f>
        <v>2</v>
      </c>
      <c r="C363" s="8" t="str">
        <f>'[2]All Speed'!D363</f>
        <v>I-5 SB</v>
      </c>
      <c r="D363" s="5">
        <f>'[2]All Speed'!E363</f>
        <v>119</v>
      </c>
      <c r="E363" s="1">
        <f>'[2]All Speed'!F363</f>
        <v>0.28000000000000003</v>
      </c>
      <c r="F363" s="8" t="str">
        <f>'[2]All Speed'!G363</f>
        <v>PARK</v>
      </c>
      <c r="G363" s="112">
        <f>'[2]All Speed'!I363</f>
        <v>64.8</v>
      </c>
      <c r="H363" s="2">
        <f>'[2]All Speed'!J363</f>
        <v>40.71</v>
      </c>
      <c r="I363" s="112">
        <f>'[2]All Speed'!K363</f>
        <v>61.38</v>
      </c>
      <c r="J363" s="2">
        <f>'[2]All Speed'!L363</f>
        <v>63.27</v>
      </c>
      <c r="K363" s="112">
        <f>'[2]All Speed'!M363</f>
        <v>63.82</v>
      </c>
      <c r="L363" s="115">
        <f>VLOOKUP(A:A,readme[#All],2,FALSE)</f>
        <v>0</v>
      </c>
      <c r="M363" s="119">
        <f>VLOOKUP(A:A,readme[#All],3,FALSE)</f>
        <v>0</v>
      </c>
      <c r="N363" s="115">
        <f>VLOOKUP(A:A,readme[#All],4,FALSE)</f>
        <v>0</v>
      </c>
      <c r="O363" s="6">
        <f>VLOOKUP(A:A,readme[#All],5,FALSE)</f>
        <v>0</v>
      </c>
      <c r="P363" s="115">
        <f>VLOOKUP(A:A,readme[#All],6,FALSE)</f>
        <v>0</v>
      </c>
      <c r="Q363" s="143">
        <f t="shared" si="20"/>
        <v>-1</v>
      </c>
      <c r="R363" s="117">
        <f t="shared" si="21"/>
        <v>1657.3041000000001</v>
      </c>
      <c r="S363" s="143">
        <f t="shared" si="22"/>
        <v>-1</v>
      </c>
      <c r="T363" s="118">
        <f t="shared" si="23"/>
        <v>4003.0929000000006</v>
      </c>
      <c r="V363" s="10">
        <v>13141</v>
      </c>
      <c r="W363" s="139"/>
      <c r="X363" s="139"/>
      <c r="Y363" s="139"/>
      <c r="Z363" s="139"/>
      <c r="AA363" s="139"/>
      <c r="AB363" s="139"/>
      <c r="AC363" s="139"/>
      <c r="AD363" s="139"/>
      <c r="AE363" s="139">
        <v>61.96</v>
      </c>
      <c r="AF363" s="139">
        <v>0</v>
      </c>
      <c r="AG363" s="139">
        <v>63.18</v>
      </c>
      <c r="AH363" s="139">
        <v>0</v>
      </c>
      <c r="AI363" s="139"/>
      <c r="AJ363" s="139"/>
      <c r="AK363" s="139"/>
      <c r="AL363" s="139"/>
      <c r="AM363" s="139">
        <v>61.96</v>
      </c>
      <c r="AN363" s="139">
        <v>0</v>
      </c>
      <c r="AO363" s="139">
        <v>63.18</v>
      </c>
      <c r="AP363" s="139">
        <v>0</v>
      </c>
    </row>
    <row r="364" spans="1:42" x14ac:dyDescent="0.25">
      <c r="A364">
        <f>'[2]All Speed'!A364</f>
        <v>20709</v>
      </c>
      <c r="B364">
        <f>'[2]All Speed'!C364</f>
        <v>2</v>
      </c>
      <c r="C364" s="8" t="str">
        <f>'[2]All Speed'!D364</f>
        <v>I-5 SB</v>
      </c>
      <c r="D364" s="5">
        <f>'[2]All Speed'!E364</f>
        <v>120</v>
      </c>
      <c r="E364" s="1">
        <f>'[2]All Speed'!F364</f>
        <v>0.18</v>
      </c>
      <c r="F364" s="8" t="str">
        <f>'[2]All Speed'!G364</f>
        <v>PERSHING</v>
      </c>
      <c r="G364" s="112">
        <f>'[2]All Speed'!I364</f>
        <v>66.5</v>
      </c>
      <c r="H364" s="2">
        <f>'[2]All Speed'!J364</f>
        <v>66.040000000000006</v>
      </c>
      <c r="I364" s="112">
        <f>'[2]All Speed'!K364</f>
        <v>65.58</v>
      </c>
      <c r="J364" s="2">
        <f>'[2]All Speed'!L364</f>
        <v>49.96</v>
      </c>
      <c r="K364" s="112">
        <f>'[2]All Speed'!M364</f>
        <v>66.19</v>
      </c>
      <c r="L364" s="115">
        <f>VLOOKUP(A:A,readme[#All],2,FALSE)</f>
        <v>0</v>
      </c>
      <c r="M364" s="119">
        <f>VLOOKUP(A:A,readme[#All],3,FALSE)</f>
        <v>0</v>
      </c>
      <c r="N364" s="115">
        <f>VLOOKUP(A:A,readme[#All],4,FALSE)</f>
        <v>0</v>
      </c>
      <c r="O364" s="6">
        <f>VLOOKUP(A:A,readme[#All],5,FALSE)</f>
        <v>0</v>
      </c>
      <c r="P364" s="115">
        <f>VLOOKUP(A:A,readme[#All],6,FALSE)</f>
        <v>0</v>
      </c>
      <c r="Q364" s="143">
        <f t="shared" si="20"/>
        <v>-1</v>
      </c>
      <c r="R364" s="117">
        <f t="shared" si="21"/>
        <v>4361.2816000000012</v>
      </c>
      <c r="S364" s="143">
        <f t="shared" si="22"/>
        <v>-1</v>
      </c>
      <c r="T364" s="118">
        <f t="shared" si="23"/>
        <v>2496.0016000000001</v>
      </c>
      <c r="V364" s="10">
        <v>13149</v>
      </c>
      <c r="W364" s="139"/>
      <c r="X364" s="139"/>
      <c r="Y364" s="139"/>
      <c r="Z364" s="139"/>
      <c r="AA364" s="139"/>
      <c r="AB364" s="139"/>
      <c r="AC364" s="139"/>
      <c r="AD364" s="139"/>
      <c r="AE364" s="139">
        <v>61.96</v>
      </c>
      <c r="AF364" s="139">
        <v>0</v>
      </c>
      <c r="AG364" s="139">
        <v>63.18</v>
      </c>
      <c r="AH364" s="139">
        <v>0</v>
      </c>
      <c r="AI364" s="139"/>
      <c r="AJ364" s="139"/>
      <c r="AK364" s="139"/>
      <c r="AL364" s="139"/>
      <c r="AM364" s="139">
        <v>61.96</v>
      </c>
      <c r="AN364" s="139">
        <v>0</v>
      </c>
      <c r="AO364" s="139">
        <v>63.18</v>
      </c>
      <c r="AP364" s="139">
        <v>0</v>
      </c>
    </row>
    <row r="365" spans="1:42" x14ac:dyDescent="0.25">
      <c r="A365">
        <f>'[2]All Speed'!A365</f>
        <v>27795</v>
      </c>
      <c r="B365">
        <f>'[2]All Speed'!C365</f>
        <v>2</v>
      </c>
      <c r="C365" s="8" t="str">
        <f>'[2]All Speed'!D365</f>
        <v>I-5 SB</v>
      </c>
      <c r="D365" s="5">
        <f>'[2]All Speed'!E365</f>
        <v>122</v>
      </c>
      <c r="E365" s="1">
        <f>'[2]All Speed'!F365</f>
        <v>0.23</v>
      </c>
      <c r="F365" s="8" t="str">
        <f>'[2]All Speed'!G365</f>
        <v>IMPERIAL</v>
      </c>
      <c r="G365" s="112">
        <f>'[2]All Speed'!I365</f>
        <v>66.709999999999994</v>
      </c>
      <c r="H365" s="2">
        <f>'[2]All Speed'!J365</f>
        <v>38.99</v>
      </c>
      <c r="I365" s="112">
        <f>'[2]All Speed'!K365</f>
        <v>62.91</v>
      </c>
      <c r="J365" s="2">
        <f>'[2]All Speed'!L365</f>
        <v>64.03</v>
      </c>
      <c r="K365" s="112">
        <f>'[2]All Speed'!M365</f>
        <v>65.510000000000005</v>
      </c>
      <c r="L365" s="115">
        <f>VLOOKUP(A:A,readme[#All],2,FALSE)</f>
        <v>0</v>
      </c>
      <c r="M365" s="119">
        <f>VLOOKUP(A:A,readme[#All],3,FALSE)</f>
        <v>0</v>
      </c>
      <c r="N365" s="115">
        <f>VLOOKUP(A:A,readme[#All],4,FALSE)</f>
        <v>0</v>
      </c>
      <c r="O365" s="6">
        <f>VLOOKUP(A:A,readme[#All],5,FALSE)</f>
        <v>0</v>
      </c>
      <c r="P365" s="115">
        <f>VLOOKUP(A:A,readme[#All],6,FALSE)</f>
        <v>0</v>
      </c>
      <c r="Q365" s="143">
        <f t="shared" si="20"/>
        <v>-1</v>
      </c>
      <c r="R365" s="117">
        <f t="shared" si="21"/>
        <v>1520.2201000000002</v>
      </c>
      <c r="S365" s="143">
        <f t="shared" si="22"/>
        <v>-1</v>
      </c>
      <c r="T365" s="118">
        <f t="shared" si="23"/>
        <v>4099.8409000000001</v>
      </c>
      <c r="V365" s="10">
        <v>13153</v>
      </c>
      <c r="W365" s="139"/>
      <c r="X365" s="139"/>
      <c r="Y365" s="139"/>
      <c r="Z365" s="139"/>
      <c r="AA365" s="139"/>
      <c r="AB365" s="139"/>
      <c r="AC365" s="139"/>
      <c r="AD365" s="139"/>
      <c r="AE365" s="139">
        <v>56.17</v>
      </c>
      <c r="AF365" s="139">
        <v>0</v>
      </c>
      <c r="AG365" s="139">
        <v>54.29</v>
      </c>
      <c r="AH365" s="139">
        <v>0</v>
      </c>
      <c r="AI365" s="139"/>
      <c r="AJ365" s="139"/>
      <c r="AK365" s="139"/>
      <c r="AL365" s="139"/>
      <c r="AM365" s="139">
        <v>56.17</v>
      </c>
      <c r="AN365" s="139">
        <v>0</v>
      </c>
      <c r="AO365" s="139">
        <v>54.29</v>
      </c>
      <c r="AP365" s="139">
        <v>0</v>
      </c>
    </row>
    <row r="366" spans="1:42" x14ac:dyDescent="0.25">
      <c r="A366">
        <f>'[2]All Speed'!A366</f>
        <v>30842</v>
      </c>
      <c r="B366">
        <f>'[2]All Speed'!C366</f>
        <v>2</v>
      </c>
      <c r="C366" s="8" t="str">
        <f>'[2]All Speed'!D366</f>
        <v>I-5 SB</v>
      </c>
      <c r="D366" s="5">
        <f>'[2]All Speed'!E366</f>
        <v>124</v>
      </c>
      <c r="E366" s="1">
        <f>'[2]All Speed'!F366</f>
        <v>0.15</v>
      </c>
      <c r="F366" s="8" t="str">
        <f>'[2]All Speed'!G366</f>
        <v>BEARDSLEY</v>
      </c>
      <c r="G366" s="112">
        <f>'[2]All Speed'!I366</f>
        <v>67.58</v>
      </c>
      <c r="H366" s="2">
        <f>'[2]All Speed'!J366</f>
        <v>66.22</v>
      </c>
      <c r="I366" s="112">
        <f>'[2]All Speed'!K366</f>
        <v>64.27</v>
      </c>
      <c r="J366" s="2">
        <f>'[2]All Speed'!L366</f>
        <v>41.25</v>
      </c>
      <c r="K366" s="112">
        <f>'[2]All Speed'!M366</f>
        <v>67.03</v>
      </c>
      <c r="L366" s="115">
        <f>VLOOKUP(A:A,readme[#All],2,FALSE)</f>
        <v>0</v>
      </c>
      <c r="M366" s="119">
        <f>VLOOKUP(A:A,readme[#All],3,FALSE)</f>
        <v>0</v>
      </c>
      <c r="N366" s="115">
        <f>VLOOKUP(A:A,readme[#All],4,FALSE)</f>
        <v>0</v>
      </c>
      <c r="O366" s="6">
        <f>VLOOKUP(A:A,readme[#All],5,FALSE)</f>
        <v>0</v>
      </c>
      <c r="P366" s="115">
        <f>VLOOKUP(A:A,readme[#All],6,FALSE)</f>
        <v>0</v>
      </c>
      <c r="Q366" s="143">
        <f t="shared" si="20"/>
        <v>-1</v>
      </c>
      <c r="R366" s="117">
        <f t="shared" si="21"/>
        <v>4385.0883999999996</v>
      </c>
      <c r="S366" s="143">
        <f t="shared" si="22"/>
        <v>-1</v>
      </c>
      <c r="T366" s="118">
        <f t="shared" si="23"/>
        <v>1701.5625</v>
      </c>
      <c r="V366" s="10">
        <v>13273</v>
      </c>
      <c r="W366" s="139"/>
      <c r="X366" s="139"/>
      <c r="Y366" s="139"/>
      <c r="Z366" s="139"/>
      <c r="AA366" s="139">
        <v>53</v>
      </c>
      <c r="AB366" s="139">
        <v>0</v>
      </c>
      <c r="AC366" s="139">
        <v>62.53</v>
      </c>
      <c r="AD366" s="139">
        <v>0</v>
      </c>
      <c r="AE366" s="139"/>
      <c r="AF366" s="139"/>
      <c r="AG366" s="139"/>
      <c r="AH366" s="139"/>
      <c r="AI366" s="139"/>
      <c r="AJ366" s="139"/>
      <c r="AK366" s="139"/>
      <c r="AL366" s="139"/>
      <c r="AM366" s="139">
        <v>53</v>
      </c>
      <c r="AN366" s="139">
        <v>0</v>
      </c>
      <c r="AO366" s="139">
        <v>62.53</v>
      </c>
      <c r="AP366" s="139">
        <v>0</v>
      </c>
    </row>
    <row r="367" spans="1:42" x14ac:dyDescent="0.25">
      <c r="A367">
        <f>'[2]All Speed'!A367</f>
        <v>30865</v>
      </c>
      <c r="B367">
        <f>'[2]All Speed'!C367</f>
        <v>2</v>
      </c>
      <c r="C367" s="8" t="str">
        <f>'[2]All Speed'!D367</f>
        <v>I-5 SB</v>
      </c>
      <c r="D367" s="5">
        <f>'[2]All Speed'!E367</f>
        <v>126</v>
      </c>
      <c r="E367" s="1">
        <f>'[2]All Speed'!F367</f>
        <v>0.15</v>
      </c>
      <c r="F367" s="8" t="str">
        <f>'[2]All Speed'!G367</f>
        <v>SR-75 SB</v>
      </c>
      <c r="G367" s="112">
        <f>'[2]All Speed'!I367</f>
        <v>67.58</v>
      </c>
      <c r="H367" s="2">
        <f>'[2]All Speed'!J367</f>
        <v>66.22</v>
      </c>
      <c r="I367" s="112">
        <f>'[2]All Speed'!K367</f>
        <v>64.27</v>
      </c>
      <c r="J367" s="2">
        <f>'[2]All Speed'!L367</f>
        <v>41.25</v>
      </c>
      <c r="K367" s="112">
        <f>'[2]All Speed'!M367</f>
        <v>67.03</v>
      </c>
      <c r="L367" s="115">
        <f>VLOOKUP(A:A,readme[#All],2,FALSE)</f>
        <v>0</v>
      </c>
      <c r="M367" s="119">
        <f>VLOOKUP(A:A,readme[#All],3,FALSE)</f>
        <v>0</v>
      </c>
      <c r="N367" s="115">
        <f>VLOOKUP(A:A,readme[#All],4,FALSE)</f>
        <v>0</v>
      </c>
      <c r="O367" s="6">
        <f>VLOOKUP(A:A,readme[#All],5,FALSE)</f>
        <v>0</v>
      </c>
      <c r="P367" s="115">
        <f>VLOOKUP(A:A,readme[#All],6,FALSE)</f>
        <v>0</v>
      </c>
      <c r="Q367" s="143">
        <f t="shared" si="20"/>
        <v>-1</v>
      </c>
      <c r="R367" s="117">
        <f t="shared" si="21"/>
        <v>4385.0883999999996</v>
      </c>
      <c r="S367" s="143">
        <f t="shared" si="22"/>
        <v>-1</v>
      </c>
      <c r="T367" s="118">
        <f t="shared" si="23"/>
        <v>1701.5625</v>
      </c>
      <c r="V367" s="10">
        <v>13277</v>
      </c>
      <c r="W367" s="139">
        <v>69.37</v>
      </c>
      <c r="X367" s="139">
        <v>0</v>
      </c>
      <c r="Y367" s="139">
        <v>38.67</v>
      </c>
      <c r="Z367" s="139">
        <v>0</v>
      </c>
      <c r="AA367" s="139"/>
      <c r="AB367" s="139"/>
      <c r="AC367" s="139"/>
      <c r="AD367" s="139"/>
      <c r="AE367" s="139"/>
      <c r="AF367" s="139"/>
      <c r="AG367" s="139"/>
      <c r="AH367" s="139"/>
      <c r="AI367" s="139"/>
      <c r="AJ367" s="139"/>
      <c r="AK367" s="139"/>
      <c r="AL367" s="139"/>
      <c r="AM367" s="139">
        <v>69.37</v>
      </c>
      <c r="AN367" s="139">
        <v>0</v>
      </c>
      <c r="AO367" s="139">
        <v>38.67</v>
      </c>
      <c r="AP367" s="139">
        <v>0</v>
      </c>
    </row>
    <row r="368" spans="1:42" x14ac:dyDescent="0.25">
      <c r="A368">
        <f>'[2]All Speed'!A368</f>
        <v>28745</v>
      </c>
      <c r="B368">
        <f>'[2]All Speed'!C368</f>
        <v>2</v>
      </c>
      <c r="C368" s="8" t="str">
        <f>'[2]All Speed'!D368</f>
        <v>I-5 SB</v>
      </c>
      <c r="D368" s="5">
        <f>'[2]All Speed'!E368</f>
        <v>128</v>
      </c>
      <c r="E368" s="1">
        <f>'[2]All Speed'!F368</f>
        <v>0.16</v>
      </c>
      <c r="F368" s="8" t="str">
        <f>'[2]All Speed'!G368</f>
        <v>SR-75 NB</v>
      </c>
      <c r="G368" s="112">
        <f>'[2]All Speed'!I368</f>
        <v>66.44</v>
      </c>
      <c r="H368" s="2">
        <f>'[2]All Speed'!J368</f>
        <v>67.44</v>
      </c>
      <c r="I368" s="112">
        <f>'[2]All Speed'!K368</f>
        <v>64.73</v>
      </c>
      <c r="J368" s="2">
        <f>'[2]All Speed'!L368</f>
        <v>37.5</v>
      </c>
      <c r="K368" s="112">
        <f>'[2]All Speed'!M368</f>
        <v>66.63</v>
      </c>
      <c r="L368" s="115">
        <f>VLOOKUP(A:A,readme[#All],2,FALSE)</f>
        <v>0</v>
      </c>
      <c r="M368" s="119">
        <f>VLOOKUP(A:A,readme[#All],3,FALSE)</f>
        <v>0</v>
      </c>
      <c r="N368" s="115">
        <f>VLOOKUP(A:A,readme[#All],4,FALSE)</f>
        <v>0</v>
      </c>
      <c r="O368" s="6">
        <f>VLOOKUP(A:A,readme[#All],5,FALSE)</f>
        <v>0</v>
      </c>
      <c r="P368" s="115">
        <f>VLOOKUP(A:A,readme[#All],6,FALSE)</f>
        <v>0</v>
      </c>
      <c r="Q368" s="143">
        <f t="shared" si="20"/>
        <v>-1</v>
      </c>
      <c r="R368" s="117">
        <f t="shared" si="21"/>
        <v>4548.1535999999996</v>
      </c>
      <c r="S368" s="143">
        <f t="shared" si="22"/>
        <v>-1</v>
      </c>
      <c r="T368" s="118">
        <f t="shared" si="23"/>
        <v>1406.25</v>
      </c>
      <c r="V368" s="10">
        <v>13279</v>
      </c>
      <c r="W368" s="139">
        <v>69.37</v>
      </c>
      <c r="X368" s="139">
        <v>0</v>
      </c>
      <c r="Y368" s="139">
        <v>38.67</v>
      </c>
      <c r="Z368" s="139">
        <v>0</v>
      </c>
      <c r="AA368" s="139"/>
      <c r="AB368" s="139"/>
      <c r="AC368" s="139"/>
      <c r="AD368" s="139"/>
      <c r="AE368" s="139"/>
      <c r="AF368" s="139"/>
      <c r="AG368" s="139"/>
      <c r="AH368" s="139"/>
      <c r="AI368" s="139"/>
      <c r="AJ368" s="139"/>
      <c r="AK368" s="139"/>
      <c r="AL368" s="139"/>
      <c r="AM368" s="139">
        <v>69.37</v>
      </c>
      <c r="AN368" s="139">
        <v>0</v>
      </c>
      <c r="AO368" s="139">
        <v>38.67</v>
      </c>
      <c r="AP368" s="139">
        <v>0</v>
      </c>
    </row>
    <row r="369" spans="1:42" x14ac:dyDescent="0.25">
      <c r="A369">
        <f>'[2]All Speed'!A369</f>
        <v>20711</v>
      </c>
      <c r="B369">
        <f>'[2]All Speed'!C369</f>
        <v>2</v>
      </c>
      <c r="C369" s="8" t="str">
        <f>'[2]All Speed'!D369</f>
        <v>I-5 SB</v>
      </c>
      <c r="D369" s="5">
        <f>'[2]All Speed'!E369</f>
        <v>129</v>
      </c>
      <c r="E369" s="1">
        <f>'[2]All Speed'!F369</f>
        <v>0.5</v>
      </c>
      <c r="F369" s="8" t="str">
        <f>'[2]All Speed'!G369</f>
        <v>NATIONAL</v>
      </c>
      <c r="G369" s="112">
        <f>'[2]All Speed'!I369</f>
        <v>66.44</v>
      </c>
      <c r="H369" s="2">
        <f>'[2]All Speed'!J369</f>
        <v>67.44</v>
      </c>
      <c r="I369" s="112">
        <f>'[2]All Speed'!K369</f>
        <v>64.73</v>
      </c>
      <c r="J369" s="2">
        <f>'[2]All Speed'!L369</f>
        <v>37.5</v>
      </c>
      <c r="K369" s="112">
        <f>'[2]All Speed'!M369</f>
        <v>66.63</v>
      </c>
      <c r="L369" s="115">
        <f>VLOOKUP(A:A,readme[#All],2,FALSE)</f>
        <v>0</v>
      </c>
      <c r="M369" s="119">
        <f>VLOOKUP(A:A,readme[#All],3,FALSE)</f>
        <v>0</v>
      </c>
      <c r="N369" s="115">
        <f>VLOOKUP(A:A,readme[#All],4,FALSE)</f>
        <v>0</v>
      </c>
      <c r="O369" s="6">
        <f>VLOOKUP(A:A,readme[#All],5,FALSE)</f>
        <v>0</v>
      </c>
      <c r="P369" s="115">
        <f>VLOOKUP(A:A,readme[#All],6,FALSE)</f>
        <v>0</v>
      </c>
      <c r="Q369" s="143">
        <f t="shared" si="20"/>
        <v>-1</v>
      </c>
      <c r="R369" s="117">
        <f t="shared" si="21"/>
        <v>4548.1535999999996</v>
      </c>
      <c r="S369" s="143">
        <f t="shared" si="22"/>
        <v>-1</v>
      </c>
      <c r="T369" s="118">
        <f t="shared" si="23"/>
        <v>1406.25</v>
      </c>
      <c r="V369" s="10">
        <v>13281</v>
      </c>
      <c r="W369" s="139"/>
      <c r="X369" s="139"/>
      <c r="Y369" s="139"/>
      <c r="Z369" s="139"/>
      <c r="AA369" s="139">
        <v>53</v>
      </c>
      <c r="AB369" s="139">
        <v>0</v>
      </c>
      <c r="AC369" s="139">
        <v>62.53</v>
      </c>
      <c r="AD369" s="139">
        <v>0</v>
      </c>
      <c r="AE369" s="139"/>
      <c r="AF369" s="139"/>
      <c r="AG369" s="139"/>
      <c r="AH369" s="139"/>
      <c r="AI369" s="139"/>
      <c r="AJ369" s="139"/>
      <c r="AK369" s="139"/>
      <c r="AL369" s="139"/>
      <c r="AM369" s="139">
        <v>53</v>
      </c>
      <c r="AN369" s="139">
        <v>0</v>
      </c>
      <c r="AO369" s="139">
        <v>62.53</v>
      </c>
      <c r="AP369" s="139">
        <v>0</v>
      </c>
    </row>
    <row r="370" spans="1:42" x14ac:dyDescent="0.25">
      <c r="A370">
        <f>'[2]All Speed'!A370</f>
        <v>20713</v>
      </c>
      <c r="B370">
        <f>'[2]All Speed'!C370</f>
        <v>2</v>
      </c>
      <c r="C370" s="8" t="str">
        <f>'[2]All Speed'!D370</f>
        <v>I-5 SB</v>
      </c>
      <c r="D370" s="5">
        <f>'[2]All Speed'!E370</f>
        <v>131</v>
      </c>
      <c r="E370" s="1">
        <f>'[2]All Speed'!F370</f>
        <v>0.33</v>
      </c>
      <c r="F370" s="8" t="str">
        <f>'[2]All Speed'!G370</f>
        <v>SR-15 NB</v>
      </c>
      <c r="G370" s="112">
        <f>'[2]All Speed'!I370</f>
        <v>66.459999999999994</v>
      </c>
      <c r="H370" s="2">
        <f>'[2]All Speed'!J370</f>
        <v>66.83</v>
      </c>
      <c r="I370" s="112">
        <f>'[2]All Speed'!K370</f>
        <v>66.62</v>
      </c>
      <c r="J370" s="2">
        <f>'[2]All Speed'!L370</f>
        <v>40.659999999999997</v>
      </c>
      <c r="K370" s="112">
        <f>'[2]All Speed'!M370</f>
        <v>66.45</v>
      </c>
      <c r="L370" s="115">
        <f>VLOOKUP(A:A,readme[#All],2,FALSE)</f>
        <v>0</v>
      </c>
      <c r="M370" s="119">
        <f>VLOOKUP(A:A,readme[#All],3,FALSE)</f>
        <v>0</v>
      </c>
      <c r="N370" s="115">
        <f>VLOOKUP(A:A,readme[#All],4,FALSE)</f>
        <v>0</v>
      </c>
      <c r="O370" s="6">
        <f>VLOOKUP(A:A,readme[#All],5,FALSE)</f>
        <v>0</v>
      </c>
      <c r="P370" s="115">
        <f>VLOOKUP(A:A,readme[#All],6,FALSE)</f>
        <v>0</v>
      </c>
      <c r="Q370" s="143">
        <f t="shared" si="20"/>
        <v>-1</v>
      </c>
      <c r="R370" s="117">
        <f t="shared" si="21"/>
        <v>4466.2488999999996</v>
      </c>
      <c r="S370" s="143">
        <f t="shared" si="22"/>
        <v>-1</v>
      </c>
      <c r="T370" s="118">
        <f t="shared" si="23"/>
        <v>1653.2355999999997</v>
      </c>
      <c r="V370" s="10">
        <v>13438</v>
      </c>
      <c r="W370" s="139">
        <v>44.61</v>
      </c>
      <c r="X370" s="139">
        <v>0</v>
      </c>
      <c r="Y370" s="139">
        <v>34.4</v>
      </c>
      <c r="Z370" s="139">
        <v>0</v>
      </c>
      <c r="AA370" s="139"/>
      <c r="AB370" s="139"/>
      <c r="AC370" s="139"/>
      <c r="AD370" s="139"/>
      <c r="AE370" s="139"/>
      <c r="AF370" s="139"/>
      <c r="AG370" s="139"/>
      <c r="AH370" s="139"/>
      <c r="AI370" s="139"/>
      <c r="AJ370" s="139"/>
      <c r="AK370" s="139"/>
      <c r="AL370" s="139"/>
      <c r="AM370" s="139">
        <v>44.61</v>
      </c>
      <c r="AN370" s="139">
        <v>0</v>
      </c>
      <c r="AO370" s="139">
        <v>34.4</v>
      </c>
      <c r="AP370" s="139">
        <v>0</v>
      </c>
    </row>
    <row r="371" spans="1:42" x14ac:dyDescent="0.25">
      <c r="A371">
        <f>'[2]All Speed'!A371</f>
        <v>27781</v>
      </c>
      <c r="B371">
        <f>'[2]All Speed'!C371</f>
        <v>2</v>
      </c>
      <c r="C371" s="8" t="str">
        <f>'[2]All Speed'!D371</f>
        <v>I-5 SB</v>
      </c>
      <c r="D371" s="5">
        <f>'[2]All Speed'!E371</f>
        <v>132</v>
      </c>
      <c r="E371" s="1">
        <f>'[2]All Speed'!F371</f>
        <v>0.31</v>
      </c>
      <c r="F371" s="8" t="str">
        <f>'[2]All Speed'!G371</f>
        <v>MAIN</v>
      </c>
      <c r="G371" s="112">
        <f>'[2]All Speed'!I371</f>
        <v>66.459999999999994</v>
      </c>
      <c r="H371" s="2">
        <f>'[2]All Speed'!J371</f>
        <v>66.83</v>
      </c>
      <c r="I371" s="112">
        <f>'[2]All Speed'!K371</f>
        <v>66.62</v>
      </c>
      <c r="J371" s="2">
        <f>'[2]All Speed'!L371</f>
        <v>40.659999999999997</v>
      </c>
      <c r="K371" s="112">
        <f>'[2]All Speed'!M371</f>
        <v>66.45</v>
      </c>
      <c r="L371" s="115">
        <f>VLOOKUP(A:A,readme[#All],2,FALSE)</f>
        <v>0</v>
      </c>
      <c r="M371" s="119">
        <f>VLOOKUP(A:A,readme[#All],3,FALSE)</f>
        <v>0</v>
      </c>
      <c r="N371" s="115">
        <f>VLOOKUP(A:A,readme[#All],4,FALSE)</f>
        <v>0</v>
      </c>
      <c r="O371" s="6">
        <f>VLOOKUP(A:A,readme[#All],5,FALSE)</f>
        <v>0</v>
      </c>
      <c r="P371" s="115">
        <f>VLOOKUP(A:A,readme[#All],6,FALSE)</f>
        <v>0</v>
      </c>
      <c r="Q371" s="143">
        <f t="shared" si="20"/>
        <v>-1</v>
      </c>
      <c r="R371" s="117">
        <f t="shared" si="21"/>
        <v>4466.2488999999996</v>
      </c>
      <c r="S371" s="143">
        <f t="shared" si="22"/>
        <v>-1</v>
      </c>
      <c r="T371" s="118">
        <f t="shared" si="23"/>
        <v>1653.2355999999997</v>
      </c>
      <c r="V371" s="10">
        <v>13527</v>
      </c>
      <c r="W371" s="139">
        <v>69.22</v>
      </c>
      <c r="X371" s="139">
        <v>0</v>
      </c>
      <c r="Y371" s="139">
        <v>47.61</v>
      </c>
      <c r="Z371" s="139">
        <v>0</v>
      </c>
      <c r="AA371" s="139"/>
      <c r="AB371" s="139"/>
      <c r="AC371" s="139"/>
      <c r="AD371" s="139"/>
      <c r="AE371" s="139"/>
      <c r="AF371" s="139"/>
      <c r="AG371" s="139"/>
      <c r="AH371" s="139"/>
      <c r="AI371" s="139"/>
      <c r="AJ371" s="139"/>
      <c r="AK371" s="139"/>
      <c r="AL371" s="139"/>
      <c r="AM371" s="139">
        <v>69.22</v>
      </c>
      <c r="AN371" s="139">
        <v>0</v>
      </c>
      <c r="AO371" s="139">
        <v>47.61</v>
      </c>
      <c r="AP371" s="139">
        <v>0</v>
      </c>
    </row>
    <row r="372" spans="1:42" x14ac:dyDescent="0.25">
      <c r="A372">
        <f>'[2]All Speed'!A372</f>
        <v>20717</v>
      </c>
      <c r="B372">
        <f>'[2]All Speed'!C372</f>
        <v>2</v>
      </c>
      <c r="C372" s="8" t="str">
        <f>'[2]All Speed'!D372</f>
        <v>I-5 SB</v>
      </c>
      <c r="D372" s="5">
        <f>'[2]All Speed'!E372</f>
        <v>133</v>
      </c>
      <c r="E372" s="1">
        <f>'[2]All Speed'!F372</f>
        <v>0.64</v>
      </c>
      <c r="F372" s="8" t="str">
        <f>'[2]All Speed'!G372</f>
        <v>SR-15 SB</v>
      </c>
      <c r="G372" s="112">
        <f>'[2]All Speed'!I372</f>
        <v>66.53</v>
      </c>
      <c r="H372" s="2">
        <f>'[2]All Speed'!J372</f>
        <v>67.86</v>
      </c>
      <c r="I372" s="112">
        <f>'[2]All Speed'!K372</f>
        <v>65.98</v>
      </c>
      <c r="J372" s="2">
        <f>'[2]All Speed'!L372</f>
        <v>35.42</v>
      </c>
      <c r="K372" s="112">
        <f>'[2]All Speed'!M372</f>
        <v>66.63</v>
      </c>
      <c r="L372" s="115">
        <f>VLOOKUP(A:A,readme[#All],2,FALSE)</f>
        <v>0</v>
      </c>
      <c r="M372" s="119">
        <f>VLOOKUP(A:A,readme[#All],3,FALSE)</f>
        <v>0</v>
      </c>
      <c r="N372" s="115">
        <f>VLOOKUP(A:A,readme[#All],4,FALSE)</f>
        <v>0</v>
      </c>
      <c r="O372" s="6">
        <f>VLOOKUP(A:A,readme[#All],5,FALSE)</f>
        <v>0</v>
      </c>
      <c r="P372" s="115">
        <f>VLOOKUP(A:A,readme[#All],6,FALSE)</f>
        <v>0</v>
      </c>
      <c r="Q372" s="143">
        <f t="shared" si="20"/>
        <v>-1</v>
      </c>
      <c r="R372" s="117">
        <f t="shared" si="21"/>
        <v>4604.9795999999997</v>
      </c>
      <c r="S372" s="143">
        <f t="shared" si="22"/>
        <v>-1</v>
      </c>
      <c r="T372" s="118">
        <f t="shared" si="23"/>
        <v>1254.5764000000001</v>
      </c>
      <c r="V372" s="10">
        <v>13581</v>
      </c>
      <c r="W372" s="139">
        <v>70.03</v>
      </c>
      <c r="X372" s="139">
        <v>0</v>
      </c>
      <c r="Y372" s="139">
        <v>52.36</v>
      </c>
      <c r="Z372" s="139">
        <v>0</v>
      </c>
      <c r="AA372" s="139"/>
      <c r="AB372" s="139"/>
      <c r="AC372" s="139"/>
      <c r="AD372" s="139"/>
      <c r="AE372" s="139"/>
      <c r="AF372" s="139"/>
      <c r="AG372" s="139"/>
      <c r="AH372" s="139"/>
      <c r="AI372" s="139"/>
      <c r="AJ372" s="139"/>
      <c r="AK372" s="139"/>
      <c r="AL372" s="139"/>
      <c r="AM372" s="139">
        <v>70.03</v>
      </c>
      <c r="AN372" s="139">
        <v>0</v>
      </c>
      <c r="AO372" s="139">
        <v>52.36</v>
      </c>
      <c r="AP372" s="139">
        <v>0</v>
      </c>
    </row>
    <row r="373" spans="1:42" x14ac:dyDescent="0.25">
      <c r="A373">
        <f>'[2]All Speed'!A373</f>
        <v>28722</v>
      </c>
      <c r="B373">
        <f>'[2]All Speed'!C373</f>
        <v>2</v>
      </c>
      <c r="C373" s="8" t="str">
        <f>'[2]All Speed'!D373</f>
        <v>I-5 SB</v>
      </c>
      <c r="D373" s="5">
        <f>'[2]All Speed'!E373</f>
        <v>135</v>
      </c>
      <c r="E373" s="1">
        <f>'[2]All Speed'!F373</f>
        <v>0.28000000000000003</v>
      </c>
      <c r="F373" s="8" t="str">
        <f>'[2]All Speed'!G373</f>
        <v>08TH</v>
      </c>
      <c r="G373" s="112">
        <f>'[2]All Speed'!I373</f>
        <v>65.709999999999994</v>
      </c>
      <c r="H373" s="2">
        <f>'[2]All Speed'!J373</f>
        <v>66.14</v>
      </c>
      <c r="I373" s="112">
        <f>'[2]All Speed'!K373</f>
        <v>64.099999999999994</v>
      </c>
      <c r="J373" s="2">
        <f>'[2]All Speed'!L373</f>
        <v>38.299999999999997</v>
      </c>
      <c r="K373" s="112">
        <f>'[2]All Speed'!M373</f>
        <v>65.5</v>
      </c>
      <c r="L373" s="115">
        <f>VLOOKUP(A:A,readme[#All],2,FALSE)</f>
        <v>0</v>
      </c>
      <c r="M373" s="119">
        <f>VLOOKUP(A:A,readme[#All],3,FALSE)</f>
        <v>0</v>
      </c>
      <c r="N373" s="115">
        <f>VLOOKUP(A:A,readme[#All],4,FALSE)</f>
        <v>0</v>
      </c>
      <c r="O373" s="6">
        <f>VLOOKUP(A:A,readme[#All],5,FALSE)</f>
        <v>0</v>
      </c>
      <c r="P373" s="115">
        <f>VLOOKUP(A:A,readme[#All],6,FALSE)</f>
        <v>0</v>
      </c>
      <c r="Q373" s="143">
        <f t="shared" si="20"/>
        <v>-1</v>
      </c>
      <c r="R373" s="117">
        <f t="shared" si="21"/>
        <v>4374.4996000000001</v>
      </c>
      <c r="S373" s="143">
        <f t="shared" si="22"/>
        <v>-1</v>
      </c>
      <c r="T373" s="118">
        <f t="shared" si="23"/>
        <v>1466.8899999999999</v>
      </c>
      <c r="V373" s="10">
        <v>13582</v>
      </c>
      <c r="W373" s="139"/>
      <c r="X373" s="139"/>
      <c r="Y373" s="139"/>
      <c r="Z373" s="139"/>
      <c r="AA373" s="139">
        <v>42.29</v>
      </c>
      <c r="AB373" s="139">
        <v>0</v>
      </c>
      <c r="AC373" s="139">
        <v>61.58</v>
      </c>
      <c r="AD373" s="139">
        <v>0</v>
      </c>
      <c r="AE373" s="139"/>
      <c r="AF373" s="139"/>
      <c r="AG373" s="139"/>
      <c r="AH373" s="139"/>
      <c r="AI373" s="139"/>
      <c r="AJ373" s="139"/>
      <c r="AK373" s="139"/>
      <c r="AL373" s="139"/>
      <c r="AM373" s="139">
        <v>42.29</v>
      </c>
      <c r="AN373" s="139">
        <v>0</v>
      </c>
      <c r="AO373" s="139">
        <v>61.58</v>
      </c>
      <c r="AP373" s="139">
        <v>0</v>
      </c>
    </row>
    <row r="374" spans="1:42" x14ac:dyDescent="0.25">
      <c r="A374">
        <f>'[2]All Speed'!A374</f>
        <v>28717</v>
      </c>
      <c r="B374">
        <f>'[2]All Speed'!C374</f>
        <v>2</v>
      </c>
      <c r="C374" s="8" t="str">
        <f>'[2]All Speed'!D374</f>
        <v>I-5 SB</v>
      </c>
      <c r="D374" s="5">
        <f>'[2]All Speed'!E374</f>
        <v>136</v>
      </c>
      <c r="E374" s="1">
        <f>'[2]All Speed'!F374</f>
        <v>0.13</v>
      </c>
      <c r="F374" s="8" t="str">
        <f>'[2]All Speed'!G374</f>
        <v>CIVIC CENTER</v>
      </c>
      <c r="G374" s="112">
        <f>'[2]All Speed'!I374</f>
        <v>65.69</v>
      </c>
      <c r="H374" s="2">
        <f>'[2]All Speed'!J374</f>
        <v>66.099999999999994</v>
      </c>
      <c r="I374" s="112">
        <f>'[2]All Speed'!K374</f>
        <v>63.93</v>
      </c>
      <c r="J374" s="2">
        <f>'[2]All Speed'!L374</f>
        <v>44.15</v>
      </c>
      <c r="K374" s="112">
        <f>'[2]All Speed'!M374</f>
        <v>65.31</v>
      </c>
      <c r="L374" s="115">
        <f>VLOOKUP(A:A,readme[#All],2,FALSE)</f>
        <v>0</v>
      </c>
      <c r="M374" s="119">
        <f>VLOOKUP(A:A,readme[#All],3,FALSE)</f>
        <v>0</v>
      </c>
      <c r="N374" s="115">
        <f>VLOOKUP(A:A,readme[#All],4,FALSE)</f>
        <v>0</v>
      </c>
      <c r="O374" s="6">
        <f>VLOOKUP(A:A,readme[#All],5,FALSE)</f>
        <v>0</v>
      </c>
      <c r="P374" s="115">
        <f>VLOOKUP(A:A,readme[#All],6,FALSE)</f>
        <v>0</v>
      </c>
      <c r="Q374" s="143">
        <f t="shared" si="20"/>
        <v>-1</v>
      </c>
      <c r="R374" s="117">
        <f t="shared" si="21"/>
        <v>4369.2099999999991</v>
      </c>
      <c r="S374" s="143">
        <f t="shared" si="22"/>
        <v>-1</v>
      </c>
      <c r="T374" s="118">
        <f t="shared" si="23"/>
        <v>1949.2224999999999</v>
      </c>
      <c r="V374" s="10">
        <v>13585</v>
      </c>
      <c r="W374" s="139"/>
      <c r="X374" s="139"/>
      <c r="Y374" s="139"/>
      <c r="Z374" s="139"/>
      <c r="AA374" s="139">
        <v>42.29</v>
      </c>
      <c r="AB374" s="139">
        <v>0</v>
      </c>
      <c r="AC374" s="139">
        <v>61.58</v>
      </c>
      <c r="AD374" s="139">
        <v>0</v>
      </c>
      <c r="AE374" s="139"/>
      <c r="AF374" s="139"/>
      <c r="AG374" s="139"/>
      <c r="AH374" s="139"/>
      <c r="AI374" s="139"/>
      <c r="AJ374" s="139"/>
      <c r="AK374" s="139"/>
      <c r="AL374" s="139"/>
      <c r="AM374" s="139">
        <v>42.29</v>
      </c>
      <c r="AN374" s="139">
        <v>0</v>
      </c>
      <c r="AO374" s="139">
        <v>61.58</v>
      </c>
      <c r="AP374" s="139">
        <v>0</v>
      </c>
    </row>
    <row r="375" spans="1:42" x14ac:dyDescent="0.25">
      <c r="A375">
        <f>'[2]All Speed'!A375</f>
        <v>28716</v>
      </c>
      <c r="B375">
        <f>'[2]All Speed'!C375</f>
        <v>2</v>
      </c>
      <c r="C375" s="8" t="str">
        <f>'[2]All Speed'!D375</f>
        <v>I-5 SB</v>
      </c>
      <c r="D375" s="5">
        <f>'[2]All Speed'!E375</f>
        <v>137</v>
      </c>
      <c r="E375" s="1">
        <f>'[2]All Speed'!F375</f>
        <v>0.3</v>
      </c>
      <c r="F375" s="8" t="str">
        <f>'[2]All Speed'!G375</f>
        <v>CIVIC CENTER</v>
      </c>
      <c r="G375" s="112">
        <f>'[2]All Speed'!I375</f>
        <v>65.8</v>
      </c>
      <c r="H375" s="2">
        <f>'[2]All Speed'!J375</f>
        <v>66.209999999999994</v>
      </c>
      <c r="I375" s="112">
        <f>'[2]All Speed'!K375</f>
        <v>64.08</v>
      </c>
      <c r="J375" s="2">
        <f>'[2]All Speed'!L375</f>
        <v>41.4</v>
      </c>
      <c r="K375" s="112">
        <f>'[2]All Speed'!M375</f>
        <v>65.430000000000007</v>
      </c>
      <c r="L375" s="115">
        <f>VLOOKUP(A:A,readme[#All],2,FALSE)</f>
        <v>0</v>
      </c>
      <c r="M375" s="119">
        <f>VLOOKUP(A:A,readme[#All],3,FALSE)</f>
        <v>0</v>
      </c>
      <c r="N375" s="115">
        <f>VLOOKUP(A:A,readme[#All],4,FALSE)</f>
        <v>0</v>
      </c>
      <c r="O375" s="6">
        <f>VLOOKUP(A:A,readme[#All],5,FALSE)</f>
        <v>0</v>
      </c>
      <c r="P375" s="115">
        <f>VLOOKUP(A:A,readme[#All],6,FALSE)</f>
        <v>0</v>
      </c>
      <c r="Q375" s="143">
        <f t="shared" si="20"/>
        <v>-1</v>
      </c>
      <c r="R375" s="117">
        <f t="shared" si="21"/>
        <v>4383.7640999999994</v>
      </c>
      <c r="S375" s="143">
        <f t="shared" si="22"/>
        <v>-1</v>
      </c>
      <c r="T375" s="118">
        <f t="shared" si="23"/>
        <v>1713.9599999999998</v>
      </c>
      <c r="V375" s="10">
        <v>13588</v>
      </c>
      <c r="W375" s="139">
        <v>68.849999999999994</v>
      </c>
      <c r="X375" s="139">
        <v>0</v>
      </c>
      <c r="Y375" s="139">
        <v>50.6</v>
      </c>
      <c r="Z375" s="139">
        <v>0</v>
      </c>
      <c r="AA375" s="139"/>
      <c r="AB375" s="139"/>
      <c r="AC375" s="139"/>
      <c r="AD375" s="139"/>
      <c r="AE375" s="139"/>
      <c r="AF375" s="139"/>
      <c r="AG375" s="139"/>
      <c r="AH375" s="139"/>
      <c r="AI375" s="139"/>
      <c r="AJ375" s="139"/>
      <c r="AK375" s="139"/>
      <c r="AL375" s="139"/>
      <c r="AM375" s="139">
        <v>68.849999999999994</v>
      </c>
      <c r="AN375" s="139">
        <v>0</v>
      </c>
      <c r="AO375" s="139">
        <v>50.6</v>
      </c>
      <c r="AP375" s="139">
        <v>0</v>
      </c>
    </row>
    <row r="376" spans="1:42" x14ac:dyDescent="0.25">
      <c r="A376">
        <f>'[2]All Speed'!A376</f>
        <v>28706</v>
      </c>
      <c r="B376">
        <f>'[2]All Speed'!C376</f>
        <v>2</v>
      </c>
      <c r="C376" s="8" t="str">
        <f>'[2]All Speed'!D376</f>
        <v>I-5 SB</v>
      </c>
      <c r="D376" s="5">
        <f>'[2]All Speed'!E376</f>
        <v>139</v>
      </c>
      <c r="E376" s="1">
        <f>'[2]All Speed'!F376</f>
        <v>0.42</v>
      </c>
      <c r="F376" s="8" t="str">
        <f>'[2]All Speed'!G376</f>
        <v>24TH</v>
      </c>
      <c r="G376" s="112">
        <f>'[2]All Speed'!I376</f>
        <v>65.64</v>
      </c>
      <c r="H376" s="2">
        <f>'[2]All Speed'!J376</f>
        <v>67.209999999999994</v>
      </c>
      <c r="I376" s="112">
        <f>'[2]All Speed'!K376</f>
        <v>66</v>
      </c>
      <c r="J376" s="2">
        <f>'[2]All Speed'!L376</f>
        <v>52.48</v>
      </c>
      <c r="K376" s="112">
        <f>'[2]All Speed'!M376</f>
        <v>66.06</v>
      </c>
      <c r="L376" s="115">
        <f>VLOOKUP(A:A,readme[#All],2,FALSE)</f>
        <v>0</v>
      </c>
      <c r="M376" s="119">
        <f>VLOOKUP(A:A,readme[#All],3,FALSE)</f>
        <v>0</v>
      </c>
      <c r="N376" s="115">
        <f>VLOOKUP(A:A,readme[#All],4,FALSE)</f>
        <v>0</v>
      </c>
      <c r="O376" s="6">
        <f>VLOOKUP(A:A,readme[#All],5,FALSE)</f>
        <v>0</v>
      </c>
      <c r="P376" s="115">
        <f>VLOOKUP(A:A,readme[#All],6,FALSE)</f>
        <v>0</v>
      </c>
      <c r="Q376" s="143">
        <f t="shared" si="20"/>
        <v>-1</v>
      </c>
      <c r="R376" s="117">
        <f t="shared" si="21"/>
        <v>4517.1840999999995</v>
      </c>
      <c r="S376" s="143">
        <f t="shared" si="22"/>
        <v>-1</v>
      </c>
      <c r="T376" s="118">
        <f t="shared" si="23"/>
        <v>2754.1503999999995</v>
      </c>
      <c r="V376" s="10">
        <v>13589</v>
      </c>
      <c r="W376" s="139"/>
      <c r="X376" s="139"/>
      <c r="Y376" s="139"/>
      <c r="Z376" s="139"/>
      <c r="AA376" s="139">
        <v>45.83</v>
      </c>
      <c r="AB376" s="139">
        <v>0</v>
      </c>
      <c r="AC376" s="139">
        <v>66.81</v>
      </c>
      <c r="AD376" s="139">
        <v>0</v>
      </c>
      <c r="AE376" s="139"/>
      <c r="AF376" s="139"/>
      <c r="AG376" s="139"/>
      <c r="AH376" s="139"/>
      <c r="AI376" s="139"/>
      <c r="AJ376" s="139"/>
      <c r="AK376" s="139"/>
      <c r="AL376" s="139"/>
      <c r="AM376" s="139">
        <v>45.83</v>
      </c>
      <c r="AN376" s="139">
        <v>0</v>
      </c>
      <c r="AO376" s="139">
        <v>66.81</v>
      </c>
      <c r="AP376" s="139">
        <v>0</v>
      </c>
    </row>
    <row r="377" spans="1:42" x14ac:dyDescent="0.25">
      <c r="A377">
        <f>'[2]All Speed'!A377</f>
        <v>28700</v>
      </c>
      <c r="B377">
        <f>'[2]All Speed'!C377</f>
        <v>2</v>
      </c>
      <c r="C377" s="8" t="str">
        <f>'[2]All Speed'!D377</f>
        <v>I-5 SB</v>
      </c>
      <c r="D377" s="5">
        <f>'[2]All Speed'!E377</f>
        <v>142</v>
      </c>
      <c r="E377" s="1">
        <f>'[2]All Speed'!F377</f>
        <v>0.2</v>
      </c>
      <c r="F377" s="8" t="str">
        <f>'[2]All Speed'!G377</f>
        <v>SR-54 WB</v>
      </c>
      <c r="G377" s="112">
        <f>'[2]All Speed'!I377</f>
        <v>65.900000000000006</v>
      </c>
      <c r="H377" s="2">
        <f>'[2]All Speed'!J377</f>
        <v>66.790000000000006</v>
      </c>
      <c r="I377" s="112">
        <f>'[2]All Speed'!K377</f>
        <v>66.489999999999995</v>
      </c>
      <c r="J377" s="2">
        <f>'[2]All Speed'!L377</f>
        <v>44.62</v>
      </c>
      <c r="K377" s="112">
        <f>'[2]All Speed'!M377</f>
        <v>66.47</v>
      </c>
      <c r="L377" s="115">
        <f>VLOOKUP(A:A,readme[#All],2,FALSE)</f>
        <v>0</v>
      </c>
      <c r="M377" s="119">
        <f>VLOOKUP(A:A,readme[#All],3,FALSE)</f>
        <v>0</v>
      </c>
      <c r="N377" s="115">
        <f>VLOOKUP(A:A,readme[#All],4,FALSE)</f>
        <v>0</v>
      </c>
      <c r="O377" s="6">
        <f>VLOOKUP(A:A,readme[#All],5,FALSE)</f>
        <v>0</v>
      </c>
      <c r="P377" s="115">
        <f>VLOOKUP(A:A,readme[#All],6,FALSE)</f>
        <v>0</v>
      </c>
      <c r="Q377" s="143">
        <f t="shared" si="20"/>
        <v>-1</v>
      </c>
      <c r="R377" s="117">
        <f t="shared" si="21"/>
        <v>4460.9041000000007</v>
      </c>
      <c r="S377" s="143">
        <f t="shared" si="22"/>
        <v>-1</v>
      </c>
      <c r="T377" s="118">
        <f t="shared" si="23"/>
        <v>1990.9443999999999</v>
      </c>
      <c r="V377" s="10">
        <v>13590</v>
      </c>
      <c r="W377" s="139"/>
      <c r="X377" s="139"/>
      <c r="Y377" s="139"/>
      <c r="Z377" s="139"/>
      <c r="AA377" s="139">
        <v>45.83</v>
      </c>
      <c r="AB377" s="139">
        <v>0</v>
      </c>
      <c r="AC377" s="139">
        <v>66.81</v>
      </c>
      <c r="AD377" s="139">
        <v>0</v>
      </c>
      <c r="AE377" s="139"/>
      <c r="AF377" s="139"/>
      <c r="AG377" s="139"/>
      <c r="AH377" s="139"/>
      <c r="AI377" s="139"/>
      <c r="AJ377" s="139"/>
      <c r="AK377" s="139"/>
      <c r="AL377" s="139"/>
      <c r="AM377" s="139">
        <v>45.83</v>
      </c>
      <c r="AN377" s="139">
        <v>0</v>
      </c>
      <c r="AO377" s="139">
        <v>66.81</v>
      </c>
      <c r="AP377" s="139">
        <v>0</v>
      </c>
    </row>
    <row r="378" spans="1:42" x14ac:dyDescent="0.25">
      <c r="A378">
        <f>'[2]All Speed'!A378</f>
        <v>27951</v>
      </c>
      <c r="B378">
        <f>'[2]All Speed'!C378</f>
        <v>2</v>
      </c>
      <c r="C378" s="8" t="str">
        <f>'[2]All Speed'!D378</f>
        <v>I-5 SB</v>
      </c>
      <c r="D378" s="5">
        <f>'[2]All Speed'!E378</f>
        <v>143</v>
      </c>
      <c r="E378" s="1">
        <f>'[2]All Speed'!F378</f>
        <v>0.39</v>
      </c>
      <c r="F378" s="8" t="str">
        <f>'[2]All Speed'!G378</f>
        <v>SR-54 WB</v>
      </c>
      <c r="G378" s="112">
        <f>'[2]All Speed'!I378</f>
        <v>65.900000000000006</v>
      </c>
      <c r="H378" s="2">
        <f>'[2]All Speed'!J378</f>
        <v>66.790000000000006</v>
      </c>
      <c r="I378" s="112">
        <f>'[2]All Speed'!K378</f>
        <v>66.489999999999995</v>
      </c>
      <c r="J378" s="2">
        <f>'[2]All Speed'!L378</f>
        <v>44.62</v>
      </c>
      <c r="K378" s="112">
        <f>'[2]All Speed'!M378</f>
        <v>66.47</v>
      </c>
      <c r="L378" s="115">
        <f>VLOOKUP(A:A,readme[#All],2,FALSE)</f>
        <v>0</v>
      </c>
      <c r="M378" s="119">
        <f>VLOOKUP(A:A,readme[#All],3,FALSE)</f>
        <v>0</v>
      </c>
      <c r="N378" s="115">
        <f>VLOOKUP(A:A,readme[#All],4,FALSE)</f>
        <v>0</v>
      </c>
      <c r="O378" s="6">
        <f>VLOOKUP(A:A,readme[#All],5,FALSE)</f>
        <v>0</v>
      </c>
      <c r="P378" s="115">
        <f>VLOOKUP(A:A,readme[#All],6,FALSE)</f>
        <v>0</v>
      </c>
      <c r="Q378" s="143">
        <f t="shared" si="20"/>
        <v>-1</v>
      </c>
      <c r="R378" s="117">
        <f t="shared" si="21"/>
        <v>4460.9041000000007</v>
      </c>
      <c r="S378" s="143">
        <f t="shared" si="22"/>
        <v>-1</v>
      </c>
      <c r="T378" s="118">
        <f t="shared" si="23"/>
        <v>1990.9443999999999</v>
      </c>
      <c r="V378" s="10">
        <v>13593</v>
      </c>
      <c r="W378" s="139">
        <v>69.22</v>
      </c>
      <c r="X378" s="139">
        <v>0</v>
      </c>
      <c r="Y378" s="139">
        <v>47.61</v>
      </c>
      <c r="Z378" s="139">
        <v>0</v>
      </c>
      <c r="AA378" s="139"/>
      <c r="AB378" s="139"/>
      <c r="AC378" s="139"/>
      <c r="AD378" s="139"/>
      <c r="AE378" s="139"/>
      <c r="AF378" s="139"/>
      <c r="AG378" s="139"/>
      <c r="AH378" s="139"/>
      <c r="AI378" s="139"/>
      <c r="AJ378" s="139"/>
      <c r="AK378" s="139"/>
      <c r="AL378" s="139"/>
      <c r="AM378" s="139">
        <v>69.22</v>
      </c>
      <c r="AN378" s="139">
        <v>0</v>
      </c>
      <c r="AO378" s="139">
        <v>47.61</v>
      </c>
      <c r="AP378" s="139">
        <v>0</v>
      </c>
    </row>
    <row r="379" spans="1:42" x14ac:dyDescent="0.25">
      <c r="A379">
        <f>'[2]All Speed'!A379</f>
        <v>27952</v>
      </c>
      <c r="B379">
        <f>'[2]All Speed'!C379</f>
        <v>2</v>
      </c>
      <c r="C379" s="8" t="str">
        <f>'[2]All Speed'!D379</f>
        <v>I-5 SB</v>
      </c>
      <c r="D379" s="5">
        <f>'[2]All Speed'!E379</f>
        <v>144</v>
      </c>
      <c r="E379" s="1">
        <f>'[2]All Speed'!F379</f>
        <v>0.34</v>
      </c>
      <c r="F379" s="8" t="str">
        <f>'[2]All Speed'!G379</f>
        <v>E ST</v>
      </c>
      <c r="G379" s="112">
        <f>'[2]All Speed'!I379</f>
        <v>66.400000000000006</v>
      </c>
      <c r="H379" s="2">
        <f>'[2]All Speed'!J379</f>
        <v>67.27</v>
      </c>
      <c r="I379" s="112">
        <f>'[2]All Speed'!K379</f>
        <v>65.84</v>
      </c>
      <c r="J379" s="2">
        <f>'[2]All Speed'!L379</f>
        <v>48.55</v>
      </c>
      <c r="K379" s="112">
        <f>'[2]All Speed'!M379</f>
        <v>66.25</v>
      </c>
      <c r="L379" s="115">
        <f>VLOOKUP(A:A,readme[#All],2,FALSE)</f>
        <v>0</v>
      </c>
      <c r="M379" s="119">
        <f>VLOOKUP(A:A,readme[#All],3,FALSE)</f>
        <v>0</v>
      </c>
      <c r="N379" s="115">
        <f>VLOOKUP(A:A,readme[#All],4,FALSE)</f>
        <v>0</v>
      </c>
      <c r="O379" s="6">
        <f>VLOOKUP(A:A,readme[#All],5,FALSE)</f>
        <v>0</v>
      </c>
      <c r="P379" s="115">
        <f>VLOOKUP(A:A,readme[#All],6,FALSE)</f>
        <v>0</v>
      </c>
      <c r="Q379" s="143">
        <f t="shared" si="20"/>
        <v>-1</v>
      </c>
      <c r="R379" s="117">
        <f t="shared" si="21"/>
        <v>4525.2528999999995</v>
      </c>
      <c r="S379" s="143">
        <f t="shared" si="22"/>
        <v>-1</v>
      </c>
      <c r="T379" s="118">
        <f t="shared" si="23"/>
        <v>2357.1024999999995</v>
      </c>
      <c r="V379" s="10">
        <v>13598</v>
      </c>
      <c r="W379" s="139"/>
      <c r="X379" s="139"/>
      <c r="Y379" s="139"/>
      <c r="Z379" s="139"/>
      <c r="AA379" s="139">
        <v>60.62</v>
      </c>
      <c r="AB379" s="139">
        <v>0</v>
      </c>
      <c r="AC379" s="139">
        <v>66.56</v>
      </c>
      <c r="AD379" s="139">
        <v>0</v>
      </c>
      <c r="AE379" s="139"/>
      <c r="AF379" s="139"/>
      <c r="AG379" s="139"/>
      <c r="AH379" s="139"/>
      <c r="AI379" s="139"/>
      <c r="AJ379" s="139"/>
      <c r="AK379" s="139"/>
      <c r="AL379" s="139"/>
      <c r="AM379" s="139">
        <v>60.62</v>
      </c>
      <c r="AN379" s="139">
        <v>0</v>
      </c>
      <c r="AO379" s="139">
        <v>66.56</v>
      </c>
      <c r="AP379" s="139">
        <v>0</v>
      </c>
    </row>
    <row r="380" spans="1:42" x14ac:dyDescent="0.25">
      <c r="A380">
        <f>'[2]All Speed'!A380</f>
        <v>27945</v>
      </c>
      <c r="B380">
        <f>'[2]All Speed'!C380</f>
        <v>2</v>
      </c>
      <c r="C380" s="8" t="str">
        <f>'[2]All Speed'!D380</f>
        <v>I-5 SB</v>
      </c>
      <c r="D380" s="5">
        <f>'[2]All Speed'!E380</f>
        <v>145</v>
      </c>
      <c r="E380" s="1">
        <f>'[2]All Speed'!F380</f>
        <v>0.17</v>
      </c>
      <c r="F380" s="8" t="str">
        <f>'[2]All Speed'!G380</f>
        <v>E ST</v>
      </c>
      <c r="G380" s="112">
        <f>'[2]All Speed'!I380</f>
        <v>66.400000000000006</v>
      </c>
      <c r="H380" s="2">
        <f>'[2]All Speed'!J380</f>
        <v>67.27</v>
      </c>
      <c r="I380" s="112">
        <f>'[2]All Speed'!K380</f>
        <v>65.84</v>
      </c>
      <c r="J380" s="2">
        <f>'[2]All Speed'!L380</f>
        <v>48.55</v>
      </c>
      <c r="K380" s="112">
        <f>'[2]All Speed'!M380</f>
        <v>66.25</v>
      </c>
      <c r="L380" s="115">
        <f>VLOOKUP(A:A,readme[#All],2,FALSE)</f>
        <v>0</v>
      </c>
      <c r="M380" s="119">
        <f>VLOOKUP(A:A,readme[#All],3,FALSE)</f>
        <v>0</v>
      </c>
      <c r="N380" s="115">
        <f>VLOOKUP(A:A,readme[#All],4,FALSE)</f>
        <v>0</v>
      </c>
      <c r="O380" s="6">
        <f>VLOOKUP(A:A,readme[#All],5,FALSE)</f>
        <v>0</v>
      </c>
      <c r="P380" s="115">
        <f>VLOOKUP(A:A,readme[#All],6,FALSE)</f>
        <v>0</v>
      </c>
      <c r="Q380" s="143">
        <f t="shared" si="20"/>
        <v>-1</v>
      </c>
      <c r="R380" s="117">
        <f t="shared" si="21"/>
        <v>4525.2528999999995</v>
      </c>
      <c r="S380" s="143">
        <f t="shared" si="22"/>
        <v>-1</v>
      </c>
      <c r="T380" s="118">
        <f t="shared" si="23"/>
        <v>2357.1024999999995</v>
      </c>
      <c r="V380" s="10">
        <v>13639</v>
      </c>
      <c r="W380" s="139">
        <v>69.11</v>
      </c>
      <c r="X380" s="139">
        <v>0</v>
      </c>
      <c r="Y380" s="139">
        <v>49.82</v>
      </c>
      <c r="Z380" s="139">
        <v>0</v>
      </c>
      <c r="AA380" s="139"/>
      <c r="AB380" s="139"/>
      <c r="AC380" s="139"/>
      <c r="AD380" s="139"/>
      <c r="AE380" s="139"/>
      <c r="AF380" s="139"/>
      <c r="AG380" s="139"/>
      <c r="AH380" s="139"/>
      <c r="AI380" s="139"/>
      <c r="AJ380" s="139"/>
      <c r="AK380" s="139"/>
      <c r="AL380" s="139"/>
      <c r="AM380" s="139">
        <v>69.11</v>
      </c>
      <c r="AN380" s="139">
        <v>0</v>
      </c>
      <c r="AO380" s="139">
        <v>49.82</v>
      </c>
      <c r="AP380" s="139">
        <v>0</v>
      </c>
    </row>
    <row r="381" spans="1:42" x14ac:dyDescent="0.25">
      <c r="A381">
        <f>'[2]All Speed'!A381</f>
        <v>27940</v>
      </c>
      <c r="B381">
        <f>'[2]All Speed'!C381</f>
        <v>2</v>
      </c>
      <c r="C381" s="8" t="str">
        <f>'[2]All Speed'!D381</f>
        <v>I-5 SB</v>
      </c>
      <c r="D381" s="5">
        <f>'[2]All Speed'!E381</f>
        <v>147</v>
      </c>
      <c r="E381" s="1">
        <f>'[2]All Speed'!F381</f>
        <v>0.42</v>
      </c>
      <c r="F381" s="8" t="str">
        <f>'[2]All Speed'!G381</f>
        <v>H</v>
      </c>
      <c r="G381" s="112">
        <f>'[2]All Speed'!I381</f>
        <v>67.28</v>
      </c>
      <c r="H381" s="2">
        <f>'[2]All Speed'!J381</f>
        <v>57.63</v>
      </c>
      <c r="I381" s="112">
        <f>'[2]All Speed'!K381</f>
        <v>67.069999999999993</v>
      </c>
      <c r="J381" s="2">
        <f>'[2]All Speed'!L381</f>
        <v>67.66</v>
      </c>
      <c r="K381" s="112">
        <f>'[2]All Speed'!M381</f>
        <v>67.38</v>
      </c>
      <c r="L381" s="115">
        <f>VLOOKUP(A:A,readme[#All],2,FALSE)</f>
        <v>0</v>
      </c>
      <c r="M381" s="119">
        <f>VLOOKUP(A:A,readme[#All],3,FALSE)</f>
        <v>0</v>
      </c>
      <c r="N381" s="115">
        <f>VLOOKUP(A:A,readme[#All],4,FALSE)</f>
        <v>0</v>
      </c>
      <c r="O381" s="6">
        <f>VLOOKUP(A:A,readme[#All],5,FALSE)</f>
        <v>0</v>
      </c>
      <c r="P381" s="115">
        <f>VLOOKUP(A:A,readme[#All],6,FALSE)</f>
        <v>0</v>
      </c>
      <c r="Q381" s="143">
        <f t="shared" si="20"/>
        <v>-1</v>
      </c>
      <c r="R381" s="117">
        <f t="shared" si="21"/>
        <v>3321.2169000000004</v>
      </c>
      <c r="S381" s="143">
        <f t="shared" si="22"/>
        <v>-1</v>
      </c>
      <c r="T381" s="118">
        <f t="shared" si="23"/>
        <v>4577.8755999999994</v>
      </c>
      <c r="V381" s="10">
        <v>13640</v>
      </c>
      <c r="W381" s="139">
        <v>69.11</v>
      </c>
      <c r="X381" s="139">
        <v>0</v>
      </c>
      <c r="Y381" s="139">
        <v>49.82</v>
      </c>
      <c r="Z381" s="139">
        <v>0</v>
      </c>
      <c r="AA381" s="139"/>
      <c r="AB381" s="139"/>
      <c r="AC381" s="139"/>
      <c r="AD381" s="139"/>
      <c r="AE381" s="139"/>
      <c r="AF381" s="139"/>
      <c r="AG381" s="139"/>
      <c r="AH381" s="139"/>
      <c r="AI381" s="139"/>
      <c r="AJ381" s="139"/>
      <c r="AK381" s="139"/>
      <c r="AL381" s="139"/>
      <c r="AM381" s="139">
        <v>69.11</v>
      </c>
      <c r="AN381" s="139">
        <v>0</v>
      </c>
      <c r="AO381" s="139">
        <v>49.82</v>
      </c>
      <c r="AP381" s="139">
        <v>0</v>
      </c>
    </row>
    <row r="382" spans="1:42" x14ac:dyDescent="0.25">
      <c r="A382">
        <f>'[2]All Speed'!A382</f>
        <v>27934</v>
      </c>
      <c r="B382">
        <f>'[2]All Speed'!C382</f>
        <v>2</v>
      </c>
      <c r="C382" s="8" t="str">
        <f>'[2]All Speed'!D382</f>
        <v>I-5 SB</v>
      </c>
      <c r="D382" s="5">
        <f>'[2]All Speed'!E382</f>
        <v>149</v>
      </c>
      <c r="E382" s="1">
        <f>'[2]All Speed'!F382</f>
        <v>0.39</v>
      </c>
      <c r="F382" s="8" t="str">
        <f>'[2]All Speed'!G382</f>
        <v>J</v>
      </c>
      <c r="G382" s="112">
        <f>'[2]All Speed'!I382</f>
        <v>66.08</v>
      </c>
      <c r="H382" s="2">
        <f>'[2]All Speed'!J382</f>
        <v>67.099999999999994</v>
      </c>
      <c r="I382" s="112">
        <f>'[2]All Speed'!K382</f>
        <v>65.41</v>
      </c>
      <c r="J382" s="2">
        <f>'[2]All Speed'!L382</f>
        <v>60.9</v>
      </c>
      <c r="K382" s="112">
        <f>'[2]All Speed'!M382</f>
        <v>65.83</v>
      </c>
      <c r="L382" s="115">
        <f>VLOOKUP(A:A,readme[#All],2,FALSE)</f>
        <v>0</v>
      </c>
      <c r="M382" s="119">
        <f>VLOOKUP(A:A,readme[#All],3,FALSE)</f>
        <v>0</v>
      </c>
      <c r="N382" s="115">
        <f>VLOOKUP(A:A,readme[#All],4,FALSE)</f>
        <v>0</v>
      </c>
      <c r="O382" s="6">
        <f>VLOOKUP(A:A,readme[#All],5,FALSE)</f>
        <v>0</v>
      </c>
      <c r="P382" s="115">
        <f>VLOOKUP(A:A,readme[#All],6,FALSE)</f>
        <v>0</v>
      </c>
      <c r="Q382" s="143">
        <f t="shared" si="20"/>
        <v>-1</v>
      </c>
      <c r="R382" s="117">
        <f t="shared" si="21"/>
        <v>4502.4099999999989</v>
      </c>
      <c r="S382" s="143">
        <f t="shared" si="22"/>
        <v>-1</v>
      </c>
      <c r="T382" s="118">
        <f t="shared" si="23"/>
        <v>3708.81</v>
      </c>
      <c r="V382" s="10">
        <v>13646</v>
      </c>
      <c r="W382" s="139"/>
      <c r="X382" s="139"/>
      <c r="Y382" s="139"/>
      <c r="Z382" s="139"/>
      <c r="AA382" s="139">
        <v>57.36</v>
      </c>
      <c r="AB382" s="139">
        <v>0</v>
      </c>
      <c r="AC382" s="139">
        <v>68.53</v>
      </c>
      <c r="AD382" s="139">
        <v>0</v>
      </c>
      <c r="AE382" s="139"/>
      <c r="AF382" s="139"/>
      <c r="AG382" s="139"/>
      <c r="AH382" s="139"/>
      <c r="AI382" s="139"/>
      <c r="AJ382" s="139"/>
      <c r="AK382" s="139"/>
      <c r="AL382" s="139"/>
      <c r="AM382" s="139">
        <v>57.36</v>
      </c>
      <c r="AN382" s="139">
        <v>0</v>
      </c>
      <c r="AO382" s="139">
        <v>68.53</v>
      </c>
      <c r="AP382" s="139">
        <v>0</v>
      </c>
    </row>
    <row r="383" spans="1:42" x14ac:dyDescent="0.25">
      <c r="A383">
        <f>'[2]All Speed'!A383</f>
        <v>27930</v>
      </c>
      <c r="B383">
        <f>'[2]All Speed'!C383</f>
        <v>2</v>
      </c>
      <c r="C383" s="8" t="str">
        <f>'[2]All Speed'!D383</f>
        <v>I-5 SB</v>
      </c>
      <c r="D383" s="5">
        <f>'[2]All Speed'!E383</f>
        <v>150</v>
      </c>
      <c r="E383" s="1">
        <f>'[2]All Speed'!F383</f>
        <v>0.26</v>
      </c>
      <c r="F383" s="8" t="str">
        <f>'[2]All Speed'!G383</f>
        <v>J</v>
      </c>
      <c r="G383" s="112">
        <f>'[2]All Speed'!I383</f>
        <v>65.959999999999994</v>
      </c>
      <c r="H383" s="2">
        <f>'[2]All Speed'!J383</f>
        <v>66.98</v>
      </c>
      <c r="I383" s="112">
        <f>'[2]All Speed'!K383</f>
        <v>65.3</v>
      </c>
      <c r="J383" s="2">
        <f>'[2]All Speed'!L383</f>
        <v>62.53</v>
      </c>
      <c r="K383" s="112">
        <f>'[2]All Speed'!M383</f>
        <v>65.8</v>
      </c>
      <c r="L383" s="115">
        <f>VLOOKUP(A:A,readme[#All],2,FALSE)</f>
        <v>0</v>
      </c>
      <c r="M383" s="119">
        <f>VLOOKUP(A:A,readme[#All],3,FALSE)</f>
        <v>0</v>
      </c>
      <c r="N383" s="115">
        <f>VLOOKUP(A:A,readme[#All],4,FALSE)</f>
        <v>0</v>
      </c>
      <c r="O383" s="6">
        <f>VLOOKUP(A:A,readme[#All],5,FALSE)</f>
        <v>0</v>
      </c>
      <c r="P383" s="115">
        <f>VLOOKUP(A:A,readme[#All],6,FALSE)</f>
        <v>0</v>
      </c>
      <c r="Q383" s="143">
        <f t="shared" si="20"/>
        <v>-1</v>
      </c>
      <c r="R383" s="117">
        <f t="shared" si="21"/>
        <v>4486.3204000000005</v>
      </c>
      <c r="S383" s="143">
        <f t="shared" si="22"/>
        <v>-1</v>
      </c>
      <c r="T383" s="118">
        <f t="shared" si="23"/>
        <v>3910.0009</v>
      </c>
      <c r="V383" s="10">
        <v>13648</v>
      </c>
      <c r="W383" s="139">
        <v>69.540000000000006</v>
      </c>
      <c r="X383" s="139">
        <v>0</v>
      </c>
      <c r="Y383" s="139">
        <v>44.21</v>
      </c>
      <c r="Z383" s="139">
        <v>0</v>
      </c>
      <c r="AA383" s="139"/>
      <c r="AB383" s="139"/>
      <c r="AC383" s="139"/>
      <c r="AD383" s="139"/>
      <c r="AE383" s="139"/>
      <c r="AF383" s="139"/>
      <c r="AG383" s="139"/>
      <c r="AH383" s="139"/>
      <c r="AI383" s="139"/>
      <c r="AJ383" s="139"/>
      <c r="AK383" s="139"/>
      <c r="AL383" s="139"/>
      <c r="AM383" s="139">
        <v>69.540000000000006</v>
      </c>
      <c r="AN383" s="139">
        <v>0</v>
      </c>
      <c r="AO383" s="139">
        <v>44.21</v>
      </c>
      <c r="AP383" s="139">
        <v>0</v>
      </c>
    </row>
    <row r="384" spans="1:42" x14ac:dyDescent="0.25">
      <c r="A384">
        <f>'[2]All Speed'!A384</f>
        <v>27928</v>
      </c>
      <c r="B384">
        <f>'[2]All Speed'!C384</f>
        <v>2</v>
      </c>
      <c r="C384" s="8" t="str">
        <f>'[2]All Speed'!D384</f>
        <v>I-5 SB</v>
      </c>
      <c r="D384" s="5">
        <f>'[2]All Speed'!E384</f>
        <v>151</v>
      </c>
      <c r="E384" s="1">
        <f>'[2]All Speed'!F384</f>
        <v>0.35</v>
      </c>
      <c r="F384" s="8" t="str">
        <f>'[2]All Speed'!G384</f>
        <v>BAY</v>
      </c>
      <c r="G384" s="112">
        <f>'[2]All Speed'!I384</f>
        <v>65.959999999999994</v>
      </c>
      <c r="H384" s="2">
        <f>'[2]All Speed'!J384</f>
        <v>66.98</v>
      </c>
      <c r="I384" s="112">
        <f>'[2]All Speed'!K384</f>
        <v>65.3</v>
      </c>
      <c r="J384" s="2">
        <f>'[2]All Speed'!L384</f>
        <v>62.53</v>
      </c>
      <c r="K384" s="112">
        <f>'[2]All Speed'!M384</f>
        <v>65.8</v>
      </c>
      <c r="L384" s="115">
        <f>VLOOKUP(A:A,readme[#All],2,FALSE)</f>
        <v>0</v>
      </c>
      <c r="M384" s="119">
        <f>VLOOKUP(A:A,readme[#All],3,FALSE)</f>
        <v>0</v>
      </c>
      <c r="N384" s="115">
        <f>VLOOKUP(A:A,readme[#All],4,FALSE)</f>
        <v>0</v>
      </c>
      <c r="O384" s="6">
        <f>VLOOKUP(A:A,readme[#All],5,FALSE)</f>
        <v>0</v>
      </c>
      <c r="P384" s="115">
        <f>VLOOKUP(A:A,readme[#All],6,FALSE)</f>
        <v>0</v>
      </c>
      <c r="Q384" s="143">
        <f t="shared" si="20"/>
        <v>-1</v>
      </c>
      <c r="R384" s="117">
        <f t="shared" si="21"/>
        <v>4486.3204000000005</v>
      </c>
      <c r="S384" s="143">
        <f t="shared" si="22"/>
        <v>-1</v>
      </c>
      <c r="T384" s="118">
        <f t="shared" si="23"/>
        <v>3910.0009</v>
      </c>
      <c r="V384" s="10">
        <v>13649</v>
      </c>
      <c r="W384" s="139"/>
      <c r="X384" s="139"/>
      <c r="Y384" s="139"/>
      <c r="Z384" s="139"/>
      <c r="AA384" s="139">
        <v>58.85</v>
      </c>
      <c r="AB384" s="139">
        <v>0</v>
      </c>
      <c r="AC384" s="139">
        <v>65.94</v>
      </c>
      <c r="AD384" s="139">
        <v>0</v>
      </c>
      <c r="AE384" s="139"/>
      <c r="AF384" s="139"/>
      <c r="AG384" s="139"/>
      <c r="AH384" s="139"/>
      <c r="AI384" s="139"/>
      <c r="AJ384" s="139"/>
      <c r="AK384" s="139"/>
      <c r="AL384" s="139"/>
      <c r="AM384" s="139">
        <v>58.85</v>
      </c>
      <c r="AN384" s="139">
        <v>0</v>
      </c>
      <c r="AO384" s="139">
        <v>65.94</v>
      </c>
      <c r="AP384" s="139">
        <v>0</v>
      </c>
    </row>
    <row r="385" spans="1:42" x14ac:dyDescent="0.25">
      <c r="A385">
        <f>'[2]All Speed'!A385</f>
        <v>27924</v>
      </c>
      <c r="B385">
        <f>'[2]All Speed'!C385</f>
        <v>2</v>
      </c>
      <c r="C385" s="8" t="str">
        <f>'[2]All Speed'!D385</f>
        <v>I-5 SB</v>
      </c>
      <c r="D385" s="5">
        <f>'[2]All Speed'!E385</f>
        <v>152</v>
      </c>
      <c r="E385" s="1">
        <f>'[2]All Speed'!F385</f>
        <v>0.22</v>
      </c>
      <c r="F385" s="8" t="str">
        <f>'[2]All Speed'!G385</f>
        <v>BAY</v>
      </c>
      <c r="G385" s="112">
        <f>'[2]All Speed'!I385</f>
        <v>65.75</v>
      </c>
      <c r="H385" s="2">
        <f>'[2]All Speed'!J385</f>
        <v>66.400000000000006</v>
      </c>
      <c r="I385" s="112">
        <f>'[2]All Speed'!K385</f>
        <v>65.180000000000007</v>
      </c>
      <c r="J385" s="2">
        <f>'[2]All Speed'!L385</f>
        <v>62.89</v>
      </c>
      <c r="K385" s="112">
        <f>'[2]All Speed'!M385</f>
        <v>65.72</v>
      </c>
      <c r="L385" s="115">
        <f>VLOOKUP(A:A,readme[#All],2,FALSE)</f>
        <v>0</v>
      </c>
      <c r="M385" s="119">
        <f>VLOOKUP(A:A,readme[#All],3,FALSE)</f>
        <v>0</v>
      </c>
      <c r="N385" s="115">
        <f>VLOOKUP(A:A,readme[#All],4,FALSE)</f>
        <v>0</v>
      </c>
      <c r="O385" s="6">
        <f>VLOOKUP(A:A,readme[#All],5,FALSE)</f>
        <v>0</v>
      </c>
      <c r="P385" s="115">
        <f>VLOOKUP(A:A,readme[#All],6,FALSE)</f>
        <v>0</v>
      </c>
      <c r="Q385" s="143">
        <f t="shared" si="20"/>
        <v>-1</v>
      </c>
      <c r="R385" s="117">
        <f t="shared" si="21"/>
        <v>4408.9600000000009</v>
      </c>
      <c r="S385" s="143">
        <f t="shared" si="22"/>
        <v>-1</v>
      </c>
      <c r="T385" s="118">
        <f t="shared" si="23"/>
        <v>3955.1521000000002</v>
      </c>
      <c r="V385" s="10">
        <v>13653</v>
      </c>
      <c r="W385" s="139"/>
      <c r="X385" s="139"/>
      <c r="Y385" s="139"/>
      <c r="Z385" s="139"/>
      <c r="AA385" s="139">
        <v>70.290000000000006</v>
      </c>
      <c r="AB385" s="139">
        <v>0</v>
      </c>
      <c r="AC385" s="139">
        <v>70.05</v>
      </c>
      <c r="AD385" s="139">
        <v>0</v>
      </c>
      <c r="AE385" s="139"/>
      <c r="AF385" s="139"/>
      <c r="AG385" s="139"/>
      <c r="AH385" s="139"/>
      <c r="AI385" s="139"/>
      <c r="AJ385" s="139"/>
      <c r="AK385" s="139"/>
      <c r="AL385" s="139"/>
      <c r="AM385" s="139">
        <v>70.290000000000006</v>
      </c>
      <c r="AN385" s="139">
        <v>0</v>
      </c>
      <c r="AO385" s="139">
        <v>70.05</v>
      </c>
      <c r="AP385" s="139">
        <v>0</v>
      </c>
    </row>
    <row r="386" spans="1:42" x14ac:dyDescent="0.25">
      <c r="A386">
        <f>'[2]All Speed'!A386</f>
        <v>27923</v>
      </c>
      <c r="B386">
        <f>'[2]All Speed'!C386</f>
        <v>2</v>
      </c>
      <c r="C386" s="8" t="str">
        <f>'[2]All Speed'!D386</f>
        <v>I-5 SB</v>
      </c>
      <c r="D386" s="5">
        <f>'[2]All Speed'!E386</f>
        <v>153</v>
      </c>
      <c r="E386" s="1">
        <f>'[2]All Speed'!F386</f>
        <v>0.41</v>
      </c>
      <c r="F386" s="8" t="str">
        <f>'[2]All Speed'!G386</f>
        <v>PALOMAR</v>
      </c>
      <c r="G386" s="112">
        <f>'[2]All Speed'!I386</f>
        <v>65.75</v>
      </c>
      <c r="H386" s="2">
        <f>'[2]All Speed'!J386</f>
        <v>66.400000000000006</v>
      </c>
      <c r="I386" s="112">
        <f>'[2]All Speed'!K386</f>
        <v>65.180000000000007</v>
      </c>
      <c r="J386" s="2">
        <f>'[2]All Speed'!L386</f>
        <v>62.89</v>
      </c>
      <c r="K386" s="112">
        <f>'[2]All Speed'!M386</f>
        <v>65.72</v>
      </c>
      <c r="L386" s="115">
        <f>VLOOKUP(A:A,readme[#All],2,FALSE)</f>
        <v>0</v>
      </c>
      <c r="M386" s="119">
        <f>VLOOKUP(A:A,readme[#All],3,FALSE)</f>
        <v>0</v>
      </c>
      <c r="N386" s="115">
        <f>VLOOKUP(A:A,readme[#All],4,FALSE)</f>
        <v>0</v>
      </c>
      <c r="O386" s="6">
        <f>VLOOKUP(A:A,readme[#All],5,FALSE)</f>
        <v>0</v>
      </c>
      <c r="P386" s="115">
        <f>VLOOKUP(A:A,readme[#All],6,FALSE)</f>
        <v>0</v>
      </c>
      <c r="Q386" s="143">
        <f t="shared" si="20"/>
        <v>-1</v>
      </c>
      <c r="R386" s="117">
        <f t="shared" si="21"/>
        <v>4408.9600000000009</v>
      </c>
      <c r="S386" s="143">
        <f t="shared" si="22"/>
        <v>-1</v>
      </c>
      <c r="T386" s="118">
        <f t="shared" si="23"/>
        <v>3955.1521000000002</v>
      </c>
      <c r="V386" s="10">
        <v>13661</v>
      </c>
      <c r="W386" s="139"/>
      <c r="X386" s="139"/>
      <c r="Y386" s="139"/>
      <c r="Z386" s="139"/>
      <c r="AA386" s="139">
        <v>62.27</v>
      </c>
      <c r="AB386" s="139">
        <v>0</v>
      </c>
      <c r="AC386" s="139">
        <v>67.56</v>
      </c>
      <c r="AD386" s="139">
        <v>0</v>
      </c>
      <c r="AE386" s="139"/>
      <c r="AF386" s="139"/>
      <c r="AG386" s="139"/>
      <c r="AH386" s="139"/>
      <c r="AI386" s="139"/>
      <c r="AJ386" s="139"/>
      <c r="AK386" s="139"/>
      <c r="AL386" s="139"/>
      <c r="AM386" s="139">
        <v>62.27</v>
      </c>
      <c r="AN386" s="139">
        <v>0</v>
      </c>
      <c r="AO386" s="139">
        <v>67.56</v>
      </c>
      <c r="AP386" s="139">
        <v>0</v>
      </c>
    </row>
    <row r="387" spans="1:42" x14ac:dyDescent="0.25">
      <c r="A387">
        <f>'[2]All Speed'!A387</f>
        <v>27918</v>
      </c>
      <c r="B387">
        <f>'[2]All Speed'!C387</f>
        <v>2</v>
      </c>
      <c r="C387" s="8" t="str">
        <f>'[2]All Speed'!D387</f>
        <v>I-5 SB</v>
      </c>
      <c r="D387" s="5">
        <f>'[2]All Speed'!E387</f>
        <v>154</v>
      </c>
      <c r="E387" s="1">
        <f>'[2]All Speed'!F387</f>
        <v>0.16</v>
      </c>
      <c r="F387" s="8" t="str">
        <f>'[2]All Speed'!G387</f>
        <v>PALOMAR</v>
      </c>
      <c r="G387" s="112">
        <f>'[2]All Speed'!I387</f>
        <v>64.989999999999995</v>
      </c>
      <c r="H387" s="2">
        <f>'[2]All Speed'!J387</f>
        <v>66.09</v>
      </c>
      <c r="I387" s="112">
        <f>'[2]All Speed'!K387</f>
        <v>65.099999999999994</v>
      </c>
      <c r="J387" s="2">
        <f>'[2]All Speed'!L387</f>
        <v>62.65</v>
      </c>
      <c r="K387" s="112">
        <f>'[2]All Speed'!M387</f>
        <v>64.84</v>
      </c>
      <c r="L387" s="115">
        <f>VLOOKUP(A:A,readme[#All],2,FALSE)</f>
        <v>0</v>
      </c>
      <c r="M387" s="119">
        <f>VLOOKUP(A:A,readme[#All],3,FALSE)</f>
        <v>0</v>
      </c>
      <c r="N387" s="115">
        <f>VLOOKUP(A:A,readme[#All],4,FALSE)</f>
        <v>0</v>
      </c>
      <c r="O387" s="6">
        <f>VLOOKUP(A:A,readme[#All],5,FALSE)</f>
        <v>0</v>
      </c>
      <c r="P387" s="115">
        <f>VLOOKUP(A:A,readme[#All],6,FALSE)</f>
        <v>0</v>
      </c>
      <c r="Q387" s="143">
        <f t="shared" ref="Q387:Q450" si="24">IFERROR(M387/H387-1,"")</f>
        <v>-1</v>
      </c>
      <c r="R387" s="117">
        <f t="shared" ref="R387:R450" si="25">IFERROR(POWER((M387-H387),2),"")</f>
        <v>4367.8881000000001</v>
      </c>
      <c r="S387" s="143">
        <f t="shared" ref="S387:S450" si="26">IFERROR(O387/J387-1,"")</f>
        <v>-1</v>
      </c>
      <c r="T387" s="118">
        <f t="shared" ref="T387:T450" si="27">IFERROR(POWER((O387-J387),2),"")</f>
        <v>3925.0225</v>
      </c>
      <c r="V387" s="10">
        <v>13662</v>
      </c>
      <c r="W387" s="139">
        <v>71.27</v>
      </c>
      <c r="X387" s="139">
        <v>0</v>
      </c>
      <c r="Y387" s="139">
        <v>66.92</v>
      </c>
      <c r="Z387" s="139">
        <v>0</v>
      </c>
      <c r="AA387" s="139"/>
      <c r="AB387" s="139"/>
      <c r="AC387" s="139"/>
      <c r="AD387" s="139"/>
      <c r="AE387" s="139"/>
      <c r="AF387" s="139"/>
      <c r="AG387" s="139"/>
      <c r="AH387" s="139"/>
      <c r="AI387" s="139"/>
      <c r="AJ387" s="139"/>
      <c r="AK387" s="139"/>
      <c r="AL387" s="139"/>
      <c r="AM387" s="139">
        <v>71.27</v>
      </c>
      <c r="AN387" s="139">
        <v>0</v>
      </c>
      <c r="AO387" s="139">
        <v>66.92</v>
      </c>
      <c r="AP387" s="139">
        <v>0</v>
      </c>
    </row>
    <row r="388" spans="1:42" x14ac:dyDescent="0.25">
      <c r="A388">
        <f>'[2]All Speed'!A388</f>
        <v>27915</v>
      </c>
      <c r="B388">
        <f>'[2]All Speed'!C388</f>
        <v>2</v>
      </c>
      <c r="C388" s="8" t="str">
        <f>'[2]All Speed'!D388</f>
        <v>I-5 SB</v>
      </c>
      <c r="D388" s="5">
        <f>'[2]All Speed'!E388</f>
        <v>155</v>
      </c>
      <c r="E388" s="1">
        <f>'[2]All Speed'!F388</f>
        <v>0.42</v>
      </c>
      <c r="F388" s="8" t="str">
        <f>'[2]All Speed'!G388</f>
        <v>MAIN</v>
      </c>
      <c r="G388" s="112">
        <f>'[2]All Speed'!I388</f>
        <v>64.989999999999995</v>
      </c>
      <c r="H388" s="2">
        <f>'[2]All Speed'!J388</f>
        <v>66.09</v>
      </c>
      <c r="I388" s="112">
        <f>'[2]All Speed'!K388</f>
        <v>65.099999999999994</v>
      </c>
      <c r="J388" s="2">
        <f>'[2]All Speed'!L388</f>
        <v>62.65</v>
      </c>
      <c r="K388" s="112">
        <f>'[2]All Speed'!M388</f>
        <v>64.84</v>
      </c>
      <c r="L388" s="115">
        <f>VLOOKUP(A:A,readme[#All],2,FALSE)</f>
        <v>0</v>
      </c>
      <c r="M388" s="119">
        <f>VLOOKUP(A:A,readme[#All],3,FALSE)</f>
        <v>0</v>
      </c>
      <c r="N388" s="115">
        <f>VLOOKUP(A:A,readme[#All],4,FALSE)</f>
        <v>0</v>
      </c>
      <c r="O388" s="6">
        <f>VLOOKUP(A:A,readme[#All],5,FALSE)</f>
        <v>0</v>
      </c>
      <c r="P388" s="115">
        <f>VLOOKUP(A:A,readme[#All],6,FALSE)</f>
        <v>0</v>
      </c>
      <c r="Q388" s="143">
        <f t="shared" si="24"/>
        <v>-1</v>
      </c>
      <c r="R388" s="117">
        <f t="shared" si="25"/>
        <v>4367.8881000000001</v>
      </c>
      <c r="S388" s="143">
        <f t="shared" si="26"/>
        <v>-1</v>
      </c>
      <c r="T388" s="118">
        <f t="shared" si="27"/>
        <v>3925.0225</v>
      </c>
      <c r="V388" s="10">
        <v>13664</v>
      </c>
      <c r="W388" s="139"/>
      <c r="X388" s="139"/>
      <c r="Y388" s="139"/>
      <c r="Z388" s="139"/>
      <c r="AA388" s="139">
        <v>62.27</v>
      </c>
      <c r="AB388" s="139">
        <v>0</v>
      </c>
      <c r="AC388" s="139">
        <v>67.56</v>
      </c>
      <c r="AD388" s="139">
        <v>0</v>
      </c>
      <c r="AE388" s="139"/>
      <c r="AF388" s="139"/>
      <c r="AG388" s="139"/>
      <c r="AH388" s="139"/>
      <c r="AI388" s="139"/>
      <c r="AJ388" s="139"/>
      <c r="AK388" s="139"/>
      <c r="AL388" s="139"/>
      <c r="AM388" s="139">
        <v>62.27</v>
      </c>
      <c r="AN388" s="139">
        <v>0</v>
      </c>
      <c r="AO388" s="139">
        <v>67.56</v>
      </c>
      <c r="AP388" s="139">
        <v>0</v>
      </c>
    </row>
    <row r="389" spans="1:42" x14ac:dyDescent="0.25">
      <c r="A389">
        <f>'[2]All Speed'!A389</f>
        <v>27844</v>
      </c>
      <c r="B389">
        <f>'[2]All Speed'!C389</f>
        <v>2</v>
      </c>
      <c r="C389" s="8" t="str">
        <f>'[2]All Speed'!D389</f>
        <v>I-5 SB</v>
      </c>
      <c r="D389" s="5">
        <f>'[2]All Speed'!E389</f>
        <v>157</v>
      </c>
      <c r="E389" s="1">
        <f>'[2]All Speed'!F389</f>
        <v>0.34</v>
      </c>
      <c r="F389" s="8">
        <f>'[2]All Speed'!G389</f>
        <v>0</v>
      </c>
      <c r="G389" s="112">
        <f>'[2]All Speed'!I389</f>
        <v>67.790000000000006</v>
      </c>
      <c r="H389" s="2">
        <f>'[2]All Speed'!J389</f>
        <v>67.77</v>
      </c>
      <c r="I389" s="112">
        <f>'[2]All Speed'!K389</f>
        <v>66.84</v>
      </c>
      <c r="J389" s="2">
        <f>'[2]All Speed'!L389</f>
        <v>67.290000000000006</v>
      </c>
      <c r="K389" s="112">
        <f>'[2]All Speed'!M389</f>
        <v>66.91</v>
      </c>
      <c r="L389" s="115">
        <f>VLOOKUP(A:A,readme[#All],2,FALSE)</f>
        <v>0</v>
      </c>
      <c r="M389" s="119">
        <f>VLOOKUP(A:A,readme[#All],3,FALSE)</f>
        <v>0</v>
      </c>
      <c r="N389" s="115">
        <f>VLOOKUP(A:A,readme[#All],4,FALSE)</f>
        <v>0</v>
      </c>
      <c r="O389" s="6">
        <f>VLOOKUP(A:A,readme[#All],5,FALSE)</f>
        <v>0</v>
      </c>
      <c r="P389" s="115">
        <f>VLOOKUP(A:A,readme[#All],6,FALSE)</f>
        <v>0</v>
      </c>
      <c r="Q389" s="143">
        <f t="shared" si="24"/>
        <v>-1</v>
      </c>
      <c r="R389" s="117">
        <f t="shared" si="25"/>
        <v>4592.772899999999</v>
      </c>
      <c r="S389" s="143">
        <f t="shared" si="26"/>
        <v>-1</v>
      </c>
      <c r="T389" s="118">
        <f t="shared" si="27"/>
        <v>4527.9441000000006</v>
      </c>
      <c r="V389" s="10">
        <v>13672</v>
      </c>
      <c r="W389" s="139">
        <v>67.03</v>
      </c>
      <c r="X389" s="139">
        <v>0</v>
      </c>
      <c r="Y389" s="139">
        <v>55.88</v>
      </c>
      <c r="Z389" s="139">
        <v>0</v>
      </c>
      <c r="AA389" s="139"/>
      <c r="AB389" s="139"/>
      <c r="AC389" s="139"/>
      <c r="AD389" s="139"/>
      <c r="AE389" s="139"/>
      <c r="AF389" s="139"/>
      <c r="AG389" s="139"/>
      <c r="AH389" s="139"/>
      <c r="AI389" s="139"/>
      <c r="AJ389" s="139"/>
      <c r="AK389" s="139"/>
      <c r="AL389" s="139"/>
      <c r="AM389" s="139">
        <v>67.03</v>
      </c>
      <c r="AN389" s="139">
        <v>0</v>
      </c>
      <c r="AO389" s="139">
        <v>55.88</v>
      </c>
      <c r="AP389" s="139">
        <v>0</v>
      </c>
    </row>
    <row r="390" spans="1:42" x14ac:dyDescent="0.25">
      <c r="A390">
        <f>'[2]All Speed'!A390</f>
        <v>27843</v>
      </c>
      <c r="B390">
        <f>'[2]All Speed'!C390</f>
        <v>2</v>
      </c>
      <c r="C390" s="8" t="str">
        <f>'[2]All Speed'!D390</f>
        <v>I-5 SB</v>
      </c>
      <c r="D390" s="5">
        <f>'[2]All Speed'!E390</f>
        <v>158</v>
      </c>
      <c r="E390" s="1">
        <f>'[2]All Speed'!F390</f>
        <v>0.14000000000000001</v>
      </c>
      <c r="F390" s="8" t="str">
        <f>'[2]All Speed'!G390</f>
        <v>PALM</v>
      </c>
      <c r="G390" s="112">
        <f>'[2]All Speed'!I390</f>
        <v>64.14</v>
      </c>
      <c r="H390" s="2">
        <f>'[2]All Speed'!J390</f>
        <v>64.98</v>
      </c>
      <c r="I390" s="112">
        <f>'[2]All Speed'!K390</f>
        <v>64.69</v>
      </c>
      <c r="J390" s="2">
        <f>'[2]All Speed'!L390</f>
        <v>63.85</v>
      </c>
      <c r="K390" s="112">
        <f>'[2]All Speed'!M390</f>
        <v>64.44</v>
      </c>
      <c r="L390" s="115">
        <f>VLOOKUP(A:A,readme[#All],2,FALSE)</f>
        <v>0</v>
      </c>
      <c r="M390" s="119">
        <f>VLOOKUP(A:A,readme[#All],3,FALSE)</f>
        <v>0</v>
      </c>
      <c r="N390" s="115">
        <f>VLOOKUP(A:A,readme[#All],4,FALSE)</f>
        <v>0</v>
      </c>
      <c r="O390" s="6">
        <f>VLOOKUP(A:A,readme[#All],5,FALSE)</f>
        <v>0</v>
      </c>
      <c r="P390" s="115">
        <f>VLOOKUP(A:A,readme[#All],6,FALSE)</f>
        <v>0</v>
      </c>
      <c r="Q390" s="143">
        <f t="shared" si="24"/>
        <v>-1</v>
      </c>
      <c r="R390" s="117">
        <f t="shared" si="25"/>
        <v>4222.4004000000004</v>
      </c>
      <c r="S390" s="143">
        <f t="shared" si="26"/>
        <v>-1</v>
      </c>
      <c r="T390" s="118">
        <f t="shared" si="27"/>
        <v>4076.8225000000002</v>
      </c>
      <c r="V390" s="10">
        <v>13673</v>
      </c>
      <c r="W390" s="139"/>
      <c r="X390" s="139"/>
      <c r="Y390" s="139"/>
      <c r="Z390" s="139"/>
      <c r="AA390" s="139">
        <v>60.53</v>
      </c>
      <c r="AB390" s="139">
        <v>0</v>
      </c>
      <c r="AC390" s="139">
        <v>69.069999999999993</v>
      </c>
      <c r="AD390" s="139">
        <v>0</v>
      </c>
      <c r="AE390" s="139"/>
      <c r="AF390" s="139"/>
      <c r="AG390" s="139"/>
      <c r="AH390" s="139"/>
      <c r="AI390" s="139"/>
      <c r="AJ390" s="139"/>
      <c r="AK390" s="139"/>
      <c r="AL390" s="139"/>
      <c r="AM390" s="139">
        <v>60.53</v>
      </c>
      <c r="AN390" s="139">
        <v>0</v>
      </c>
      <c r="AO390" s="139">
        <v>69.069999999999993</v>
      </c>
      <c r="AP390" s="139">
        <v>0</v>
      </c>
    </row>
    <row r="391" spans="1:42" x14ac:dyDescent="0.25">
      <c r="A391">
        <f>'[2]All Speed'!A391</f>
        <v>27901</v>
      </c>
      <c r="B391">
        <f>'[2]All Speed'!C391</f>
        <v>2</v>
      </c>
      <c r="C391" s="8" t="str">
        <f>'[2]All Speed'!D391</f>
        <v>I-5 SB</v>
      </c>
      <c r="D391" s="5">
        <f>'[2]All Speed'!E391</f>
        <v>159</v>
      </c>
      <c r="E391" s="1">
        <f>'[2]All Speed'!F391</f>
        <v>0.14000000000000001</v>
      </c>
      <c r="F391" s="8" t="str">
        <f>'[2]All Speed'!G391</f>
        <v>PALM</v>
      </c>
      <c r="G391" s="112">
        <f>'[2]All Speed'!I391</f>
        <v>67.790000000000006</v>
      </c>
      <c r="H391" s="2">
        <f>'[2]All Speed'!J391</f>
        <v>67.77</v>
      </c>
      <c r="I391" s="112">
        <f>'[2]All Speed'!K391</f>
        <v>66.84</v>
      </c>
      <c r="J391" s="2">
        <f>'[2]All Speed'!L391</f>
        <v>67.290000000000006</v>
      </c>
      <c r="K391" s="112">
        <f>'[2]All Speed'!M391</f>
        <v>66.91</v>
      </c>
      <c r="L391" s="115">
        <f>VLOOKUP(A:A,readme[#All],2,FALSE)</f>
        <v>0</v>
      </c>
      <c r="M391" s="119">
        <f>VLOOKUP(A:A,readme[#All],3,FALSE)</f>
        <v>0</v>
      </c>
      <c r="N391" s="115">
        <f>VLOOKUP(A:A,readme[#All],4,FALSE)</f>
        <v>0</v>
      </c>
      <c r="O391" s="6">
        <f>VLOOKUP(A:A,readme[#All],5,FALSE)</f>
        <v>0</v>
      </c>
      <c r="P391" s="115">
        <f>VLOOKUP(A:A,readme[#All],6,FALSE)</f>
        <v>0</v>
      </c>
      <c r="Q391" s="143">
        <f t="shared" si="24"/>
        <v>-1</v>
      </c>
      <c r="R391" s="117">
        <f t="shared" si="25"/>
        <v>4592.772899999999</v>
      </c>
      <c r="S391" s="143">
        <f t="shared" si="26"/>
        <v>-1</v>
      </c>
      <c r="T391" s="118">
        <f t="shared" si="27"/>
        <v>4527.9441000000006</v>
      </c>
      <c r="V391" s="10">
        <v>13869</v>
      </c>
      <c r="W391" s="139">
        <v>68.459999999999994</v>
      </c>
      <c r="X391" s="139">
        <v>0</v>
      </c>
      <c r="Y391" s="139">
        <v>32.770000000000003</v>
      </c>
      <c r="Z391" s="139">
        <v>0</v>
      </c>
      <c r="AA391" s="139"/>
      <c r="AB391" s="139"/>
      <c r="AC391" s="139"/>
      <c r="AD391" s="139"/>
      <c r="AE391" s="139"/>
      <c r="AF391" s="139"/>
      <c r="AG391" s="139"/>
      <c r="AH391" s="139"/>
      <c r="AI391" s="139"/>
      <c r="AJ391" s="139"/>
      <c r="AK391" s="139"/>
      <c r="AL391" s="139"/>
      <c r="AM391" s="139">
        <v>68.459999999999994</v>
      </c>
      <c r="AN391" s="139">
        <v>0</v>
      </c>
      <c r="AO391" s="139">
        <v>32.770000000000003</v>
      </c>
      <c r="AP391" s="139">
        <v>0</v>
      </c>
    </row>
    <row r="392" spans="1:42" x14ac:dyDescent="0.25">
      <c r="A392">
        <f>'[2]All Speed'!A392</f>
        <v>27902</v>
      </c>
      <c r="B392">
        <f>'[2]All Speed'!C392</f>
        <v>2</v>
      </c>
      <c r="C392" s="8" t="str">
        <f>'[2]All Speed'!D392</f>
        <v>I-5 SB</v>
      </c>
      <c r="D392" s="5">
        <f>'[2]All Speed'!E392</f>
        <v>160</v>
      </c>
      <c r="E392" s="1">
        <f>'[2]All Speed'!F392</f>
        <v>0.33</v>
      </c>
      <c r="F392" s="8" t="str">
        <f>'[2]All Speed'!G392</f>
        <v>CORONADO</v>
      </c>
      <c r="G392" s="112">
        <f>'[2]All Speed'!I392</f>
        <v>64.959999999999994</v>
      </c>
      <c r="H392" s="2">
        <f>'[2]All Speed'!J392</f>
        <v>64.97</v>
      </c>
      <c r="I392" s="112">
        <f>'[2]All Speed'!K392</f>
        <v>64.98</v>
      </c>
      <c r="J392" s="2">
        <f>'[2]All Speed'!L392</f>
        <v>64.010000000000005</v>
      </c>
      <c r="K392" s="112">
        <f>'[2]All Speed'!M392</f>
        <v>65.150000000000006</v>
      </c>
      <c r="L392" s="115">
        <f>VLOOKUP(A:A,readme[#All],2,FALSE)</f>
        <v>0</v>
      </c>
      <c r="M392" s="119">
        <f>VLOOKUP(A:A,readme[#All],3,FALSE)</f>
        <v>0</v>
      </c>
      <c r="N392" s="115">
        <f>VLOOKUP(A:A,readme[#All],4,FALSE)</f>
        <v>0</v>
      </c>
      <c r="O392" s="6">
        <f>VLOOKUP(A:A,readme[#All],5,FALSE)</f>
        <v>0</v>
      </c>
      <c r="P392" s="115">
        <f>VLOOKUP(A:A,readme[#All],6,FALSE)</f>
        <v>0</v>
      </c>
      <c r="Q392" s="143">
        <f t="shared" si="24"/>
        <v>-1</v>
      </c>
      <c r="R392" s="117">
        <f t="shared" si="25"/>
        <v>4221.1008999999995</v>
      </c>
      <c r="S392" s="143">
        <f t="shared" si="26"/>
        <v>-1</v>
      </c>
      <c r="T392" s="118">
        <f t="shared" si="27"/>
        <v>4097.2801000000009</v>
      </c>
      <c r="V392" s="10">
        <v>13870</v>
      </c>
      <c r="W392" s="139">
        <v>68.459999999999994</v>
      </c>
      <c r="X392" s="139">
        <v>0</v>
      </c>
      <c r="Y392" s="139">
        <v>32.770000000000003</v>
      </c>
      <c r="Z392" s="139">
        <v>0</v>
      </c>
      <c r="AA392" s="139"/>
      <c r="AB392" s="139"/>
      <c r="AC392" s="139"/>
      <c r="AD392" s="139"/>
      <c r="AE392" s="139"/>
      <c r="AF392" s="139"/>
      <c r="AG392" s="139"/>
      <c r="AH392" s="139"/>
      <c r="AI392" s="139"/>
      <c r="AJ392" s="139"/>
      <c r="AK392" s="139"/>
      <c r="AL392" s="139"/>
      <c r="AM392" s="139">
        <v>68.459999999999994</v>
      </c>
      <c r="AN392" s="139">
        <v>0</v>
      </c>
      <c r="AO392" s="139">
        <v>32.770000000000003</v>
      </c>
      <c r="AP392" s="139">
        <v>0</v>
      </c>
    </row>
    <row r="393" spans="1:42" x14ac:dyDescent="0.25">
      <c r="A393">
        <f>'[2]All Speed'!A393</f>
        <v>27898</v>
      </c>
      <c r="B393">
        <f>'[2]All Speed'!C393</f>
        <v>2</v>
      </c>
      <c r="C393" s="8" t="str">
        <f>'[2]All Speed'!D393</f>
        <v>I-5 SB</v>
      </c>
      <c r="D393" s="5">
        <f>'[2]All Speed'!E393</f>
        <v>161</v>
      </c>
      <c r="E393" s="1">
        <f>'[2]All Speed'!F393</f>
        <v>0.44</v>
      </c>
      <c r="F393" s="8" t="str">
        <f>'[2]All Speed'!G393</f>
        <v>CORONADO</v>
      </c>
      <c r="G393" s="112">
        <f>'[2]All Speed'!I393</f>
        <v>66.8</v>
      </c>
      <c r="H393" s="2">
        <f>'[2]All Speed'!J393</f>
        <v>66.37</v>
      </c>
      <c r="I393" s="112">
        <f>'[2]All Speed'!K393</f>
        <v>65.66</v>
      </c>
      <c r="J393" s="2">
        <f>'[2]All Speed'!L393</f>
        <v>65.8</v>
      </c>
      <c r="K393" s="112">
        <f>'[2]All Speed'!M393</f>
        <v>65.84</v>
      </c>
      <c r="L393" s="115">
        <f>VLOOKUP(A:A,readme[#All],2,FALSE)</f>
        <v>0</v>
      </c>
      <c r="M393" s="119">
        <f>VLOOKUP(A:A,readme[#All],3,FALSE)</f>
        <v>0</v>
      </c>
      <c r="N393" s="115">
        <f>VLOOKUP(A:A,readme[#All],4,FALSE)</f>
        <v>0</v>
      </c>
      <c r="O393" s="6">
        <f>VLOOKUP(A:A,readme[#All],5,FALSE)</f>
        <v>0</v>
      </c>
      <c r="P393" s="115">
        <f>VLOOKUP(A:A,readme[#All],6,FALSE)</f>
        <v>0</v>
      </c>
      <c r="Q393" s="143">
        <f t="shared" si="24"/>
        <v>-1</v>
      </c>
      <c r="R393" s="117">
        <f t="shared" si="25"/>
        <v>4404.9769000000006</v>
      </c>
      <c r="S393" s="143">
        <f t="shared" si="26"/>
        <v>-1</v>
      </c>
      <c r="T393" s="118">
        <f t="shared" si="27"/>
        <v>4329.6399999999994</v>
      </c>
      <c r="V393" s="10">
        <v>13975</v>
      </c>
      <c r="W393" s="139"/>
      <c r="X393" s="139"/>
      <c r="Y393" s="139"/>
      <c r="Z393" s="139"/>
      <c r="AA393" s="139"/>
      <c r="AB393" s="139"/>
      <c r="AC393" s="139"/>
      <c r="AD393" s="139"/>
      <c r="AE393" s="139"/>
      <c r="AF393" s="139"/>
      <c r="AG393" s="139"/>
      <c r="AH393" s="139"/>
      <c r="AI393" s="139">
        <v>59.58</v>
      </c>
      <c r="AJ393" s="139">
        <v>0</v>
      </c>
      <c r="AK393" s="139">
        <v>59.15</v>
      </c>
      <c r="AL393" s="139">
        <v>0</v>
      </c>
      <c r="AM393" s="139">
        <v>59.58</v>
      </c>
      <c r="AN393" s="139">
        <v>0</v>
      </c>
      <c r="AO393" s="139">
        <v>59.15</v>
      </c>
      <c r="AP393" s="139">
        <v>0</v>
      </c>
    </row>
    <row r="394" spans="1:42" x14ac:dyDescent="0.25">
      <c r="A394">
        <f>'[2]All Speed'!A394</f>
        <v>27878</v>
      </c>
      <c r="B394">
        <f>'[2]All Speed'!C394</f>
        <v>2</v>
      </c>
      <c r="C394" s="8" t="str">
        <f>'[2]All Speed'!D394</f>
        <v>I-5 SB</v>
      </c>
      <c r="D394" s="5">
        <f>'[2]All Speed'!E394</f>
        <v>162</v>
      </c>
      <c r="E394" s="1">
        <f>'[2]All Speed'!F394</f>
        <v>0.49</v>
      </c>
      <c r="F394" s="8" t="str">
        <f>'[2]All Speed'!G394</f>
        <v>SR-905</v>
      </c>
      <c r="G394" s="112">
        <f>'[2]All Speed'!I394</f>
        <v>66.73</v>
      </c>
      <c r="H394" s="2">
        <f>'[2]All Speed'!J394</f>
        <v>66.59</v>
      </c>
      <c r="I394" s="112">
        <f>'[2]All Speed'!K394</f>
        <v>67.81</v>
      </c>
      <c r="J394" s="2">
        <f>'[2]All Speed'!L394</f>
        <v>67.14</v>
      </c>
      <c r="K394" s="112">
        <f>'[2]All Speed'!M394</f>
        <v>67.16</v>
      </c>
      <c r="L394" s="115">
        <f>VLOOKUP(A:A,readme[#All],2,FALSE)</f>
        <v>0</v>
      </c>
      <c r="M394" s="119">
        <f>VLOOKUP(A:A,readme[#All],3,FALSE)</f>
        <v>0</v>
      </c>
      <c r="N394" s="115">
        <f>VLOOKUP(A:A,readme[#All],4,FALSE)</f>
        <v>0</v>
      </c>
      <c r="O394" s="6">
        <f>VLOOKUP(A:A,readme[#All],5,FALSE)</f>
        <v>0</v>
      </c>
      <c r="P394" s="115">
        <f>VLOOKUP(A:A,readme[#All],6,FALSE)</f>
        <v>0</v>
      </c>
      <c r="Q394" s="144">
        <f t="shared" si="24"/>
        <v>-1</v>
      </c>
      <c r="R394" s="117">
        <f t="shared" si="25"/>
        <v>4434.2281000000003</v>
      </c>
      <c r="S394" s="144">
        <f t="shared" si="26"/>
        <v>-1</v>
      </c>
      <c r="T394" s="118">
        <f t="shared" si="27"/>
        <v>4507.7795999999998</v>
      </c>
      <c r="V394" s="10">
        <v>13991</v>
      </c>
      <c r="W394" s="139"/>
      <c r="X394" s="139"/>
      <c r="Y394" s="139"/>
      <c r="Z394" s="139"/>
      <c r="AA394" s="139"/>
      <c r="AB394" s="139"/>
      <c r="AC394" s="139"/>
      <c r="AD394" s="139"/>
      <c r="AE394" s="139"/>
      <c r="AF394" s="139"/>
      <c r="AG394" s="139"/>
      <c r="AH394" s="139"/>
      <c r="AI394" s="139">
        <v>59.58</v>
      </c>
      <c r="AJ394" s="139">
        <v>0</v>
      </c>
      <c r="AK394" s="139">
        <v>59.15</v>
      </c>
      <c r="AL394" s="139">
        <v>0</v>
      </c>
      <c r="AM394" s="139">
        <v>59.58</v>
      </c>
      <c r="AN394" s="139">
        <v>0</v>
      </c>
      <c r="AO394" s="139">
        <v>59.15</v>
      </c>
      <c r="AP394" s="139">
        <v>0</v>
      </c>
    </row>
    <row r="395" spans="1:42" x14ac:dyDescent="0.25">
      <c r="A395">
        <f>'[2]All Speed'!A395</f>
        <v>27864</v>
      </c>
      <c r="B395">
        <f>'[2]All Speed'!C395</f>
        <v>2</v>
      </c>
      <c r="C395" s="8" t="str">
        <f>'[2]All Speed'!D395</f>
        <v>I-5 SB</v>
      </c>
      <c r="D395" s="5">
        <f>'[2]All Speed'!E395</f>
        <v>163</v>
      </c>
      <c r="E395" s="1">
        <f>'[2]All Speed'!F395</f>
        <v>0.23</v>
      </c>
      <c r="F395" s="8" t="str">
        <f>'[2]All Speed'!G395</f>
        <v>SR-905 WB</v>
      </c>
      <c r="G395" s="112">
        <f>'[2]All Speed'!I395</f>
        <v>66.73</v>
      </c>
      <c r="H395" s="2">
        <f>'[2]All Speed'!J395</f>
        <v>66.59</v>
      </c>
      <c r="I395" s="112">
        <f>'[2]All Speed'!K395</f>
        <v>67.81</v>
      </c>
      <c r="J395" s="2">
        <f>'[2]All Speed'!L395</f>
        <v>67.14</v>
      </c>
      <c r="K395" s="112">
        <f>'[2]All Speed'!M395</f>
        <v>67.16</v>
      </c>
      <c r="L395" s="115">
        <f>VLOOKUP(A:A,readme[#All],2,FALSE)</f>
        <v>0</v>
      </c>
      <c r="M395" s="119">
        <f>VLOOKUP(A:A,readme[#All],3,FALSE)</f>
        <v>0</v>
      </c>
      <c r="N395" s="115">
        <f>VLOOKUP(A:A,readme[#All],4,FALSE)</f>
        <v>0</v>
      </c>
      <c r="O395" s="6">
        <f>VLOOKUP(A:A,readme[#All],5,FALSE)</f>
        <v>0</v>
      </c>
      <c r="P395" s="115">
        <f>VLOOKUP(A:A,readme[#All],6,FALSE)</f>
        <v>0</v>
      </c>
      <c r="Q395" s="143">
        <f t="shared" si="24"/>
        <v>-1</v>
      </c>
      <c r="R395" s="117">
        <f t="shared" si="25"/>
        <v>4434.2281000000003</v>
      </c>
      <c r="S395" s="143">
        <f t="shared" si="26"/>
        <v>-1</v>
      </c>
      <c r="T395" s="118">
        <f t="shared" si="27"/>
        <v>4507.7795999999998</v>
      </c>
      <c r="V395" s="10">
        <v>13992</v>
      </c>
      <c r="W395" s="139"/>
      <c r="X395" s="139"/>
      <c r="Y395" s="139"/>
      <c r="Z395" s="139"/>
      <c r="AA395" s="139"/>
      <c r="AB395" s="139"/>
      <c r="AC395" s="139"/>
      <c r="AD395" s="139"/>
      <c r="AE395" s="139"/>
      <c r="AF395" s="139"/>
      <c r="AG395" s="139"/>
      <c r="AH395" s="139"/>
      <c r="AI395" s="139">
        <v>59.58</v>
      </c>
      <c r="AJ395" s="139">
        <v>0</v>
      </c>
      <c r="AK395" s="139">
        <v>59.15</v>
      </c>
      <c r="AL395" s="139">
        <v>0</v>
      </c>
      <c r="AM395" s="139">
        <v>59.58</v>
      </c>
      <c r="AN395" s="139">
        <v>0</v>
      </c>
      <c r="AO395" s="139">
        <v>59.15</v>
      </c>
      <c r="AP395" s="139">
        <v>0</v>
      </c>
    </row>
    <row r="396" spans="1:42" x14ac:dyDescent="0.25">
      <c r="A396">
        <f>'[2]All Speed'!A396</f>
        <v>27860</v>
      </c>
      <c r="B396">
        <f>'[2]All Speed'!C396</f>
        <v>2</v>
      </c>
      <c r="C396" s="8" t="str">
        <f>'[2]All Speed'!D396</f>
        <v>I-5 SB</v>
      </c>
      <c r="D396" s="5">
        <f>'[2]All Speed'!E396</f>
        <v>164</v>
      </c>
      <c r="E396" s="1">
        <f>'[2]All Speed'!F396</f>
        <v>0.34</v>
      </c>
      <c r="F396" s="8" t="str">
        <f>'[2]All Speed'!G396</f>
        <v>SR-905 EB</v>
      </c>
      <c r="G396" s="112">
        <f>'[2]All Speed'!I396</f>
        <v>66.41</v>
      </c>
      <c r="H396" s="2">
        <f>'[2]All Speed'!J396</f>
        <v>66.760000000000005</v>
      </c>
      <c r="I396" s="112">
        <f>'[2]All Speed'!K396</f>
        <v>67.22</v>
      </c>
      <c r="J396" s="2">
        <f>'[2]All Speed'!L396</f>
        <v>65.040000000000006</v>
      </c>
      <c r="K396" s="112">
        <f>'[2]All Speed'!M396</f>
        <v>67.099999999999994</v>
      </c>
      <c r="L396" s="115">
        <f>VLOOKUP(A:A,readme[#All],2,FALSE)</f>
        <v>0</v>
      </c>
      <c r="M396" s="119">
        <f>VLOOKUP(A:A,readme[#All],3,FALSE)</f>
        <v>0</v>
      </c>
      <c r="N396" s="115">
        <f>VLOOKUP(A:A,readme[#All],4,FALSE)</f>
        <v>0</v>
      </c>
      <c r="O396" s="6">
        <f>VLOOKUP(A:A,readme[#All],5,FALSE)</f>
        <v>0</v>
      </c>
      <c r="P396" s="115">
        <f>VLOOKUP(A:A,readme[#All],6,FALSE)</f>
        <v>0</v>
      </c>
      <c r="Q396" s="143">
        <f t="shared" si="24"/>
        <v>-1</v>
      </c>
      <c r="R396" s="117">
        <f t="shared" si="25"/>
        <v>4456.8976000000002</v>
      </c>
      <c r="S396" s="143">
        <f t="shared" si="26"/>
        <v>-1</v>
      </c>
      <c r="T396" s="118">
        <f t="shared" si="27"/>
        <v>4230.2016000000012</v>
      </c>
      <c r="V396" s="10">
        <v>13993</v>
      </c>
      <c r="W396" s="139"/>
      <c r="X396" s="139"/>
      <c r="Y396" s="139"/>
      <c r="Z396" s="139"/>
      <c r="AA396" s="139"/>
      <c r="AB396" s="139"/>
      <c r="AC396" s="139"/>
      <c r="AD396" s="139"/>
      <c r="AE396" s="139">
        <v>64.150000000000006</v>
      </c>
      <c r="AF396" s="139">
        <v>0</v>
      </c>
      <c r="AG396" s="139">
        <v>64.78</v>
      </c>
      <c r="AH396" s="139">
        <v>0</v>
      </c>
      <c r="AI396" s="139"/>
      <c r="AJ396" s="139"/>
      <c r="AK396" s="139"/>
      <c r="AL396" s="139"/>
      <c r="AM396" s="139">
        <v>64.150000000000006</v>
      </c>
      <c r="AN396" s="139">
        <v>0</v>
      </c>
      <c r="AO396" s="139">
        <v>64.78</v>
      </c>
      <c r="AP396" s="139">
        <v>0</v>
      </c>
    </row>
    <row r="397" spans="1:42" x14ac:dyDescent="0.25">
      <c r="A397">
        <f>'[2]All Speed'!A397</f>
        <v>27887</v>
      </c>
      <c r="B397">
        <f>'[2]All Speed'!C397</f>
        <v>2</v>
      </c>
      <c r="C397" s="8" t="str">
        <f>'[2]All Speed'!D397</f>
        <v>I-5 SB</v>
      </c>
      <c r="D397" s="5">
        <f>'[2]All Speed'!E397</f>
        <v>165</v>
      </c>
      <c r="E397" s="1">
        <f>'[2]All Speed'!F397</f>
        <v>0.44</v>
      </c>
      <c r="F397" s="8" t="str">
        <f>'[2]All Speed'!G397</f>
        <v>DAIRY MART</v>
      </c>
      <c r="G397" s="112">
        <f>'[2]All Speed'!I397</f>
        <v>66.41</v>
      </c>
      <c r="H397" s="2">
        <f>'[2]All Speed'!J397</f>
        <v>66.760000000000005</v>
      </c>
      <c r="I397" s="112">
        <f>'[2]All Speed'!K397</f>
        <v>67.22</v>
      </c>
      <c r="J397" s="2">
        <f>'[2]All Speed'!L397</f>
        <v>65.040000000000006</v>
      </c>
      <c r="K397" s="112">
        <f>'[2]All Speed'!M397</f>
        <v>67.099999999999994</v>
      </c>
      <c r="L397" s="115">
        <f>VLOOKUP(A:A,readme[#All],2,FALSE)</f>
        <v>0</v>
      </c>
      <c r="M397" s="119">
        <f>VLOOKUP(A:A,readme[#All],3,FALSE)</f>
        <v>0</v>
      </c>
      <c r="N397" s="115">
        <f>VLOOKUP(A:A,readme[#All],4,FALSE)</f>
        <v>0</v>
      </c>
      <c r="O397" s="6">
        <f>VLOOKUP(A:A,readme[#All],5,FALSE)</f>
        <v>0</v>
      </c>
      <c r="P397" s="115">
        <f>VLOOKUP(A:A,readme[#All],6,FALSE)</f>
        <v>0</v>
      </c>
      <c r="Q397" s="143">
        <f t="shared" si="24"/>
        <v>-1</v>
      </c>
      <c r="R397" s="117">
        <f t="shared" si="25"/>
        <v>4456.8976000000002</v>
      </c>
      <c r="S397" s="143">
        <f t="shared" si="26"/>
        <v>-1</v>
      </c>
      <c r="T397" s="118">
        <f t="shared" si="27"/>
        <v>4230.2016000000012</v>
      </c>
      <c r="V397" s="10">
        <v>13994</v>
      </c>
      <c r="W397" s="139"/>
      <c r="X397" s="139"/>
      <c r="Y397" s="139"/>
      <c r="Z397" s="139"/>
      <c r="AA397" s="139"/>
      <c r="AB397" s="139"/>
      <c r="AC397" s="139"/>
      <c r="AD397" s="139"/>
      <c r="AE397" s="139">
        <v>64.150000000000006</v>
      </c>
      <c r="AF397" s="139">
        <v>0</v>
      </c>
      <c r="AG397" s="139">
        <v>64.78</v>
      </c>
      <c r="AH397" s="139">
        <v>0</v>
      </c>
      <c r="AI397" s="139"/>
      <c r="AJ397" s="139"/>
      <c r="AK397" s="139"/>
      <c r="AL397" s="139"/>
      <c r="AM397" s="139">
        <v>64.150000000000006</v>
      </c>
      <c r="AN397" s="139">
        <v>0</v>
      </c>
      <c r="AO397" s="139">
        <v>64.78</v>
      </c>
      <c r="AP397" s="139">
        <v>0</v>
      </c>
    </row>
    <row r="398" spans="1:42" x14ac:dyDescent="0.25">
      <c r="A398">
        <f>'[2]All Speed'!A398</f>
        <v>27888</v>
      </c>
      <c r="B398">
        <f>'[2]All Speed'!C398</f>
        <v>2</v>
      </c>
      <c r="C398" s="8" t="str">
        <f>'[2]All Speed'!D398</f>
        <v>I-5 SB</v>
      </c>
      <c r="D398" s="5">
        <f>'[2]All Speed'!E398</f>
        <v>166</v>
      </c>
      <c r="E398" s="1">
        <f>'[2]All Speed'!F398</f>
        <v>0.69</v>
      </c>
      <c r="F398" s="8" t="str">
        <f>'[2]All Speed'!G398</f>
        <v>DAIRY MART</v>
      </c>
      <c r="G398" s="112">
        <f>'[2]All Speed'!I398</f>
        <v>66.41</v>
      </c>
      <c r="H398" s="2">
        <f>'[2]All Speed'!J398</f>
        <v>66.760000000000005</v>
      </c>
      <c r="I398" s="112">
        <f>'[2]All Speed'!K398</f>
        <v>67.22</v>
      </c>
      <c r="J398" s="2">
        <f>'[2]All Speed'!L398</f>
        <v>65.040000000000006</v>
      </c>
      <c r="K398" s="112">
        <f>'[2]All Speed'!M398</f>
        <v>67.099999999999994</v>
      </c>
      <c r="L398" s="115">
        <f>VLOOKUP(A:A,readme[#All],2,FALSE)</f>
        <v>0</v>
      </c>
      <c r="M398" s="119">
        <f>VLOOKUP(A:A,readme[#All],3,FALSE)</f>
        <v>0</v>
      </c>
      <c r="N398" s="115">
        <f>VLOOKUP(A:A,readme[#All],4,FALSE)</f>
        <v>0</v>
      </c>
      <c r="O398" s="6">
        <f>VLOOKUP(A:A,readme[#All],5,FALSE)</f>
        <v>0</v>
      </c>
      <c r="P398" s="115">
        <f>VLOOKUP(A:A,readme[#All],6,FALSE)</f>
        <v>0</v>
      </c>
      <c r="Q398" s="143">
        <f t="shared" si="24"/>
        <v>-1</v>
      </c>
      <c r="R398" s="117">
        <f t="shared" si="25"/>
        <v>4456.8976000000002</v>
      </c>
      <c r="S398" s="143">
        <f t="shared" si="26"/>
        <v>-1</v>
      </c>
      <c r="T398" s="118">
        <f t="shared" si="27"/>
        <v>4230.2016000000012</v>
      </c>
      <c r="V398" s="10">
        <v>14142</v>
      </c>
      <c r="W398" s="139"/>
      <c r="X398" s="139"/>
      <c r="Y398" s="139"/>
      <c r="Z398" s="139"/>
      <c r="AA398" s="139"/>
      <c r="AB398" s="139"/>
      <c r="AC398" s="139"/>
      <c r="AD398" s="139"/>
      <c r="AE398" s="139">
        <v>66.45</v>
      </c>
      <c r="AF398" s="139">
        <v>0</v>
      </c>
      <c r="AG398" s="139">
        <v>68.87</v>
      </c>
      <c r="AH398" s="139">
        <v>0</v>
      </c>
      <c r="AI398" s="139"/>
      <c r="AJ398" s="139"/>
      <c r="AK398" s="139"/>
      <c r="AL398" s="139"/>
      <c r="AM398" s="139">
        <v>66.45</v>
      </c>
      <c r="AN398" s="139">
        <v>0</v>
      </c>
      <c r="AO398" s="139">
        <v>68.87</v>
      </c>
      <c r="AP398" s="139">
        <v>0</v>
      </c>
    </row>
    <row r="399" spans="1:42" x14ac:dyDescent="0.25">
      <c r="A399">
        <f>'[2]All Speed'!A399</f>
        <v>27155</v>
      </c>
      <c r="B399">
        <f>'[2]All Speed'!C399</f>
        <v>2</v>
      </c>
      <c r="C399" s="8" t="str">
        <f>'[2]All Speed'!D399</f>
        <v>I-5 SB</v>
      </c>
      <c r="D399" s="5">
        <f>'[2]All Speed'!E399</f>
        <v>167</v>
      </c>
      <c r="E399" s="1">
        <f>'[2]All Speed'!F399</f>
        <v>0.38</v>
      </c>
      <c r="F399" s="8" t="str">
        <f>'[2]All Speed'!G399</f>
        <v>VIA DE SAN YSIDRO</v>
      </c>
      <c r="G399" s="112">
        <f>'[2]All Speed'!I399</f>
        <v>64.17</v>
      </c>
      <c r="H399" s="2">
        <f>'[2]All Speed'!J399</f>
        <v>65.459999999999994</v>
      </c>
      <c r="I399" s="112">
        <f>'[2]All Speed'!K399</f>
        <v>63.24</v>
      </c>
      <c r="J399" s="2">
        <f>'[2]All Speed'!L399</f>
        <v>59.56</v>
      </c>
      <c r="K399" s="112">
        <f>'[2]All Speed'!M399</f>
        <v>62.66</v>
      </c>
      <c r="L399" s="115">
        <f>VLOOKUP(A:A,readme[#All],2,FALSE)</f>
        <v>0</v>
      </c>
      <c r="M399" s="119">
        <f>VLOOKUP(A:A,readme[#All],3,FALSE)</f>
        <v>0</v>
      </c>
      <c r="N399" s="115">
        <f>VLOOKUP(A:A,readme[#All],4,FALSE)</f>
        <v>0</v>
      </c>
      <c r="O399" s="6">
        <f>VLOOKUP(A:A,readme[#All],5,FALSE)</f>
        <v>0</v>
      </c>
      <c r="P399" s="115">
        <f>VLOOKUP(A:A,readme[#All],6,FALSE)</f>
        <v>0</v>
      </c>
      <c r="Q399" s="143">
        <f t="shared" si="24"/>
        <v>-1</v>
      </c>
      <c r="R399" s="117">
        <f t="shared" si="25"/>
        <v>4285.0115999999989</v>
      </c>
      <c r="S399" s="143">
        <f t="shared" si="26"/>
        <v>-1</v>
      </c>
      <c r="T399" s="118">
        <f t="shared" si="27"/>
        <v>3547.3936000000003</v>
      </c>
      <c r="V399" s="10">
        <v>14143</v>
      </c>
      <c r="W399" s="139"/>
      <c r="X399" s="139"/>
      <c r="Y399" s="139"/>
      <c r="Z399" s="139"/>
      <c r="AA399" s="139"/>
      <c r="AB399" s="139"/>
      <c r="AC399" s="139"/>
      <c r="AD399" s="139"/>
      <c r="AE399" s="139"/>
      <c r="AF399" s="139"/>
      <c r="AG399" s="139"/>
      <c r="AH399" s="139"/>
      <c r="AI399" s="139">
        <v>67.63</v>
      </c>
      <c r="AJ399" s="139">
        <v>0</v>
      </c>
      <c r="AK399" s="139">
        <v>64.849999999999994</v>
      </c>
      <c r="AL399" s="139">
        <v>0</v>
      </c>
      <c r="AM399" s="139">
        <v>67.63</v>
      </c>
      <c r="AN399" s="139">
        <v>0</v>
      </c>
      <c r="AO399" s="139">
        <v>64.849999999999994</v>
      </c>
      <c r="AP399" s="139">
        <v>0</v>
      </c>
    </row>
    <row r="400" spans="1:42" x14ac:dyDescent="0.25">
      <c r="A400">
        <f>'[2]All Speed'!A400</f>
        <v>27743</v>
      </c>
      <c r="B400">
        <f>'[2]All Speed'!C400</f>
        <v>2</v>
      </c>
      <c r="C400" s="8" t="str">
        <f>'[2]All Speed'!D400</f>
        <v>I-5 SB</v>
      </c>
      <c r="D400" s="5">
        <f>'[2]All Speed'!E400</f>
        <v>168</v>
      </c>
      <c r="E400" s="1">
        <f>'[2]All Speed'!F400</f>
        <v>0.56999999999999995</v>
      </c>
      <c r="F400" s="8" t="str">
        <f>'[2]All Speed'!G400</f>
        <v>CAM DE LA PLAZA</v>
      </c>
      <c r="G400" s="112">
        <f>'[2]All Speed'!I400</f>
        <v>59.53</v>
      </c>
      <c r="H400" s="2">
        <f>'[2]All Speed'!J400</f>
        <v>61.4</v>
      </c>
      <c r="I400" s="112">
        <f>'[2]All Speed'!K400</f>
        <v>61.95</v>
      </c>
      <c r="J400" s="2">
        <f>'[2]All Speed'!L400</f>
        <v>40.659999999999997</v>
      </c>
      <c r="K400" s="112">
        <f>'[2]All Speed'!M400</f>
        <v>51.31</v>
      </c>
      <c r="L400" s="115">
        <f>VLOOKUP(A:A,readme[#All],2,FALSE)</f>
        <v>0</v>
      </c>
      <c r="M400" s="119">
        <f>VLOOKUP(A:A,readme[#All],3,FALSE)</f>
        <v>0</v>
      </c>
      <c r="N400" s="115">
        <f>VLOOKUP(A:A,readme[#All],4,FALSE)</f>
        <v>0</v>
      </c>
      <c r="O400" s="6">
        <f>VLOOKUP(A:A,readme[#All],5,FALSE)</f>
        <v>0</v>
      </c>
      <c r="P400" s="115">
        <f>VLOOKUP(A:A,readme[#All],6,FALSE)</f>
        <v>0</v>
      </c>
      <c r="Q400" s="143">
        <f t="shared" si="24"/>
        <v>-1</v>
      </c>
      <c r="R400" s="117">
        <f t="shared" si="25"/>
        <v>3769.96</v>
      </c>
      <c r="S400" s="143">
        <f t="shared" si="26"/>
        <v>-1</v>
      </c>
      <c r="T400" s="118">
        <f t="shared" si="27"/>
        <v>1653.2355999999997</v>
      </c>
      <c r="V400" s="10">
        <v>14144</v>
      </c>
      <c r="W400" s="139"/>
      <c r="X400" s="139"/>
      <c r="Y400" s="139"/>
      <c r="Z400" s="139"/>
      <c r="AA400" s="139"/>
      <c r="AB400" s="139"/>
      <c r="AC400" s="139"/>
      <c r="AD400" s="139"/>
      <c r="AE400" s="139">
        <v>66.45</v>
      </c>
      <c r="AF400" s="139">
        <v>0</v>
      </c>
      <c r="AG400" s="139">
        <v>68.87</v>
      </c>
      <c r="AH400" s="139">
        <v>0</v>
      </c>
      <c r="AI400" s="139"/>
      <c r="AJ400" s="139"/>
      <c r="AK400" s="139"/>
      <c r="AL400" s="139"/>
      <c r="AM400" s="139">
        <v>66.45</v>
      </c>
      <c r="AN400" s="139">
        <v>0</v>
      </c>
      <c r="AO400" s="139">
        <v>68.87</v>
      </c>
      <c r="AP400" s="139">
        <v>0</v>
      </c>
    </row>
    <row r="401" spans="1:42" x14ac:dyDescent="0.25">
      <c r="A401">
        <f>'[2]All Speed'!A401</f>
        <v>619</v>
      </c>
      <c r="B401">
        <f>'[2]All Speed'!C401</f>
        <v>2</v>
      </c>
      <c r="C401" s="8" t="str">
        <f>'[2]All Speed'!D401</f>
        <v>I-5 SB</v>
      </c>
      <c r="D401" s="5">
        <f>'[2]All Speed'!E401</f>
        <v>169</v>
      </c>
      <c r="E401" s="1">
        <f>'[2]All Speed'!F401</f>
        <v>0.16</v>
      </c>
      <c r="F401" s="8" t="str">
        <f>'[2]All Speed'!G401</f>
        <v>I-805 SB</v>
      </c>
      <c r="G401" s="112">
        <f>'[2]All Speed'!I401</f>
        <v>59.53</v>
      </c>
      <c r="H401" s="2">
        <f>'[2]All Speed'!J401</f>
        <v>61.4</v>
      </c>
      <c r="I401" s="112">
        <f>'[2]All Speed'!K401</f>
        <v>61.95</v>
      </c>
      <c r="J401" s="2">
        <f>'[2]All Speed'!L401</f>
        <v>40.659999999999997</v>
      </c>
      <c r="K401" s="112">
        <f>'[2]All Speed'!M401</f>
        <v>51.31</v>
      </c>
      <c r="L401" s="115">
        <f>VLOOKUP(A:A,readme[#All],2,FALSE)</f>
        <v>0</v>
      </c>
      <c r="M401" s="119">
        <f>VLOOKUP(A:A,readme[#All],3,FALSE)</f>
        <v>0</v>
      </c>
      <c r="N401" s="115">
        <f>VLOOKUP(A:A,readme[#All],4,FALSE)</f>
        <v>0</v>
      </c>
      <c r="O401" s="6">
        <f>VLOOKUP(A:A,readme[#All],5,FALSE)</f>
        <v>0</v>
      </c>
      <c r="P401" s="115">
        <f>VLOOKUP(A:A,readme[#All],6,FALSE)</f>
        <v>0</v>
      </c>
      <c r="Q401" s="143">
        <f t="shared" si="24"/>
        <v>-1</v>
      </c>
      <c r="R401" s="117">
        <f t="shared" si="25"/>
        <v>3769.96</v>
      </c>
      <c r="S401" s="143">
        <f t="shared" si="26"/>
        <v>-1</v>
      </c>
      <c r="T401" s="118">
        <f t="shared" si="27"/>
        <v>1653.2355999999997</v>
      </c>
      <c r="V401" s="10">
        <v>14151</v>
      </c>
      <c r="W401" s="139"/>
      <c r="X401" s="139"/>
      <c r="Y401" s="139"/>
      <c r="Z401" s="139"/>
      <c r="AA401" s="139"/>
      <c r="AB401" s="139"/>
      <c r="AC401" s="139"/>
      <c r="AD401" s="139"/>
      <c r="AE401" s="139"/>
      <c r="AF401" s="139"/>
      <c r="AG401" s="139"/>
      <c r="AH401" s="139"/>
      <c r="AI401" s="139">
        <v>67.63</v>
      </c>
      <c r="AJ401" s="139">
        <v>0</v>
      </c>
      <c r="AK401" s="139">
        <v>64.849999999999994</v>
      </c>
      <c r="AL401" s="139">
        <v>0</v>
      </c>
      <c r="AM401" s="139">
        <v>67.63</v>
      </c>
      <c r="AN401" s="139">
        <v>0</v>
      </c>
      <c r="AO401" s="139">
        <v>64.849999999999994</v>
      </c>
      <c r="AP401" s="139">
        <v>0</v>
      </c>
    </row>
    <row r="402" spans="1:42" x14ac:dyDescent="0.25">
      <c r="A402">
        <f>'[2]All Speed'!A402</f>
        <v>25467</v>
      </c>
      <c r="B402">
        <f>'[2]All Speed'!C402</f>
        <v>2</v>
      </c>
      <c r="C402" s="8" t="str">
        <f>'[2]All Speed'!D402</f>
        <v>I-5 SB AUX LOCAL ACC</v>
      </c>
      <c r="D402" s="5">
        <f>'[2]All Speed'!E402</f>
        <v>5</v>
      </c>
      <c r="E402" s="1">
        <f>'[2]All Speed'!F402</f>
        <v>0.31</v>
      </c>
      <c r="F402" s="8">
        <f>'[2]All Speed'!G402</f>
        <v>0</v>
      </c>
      <c r="G402" s="112">
        <f>'[2]All Speed'!I402</f>
        <v>63.91</v>
      </c>
      <c r="H402" s="2">
        <f>'[2]All Speed'!J402</f>
        <v>66.16</v>
      </c>
      <c r="I402" s="112">
        <f>'[2]All Speed'!K402</f>
        <v>65.48</v>
      </c>
      <c r="J402" s="2">
        <f>'[2]All Speed'!L402</f>
        <v>66.72</v>
      </c>
      <c r="K402" s="112">
        <f>'[2]All Speed'!M402</f>
        <v>64.31</v>
      </c>
      <c r="L402" s="115">
        <f>VLOOKUP(A:A,readme[#All],2,FALSE)</f>
        <v>0</v>
      </c>
      <c r="M402" s="119">
        <f>VLOOKUP(A:A,readme[#All],3,FALSE)</f>
        <v>0</v>
      </c>
      <c r="N402" s="115">
        <f>VLOOKUP(A:A,readme[#All],4,FALSE)</f>
        <v>0</v>
      </c>
      <c r="O402" s="6">
        <f>VLOOKUP(A:A,readme[#All],5,FALSE)</f>
        <v>0</v>
      </c>
      <c r="P402" s="115">
        <f>VLOOKUP(A:A,readme[#All],6,FALSE)</f>
        <v>0</v>
      </c>
      <c r="Q402" s="143">
        <f t="shared" si="24"/>
        <v>-1</v>
      </c>
      <c r="R402" s="117">
        <f t="shared" si="25"/>
        <v>4377.1455999999998</v>
      </c>
      <c r="S402" s="143">
        <f t="shared" si="26"/>
        <v>-1</v>
      </c>
      <c r="T402" s="118">
        <f t="shared" si="27"/>
        <v>4451.5583999999999</v>
      </c>
      <c r="V402" s="10">
        <v>14153</v>
      </c>
      <c r="W402" s="139"/>
      <c r="X402" s="139"/>
      <c r="Y402" s="139"/>
      <c r="Z402" s="139"/>
      <c r="AA402" s="139"/>
      <c r="AB402" s="139"/>
      <c r="AC402" s="139"/>
      <c r="AD402" s="139"/>
      <c r="AE402" s="139"/>
      <c r="AF402" s="139"/>
      <c r="AG402" s="139"/>
      <c r="AH402" s="139"/>
      <c r="AI402" s="139">
        <v>68.319999999999993</v>
      </c>
      <c r="AJ402" s="139">
        <v>0</v>
      </c>
      <c r="AK402" s="139">
        <v>66.66</v>
      </c>
      <c r="AL402" s="139">
        <v>0</v>
      </c>
      <c r="AM402" s="139">
        <v>68.319999999999993</v>
      </c>
      <c r="AN402" s="139">
        <v>0</v>
      </c>
      <c r="AO402" s="139">
        <v>66.66</v>
      </c>
      <c r="AP402" s="139">
        <v>0</v>
      </c>
    </row>
    <row r="403" spans="1:42" x14ac:dyDescent="0.25">
      <c r="A403">
        <f>'[2]All Speed'!A403</f>
        <v>28787</v>
      </c>
      <c r="B403">
        <f>'[2]All Speed'!C403</f>
        <v>2</v>
      </c>
      <c r="C403" s="8" t="str">
        <f>'[2]All Speed'!D403</f>
        <v>I-5 SB AUX LOCAL ACC</v>
      </c>
      <c r="D403" s="5">
        <f>'[2]All Speed'!E403</f>
        <v>6</v>
      </c>
      <c r="E403" s="1">
        <f>'[2]All Speed'!F403</f>
        <v>0.73</v>
      </c>
      <c r="F403" s="8">
        <f>'[2]All Speed'!G403</f>
        <v>0</v>
      </c>
      <c r="G403" s="112">
        <f>'[2]All Speed'!I403</f>
        <v>63.91</v>
      </c>
      <c r="H403" s="2">
        <f>'[2]All Speed'!J403</f>
        <v>66.16</v>
      </c>
      <c r="I403" s="112">
        <f>'[2]All Speed'!K403</f>
        <v>65.48</v>
      </c>
      <c r="J403" s="2">
        <f>'[2]All Speed'!L403</f>
        <v>66.72</v>
      </c>
      <c r="K403" s="112">
        <f>'[2]All Speed'!M403</f>
        <v>64.31</v>
      </c>
      <c r="L403" s="115">
        <f>VLOOKUP(A:A,readme[#All],2,FALSE)</f>
        <v>0</v>
      </c>
      <c r="M403" s="119">
        <f>VLOOKUP(A:A,readme[#All],3,FALSE)</f>
        <v>0</v>
      </c>
      <c r="N403" s="115">
        <f>VLOOKUP(A:A,readme[#All],4,FALSE)</f>
        <v>0</v>
      </c>
      <c r="O403" s="6">
        <f>VLOOKUP(A:A,readme[#All],5,FALSE)</f>
        <v>0</v>
      </c>
      <c r="P403" s="115">
        <f>VLOOKUP(A:A,readme[#All],6,FALSE)</f>
        <v>0</v>
      </c>
      <c r="Q403" s="143">
        <f t="shared" si="24"/>
        <v>-1</v>
      </c>
      <c r="R403" s="117">
        <f t="shared" si="25"/>
        <v>4377.1455999999998</v>
      </c>
      <c r="S403" s="143">
        <f t="shared" si="26"/>
        <v>-1</v>
      </c>
      <c r="T403" s="118">
        <f t="shared" si="27"/>
        <v>4451.5583999999999</v>
      </c>
      <c r="V403" s="10">
        <v>14154</v>
      </c>
      <c r="W403" s="139"/>
      <c r="X403" s="139"/>
      <c r="Y403" s="139"/>
      <c r="Z403" s="139"/>
      <c r="AA403" s="139"/>
      <c r="AB403" s="139"/>
      <c r="AC403" s="139"/>
      <c r="AD403" s="139"/>
      <c r="AE403" s="139">
        <v>67.209999999999994</v>
      </c>
      <c r="AF403" s="139">
        <v>0</v>
      </c>
      <c r="AG403" s="139">
        <v>68.89</v>
      </c>
      <c r="AH403" s="139">
        <v>0</v>
      </c>
      <c r="AI403" s="139"/>
      <c r="AJ403" s="139"/>
      <c r="AK403" s="139"/>
      <c r="AL403" s="139"/>
      <c r="AM403" s="139">
        <v>67.209999999999994</v>
      </c>
      <c r="AN403" s="139">
        <v>0</v>
      </c>
      <c r="AO403" s="139">
        <v>68.89</v>
      </c>
      <c r="AP403" s="139">
        <v>0</v>
      </c>
    </row>
    <row r="404" spans="1:42" x14ac:dyDescent="0.25">
      <c r="A404">
        <f>'[2]All Speed'!A404</f>
        <v>28791</v>
      </c>
      <c r="B404">
        <f>'[2]All Speed'!C404</f>
        <v>2</v>
      </c>
      <c r="C404" s="8" t="str">
        <f>'[2]All Speed'!D404</f>
        <v>I-5 SB AUX LOCAL ACC</v>
      </c>
      <c r="D404" s="5">
        <f>'[2]All Speed'!E404</f>
        <v>7</v>
      </c>
      <c r="E404" s="1">
        <f>'[2]All Speed'!F404</f>
        <v>0.37</v>
      </c>
      <c r="F404" s="8" t="str">
        <f>'[2]All Speed'!G404</f>
        <v>CARMEL MOUNTAIN</v>
      </c>
      <c r="G404" s="112">
        <f>'[2]All Speed'!I404</f>
        <v>64.97</v>
      </c>
      <c r="H404" s="2">
        <f>'[2]All Speed'!J404</f>
        <v>66.98</v>
      </c>
      <c r="I404" s="112">
        <f>'[2]All Speed'!K404</f>
        <v>68.22</v>
      </c>
      <c r="J404" s="2">
        <f>'[2]All Speed'!L404</f>
        <v>69.180000000000007</v>
      </c>
      <c r="K404" s="112">
        <f>'[2]All Speed'!M404</f>
        <v>65.05</v>
      </c>
      <c r="L404" s="115">
        <f>VLOOKUP(A:A,readme[#All],2,FALSE)</f>
        <v>0</v>
      </c>
      <c r="M404" s="119">
        <f>VLOOKUP(A:A,readme[#All],3,FALSE)</f>
        <v>0</v>
      </c>
      <c r="N404" s="115">
        <f>VLOOKUP(A:A,readme[#All],4,FALSE)</f>
        <v>0</v>
      </c>
      <c r="O404" s="6">
        <f>VLOOKUP(A:A,readme[#All],5,FALSE)</f>
        <v>0</v>
      </c>
      <c r="P404" s="115">
        <f>VLOOKUP(A:A,readme[#All],6,FALSE)</f>
        <v>0</v>
      </c>
      <c r="Q404" s="143">
        <f t="shared" si="24"/>
        <v>-1</v>
      </c>
      <c r="R404" s="117">
        <f t="shared" si="25"/>
        <v>4486.3204000000005</v>
      </c>
      <c r="S404" s="143">
        <f t="shared" si="26"/>
        <v>-1</v>
      </c>
      <c r="T404" s="118">
        <f t="shared" si="27"/>
        <v>4785.8724000000011</v>
      </c>
      <c r="V404" s="10">
        <v>14155</v>
      </c>
      <c r="W404" s="139"/>
      <c r="X404" s="139"/>
      <c r="Y404" s="139"/>
      <c r="Z404" s="139"/>
      <c r="AA404" s="139"/>
      <c r="AB404" s="139"/>
      <c r="AC404" s="139"/>
      <c r="AD404" s="139"/>
      <c r="AE404" s="139">
        <v>67.209999999999994</v>
      </c>
      <c r="AF404" s="139">
        <v>0</v>
      </c>
      <c r="AG404" s="139">
        <v>68.89</v>
      </c>
      <c r="AH404" s="139">
        <v>0</v>
      </c>
      <c r="AI404" s="139"/>
      <c r="AJ404" s="139"/>
      <c r="AK404" s="139"/>
      <c r="AL404" s="139"/>
      <c r="AM404" s="139">
        <v>67.209999999999994</v>
      </c>
      <c r="AN404" s="139">
        <v>0</v>
      </c>
      <c r="AO404" s="139">
        <v>68.89</v>
      </c>
      <c r="AP404" s="139">
        <v>0</v>
      </c>
    </row>
    <row r="405" spans="1:42" x14ac:dyDescent="0.25">
      <c r="A405">
        <f>'[2]All Speed'!A405</f>
        <v>28792</v>
      </c>
      <c r="B405">
        <f>'[2]All Speed'!C405</f>
        <v>2</v>
      </c>
      <c r="C405" s="8" t="str">
        <f>'[2]All Speed'!D405</f>
        <v>I-5 SB AUX LOCAL ACC</v>
      </c>
      <c r="D405" s="5">
        <f>'[2]All Speed'!E405</f>
        <v>8</v>
      </c>
      <c r="E405" s="1">
        <f>'[2]All Speed'!F405</f>
        <v>0.63</v>
      </c>
      <c r="F405" s="8" t="str">
        <f>'[2]All Speed'!G405</f>
        <v>CARMEL MOUNTAIN</v>
      </c>
      <c r="G405" s="112">
        <f>'[2]All Speed'!I405</f>
        <v>64.97</v>
      </c>
      <c r="H405" s="2">
        <f>'[2]All Speed'!J405</f>
        <v>66.98</v>
      </c>
      <c r="I405" s="112">
        <f>'[2]All Speed'!K405</f>
        <v>68.22</v>
      </c>
      <c r="J405" s="2">
        <f>'[2]All Speed'!L405</f>
        <v>69.180000000000007</v>
      </c>
      <c r="K405" s="112">
        <f>'[2]All Speed'!M405</f>
        <v>65.05</v>
      </c>
      <c r="L405" s="115">
        <f>VLOOKUP(A:A,readme[#All],2,FALSE)</f>
        <v>0</v>
      </c>
      <c r="M405" s="119">
        <f>VLOOKUP(A:A,readme[#All],3,FALSE)</f>
        <v>0</v>
      </c>
      <c r="N405" s="115">
        <f>VLOOKUP(A:A,readme[#All],4,FALSE)</f>
        <v>0</v>
      </c>
      <c r="O405" s="6">
        <f>VLOOKUP(A:A,readme[#All],5,FALSE)</f>
        <v>0</v>
      </c>
      <c r="P405" s="115">
        <f>VLOOKUP(A:A,readme[#All],6,FALSE)</f>
        <v>0</v>
      </c>
      <c r="Q405" s="143">
        <f t="shared" si="24"/>
        <v>-1</v>
      </c>
      <c r="R405" s="117">
        <f t="shared" si="25"/>
        <v>4486.3204000000005</v>
      </c>
      <c r="S405" s="143">
        <f t="shared" si="26"/>
        <v>-1</v>
      </c>
      <c r="T405" s="118">
        <f t="shared" si="27"/>
        <v>4785.8724000000011</v>
      </c>
      <c r="V405" s="10">
        <v>14176</v>
      </c>
      <c r="W405" s="139"/>
      <c r="X405" s="139"/>
      <c r="Y405" s="139"/>
      <c r="Z405" s="139"/>
      <c r="AA405" s="139"/>
      <c r="AB405" s="139"/>
      <c r="AC405" s="139"/>
      <c r="AD405" s="139"/>
      <c r="AE405" s="139">
        <v>66.489999999999995</v>
      </c>
      <c r="AF405" s="139">
        <v>0</v>
      </c>
      <c r="AG405" s="139">
        <v>67.64</v>
      </c>
      <c r="AH405" s="139">
        <v>0</v>
      </c>
      <c r="AI405" s="139"/>
      <c r="AJ405" s="139"/>
      <c r="AK405" s="139"/>
      <c r="AL405" s="139"/>
      <c r="AM405" s="139">
        <v>66.489999999999995</v>
      </c>
      <c r="AN405" s="139">
        <v>0</v>
      </c>
      <c r="AO405" s="139">
        <v>67.64</v>
      </c>
      <c r="AP405" s="139">
        <v>0</v>
      </c>
    </row>
    <row r="406" spans="1:42" x14ac:dyDescent="0.25">
      <c r="A406">
        <f>'[2]All Speed'!A406</f>
        <v>28455</v>
      </c>
      <c r="B406">
        <f>'[2]All Speed'!C406</f>
        <v>4</v>
      </c>
      <c r="C406" s="8" t="str">
        <f>'[2]All Speed'!D406</f>
        <v>I-8 EB</v>
      </c>
      <c r="D406" s="5">
        <f>'[2]All Speed'!E406</f>
        <v>1</v>
      </c>
      <c r="E406" s="1">
        <f>'[2]All Speed'!F406</f>
        <v>0.87</v>
      </c>
      <c r="F406" s="8" t="str">
        <f>'[2]All Speed'!G406</f>
        <v>I-8 EB</v>
      </c>
      <c r="G406" s="112">
        <f>'[2]All Speed'!I406</f>
        <v>36.049999999999997</v>
      </c>
      <c r="H406" s="2">
        <f>'[2]All Speed'!J406</f>
        <v>36.049999999999997</v>
      </c>
      <c r="I406" s="112">
        <f>'[2]All Speed'!K406</f>
        <v>30.86</v>
      </c>
      <c r="J406" s="2">
        <f>'[2]All Speed'!L406</f>
        <v>31.12</v>
      </c>
      <c r="K406" s="112">
        <f>'[2]All Speed'!M406</f>
        <v>31.42</v>
      </c>
      <c r="L406" s="115">
        <f>VLOOKUP(A:A,readme[#All],2,FALSE)</f>
        <v>0</v>
      </c>
      <c r="M406" s="119">
        <f>VLOOKUP(A:A,readme[#All],3,FALSE)</f>
        <v>0</v>
      </c>
      <c r="N406" s="115">
        <f>VLOOKUP(A:A,readme[#All],4,FALSE)</f>
        <v>0</v>
      </c>
      <c r="O406" s="6">
        <f>VLOOKUP(A:A,readme[#All],5,FALSE)</f>
        <v>0</v>
      </c>
      <c r="P406" s="115">
        <f>VLOOKUP(A:A,readme[#All],6,FALSE)</f>
        <v>0</v>
      </c>
      <c r="Q406" s="143">
        <f t="shared" si="24"/>
        <v>-1</v>
      </c>
      <c r="R406" s="117">
        <f t="shared" si="25"/>
        <v>1299.6024999999997</v>
      </c>
      <c r="S406" s="143">
        <f t="shared" si="26"/>
        <v>-1</v>
      </c>
      <c r="T406" s="118">
        <f t="shared" si="27"/>
        <v>968.45440000000008</v>
      </c>
      <c r="V406" s="10">
        <v>14247</v>
      </c>
      <c r="W406" s="139"/>
      <c r="X406" s="139"/>
      <c r="Y406" s="139"/>
      <c r="Z406" s="139"/>
      <c r="AA406" s="139">
        <v>65.94</v>
      </c>
      <c r="AB406" s="139">
        <v>0</v>
      </c>
      <c r="AC406" s="139">
        <v>69.87</v>
      </c>
      <c r="AD406" s="139">
        <v>0</v>
      </c>
      <c r="AE406" s="139"/>
      <c r="AF406" s="139"/>
      <c r="AG406" s="139"/>
      <c r="AH406" s="139"/>
      <c r="AI406" s="139"/>
      <c r="AJ406" s="139"/>
      <c r="AK406" s="139"/>
      <c r="AL406" s="139"/>
      <c r="AM406" s="139">
        <v>65.94</v>
      </c>
      <c r="AN406" s="139">
        <v>0</v>
      </c>
      <c r="AO406" s="139">
        <v>69.87</v>
      </c>
      <c r="AP406" s="139">
        <v>0</v>
      </c>
    </row>
    <row r="407" spans="1:42" x14ac:dyDescent="0.25">
      <c r="A407">
        <f>'[2]All Speed'!A407</f>
        <v>28084</v>
      </c>
      <c r="B407">
        <f>'[2]All Speed'!C407</f>
        <v>4</v>
      </c>
      <c r="C407" s="8" t="str">
        <f>'[2]All Speed'!D407</f>
        <v>I-8 EB</v>
      </c>
      <c r="D407" s="5">
        <f>'[2]All Speed'!E407</f>
        <v>2</v>
      </c>
      <c r="E407" s="1">
        <f>'[2]All Speed'!F407</f>
        <v>0.16</v>
      </c>
      <c r="F407" s="8" t="str">
        <f>'[2]All Speed'!G407</f>
        <v>MIDWAY</v>
      </c>
      <c r="G407" s="112">
        <f>'[2]All Speed'!I407</f>
        <v>59.63</v>
      </c>
      <c r="H407" s="2">
        <f>'[2]All Speed'!J407</f>
        <v>59.46</v>
      </c>
      <c r="I407" s="112">
        <f>'[2]All Speed'!K407</f>
        <v>59.19</v>
      </c>
      <c r="J407" s="2">
        <f>'[2]All Speed'!L407</f>
        <v>51.89</v>
      </c>
      <c r="K407" s="112">
        <f>'[2]All Speed'!M407</f>
        <v>58.96</v>
      </c>
      <c r="L407" s="115">
        <f>VLOOKUP(A:A,readme[#All],2,FALSE)</f>
        <v>0</v>
      </c>
      <c r="M407" s="119">
        <f>VLOOKUP(A:A,readme[#All],3,FALSE)</f>
        <v>0</v>
      </c>
      <c r="N407" s="115">
        <f>VLOOKUP(A:A,readme[#All],4,FALSE)</f>
        <v>0</v>
      </c>
      <c r="O407" s="6">
        <f>VLOOKUP(A:A,readme[#All],5,FALSE)</f>
        <v>0</v>
      </c>
      <c r="P407" s="115">
        <f>VLOOKUP(A:A,readme[#All],6,FALSE)</f>
        <v>0</v>
      </c>
      <c r="Q407" s="143">
        <f t="shared" si="24"/>
        <v>-1</v>
      </c>
      <c r="R407" s="117">
        <f t="shared" si="25"/>
        <v>3535.4916000000003</v>
      </c>
      <c r="S407" s="143">
        <f t="shared" si="26"/>
        <v>-1</v>
      </c>
      <c r="T407" s="118">
        <f t="shared" si="27"/>
        <v>2692.5720999999999</v>
      </c>
      <c r="V407" s="10">
        <v>14256</v>
      </c>
      <c r="W407" s="139">
        <v>63.09</v>
      </c>
      <c r="X407" s="139">
        <v>0</v>
      </c>
      <c r="Y407" s="139">
        <v>25.63</v>
      </c>
      <c r="Z407" s="139">
        <v>0</v>
      </c>
      <c r="AA407" s="139"/>
      <c r="AB407" s="139"/>
      <c r="AC407" s="139"/>
      <c r="AD407" s="139"/>
      <c r="AE407" s="139"/>
      <c r="AF407" s="139"/>
      <c r="AG407" s="139"/>
      <c r="AH407" s="139"/>
      <c r="AI407" s="139"/>
      <c r="AJ407" s="139"/>
      <c r="AK407" s="139"/>
      <c r="AL407" s="139"/>
      <c r="AM407" s="139">
        <v>63.09</v>
      </c>
      <c r="AN407" s="139">
        <v>0</v>
      </c>
      <c r="AO407" s="139">
        <v>25.63</v>
      </c>
      <c r="AP407" s="139">
        <v>0</v>
      </c>
    </row>
    <row r="408" spans="1:42" x14ac:dyDescent="0.25">
      <c r="A408">
        <f>'[2]All Speed'!A408</f>
        <v>28086</v>
      </c>
      <c r="B408">
        <f>'[2]All Speed'!C408</f>
        <v>4</v>
      </c>
      <c r="C408" s="8" t="str">
        <f>'[2]All Speed'!D408</f>
        <v>I-8 EB</v>
      </c>
      <c r="D408" s="5">
        <f>'[2]All Speed'!E408</f>
        <v>3</v>
      </c>
      <c r="E408" s="1">
        <f>'[2]All Speed'!F408</f>
        <v>0.57999999999999996</v>
      </c>
      <c r="F408" s="8" t="str">
        <f>'[2]All Speed'!G408</f>
        <v>MIDWAY</v>
      </c>
      <c r="G408" s="112">
        <f>'[2]All Speed'!I408</f>
        <v>59.63</v>
      </c>
      <c r="H408" s="2">
        <f>'[2]All Speed'!J408</f>
        <v>59.46</v>
      </c>
      <c r="I408" s="112">
        <f>'[2]All Speed'!K408</f>
        <v>59.19</v>
      </c>
      <c r="J408" s="2">
        <f>'[2]All Speed'!L408</f>
        <v>51.89</v>
      </c>
      <c r="K408" s="112">
        <f>'[2]All Speed'!M408</f>
        <v>58.96</v>
      </c>
      <c r="L408" s="115">
        <f>VLOOKUP(A:A,readme[#All],2,FALSE)</f>
        <v>0</v>
      </c>
      <c r="M408" s="119">
        <f>VLOOKUP(A:A,readme[#All],3,FALSE)</f>
        <v>0</v>
      </c>
      <c r="N408" s="115">
        <f>VLOOKUP(A:A,readme[#All],4,FALSE)</f>
        <v>0</v>
      </c>
      <c r="O408" s="6">
        <f>VLOOKUP(A:A,readme[#All],5,FALSE)</f>
        <v>0</v>
      </c>
      <c r="P408" s="115">
        <f>VLOOKUP(A:A,readme[#All],6,FALSE)</f>
        <v>0</v>
      </c>
      <c r="Q408" s="143">
        <f t="shared" si="24"/>
        <v>-1</v>
      </c>
      <c r="R408" s="117">
        <f t="shared" si="25"/>
        <v>3535.4916000000003</v>
      </c>
      <c r="S408" s="143">
        <f t="shared" si="26"/>
        <v>-1</v>
      </c>
      <c r="T408" s="118">
        <f t="shared" si="27"/>
        <v>2692.5720999999999</v>
      </c>
      <c r="V408" s="10">
        <v>14262</v>
      </c>
      <c r="W408" s="139">
        <v>67.62</v>
      </c>
      <c r="X408" s="139">
        <v>0</v>
      </c>
      <c r="Y408" s="139">
        <v>33.64</v>
      </c>
      <c r="Z408" s="139">
        <v>0</v>
      </c>
      <c r="AA408" s="139"/>
      <c r="AB408" s="139"/>
      <c r="AC408" s="139"/>
      <c r="AD408" s="139"/>
      <c r="AE408" s="139"/>
      <c r="AF408" s="139"/>
      <c r="AG408" s="139"/>
      <c r="AH408" s="139"/>
      <c r="AI408" s="139"/>
      <c r="AJ408" s="139"/>
      <c r="AK408" s="139"/>
      <c r="AL408" s="139"/>
      <c r="AM408" s="139">
        <v>67.62</v>
      </c>
      <c r="AN408" s="139">
        <v>0</v>
      </c>
      <c r="AO408" s="139">
        <v>33.64</v>
      </c>
      <c r="AP408" s="139">
        <v>0</v>
      </c>
    </row>
    <row r="409" spans="1:42" x14ac:dyDescent="0.25">
      <c r="A409">
        <f>'[2]All Speed'!A409</f>
        <v>28087</v>
      </c>
      <c r="B409">
        <f>'[2]All Speed'!C409</f>
        <v>4</v>
      </c>
      <c r="C409" s="8" t="str">
        <f>'[2]All Speed'!D409</f>
        <v>I-8 EB</v>
      </c>
      <c r="D409" s="5">
        <f>'[2]All Speed'!E409</f>
        <v>6</v>
      </c>
      <c r="E409" s="1">
        <f>'[2]All Speed'!F409</f>
        <v>7.0000000000000007E-2</v>
      </c>
      <c r="F409" s="8" t="str">
        <f>'[2]All Speed'!G409</f>
        <v>I-5 SB</v>
      </c>
      <c r="G409" s="112">
        <f>'[2]All Speed'!I409</f>
        <v>60.97</v>
      </c>
      <c r="H409" s="2">
        <f>'[2]All Speed'!J409</f>
        <v>61.81</v>
      </c>
      <c r="I409" s="112">
        <f>'[2]All Speed'!K409</f>
        <v>58.75</v>
      </c>
      <c r="J409" s="2">
        <f>'[2]All Speed'!L409</f>
        <v>22.4</v>
      </c>
      <c r="K409" s="112">
        <f>'[2]All Speed'!M409</f>
        <v>59.62</v>
      </c>
      <c r="L409" s="115">
        <f>VLOOKUP(A:A,readme[#All],2,FALSE)</f>
        <v>0</v>
      </c>
      <c r="M409" s="119">
        <f>VLOOKUP(A:A,readme[#All],3,FALSE)</f>
        <v>0</v>
      </c>
      <c r="N409" s="115">
        <f>VLOOKUP(A:A,readme[#All],4,FALSE)</f>
        <v>0</v>
      </c>
      <c r="O409" s="6">
        <f>VLOOKUP(A:A,readme[#All],5,FALSE)</f>
        <v>0</v>
      </c>
      <c r="P409" s="115">
        <f>VLOOKUP(A:A,readme[#All],6,FALSE)</f>
        <v>0</v>
      </c>
      <c r="Q409" s="143">
        <f t="shared" si="24"/>
        <v>-1</v>
      </c>
      <c r="R409" s="117">
        <f t="shared" si="25"/>
        <v>3820.4761000000003</v>
      </c>
      <c r="S409" s="143">
        <f t="shared" si="26"/>
        <v>-1</v>
      </c>
      <c r="T409" s="118">
        <f t="shared" si="27"/>
        <v>501.75999999999993</v>
      </c>
      <c r="V409" s="10">
        <v>14263</v>
      </c>
      <c r="W409" s="139"/>
      <c r="X409" s="139"/>
      <c r="Y409" s="139"/>
      <c r="Z409" s="139"/>
      <c r="AA409" s="139">
        <v>64.92</v>
      </c>
      <c r="AB409" s="139">
        <v>0</v>
      </c>
      <c r="AC409" s="139">
        <v>41.34</v>
      </c>
      <c r="AD409" s="139">
        <v>0</v>
      </c>
      <c r="AE409" s="139"/>
      <c r="AF409" s="139"/>
      <c r="AG409" s="139"/>
      <c r="AH409" s="139"/>
      <c r="AI409" s="139"/>
      <c r="AJ409" s="139"/>
      <c r="AK409" s="139"/>
      <c r="AL409" s="139"/>
      <c r="AM409" s="139">
        <v>64.92</v>
      </c>
      <c r="AN409" s="139">
        <v>0</v>
      </c>
      <c r="AO409" s="139">
        <v>41.34</v>
      </c>
      <c r="AP409" s="139">
        <v>0</v>
      </c>
    </row>
    <row r="410" spans="1:42" x14ac:dyDescent="0.25">
      <c r="A410">
        <f>'[2]All Speed'!A410</f>
        <v>27603</v>
      </c>
      <c r="B410">
        <f>'[2]All Speed'!C410</f>
        <v>4</v>
      </c>
      <c r="C410" s="8" t="str">
        <f>'[2]All Speed'!D410</f>
        <v>I-8 EB</v>
      </c>
      <c r="D410" s="5">
        <f>'[2]All Speed'!E410</f>
        <v>9</v>
      </c>
      <c r="E410" s="1">
        <f>'[2]All Speed'!F410</f>
        <v>0.17</v>
      </c>
      <c r="F410" s="8" t="str">
        <f>'[2]All Speed'!G410</f>
        <v>MORENA</v>
      </c>
      <c r="G410" s="112">
        <f>'[2]All Speed'!I410</f>
        <v>66.39</v>
      </c>
      <c r="H410" s="2">
        <f>'[2]All Speed'!J410</f>
        <v>62.44</v>
      </c>
      <c r="I410" s="112">
        <f>'[2]All Speed'!K410</f>
        <v>64.62</v>
      </c>
      <c r="J410" s="2">
        <f>'[2]All Speed'!L410</f>
        <v>64.77</v>
      </c>
      <c r="K410" s="112">
        <f>'[2]All Speed'!M410</f>
        <v>66.37</v>
      </c>
      <c r="L410" s="115">
        <f>VLOOKUP(A:A,readme[#All],2,FALSE)</f>
        <v>0</v>
      </c>
      <c r="M410" s="119">
        <f>VLOOKUP(A:A,readme[#All],3,FALSE)</f>
        <v>0</v>
      </c>
      <c r="N410" s="115">
        <f>VLOOKUP(A:A,readme[#All],4,FALSE)</f>
        <v>0</v>
      </c>
      <c r="O410" s="6">
        <f>VLOOKUP(A:A,readme[#All],5,FALSE)</f>
        <v>0</v>
      </c>
      <c r="P410" s="115">
        <f>VLOOKUP(A:A,readme[#All],6,FALSE)</f>
        <v>0</v>
      </c>
      <c r="Q410" s="143">
        <f t="shared" si="24"/>
        <v>-1</v>
      </c>
      <c r="R410" s="117">
        <f t="shared" si="25"/>
        <v>3898.7535999999996</v>
      </c>
      <c r="S410" s="143">
        <f t="shared" si="26"/>
        <v>-1</v>
      </c>
      <c r="T410" s="118">
        <f t="shared" si="27"/>
        <v>4195.1528999999991</v>
      </c>
      <c r="V410" s="10">
        <v>14265</v>
      </c>
      <c r="W410" s="139">
        <v>71</v>
      </c>
      <c r="X410" s="139">
        <v>0</v>
      </c>
      <c r="Y410" s="139">
        <v>68.849999999999994</v>
      </c>
      <c r="Z410" s="139">
        <v>0</v>
      </c>
      <c r="AA410" s="139"/>
      <c r="AB410" s="139"/>
      <c r="AC410" s="139"/>
      <c r="AD410" s="139"/>
      <c r="AE410" s="139"/>
      <c r="AF410" s="139"/>
      <c r="AG410" s="139"/>
      <c r="AH410" s="139"/>
      <c r="AI410" s="139"/>
      <c r="AJ410" s="139"/>
      <c r="AK410" s="139"/>
      <c r="AL410" s="139"/>
      <c r="AM410" s="139">
        <v>71</v>
      </c>
      <c r="AN410" s="139">
        <v>0</v>
      </c>
      <c r="AO410" s="139">
        <v>68.849999999999994</v>
      </c>
      <c r="AP410" s="139">
        <v>0</v>
      </c>
    </row>
    <row r="411" spans="1:42" x14ac:dyDescent="0.25">
      <c r="A411">
        <f>'[2]All Speed'!A411</f>
        <v>27605</v>
      </c>
      <c r="B411">
        <f>'[2]All Speed'!C411</f>
        <v>4</v>
      </c>
      <c r="C411" s="8" t="str">
        <f>'[2]All Speed'!D411</f>
        <v>I-8 EB</v>
      </c>
      <c r="D411" s="5">
        <f>'[2]All Speed'!E411</f>
        <v>11</v>
      </c>
      <c r="E411" s="1">
        <f>'[2]All Speed'!F411</f>
        <v>0.31</v>
      </c>
      <c r="F411" s="8" t="str">
        <f>'[2]All Speed'!G411</f>
        <v>HOTEL CIRCLE NORTH</v>
      </c>
      <c r="G411" s="112">
        <f>'[2]All Speed'!I411</f>
        <v>68.2</v>
      </c>
      <c r="H411" s="2">
        <f>'[2]All Speed'!J411</f>
        <v>60.85</v>
      </c>
      <c r="I411" s="112">
        <f>'[2]All Speed'!K411</f>
        <v>65.239999999999995</v>
      </c>
      <c r="J411" s="2">
        <f>'[2]All Speed'!L411</f>
        <v>65.87</v>
      </c>
      <c r="K411" s="112">
        <f>'[2]All Speed'!M411</f>
        <v>68.02</v>
      </c>
      <c r="L411" s="115">
        <f>VLOOKUP(A:A,readme[#All],2,FALSE)</f>
        <v>0</v>
      </c>
      <c r="M411" s="119">
        <f>VLOOKUP(A:A,readme[#All],3,FALSE)</f>
        <v>0</v>
      </c>
      <c r="N411" s="115">
        <f>VLOOKUP(A:A,readme[#All],4,FALSE)</f>
        <v>0</v>
      </c>
      <c r="O411" s="6">
        <f>VLOOKUP(A:A,readme[#All],5,FALSE)</f>
        <v>0</v>
      </c>
      <c r="P411" s="115">
        <f>VLOOKUP(A:A,readme[#All],6,FALSE)</f>
        <v>0</v>
      </c>
      <c r="Q411" s="143">
        <f t="shared" si="24"/>
        <v>-1</v>
      </c>
      <c r="R411" s="117">
        <f t="shared" si="25"/>
        <v>3702.7225000000003</v>
      </c>
      <c r="S411" s="143">
        <f t="shared" si="26"/>
        <v>-1</v>
      </c>
      <c r="T411" s="118">
        <f t="shared" si="27"/>
        <v>4338.8569000000007</v>
      </c>
      <c r="V411" s="10">
        <v>14271</v>
      </c>
      <c r="W411" s="139"/>
      <c r="X411" s="139"/>
      <c r="Y411" s="139"/>
      <c r="Z411" s="139"/>
      <c r="AA411" s="139">
        <v>67.5</v>
      </c>
      <c r="AB411" s="139">
        <v>0</v>
      </c>
      <c r="AC411" s="139">
        <v>69.989999999999995</v>
      </c>
      <c r="AD411" s="139">
        <v>0</v>
      </c>
      <c r="AE411" s="139"/>
      <c r="AF411" s="139"/>
      <c r="AG411" s="139"/>
      <c r="AH411" s="139"/>
      <c r="AI411" s="139"/>
      <c r="AJ411" s="139"/>
      <c r="AK411" s="139"/>
      <c r="AL411" s="139"/>
      <c r="AM411" s="139">
        <v>67.5</v>
      </c>
      <c r="AN411" s="139">
        <v>0</v>
      </c>
      <c r="AO411" s="139">
        <v>69.989999999999995</v>
      </c>
      <c r="AP411" s="139">
        <v>0</v>
      </c>
    </row>
    <row r="412" spans="1:42" x14ac:dyDescent="0.25">
      <c r="A412">
        <f>'[2]All Speed'!A412</f>
        <v>29089</v>
      </c>
      <c r="B412">
        <f>'[2]All Speed'!C412</f>
        <v>4</v>
      </c>
      <c r="C412" s="8" t="str">
        <f>'[2]All Speed'!D412</f>
        <v>I-8 EB</v>
      </c>
      <c r="D412" s="5">
        <f>'[2]All Speed'!E412</f>
        <v>14</v>
      </c>
      <c r="E412" s="1">
        <f>'[2]All Speed'!F412</f>
        <v>0.17</v>
      </c>
      <c r="F412" s="8" t="str">
        <f>'[2]All Speed'!G412</f>
        <v>HOTEL CIRCLE SOUTH</v>
      </c>
      <c r="G412" s="112">
        <f>'[2]All Speed'!I412</f>
        <v>62.04</v>
      </c>
      <c r="H412" s="2">
        <f>'[2]All Speed'!J412</f>
        <v>63.78</v>
      </c>
      <c r="I412" s="112">
        <f>'[2]All Speed'!K412</f>
        <v>61.78</v>
      </c>
      <c r="J412" s="2">
        <f>'[2]All Speed'!L412</f>
        <v>54.76</v>
      </c>
      <c r="K412" s="112">
        <f>'[2]All Speed'!M412</f>
        <v>61.53</v>
      </c>
      <c r="L412" s="115">
        <f>VLOOKUP(A:A,readme[#All],2,FALSE)</f>
        <v>0</v>
      </c>
      <c r="M412" s="119">
        <f>VLOOKUP(A:A,readme[#All],3,FALSE)</f>
        <v>0</v>
      </c>
      <c r="N412" s="115">
        <f>VLOOKUP(A:A,readme[#All],4,FALSE)</f>
        <v>0</v>
      </c>
      <c r="O412" s="6">
        <f>VLOOKUP(A:A,readme[#All],5,FALSE)</f>
        <v>0</v>
      </c>
      <c r="P412" s="115">
        <f>VLOOKUP(A:A,readme[#All],6,FALSE)</f>
        <v>0</v>
      </c>
      <c r="Q412" s="143">
        <f t="shared" si="24"/>
        <v>-1</v>
      </c>
      <c r="R412" s="117">
        <f t="shared" si="25"/>
        <v>4067.8884000000003</v>
      </c>
      <c r="S412" s="143">
        <f t="shared" si="26"/>
        <v>-1</v>
      </c>
      <c r="T412" s="118">
        <f t="shared" si="27"/>
        <v>2998.6576</v>
      </c>
      <c r="V412" s="10">
        <v>14288</v>
      </c>
      <c r="W412" s="139">
        <v>71.39</v>
      </c>
      <c r="X412" s="139">
        <v>0</v>
      </c>
      <c r="Y412" s="139">
        <v>71.23</v>
      </c>
      <c r="Z412" s="139">
        <v>0</v>
      </c>
      <c r="AA412" s="139"/>
      <c r="AB412" s="139"/>
      <c r="AC412" s="139"/>
      <c r="AD412" s="139"/>
      <c r="AE412" s="139"/>
      <c r="AF412" s="139"/>
      <c r="AG412" s="139"/>
      <c r="AH412" s="139"/>
      <c r="AI412" s="139"/>
      <c r="AJ412" s="139"/>
      <c r="AK412" s="139"/>
      <c r="AL412" s="139"/>
      <c r="AM412" s="139">
        <v>71.39</v>
      </c>
      <c r="AN412" s="139">
        <v>0</v>
      </c>
      <c r="AO412" s="139">
        <v>71.23</v>
      </c>
      <c r="AP412" s="139">
        <v>0</v>
      </c>
    </row>
    <row r="413" spans="1:42" x14ac:dyDescent="0.25">
      <c r="A413">
        <f>'[2]All Speed'!A413</f>
        <v>27606</v>
      </c>
      <c r="B413">
        <f>'[2]All Speed'!C413</f>
        <v>4</v>
      </c>
      <c r="C413" s="8" t="str">
        <f>'[2]All Speed'!D413</f>
        <v>I-8 EB</v>
      </c>
      <c r="D413" s="5">
        <f>'[2]All Speed'!E413</f>
        <v>16</v>
      </c>
      <c r="E413" s="1">
        <f>'[2]All Speed'!F413</f>
        <v>0.28000000000000003</v>
      </c>
      <c r="F413" s="8" t="str">
        <f>'[2]All Speed'!G413</f>
        <v>SR-163 SB</v>
      </c>
      <c r="G413" s="112">
        <f>'[2]All Speed'!I413</f>
        <v>65.78</v>
      </c>
      <c r="H413" s="2">
        <f>'[2]All Speed'!J413</f>
        <v>66.8</v>
      </c>
      <c r="I413" s="112">
        <f>'[2]All Speed'!K413</f>
        <v>65.28</v>
      </c>
      <c r="J413" s="2">
        <f>'[2]All Speed'!L413</f>
        <v>49.67</v>
      </c>
      <c r="K413" s="112">
        <f>'[2]All Speed'!M413</f>
        <v>65.37</v>
      </c>
      <c r="L413" s="115">
        <f>VLOOKUP(A:A,readme[#All],2,FALSE)</f>
        <v>0</v>
      </c>
      <c r="M413" s="119">
        <f>VLOOKUP(A:A,readme[#All],3,FALSE)</f>
        <v>0</v>
      </c>
      <c r="N413" s="115">
        <f>VLOOKUP(A:A,readme[#All],4,FALSE)</f>
        <v>0</v>
      </c>
      <c r="O413" s="6">
        <f>VLOOKUP(A:A,readme[#All],5,FALSE)</f>
        <v>0</v>
      </c>
      <c r="P413" s="115">
        <f>VLOOKUP(A:A,readme[#All],6,FALSE)</f>
        <v>0</v>
      </c>
      <c r="Q413" s="143">
        <f t="shared" si="24"/>
        <v>-1</v>
      </c>
      <c r="R413" s="117">
        <f t="shared" si="25"/>
        <v>4462.24</v>
      </c>
      <c r="S413" s="143">
        <f t="shared" si="26"/>
        <v>-1</v>
      </c>
      <c r="T413" s="118">
        <f t="shared" si="27"/>
        <v>2467.1089000000002</v>
      </c>
      <c r="V413" s="10">
        <v>14290</v>
      </c>
      <c r="W413" s="139">
        <v>67.03</v>
      </c>
      <c r="X413" s="139">
        <v>0</v>
      </c>
      <c r="Y413" s="139">
        <v>68.83</v>
      </c>
      <c r="Z413" s="139">
        <v>0</v>
      </c>
      <c r="AA413" s="139"/>
      <c r="AB413" s="139"/>
      <c r="AC413" s="139"/>
      <c r="AD413" s="139"/>
      <c r="AE413" s="139"/>
      <c r="AF413" s="139"/>
      <c r="AG413" s="139"/>
      <c r="AH413" s="139"/>
      <c r="AI413" s="139"/>
      <c r="AJ413" s="139"/>
      <c r="AK413" s="139"/>
      <c r="AL413" s="139"/>
      <c r="AM413" s="139">
        <v>67.03</v>
      </c>
      <c r="AN413" s="139">
        <v>0</v>
      </c>
      <c r="AO413" s="139">
        <v>68.83</v>
      </c>
      <c r="AP413" s="139">
        <v>0</v>
      </c>
    </row>
    <row r="414" spans="1:42" x14ac:dyDescent="0.25">
      <c r="A414">
        <f>'[2]All Speed'!A414</f>
        <v>28093</v>
      </c>
      <c r="B414">
        <f>'[2]All Speed'!C414</f>
        <v>4</v>
      </c>
      <c r="C414" s="8" t="str">
        <f>'[2]All Speed'!D414</f>
        <v>I-8 EB</v>
      </c>
      <c r="D414" s="5">
        <f>'[2]All Speed'!E414</f>
        <v>17</v>
      </c>
      <c r="E414" s="1">
        <f>'[2]All Speed'!F414</f>
        <v>0.69</v>
      </c>
      <c r="F414" s="8" t="str">
        <f>'[2]All Speed'!G414</f>
        <v>MISSION CENTER</v>
      </c>
      <c r="G414" s="112">
        <f>'[2]All Speed'!I414</f>
        <v>67.349999999999994</v>
      </c>
      <c r="H414" s="2">
        <f>'[2]All Speed'!J414</f>
        <v>54.61</v>
      </c>
      <c r="I414" s="112">
        <f>'[2]All Speed'!K414</f>
        <v>62.55</v>
      </c>
      <c r="J414" s="2">
        <f>'[2]All Speed'!L414</f>
        <v>62.66</v>
      </c>
      <c r="K414" s="112">
        <f>'[2]All Speed'!M414</f>
        <v>65.87</v>
      </c>
      <c r="L414" s="115">
        <f>VLOOKUP(A:A,readme[#All],2,FALSE)</f>
        <v>0</v>
      </c>
      <c r="M414" s="119">
        <f>VLOOKUP(A:A,readme[#All],3,FALSE)</f>
        <v>0</v>
      </c>
      <c r="N414" s="115">
        <f>VLOOKUP(A:A,readme[#All],4,FALSE)</f>
        <v>0</v>
      </c>
      <c r="O414" s="6">
        <f>VLOOKUP(A:A,readme[#All],5,FALSE)</f>
        <v>0</v>
      </c>
      <c r="P414" s="115">
        <f>VLOOKUP(A:A,readme[#All],6,FALSE)</f>
        <v>0</v>
      </c>
      <c r="Q414" s="143">
        <f t="shared" si="24"/>
        <v>-1</v>
      </c>
      <c r="R414" s="117">
        <f t="shared" si="25"/>
        <v>2982.2521000000002</v>
      </c>
      <c r="S414" s="143">
        <f t="shared" si="26"/>
        <v>-1</v>
      </c>
      <c r="T414" s="118">
        <f t="shared" si="27"/>
        <v>3926.2755999999995</v>
      </c>
      <c r="V414" s="10">
        <v>14383</v>
      </c>
      <c r="W414" s="139"/>
      <c r="X414" s="139"/>
      <c r="Y414" s="139"/>
      <c r="Z414" s="139"/>
      <c r="AA414" s="139">
        <v>66.959999999999994</v>
      </c>
      <c r="AB414" s="139">
        <v>0</v>
      </c>
      <c r="AC414" s="139">
        <v>68.44</v>
      </c>
      <c r="AD414" s="139">
        <v>0</v>
      </c>
      <c r="AE414" s="139"/>
      <c r="AF414" s="139"/>
      <c r="AG414" s="139"/>
      <c r="AH414" s="139"/>
      <c r="AI414" s="139"/>
      <c r="AJ414" s="139"/>
      <c r="AK414" s="139"/>
      <c r="AL414" s="139"/>
      <c r="AM414" s="139">
        <v>66.959999999999994</v>
      </c>
      <c r="AN414" s="139">
        <v>0</v>
      </c>
      <c r="AO414" s="139">
        <v>68.44</v>
      </c>
      <c r="AP414" s="139">
        <v>0</v>
      </c>
    </row>
    <row r="415" spans="1:42" x14ac:dyDescent="0.25">
      <c r="A415">
        <f>'[2]All Speed'!A415</f>
        <v>29108</v>
      </c>
      <c r="B415">
        <f>'[2]All Speed'!C415</f>
        <v>4</v>
      </c>
      <c r="C415" s="8" t="str">
        <f>'[2]All Speed'!D415</f>
        <v>I-8 EB</v>
      </c>
      <c r="D415" s="5">
        <f>'[2]All Speed'!E415</f>
        <v>19</v>
      </c>
      <c r="E415" s="1">
        <f>'[2]All Speed'!F415</f>
        <v>0.22</v>
      </c>
      <c r="F415" s="8" t="str">
        <f>'[2]All Speed'!G415</f>
        <v>MISSION CENTER</v>
      </c>
      <c r="G415" s="112">
        <f>'[2]All Speed'!I415</f>
        <v>67.349999999999994</v>
      </c>
      <c r="H415" s="2">
        <f>'[2]All Speed'!J415</f>
        <v>54.61</v>
      </c>
      <c r="I415" s="112">
        <f>'[2]All Speed'!K415</f>
        <v>62.55</v>
      </c>
      <c r="J415" s="2">
        <f>'[2]All Speed'!L415</f>
        <v>62.66</v>
      </c>
      <c r="K415" s="112">
        <f>'[2]All Speed'!M415</f>
        <v>65.87</v>
      </c>
      <c r="L415" s="115">
        <f>VLOOKUP(A:A,readme[#All],2,FALSE)</f>
        <v>0</v>
      </c>
      <c r="M415" s="119">
        <f>VLOOKUP(A:A,readme[#All],3,FALSE)</f>
        <v>0</v>
      </c>
      <c r="N415" s="115">
        <f>VLOOKUP(A:A,readme[#All],4,FALSE)</f>
        <v>0</v>
      </c>
      <c r="O415" s="6">
        <f>VLOOKUP(A:A,readme[#All],5,FALSE)</f>
        <v>0</v>
      </c>
      <c r="P415" s="115">
        <f>VLOOKUP(A:A,readme[#All],6,FALSE)</f>
        <v>0</v>
      </c>
      <c r="Q415" s="143">
        <f t="shared" si="24"/>
        <v>-1</v>
      </c>
      <c r="R415" s="117">
        <f t="shared" si="25"/>
        <v>2982.2521000000002</v>
      </c>
      <c r="S415" s="143">
        <f t="shared" si="26"/>
        <v>-1</v>
      </c>
      <c r="T415" s="118">
        <f t="shared" si="27"/>
        <v>3926.2755999999995</v>
      </c>
      <c r="V415" s="10">
        <v>14384</v>
      </c>
      <c r="W415" s="139">
        <v>68.7</v>
      </c>
      <c r="X415" s="139">
        <v>0</v>
      </c>
      <c r="Y415" s="139">
        <v>59.1</v>
      </c>
      <c r="Z415" s="139">
        <v>0</v>
      </c>
      <c r="AA415" s="139"/>
      <c r="AB415" s="139"/>
      <c r="AC415" s="139"/>
      <c r="AD415" s="139"/>
      <c r="AE415" s="139"/>
      <c r="AF415" s="139"/>
      <c r="AG415" s="139"/>
      <c r="AH415" s="139"/>
      <c r="AI415" s="139"/>
      <c r="AJ415" s="139"/>
      <c r="AK415" s="139"/>
      <c r="AL415" s="139"/>
      <c r="AM415" s="139">
        <v>68.7</v>
      </c>
      <c r="AN415" s="139">
        <v>0</v>
      </c>
      <c r="AO415" s="139">
        <v>59.1</v>
      </c>
      <c r="AP415" s="139">
        <v>0</v>
      </c>
    </row>
    <row r="416" spans="1:42" x14ac:dyDescent="0.25">
      <c r="A416">
        <f>'[2]All Speed'!A416</f>
        <v>29105</v>
      </c>
      <c r="B416">
        <f>'[2]All Speed'!C416</f>
        <v>4</v>
      </c>
      <c r="C416" s="8" t="str">
        <f>'[2]All Speed'!D416</f>
        <v>I-8 EB</v>
      </c>
      <c r="D416" s="5">
        <f>'[2]All Speed'!E416</f>
        <v>20</v>
      </c>
      <c r="E416" s="1">
        <f>'[2]All Speed'!F416</f>
        <v>0.35</v>
      </c>
      <c r="F416" s="8" t="str">
        <f>'[2]All Speed'!G416</f>
        <v>TEXAS</v>
      </c>
      <c r="G416" s="112">
        <f>'[2]All Speed'!I416</f>
        <v>65.77</v>
      </c>
      <c r="H416" s="2">
        <f>'[2]All Speed'!J416</f>
        <v>67.67</v>
      </c>
      <c r="I416" s="112">
        <f>'[2]All Speed'!K416</f>
        <v>66.349999999999994</v>
      </c>
      <c r="J416" s="2">
        <f>'[2]All Speed'!L416</f>
        <v>48.37</v>
      </c>
      <c r="K416" s="112">
        <f>'[2]All Speed'!M416</f>
        <v>65.959999999999994</v>
      </c>
      <c r="L416" s="115">
        <f>VLOOKUP(A:A,readme[#All],2,FALSE)</f>
        <v>0</v>
      </c>
      <c r="M416" s="119">
        <f>VLOOKUP(A:A,readme[#All],3,FALSE)</f>
        <v>0</v>
      </c>
      <c r="N416" s="115">
        <f>VLOOKUP(A:A,readme[#All],4,FALSE)</f>
        <v>0</v>
      </c>
      <c r="O416" s="6">
        <f>VLOOKUP(A:A,readme[#All],5,FALSE)</f>
        <v>0</v>
      </c>
      <c r="P416" s="115">
        <f>VLOOKUP(A:A,readme[#All],6,FALSE)</f>
        <v>0</v>
      </c>
      <c r="Q416" s="143">
        <f t="shared" si="24"/>
        <v>-1</v>
      </c>
      <c r="R416" s="117">
        <f t="shared" si="25"/>
        <v>4579.2289000000001</v>
      </c>
      <c r="S416" s="143">
        <f t="shared" si="26"/>
        <v>-1</v>
      </c>
      <c r="T416" s="118">
        <f t="shared" si="27"/>
        <v>2339.6569</v>
      </c>
      <c r="V416" s="10">
        <v>14386</v>
      </c>
      <c r="W416" s="139">
        <v>68.7</v>
      </c>
      <c r="X416" s="139">
        <v>0</v>
      </c>
      <c r="Y416" s="139">
        <v>59.1</v>
      </c>
      <c r="Z416" s="139">
        <v>0</v>
      </c>
      <c r="AA416" s="139"/>
      <c r="AB416" s="139"/>
      <c r="AC416" s="139"/>
      <c r="AD416" s="139"/>
      <c r="AE416" s="139"/>
      <c r="AF416" s="139"/>
      <c r="AG416" s="139"/>
      <c r="AH416" s="139"/>
      <c r="AI416" s="139"/>
      <c r="AJ416" s="139"/>
      <c r="AK416" s="139"/>
      <c r="AL416" s="139"/>
      <c r="AM416" s="139">
        <v>68.7</v>
      </c>
      <c r="AN416" s="139">
        <v>0</v>
      </c>
      <c r="AO416" s="139">
        <v>59.1</v>
      </c>
      <c r="AP416" s="139">
        <v>0</v>
      </c>
    </row>
    <row r="417" spans="1:42" x14ac:dyDescent="0.25">
      <c r="A417">
        <f>'[2]All Speed'!A417</f>
        <v>27607</v>
      </c>
      <c r="B417">
        <f>'[2]All Speed'!C417</f>
        <v>4</v>
      </c>
      <c r="C417" s="8" t="str">
        <f>'[2]All Speed'!D417</f>
        <v>I-8 EB</v>
      </c>
      <c r="D417" s="5">
        <f>'[2]All Speed'!E417</f>
        <v>21</v>
      </c>
      <c r="E417" s="1">
        <f>'[2]All Speed'!F417</f>
        <v>0.27</v>
      </c>
      <c r="F417" s="8" t="str">
        <f>'[2]All Speed'!G417</f>
        <v>I-805 SB</v>
      </c>
      <c r="G417" s="112">
        <f>'[2]All Speed'!I417</f>
        <v>65.34</v>
      </c>
      <c r="H417" s="2">
        <f>'[2]All Speed'!J417</f>
        <v>67.8</v>
      </c>
      <c r="I417" s="112">
        <f>'[2]All Speed'!K417</f>
        <v>66.72</v>
      </c>
      <c r="J417" s="2">
        <f>'[2]All Speed'!L417</f>
        <v>48.14</v>
      </c>
      <c r="K417" s="112">
        <f>'[2]All Speed'!M417</f>
        <v>66.040000000000006</v>
      </c>
      <c r="L417" s="115">
        <f>VLOOKUP(A:A,readme[#All],2,FALSE)</f>
        <v>0</v>
      </c>
      <c r="M417" s="119">
        <f>VLOOKUP(A:A,readme[#All],3,FALSE)</f>
        <v>0</v>
      </c>
      <c r="N417" s="115">
        <f>VLOOKUP(A:A,readme[#All],4,FALSE)</f>
        <v>0</v>
      </c>
      <c r="O417" s="6">
        <f>VLOOKUP(A:A,readme[#All],5,FALSE)</f>
        <v>0</v>
      </c>
      <c r="P417" s="115">
        <f>VLOOKUP(A:A,readme[#All],6,FALSE)</f>
        <v>0</v>
      </c>
      <c r="Q417" s="143">
        <f t="shared" si="24"/>
        <v>-1</v>
      </c>
      <c r="R417" s="117">
        <f t="shared" si="25"/>
        <v>4596.8399999999992</v>
      </c>
      <c r="S417" s="143">
        <f t="shared" si="26"/>
        <v>-1</v>
      </c>
      <c r="T417" s="118">
        <f t="shared" si="27"/>
        <v>2317.4596000000001</v>
      </c>
      <c r="V417" s="10">
        <v>14391</v>
      </c>
      <c r="W417" s="139"/>
      <c r="X417" s="139"/>
      <c r="Y417" s="139"/>
      <c r="Z417" s="139"/>
      <c r="AA417" s="139">
        <v>73.11</v>
      </c>
      <c r="AB417" s="139">
        <v>0</v>
      </c>
      <c r="AC417" s="139">
        <v>69.64</v>
      </c>
      <c r="AD417" s="139">
        <v>0</v>
      </c>
      <c r="AE417" s="139"/>
      <c r="AF417" s="139"/>
      <c r="AG417" s="139"/>
      <c r="AH417" s="139"/>
      <c r="AI417" s="139"/>
      <c r="AJ417" s="139"/>
      <c r="AK417" s="139"/>
      <c r="AL417" s="139"/>
      <c r="AM417" s="139">
        <v>73.11</v>
      </c>
      <c r="AN417" s="139">
        <v>0</v>
      </c>
      <c r="AO417" s="139">
        <v>69.64</v>
      </c>
      <c r="AP417" s="139">
        <v>0</v>
      </c>
    </row>
    <row r="418" spans="1:42" x14ac:dyDescent="0.25">
      <c r="A418">
        <f>'[2]All Speed'!A418</f>
        <v>28106</v>
      </c>
      <c r="B418">
        <f>'[2]All Speed'!C418</f>
        <v>4</v>
      </c>
      <c r="C418" s="8" t="str">
        <f>'[2]All Speed'!D418</f>
        <v>I-8 EB</v>
      </c>
      <c r="D418" s="5">
        <f>'[2]All Speed'!E418</f>
        <v>23</v>
      </c>
      <c r="E418" s="1">
        <f>'[2]All Speed'!F418</f>
        <v>0.39</v>
      </c>
      <c r="F418" s="8" t="str">
        <f>'[2]All Speed'!G418</f>
        <v>TEXAS</v>
      </c>
      <c r="G418" s="112">
        <f>'[2]All Speed'!I418</f>
        <v>65.34</v>
      </c>
      <c r="H418" s="2">
        <f>'[2]All Speed'!J418</f>
        <v>67.8</v>
      </c>
      <c r="I418" s="112">
        <f>'[2]All Speed'!K418</f>
        <v>66.72</v>
      </c>
      <c r="J418" s="2">
        <f>'[2]All Speed'!L418</f>
        <v>48.14</v>
      </c>
      <c r="K418" s="112">
        <f>'[2]All Speed'!M418</f>
        <v>66.040000000000006</v>
      </c>
      <c r="L418" s="115">
        <f>VLOOKUP(A:A,readme[#All],2,FALSE)</f>
        <v>0</v>
      </c>
      <c r="M418" s="119">
        <f>VLOOKUP(A:A,readme[#All],3,FALSE)</f>
        <v>0</v>
      </c>
      <c r="N418" s="115">
        <f>VLOOKUP(A:A,readme[#All],4,FALSE)</f>
        <v>0</v>
      </c>
      <c r="O418" s="6">
        <f>VLOOKUP(A:A,readme[#All],5,FALSE)</f>
        <v>0</v>
      </c>
      <c r="P418" s="115">
        <f>VLOOKUP(A:A,readme[#All],6,FALSE)</f>
        <v>0</v>
      </c>
      <c r="Q418" s="143">
        <f t="shared" si="24"/>
        <v>-1</v>
      </c>
      <c r="R418" s="117">
        <f t="shared" si="25"/>
        <v>4596.8399999999992</v>
      </c>
      <c r="S418" s="143">
        <f t="shared" si="26"/>
        <v>-1</v>
      </c>
      <c r="T418" s="118">
        <f t="shared" si="27"/>
        <v>2317.4596000000001</v>
      </c>
      <c r="V418" s="10">
        <v>14392</v>
      </c>
      <c r="W418" s="139">
        <v>68.319999999999993</v>
      </c>
      <c r="X418" s="139">
        <v>0</v>
      </c>
      <c r="Y418" s="139">
        <v>55</v>
      </c>
      <c r="Z418" s="139">
        <v>0</v>
      </c>
      <c r="AA418" s="139"/>
      <c r="AB418" s="139"/>
      <c r="AC418" s="139"/>
      <c r="AD418" s="139"/>
      <c r="AE418" s="139"/>
      <c r="AF418" s="139"/>
      <c r="AG418" s="139"/>
      <c r="AH418" s="139"/>
      <c r="AI418" s="139"/>
      <c r="AJ418" s="139"/>
      <c r="AK418" s="139"/>
      <c r="AL418" s="139"/>
      <c r="AM418" s="139">
        <v>68.319999999999993</v>
      </c>
      <c r="AN418" s="139">
        <v>0</v>
      </c>
      <c r="AO418" s="139">
        <v>55</v>
      </c>
      <c r="AP418" s="139">
        <v>0</v>
      </c>
    </row>
    <row r="419" spans="1:42" x14ac:dyDescent="0.25">
      <c r="A419">
        <f>'[2]All Speed'!A419</f>
        <v>16096</v>
      </c>
      <c r="B419">
        <f>'[2]All Speed'!C419</f>
        <v>4</v>
      </c>
      <c r="C419" s="8" t="str">
        <f>'[2]All Speed'!D419</f>
        <v>I-8 EB</v>
      </c>
      <c r="D419" s="5">
        <f>'[2]All Speed'!E419</f>
        <v>25</v>
      </c>
      <c r="E419" s="1">
        <f>'[2]All Speed'!F419</f>
        <v>0.85</v>
      </c>
      <c r="F419" s="8" t="str">
        <f>'[2]All Speed'!G419</f>
        <v>SR-15 SB</v>
      </c>
      <c r="G419" s="112">
        <f>'[2]All Speed'!I419</f>
        <v>65.03</v>
      </c>
      <c r="H419" s="2">
        <f>'[2]All Speed'!J419</f>
        <v>67.59</v>
      </c>
      <c r="I419" s="112">
        <f>'[2]All Speed'!K419</f>
        <v>67.19</v>
      </c>
      <c r="J419" s="2">
        <f>'[2]All Speed'!L419</f>
        <v>35.24</v>
      </c>
      <c r="K419" s="112">
        <f>'[2]All Speed'!M419</f>
        <v>65.760000000000005</v>
      </c>
      <c r="L419" s="115">
        <f>VLOOKUP(A:A,readme[#All],2,FALSE)</f>
        <v>0</v>
      </c>
      <c r="M419" s="119">
        <f>VLOOKUP(A:A,readme[#All],3,FALSE)</f>
        <v>0</v>
      </c>
      <c r="N419" s="115">
        <f>VLOOKUP(A:A,readme[#All],4,FALSE)</f>
        <v>0</v>
      </c>
      <c r="O419" s="6">
        <f>VLOOKUP(A:A,readme[#All],5,FALSE)</f>
        <v>0</v>
      </c>
      <c r="P419" s="115">
        <f>VLOOKUP(A:A,readme[#All],6,FALSE)</f>
        <v>0</v>
      </c>
      <c r="Q419" s="143">
        <f t="shared" si="24"/>
        <v>-1</v>
      </c>
      <c r="R419" s="117">
        <f t="shared" si="25"/>
        <v>4568.4081000000006</v>
      </c>
      <c r="S419" s="143">
        <f t="shared" si="26"/>
        <v>-1</v>
      </c>
      <c r="T419" s="118">
        <f t="shared" si="27"/>
        <v>1241.8576</v>
      </c>
      <c r="V419" s="10">
        <v>14399</v>
      </c>
      <c r="W419" s="139">
        <v>67.81</v>
      </c>
      <c r="X419" s="139">
        <v>0</v>
      </c>
      <c r="Y419" s="139">
        <v>48.16</v>
      </c>
      <c r="Z419" s="139">
        <v>0</v>
      </c>
      <c r="AA419" s="139"/>
      <c r="AB419" s="139"/>
      <c r="AC419" s="13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>
        <v>67.81</v>
      </c>
      <c r="AN419" s="139">
        <v>0</v>
      </c>
      <c r="AO419" s="139">
        <v>48.16</v>
      </c>
      <c r="AP419" s="139">
        <v>0</v>
      </c>
    </row>
    <row r="420" spans="1:42" x14ac:dyDescent="0.25">
      <c r="A420">
        <f>'[2]All Speed'!A420</f>
        <v>14515</v>
      </c>
      <c r="B420">
        <f>'[2]All Speed'!C420</f>
        <v>4</v>
      </c>
      <c r="C420" s="8" t="str">
        <f>'[2]All Speed'!D420</f>
        <v>I-8 EB</v>
      </c>
      <c r="D420" s="5">
        <f>'[2]All Speed'!E420</f>
        <v>26</v>
      </c>
      <c r="E420" s="1">
        <f>'[2]All Speed'!F420</f>
        <v>0.17</v>
      </c>
      <c r="F420" s="8" t="str">
        <f>'[2]All Speed'!G420</f>
        <v>SR-15 NB</v>
      </c>
      <c r="G420" s="112">
        <f>'[2]All Speed'!I420</f>
        <v>65.87</v>
      </c>
      <c r="H420" s="2">
        <f>'[2]All Speed'!J420</f>
        <v>66.56</v>
      </c>
      <c r="I420" s="112">
        <f>'[2]All Speed'!K420</f>
        <v>65.2</v>
      </c>
      <c r="J420" s="2">
        <f>'[2]All Speed'!L420</f>
        <v>32.6</v>
      </c>
      <c r="K420" s="112">
        <f>'[2]All Speed'!M420</f>
        <v>65.36</v>
      </c>
      <c r="L420" s="115">
        <f>VLOOKUP(A:A,readme[#All],2,FALSE)</f>
        <v>0</v>
      </c>
      <c r="M420" s="119">
        <f>VLOOKUP(A:A,readme[#All],3,FALSE)</f>
        <v>0</v>
      </c>
      <c r="N420" s="115">
        <f>VLOOKUP(A:A,readme[#All],4,FALSE)</f>
        <v>0</v>
      </c>
      <c r="O420" s="6">
        <f>VLOOKUP(A:A,readme[#All],5,FALSE)</f>
        <v>0</v>
      </c>
      <c r="P420" s="115">
        <f>VLOOKUP(A:A,readme[#All],6,FALSE)</f>
        <v>0</v>
      </c>
      <c r="Q420" s="143">
        <f t="shared" si="24"/>
        <v>-1</v>
      </c>
      <c r="R420" s="117">
        <f t="shared" si="25"/>
        <v>4430.2336000000005</v>
      </c>
      <c r="S420" s="143">
        <f t="shared" si="26"/>
        <v>-1</v>
      </c>
      <c r="T420" s="118">
        <f t="shared" si="27"/>
        <v>1062.76</v>
      </c>
      <c r="V420" s="10">
        <v>14400</v>
      </c>
      <c r="W420" s="139"/>
      <c r="X420" s="139"/>
      <c r="Y420" s="139"/>
      <c r="Z420" s="139"/>
      <c r="AA420" s="139">
        <v>65.680000000000007</v>
      </c>
      <c r="AB420" s="139">
        <v>0</v>
      </c>
      <c r="AC420" s="139">
        <v>64.47</v>
      </c>
      <c r="AD420" s="139">
        <v>0</v>
      </c>
      <c r="AE420" s="139"/>
      <c r="AF420" s="139"/>
      <c r="AG420" s="139"/>
      <c r="AH420" s="139"/>
      <c r="AI420" s="139"/>
      <c r="AJ420" s="139"/>
      <c r="AK420" s="139"/>
      <c r="AL420" s="139"/>
      <c r="AM420" s="139">
        <v>65.680000000000007</v>
      </c>
      <c r="AN420" s="139">
        <v>0</v>
      </c>
      <c r="AO420" s="139">
        <v>64.47</v>
      </c>
      <c r="AP420" s="139">
        <v>0</v>
      </c>
    </row>
    <row r="421" spans="1:42" x14ac:dyDescent="0.25">
      <c r="A421">
        <f>'[2]All Speed'!A421</f>
        <v>15429</v>
      </c>
      <c r="B421">
        <f>'[2]All Speed'!C421</f>
        <v>4</v>
      </c>
      <c r="C421" s="8" t="str">
        <f>'[2]All Speed'!D421</f>
        <v>I-8 EB</v>
      </c>
      <c r="D421" s="5">
        <f>'[2]All Speed'!E421</f>
        <v>27</v>
      </c>
      <c r="E421" s="1">
        <f>'[2]All Speed'!F421</f>
        <v>0.16</v>
      </c>
      <c r="F421" s="8" t="str">
        <f>'[2]All Speed'!G421</f>
        <v>FAIRMOUNT</v>
      </c>
      <c r="G421" s="112">
        <f>'[2]All Speed'!I421</f>
        <v>65.87</v>
      </c>
      <c r="H421" s="2">
        <f>'[2]All Speed'!J421</f>
        <v>66.56</v>
      </c>
      <c r="I421" s="112">
        <f>'[2]All Speed'!K421</f>
        <v>65.2</v>
      </c>
      <c r="J421" s="2">
        <f>'[2]All Speed'!L421</f>
        <v>32.6</v>
      </c>
      <c r="K421" s="112">
        <f>'[2]All Speed'!M421</f>
        <v>65.36</v>
      </c>
      <c r="L421" s="115">
        <f>VLOOKUP(A:A,readme[#All],2,FALSE)</f>
        <v>0</v>
      </c>
      <c r="M421" s="119">
        <f>VLOOKUP(A:A,readme[#All],3,FALSE)</f>
        <v>0</v>
      </c>
      <c r="N421" s="115">
        <f>VLOOKUP(A:A,readme[#All],4,FALSE)</f>
        <v>0</v>
      </c>
      <c r="O421" s="6">
        <f>VLOOKUP(A:A,readme[#All],5,FALSE)</f>
        <v>0</v>
      </c>
      <c r="P421" s="115">
        <f>VLOOKUP(A:A,readme[#All],6,FALSE)</f>
        <v>0</v>
      </c>
      <c r="Q421" s="143">
        <f t="shared" si="24"/>
        <v>-1</v>
      </c>
      <c r="R421" s="117">
        <f t="shared" si="25"/>
        <v>4430.2336000000005</v>
      </c>
      <c r="S421" s="143">
        <f t="shared" si="26"/>
        <v>-1</v>
      </c>
      <c r="T421" s="118">
        <f t="shared" si="27"/>
        <v>1062.76</v>
      </c>
      <c r="V421" s="10">
        <v>14402</v>
      </c>
      <c r="W421" s="139">
        <v>67.81</v>
      </c>
      <c r="X421" s="139">
        <v>0</v>
      </c>
      <c r="Y421" s="139">
        <v>48.16</v>
      </c>
      <c r="Z421" s="139">
        <v>0</v>
      </c>
      <c r="AA421" s="139"/>
      <c r="AB421" s="139"/>
      <c r="AC421" s="139"/>
      <c r="AD421" s="139"/>
      <c r="AE421" s="139"/>
      <c r="AF421" s="139"/>
      <c r="AG421" s="139"/>
      <c r="AH421" s="139"/>
      <c r="AI421" s="139"/>
      <c r="AJ421" s="139"/>
      <c r="AK421" s="139"/>
      <c r="AL421" s="139"/>
      <c r="AM421" s="139">
        <v>67.81</v>
      </c>
      <c r="AN421" s="139">
        <v>0</v>
      </c>
      <c r="AO421" s="139">
        <v>48.16</v>
      </c>
      <c r="AP421" s="139">
        <v>0</v>
      </c>
    </row>
    <row r="422" spans="1:42" x14ac:dyDescent="0.25">
      <c r="A422">
        <f>'[2]All Speed'!A422</f>
        <v>15432</v>
      </c>
      <c r="B422">
        <f>'[2]All Speed'!C422</f>
        <v>4</v>
      </c>
      <c r="C422" s="8" t="str">
        <f>'[2]All Speed'!D422</f>
        <v>I-8 EB</v>
      </c>
      <c r="D422" s="5">
        <f>'[2]All Speed'!E422</f>
        <v>28</v>
      </c>
      <c r="E422" s="1">
        <f>'[2]All Speed'!F422</f>
        <v>0.35</v>
      </c>
      <c r="F422" s="8" t="str">
        <f>'[2]All Speed'!G422</f>
        <v>FAIRMOUNT</v>
      </c>
      <c r="G422" s="112">
        <f>'[2]All Speed'!I422</f>
        <v>66.31</v>
      </c>
      <c r="H422" s="2">
        <f>'[2]All Speed'!J422</f>
        <v>67.180000000000007</v>
      </c>
      <c r="I422" s="112">
        <f>'[2]All Speed'!K422</f>
        <v>65.709999999999994</v>
      </c>
      <c r="J422" s="2">
        <f>'[2]All Speed'!L422</f>
        <v>46.19</v>
      </c>
      <c r="K422" s="112">
        <f>'[2]All Speed'!M422</f>
        <v>65.17</v>
      </c>
      <c r="L422" s="115">
        <f>VLOOKUP(A:A,readme[#All],2,FALSE)</f>
        <v>0</v>
      </c>
      <c r="M422" s="119">
        <f>VLOOKUP(A:A,readme[#All],3,FALSE)</f>
        <v>0</v>
      </c>
      <c r="N422" s="115">
        <f>VLOOKUP(A:A,readme[#All],4,FALSE)</f>
        <v>0</v>
      </c>
      <c r="O422" s="6">
        <f>VLOOKUP(A:A,readme[#All],5,FALSE)</f>
        <v>0</v>
      </c>
      <c r="P422" s="115">
        <f>VLOOKUP(A:A,readme[#All],6,FALSE)</f>
        <v>0</v>
      </c>
      <c r="Q422" s="143">
        <f t="shared" si="24"/>
        <v>-1</v>
      </c>
      <c r="R422" s="117">
        <f t="shared" si="25"/>
        <v>4513.1524000000009</v>
      </c>
      <c r="S422" s="143">
        <f t="shared" si="26"/>
        <v>-1</v>
      </c>
      <c r="T422" s="118">
        <f t="shared" si="27"/>
        <v>2133.5160999999998</v>
      </c>
      <c r="V422" s="10">
        <v>14403</v>
      </c>
      <c r="W422" s="139"/>
      <c r="X422" s="139"/>
      <c r="Y422" s="139"/>
      <c r="Z422" s="139"/>
      <c r="AA422" s="139">
        <v>67.349999999999994</v>
      </c>
      <c r="AB422" s="139">
        <v>0</v>
      </c>
      <c r="AC422" s="139">
        <v>61.36</v>
      </c>
      <c r="AD422" s="139">
        <v>0</v>
      </c>
      <c r="AE422" s="139"/>
      <c r="AF422" s="139"/>
      <c r="AG422" s="139"/>
      <c r="AH422" s="139"/>
      <c r="AI422" s="139"/>
      <c r="AJ422" s="139"/>
      <c r="AK422" s="139"/>
      <c r="AL422" s="139"/>
      <c r="AM422" s="139">
        <v>67.349999999999994</v>
      </c>
      <c r="AN422" s="139">
        <v>0</v>
      </c>
      <c r="AO422" s="139">
        <v>61.36</v>
      </c>
      <c r="AP422" s="139">
        <v>0</v>
      </c>
    </row>
    <row r="423" spans="1:42" x14ac:dyDescent="0.25">
      <c r="A423">
        <f>'[2]All Speed'!A423</f>
        <v>15435</v>
      </c>
      <c r="B423">
        <f>'[2]All Speed'!C423</f>
        <v>4</v>
      </c>
      <c r="C423" s="8" t="str">
        <f>'[2]All Speed'!D423</f>
        <v>I-8 EB</v>
      </c>
      <c r="D423" s="5">
        <f>'[2]All Speed'!E423</f>
        <v>29</v>
      </c>
      <c r="E423" s="1">
        <f>'[2]All Speed'!F423</f>
        <v>0.24</v>
      </c>
      <c r="F423" s="8" t="str">
        <f>'[2]All Speed'!G423</f>
        <v>WARING</v>
      </c>
      <c r="G423" s="112">
        <f>'[2]All Speed'!I423</f>
        <v>66.31</v>
      </c>
      <c r="H423" s="2">
        <f>'[2]All Speed'!J423</f>
        <v>67.180000000000007</v>
      </c>
      <c r="I423" s="112">
        <f>'[2]All Speed'!K423</f>
        <v>65.709999999999994</v>
      </c>
      <c r="J423" s="2">
        <f>'[2]All Speed'!L423</f>
        <v>46.19</v>
      </c>
      <c r="K423" s="112">
        <f>'[2]All Speed'!M423</f>
        <v>65.17</v>
      </c>
      <c r="L423" s="115">
        <f>VLOOKUP(A:A,readme[#All],2,FALSE)</f>
        <v>0</v>
      </c>
      <c r="M423" s="119">
        <f>VLOOKUP(A:A,readme[#All],3,FALSE)</f>
        <v>0</v>
      </c>
      <c r="N423" s="115">
        <f>VLOOKUP(A:A,readme[#All],4,FALSE)</f>
        <v>0</v>
      </c>
      <c r="O423" s="6">
        <f>VLOOKUP(A:A,readme[#All],5,FALSE)</f>
        <v>0</v>
      </c>
      <c r="P423" s="115">
        <f>VLOOKUP(A:A,readme[#All],6,FALSE)</f>
        <v>0</v>
      </c>
      <c r="Q423" s="143">
        <f t="shared" si="24"/>
        <v>-1</v>
      </c>
      <c r="R423" s="117">
        <f t="shared" si="25"/>
        <v>4513.1524000000009</v>
      </c>
      <c r="S423" s="143">
        <f t="shared" si="26"/>
        <v>-1</v>
      </c>
      <c r="T423" s="118">
        <f t="shared" si="27"/>
        <v>2133.5160999999998</v>
      </c>
      <c r="V423" s="10">
        <v>14407</v>
      </c>
      <c r="W423" s="139"/>
      <c r="X423" s="139"/>
      <c r="Y423" s="139"/>
      <c r="Z423" s="139"/>
      <c r="AA423" s="139">
        <v>67.349999999999994</v>
      </c>
      <c r="AB423" s="139">
        <v>0</v>
      </c>
      <c r="AC423" s="139">
        <v>61.36</v>
      </c>
      <c r="AD423" s="139">
        <v>0</v>
      </c>
      <c r="AE423" s="139"/>
      <c r="AF423" s="139"/>
      <c r="AG423" s="139"/>
      <c r="AH423" s="139"/>
      <c r="AI423" s="139"/>
      <c r="AJ423" s="139"/>
      <c r="AK423" s="139"/>
      <c r="AL423" s="139"/>
      <c r="AM423" s="139">
        <v>67.349999999999994</v>
      </c>
      <c r="AN423" s="139">
        <v>0</v>
      </c>
      <c r="AO423" s="139">
        <v>61.36</v>
      </c>
      <c r="AP423" s="139">
        <v>0</v>
      </c>
    </row>
    <row r="424" spans="1:42" x14ac:dyDescent="0.25">
      <c r="A424">
        <f>'[2]All Speed'!A424</f>
        <v>14953</v>
      </c>
      <c r="B424">
        <f>'[2]All Speed'!C424</f>
        <v>4</v>
      </c>
      <c r="C424" s="8" t="str">
        <f>'[2]All Speed'!D424</f>
        <v>I-8 EB</v>
      </c>
      <c r="D424" s="5">
        <f>'[2]All Speed'!E424</f>
        <v>30</v>
      </c>
      <c r="E424" s="1">
        <f>'[2]All Speed'!F424</f>
        <v>0.15</v>
      </c>
      <c r="F424" s="8" t="str">
        <f>'[2]All Speed'!G424</f>
        <v>WARING</v>
      </c>
      <c r="G424" s="112">
        <f>'[2]All Speed'!I424</f>
        <v>66.31</v>
      </c>
      <c r="H424" s="2">
        <f>'[2]All Speed'!J424</f>
        <v>67.180000000000007</v>
      </c>
      <c r="I424" s="112">
        <f>'[2]All Speed'!K424</f>
        <v>65.709999999999994</v>
      </c>
      <c r="J424" s="2">
        <f>'[2]All Speed'!L424</f>
        <v>46.19</v>
      </c>
      <c r="K424" s="112">
        <f>'[2]All Speed'!M424</f>
        <v>65.17</v>
      </c>
      <c r="L424" s="115">
        <f>VLOOKUP(A:A,readme[#All],2,FALSE)</f>
        <v>0</v>
      </c>
      <c r="M424" s="119">
        <f>VLOOKUP(A:A,readme[#All],3,FALSE)</f>
        <v>0</v>
      </c>
      <c r="N424" s="115">
        <f>VLOOKUP(A:A,readme[#All],4,FALSE)</f>
        <v>0</v>
      </c>
      <c r="O424" s="6">
        <f>VLOOKUP(A:A,readme[#All],5,FALSE)</f>
        <v>0</v>
      </c>
      <c r="P424" s="115">
        <f>VLOOKUP(A:A,readme[#All],6,FALSE)</f>
        <v>0</v>
      </c>
      <c r="Q424" s="143">
        <f t="shared" si="24"/>
        <v>-1</v>
      </c>
      <c r="R424" s="117">
        <f t="shared" si="25"/>
        <v>4513.1524000000009</v>
      </c>
      <c r="S424" s="143">
        <f t="shared" si="26"/>
        <v>-1</v>
      </c>
      <c r="T424" s="118">
        <f t="shared" si="27"/>
        <v>2133.5160999999998</v>
      </c>
      <c r="V424" s="10">
        <v>14409</v>
      </c>
      <c r="W424" s="139">
        <v>69.17</v>
      </c>
      <c r="X424" s="139">
        <v>0</v>
      </c>
      <c r="Y424" s="139">
        <v>50.03</v>
      </c>
      <c r="Z424" s="139">
        <v>0</v>
      </c>
      <c r="AA424" s="139"/>
      <c r="AB424" s="139"/>
      <c r="AC424" s="139"/>
      <c r="AD424" s="139"/>
      <c r="AE424" s="139"/>
      <c r="AF424" s="139"/>
      <c r="AG424" s="139"/>
      <c r="AH424" s="139"/>
      <c r="AI424" s="139"/>
      <c r="AJ424" s="139"/>
      <c r="AK424" s="139"/>
      <c r="AL424" s="139"/>
      <c r="AM424" s="139">
        <v>69.17</v>
      </c>
      <c r="AN424" s="139">
        <v>0</v>
      </c>
      <c r="AO424" s="139">
        <v>50.03</v>
      </c>
      <c r="AP424" s="139">
        <v>0</v>
      </c>
    </row>
    <row r="425" spans="1:42" x14ac:dyDescent="0.25">
      <c r="A425">
        <f>'[2]All Speed'!A425</f>
        <v>15457</v>
      </c>
      <c r="B425">
        <f>'[2]All Speed'!C425</f>
        <v>4</v>
      </c>
      <c r="C425" s="8" t="str">
        <f>'[2]All Speed'!D425</f>
        <v>I-8 EB</v>
      </c>
      <c r="D425" s="5">
        <f>'[2]All Speed'!E425</f>
        <v>32</v>
      </c>
      <c r="E425" s="1">
        <f>'[2]All Speed'!F425</f>
        <v>0.47</v>
      </c>
      <c r="F425" s="8" t="str">
        <f>'[2]All Speed'!G425</f>
        <v>COLLEGE</v>
      </c>
      <c r="G425" s="112">
        <f>'[2]All Speed'!I425</f>
        <v>66.77</v>
      </c>
      <c r="H425" s="2">
        <f>'[2]All Speed'!J425</f>
        <v>66.760000000000005</v>
      </c>
      <c r="I425" s="112">
        <f>'[2]All Speed'!K425</f>
        <v>65.14</v>
      </c>
      <c r="J425" s="2">
        <f>'[2]All Speed'!L425</f>
        <v>57.98</v>
      </c>
      <c r="K425" s="112">
        <f>'[2]All Speed'!M425</f>
        <v>66.33</v>
      </c>
      <c r="L425" s="115">
        <f>VLOOKUP(A:A,readme[#All],2,FALSE)</f>
        <v>0</v>
      </c>
      <c r="M425" s="119">
        <f>VLOOKUP(A:A,readme[#All],3,FALSE)</f>
        <v>0</v>
      </c>
      <c r="N425" s="115">
        <f>VLOOKUP(A:A,readme[#All],4,FALSE)</f>
        <v>0</v>
      </c>
      <c r="O425" s="6">
        <f>VLOOKUP(A:A,readme[#All],5,FALSE)</f>
        <v>0</v>
      </c>
      <c r="P425" s="115">
        <f>VLOOKUP(A:A,readme[#All],6,FALSE)</f>
        <v>0</v>
      </c>
      <c r="Q425" s="143">
        <f t="shared" si="24"/>
        <v>-1</v>
      </c>
      <c r="R425" s="117">
        <f t="shared" si="25"/>
        <v>4456.8976000000002</v>
      </c>
      <c r="S425" s="143">
        <f t="shared" si="26"/>
        <v>-1</v>
      </c>
      <c r="T425" s="118">
        <f t="shared" si="27"/>
        <v>3361.6803999999997</v>
      </c>
      <c r="V425" s="10">
        <v>14410</v>
      </c>
      <c r="W425" s="139">
        <v>69.17</v>
      </c>
      <c r="X425" s="139">
        <v>0</v>
      </c>
      <c r="Y425" s="139">
        <v>50.03</v>
      </c>
      <c r="Z425" s="139">
        <v>0</v>
      </c>
      <c r="AA425" s="139"/>
      <c r="AB425" s="139"/>
      <c r="AC425" s="139"/>
      <c r="AD425" s="139"/>
      <c r="AE425" s="139"/>
      <c r="AF425" s="139"/>
      <c r="AG425" s="139"/>
      <c r="AH425" s="139"/>
      <c r="AI425" s="139"/>
      <c r="AJ425" s="139"/>
      <c r="AK425" s="139"/>
      <c r="AL425" s="139"/>
      <c r="AM425" s="139">
        <v>69.17</v>
      </c>
      <c r="AN425" s="139">
        <v>0</v>
      </c>
      <c r="AO425" s="139">
        <v>50.03</v>
      </c>
      <c r="AP425" s="139">
        <v>0</v>
      </c>
    </row>
    <row r="426" spans="1:42" x14ac:dyDescent="0.25">
      <c r="A426">
        <f>'[2]All Speed'!A426</f>
        <v>28119</v>
      </c>
      <c r="B426">
        <f>'[2]All Speed'!C426</f>
        <v>4</v>
      </c>
      <c r="C426" s="8" t="str">
        <f>'[2]All Speed'!D426</f>
        <v>I-8 EB</v>
      </c>
      <c r="D426" s="5">
        <f>'[2]All Speed'!E426</f>
        <v>34</v>
      </c>
      <c r="E426" s="1">
        <f>'[2]All Speed'!F426</f>
        <v>0.6</v>
      </c>
      <c r="F426" s="8" t="str">
        <f>'[2]All Speed'!G426</f>
        <v>LAKE MURRAY</v>
      </c>
      <c r="G426" s="112">
        <f>'[2]All Speed'!I426</f>
        <v>66.400000000000006</v>
      </c>
      <c r="H426" s="2">
        <f>'[2]All Speed'!J426</f>
        <v>49.12</v>
      </c>
      <c r="I426" s="112">
        <f>'[2]All Speed'!K426</f>
        <v>65.69</v>
      </c>
      <c r="J426" s="2">
        <f>'[2]All Speed'!L426</f>
        <v>66.900000000000006</v>
      </c>
      <c r="K426" s="112">
        <f>'[2]All Speed'!M426</f>
        <v>66.16</v>
      </c>
      <c r="L426" s="115">
        <f>VLOOKUP(A:A,readme[#All],2,FALSE)</f>
        <v>0</v>
      </c>
      <c r="M426" s="119">
        <f>VLOOKUP(A:A,readme[#All],3,FALSE)</f>
        <v>0</v>
      </c>
      <c r="N426" s="115">
        <f>VLOOKUP(A:A,readme[#All],4,FALSE)</f>
        <v>0</v>
      </c>
      <c r="O426" s="6">
        <f>VLOOKUP(A:A,readme[#All],5,FALSE)</f>
        <v>0</v>
      </c>
      <c r="P426" s="115">
        <f>VLOOKUP(A:A,readme[#All],6,FALSE)</f>
        <v>0</v>
      </c>
      <c r="Q426" s="143">
        <f t="shared" si="24"/>
        <v>-1</v>
      </c>
      <c r="R426" s="117">
        <f t="shared" si="25"/>
        <v>2412.7743999999998</v>
      </c>
      <c r="S426" s="143">
        <f t="shared" si="26"/>
        <v>-1</v>
      </c>
      <c r="T426" s="118">
        <f t="shared" si="27"/>
        <v>4475.6100000000006</v>
      </c>
      <c r="V426" s="10">
        <v>14411</v>
      </c>
      <c r="W426" s="139"/>
      <c r="X426" s="139"/>
      <c r="Y426" s="139"/>
      <c r="Z426" s="139"/>
      <c r="AA426" s="139">
        <v>72.19</v>
      </c>
      <c r="AB426" s="139">
        <v>0</v>
      </c>
      <c r="AC426" s="139">
        <v>69.42</v>
      </c>
      <c r="AD426" s="139">
        <v>0</v>
      </c>
      <c r="AE426" s="139"/>
      <c r="AF426" s="139"/>
      <c r="AG426" s="139"/>
      <c r="AH426" s="139"/>
      <c r="AI426" s="139"/>
      <c r="AJ426" s="139"/>
      <c r="AK426" s="139"/>
      <c r="AL426" s="139"/>
      <c r="AM426" s="139">
        <v>72.19</v>
      </c>
      <c r="AN426" s="139">
        <v>0</v>
      </c>
      <c r="AO426" s="139">
        <v>69.42</v>
      </c>
      <c r="AP426" s="139">
        <v>0</v>
      </c>
    </row>
    <row r="427" spans="1:42" x14ac:dyDescent="0.25">
      <c r="A427">
        <f>'[2]All Speed'!A427</f>
        <v>28123</v>
      </c>
      <c r="B427">
        <f>'[2]All Speed'!C427</f>
        <v>4</v>
      </c>
      <c r="C427" s="8" t="str">
        <f>'[2]All Speed'!D427</f>
        <v>I-8 EB</v>
      </c>
      <c r="D427" s="5">
        <f>'[2]All Speed'!E427</f>
        <v>36</v>
      </c>
      <c r="E427" s="1">
        <f>'[2]All Speed'!F427</f>
        <v>0.52</v>
      </c>
      <c r="F427" s="8" t="str">
        <f>'[2]All Speed'!G427</f>
        <v>FLETCHER</v>
      </c>
      <c r="G427" s="112">
        <f>'[2]All Speed'!I427</f>
        <v>66.680000000000007</v>
      </c>
      <c r="H427" s="2">
        <f>'[2]All Speed'!J427</f>
        <v>39.96</v>
      </c>
      <c r="I427" s="112">
        <f>'[2]All Speed'!K427</f>
        <v>66.27</v>
      </c>
      <c r="J427" s="2">
        <f>'[2]All Speed'!L427</f>
        <v>67.31</v>
      </c>
      <c r="K427" s="112">
        <f>'[2]All Speed'!M427</f>
        <v>66.400000000000006</v>
      </c>
      <c r="L427" s="115">
        <f>VLOOKUP(A:A,readme[#All],2,FALSE)</f>
        <v>0</v>
      </c>
      <c r="M427" s="119">
        <f>VLOOKUP(A:A,readme[#All],3,FALSE)</f>
        <v>0</v>
      </c>
      <c r="N427" s="115">
        <f>VLOOKUP(A:A,readme[#All],4,FALSE)</f>
        <v>0</v>
      </c>
      <c r="O427" s="6">
        <f>VLOOKUP(A:A,readme[#All],5,FALSE)</f>
        <v>0</v>
      </c>
      <c r="P427" s="115">
        <f>VLOOKUP(A:A,readme[#All],6,FALSE)</f>
        <v>0</v>
      </c>
      <c r="Q427" s="143">
        <f t="shared" si="24"/>
        <v>-1</v>
      </c>
      <c r="R427" s="117">
        <f t="shared" si="25"/>
        <v>1596.8016</v>
      </c>
      <c r="S427" s="143">
        <f t="shared" si="26"/>
        <v>-1</v>
      </c>
      <c r="T427" s="118">
        <f t="shared" si="27"/>
        <v>4530.6361000000006</v>
      </c>
      <c r="V427" s="10">
        <v>14412</v>
      </c>
      <c r="W427" s="139"/>
      <c r="X427" s="139"/>
      <c r="Y427" s="139"/>
      <c r="Z427" s="139"/>
      <c r="AA427" s="139">
        <v>67.959999999999994</v>
      </c>
      <c r="AB427" s="139">
        <v>0</v>
      </c>
      <c r="AC427" s="139">
        <v>57.7</v>
      </c>
      <c r="AD427" s="139">
        <v>0</v>
      </c>
      <c r="AE427" s="139"/>
      <c r="AF427" s="139"/>
      <c r="AG427" s="139"/>
      <c r="AH427" s="139"/>
      <c r="AI427" s="139"/>
      <c r="AJ427" s="139"/>
      <c r="AK427" s="139"/>
      <c r="AL427" s="139"/>
      <c r="AM427" s="139">
        <v>67.959999999999994</v>
      </c>
      <c r="AN427" s="139">
        <v>0</v>
      </c>
      <c r="AO427" s="139">
        <v>57.7</v>
      </c>
      <c r="AP427" s="139">
        <v>0</v>
      </c>
    </row>
    <row r="428" spans="1:42" x14ac:dyDescent="0.25">
      <c r="A428">
        <f>'[2]All Speed'!A428</f>
        <v>20719</v>
      </c>
      <c r="B428">
        <f>'[2]All Speed'!C428</f>
        <v>4</v>
      </c>
      <c r="C428" s="8" t="str">
        <f>'[2]All Speed'!D428</f>
        <v>I-8 EB</v>
      </c>
      <c r="D428" s="5">
        <f>'[2]All Speed'!E428</f>
        <v>38</v>
      </c>
      <c r="E428" s="1">
        <f>'[2]All Speed'!F428</f>
        <v>0.46</v>
      </c>
      <c r="F428" s="8" t="str">
        <f>'[2]All Speed'!G428</f>
        <v>SPRING</v>
      </c>
      <c r="G428" s="112">
        <f>'[2]All Speed'!I428</f>
        <v>67.959999999999994</v>
      </c>
      <c r="H428" s="2">
        <f>'[2]All Speed'!J428</f>
        <v>41.84</v>
      </c>
      <c r="I428" s="112">
        <f>'[2]All Speed'!K428</f>
        <v>67.86</v>
      </c>
      <c r="J428" s="2">
        <f>'[2]All Speed'!L428</f>
        <v>68.819999999999993</v>
      </c>
      <c r="K428" s="112">
        <f>'[2]All Speed'!M428</f>
        <v>67.87</v>
      </c>
      <c r="L428" s="115">
        <f>VLOOKUP(A:A,readme[#All],2,FALSE)</f>
        <v>0</v>
      </c>
      <c r="M428" s="119">
        <f>VLOOKUP(A:A,readme[#All],3,FALSE)</f>
        <v>0</v>
      </c>
      <c r="N428" s="115">
        <f>VLOOKUP(A:A,readme[#All],4,FALSE)</f>
        <v>0</v>
      </c>
      <c r="O428" s="6">
        <f>VLOOKUP(A:A,readme[#All],5,FALSE)</f>
        <v>0</v>
      </c>
      <c r="P428" s="115">
        <f>VLOOKUP(A:A,readme[#All],6,FALSE)</f>
        <v>0</v>
      </c>
      <c r="Q428" s="143">
        <f t="shared" si="24"/>
        <v>-1</v>
      </c>
      <c r="R428" s="117">
        <f t="shared" si="25"/>
        <v>1750.5856000000003</v>
      </c>
      <c r="S428" s="143">
        <f t="shared" si="26"/>
        <v>-1</v>
      </c>
      <c r="T428" s="118">
        <f t="shared" si="27"/>
        <v>4736.192399999999</v>
      </c>
      <c r="V428" s="10">
        <v>14413</v>
      </c>
      <c r="W428" s="139">
        <v>69.17</v>
      </c>
      <c r="X428" s="139">
        <v>0</v>
      </c>
      <c r="Y428" s="139">
        <v>50.03</v>
      </c>
      <c r="Z428" s="139">
        <v>0</v>
      </c>
      <c r="AA428" s="139"/>
      <c r="AB428" s="139"/>
      <c r="AC428" s="139"/>
      <c r="AD428" s="139"/>
      <c r="AE428" s="139"/>
      <c r="AF428" s="139"/>
      <c r="AG428" s="139"/>
      <c r="AH428" s="139"/>
      <c r="AI428" s="139"/>
      <c r="AJ428" s="139"/>
      <c r="AK428" s="139"/>
      <c r="AL428" s="139"/>
      <c r="AM428" s="139">
        <v>69.17</v>
      </c>
      <c r="AN428" s="139">
        <v>0</v>
      </c>
      <c r="AO428" s="139">
        <v>50.03</v>
      </c>
      <c r="AP428" s="139">
        <v>0</v>
      </c>
    </row>
    <row r="429" spans="1:42" x14ac:dyDescent="0.25">
      <c r="A429">
        <f>'[2]All Speed'!A429</f>
        <v>28143</v>
      </c>
      <c r="B429">
        <f>'[2]All Speed'!C429</f>
        <v>4</v>
      </c>
      <c r="C429" s="8" t="str">
        <f>'[2]All Speed'!D429</f>
        <v>I-8 EB</v>
      </c>
      <c r="D429" s="5">
        <f>'[2]All Speed'!E429</f>
        <v>39</v>
      </c>
      <c r="E429" s="1">
        <f>'[2]All Speed'!F429</f>
        <v>0.21</v>
      </c>
      <c r="F429" s="8" t="str">
        <f>'[2]All Speed'!G429</f>
        <v>EL CAJON</v>
      </c>
      <c r="G429" s="112">
        <f>'[2]All Speed'!I429</f>
        <v>64.72</v>
      </c>
      <c r="H429" s="2">
        <f>'[2]All Speed'!J429</f>
        <v>65.59</v>
      </c>
      <c r="I429" s="112">
        <f>'[2]All Speed'!K429</f>
        <v>64.260000000000005</v>
      </c>
      <c r="J429" s="2">
        <f>'[2]All Speed'!L429</f>
        <v>62.03</v>
      </c>
      <c r="K429" s="112">
        <f>'[2]All Speed'!M429</f>
        <v>65.36</v>
      </c>
      <c r="L429" s="115">
        <f>VLOOKUP(A:A,readme[#All],2,FALSE)</f>
        <v>0</v>
      </c>
      <c r="M429" s="119">
        <f>VLOOKUP(A:A,readme[#All],3,FALSE)</f>
        <v>0</v>
      </c>
      <c r="N429" s="115">
        <f>VLOOKUP(A:A,readme[#All],4,FALSE)</f>
        <v>0</v>
      </c>
      <c r="O429" s="6">
        <f>VLOOKUP(A:A,readme[#All],5,FALSE)</f>
        <v>0</v>
      </c>
      <c r="P429" s="115">
        <f>VLOOKUP(A:A,readme[#All],6,FALSE)</f>
        <v>0</v>
      </c>
      <c r="Q429" s="143">
        <f t="shared" si="24"/>
        <v>-1</v>
      </c>
      <c r="R429" s="117">
        <f t="shared" si="25"/>
        <v>4302.0481000000009</v>
      </c>
      <c r="S429" s="143">
        <f t="shared" si="26"/>
        <v>-1</v>
      </c>
      <c r="T429" s="118">
        <f t="shared" si="27"/>
        <v>3847.7209000000003</v>
      </c>
      <c r="V429" s="10">
        <v>14418</v>
      </c>
      <c r="W429" s="139"/>
      <c r="X429" s="139"/>
      <c r="Y429" s="139"/>
      <c r="Z429" s="139"/>
      <c r="AA429" s="139">
        <v>67.959999999999994</v>
      </c>
      <c r="AB429" s="139">
        <v>0</v>
      </c>
      <c r="AC429" s="139">
        <v>57.7</v>
      </c>
      <c r="AD429" s="139">
        <v>0</v>
      </c>
      <c r="AE429" s="139"/>
      <c r="AF429" s="139"/>
      <c r="AG429" s="139"/>
      <c r="AH429" s="139"/>
      <c r="AI429" s="139"/>
      <c r="AJ429" s="139"/>
      <c r="AK429" s="139"/>
      <c r="AL429" s="139"/>
      <c r="AM429" s="139">
        <v>67.959999999999994</v>
      </c>
      <c r="AN429" s="139">
        <v>0</v>
      </c>
      <c r="AO429" s="139">
        <v>57.7</v>
      </c>
      <c r="AP429" s="139">
        <v>0</v>
      </c>
    </row>
    <row r="430" spans="1:42" x14ac:dyDescent="0.25">
      <c r="A430">
        <f>'[2]All Speed'!A430</f>
        <v>28390</v>
      </c>
      <c r="B430">
        <f>'[2]All Speed'!C430</f>
        <v>4</v>
      </c>
      <c r="C430" s="8" t="str">
        <f>'[2]All Speed'!D430</f>
        <v>I-8 EB</v>
      </c>
      <c r="D430" s="5">
        <f>'[2]All Speed'!E430</f>
        <v>40</v>
      </c>
      <c r="E430" s="1">
        <f>'[2]All Speed'!F430</f>
        <v>0.25</v>
      </c>
      <c r="F430" s="8" t="str">
        <f>'[2]All Speed'!G430</f>
        <v>GROSSMONT</v>
      </c>
      <c r="G430" s="112">
        <f>'[2]All Speed'!I430</f>
        <v>64.63</v>
      </c>
      <c r="H430" s="2">
        <f>'[2]All Speed'!J430</f>
        <v>65.64</v>
      </c>
      <c r="I430" s="112">
        <f>'[2]All Speed'!K430</f>
        <v>64.67</v>
      </c>
      <c r="J430" s="2">
        <f>'[2]All Speed'!L430</f>
        <v>63.17</v>
      </c>
      <c r="K430" s="112">
        <f>'[2]All Speed'!M430</f>
        <v>65.319999999999993</v>
      </c>
      <c r="L430" s="115">
        <f>VLOOKUP(A:A,readme[#All],2,FALSE)</f>
        <v>0</v>
      </c>
      <c r="M430" s="119">
        <f>VLOOKUP(A:A,readme[#All],3,FALSE)</f>
        <v>0</v>
      </c>
      <c r="N430" s="115">
        <f>VLOOKUP(A:A,readme[#All],4,FALSE)</f>
        <v>0</v>
      </c>
      <c r="O430" s="6">
        <f>VLOOKUP(A:A,readme[#All],5,FALSE)</f>
        <v>0</v>
      </c>
      <c r="P430" s="115">
        <f>VLOOKUP(A:A,readme[#All],6,FALSE)</f>
        <v>0</v>
      </c>
      <c r="Q430" s="143">
        <f t="shared" si="24"/>
        <v>-1</v>
      </c>
      <c r="R430" s="117">
        <f t="shared" si="25"/>
        <v>4308.6095999999998</v>
      </c>
      <c r="S430" s="143">
        <f t="shared" si="26"/>
        <v>-1</v>
      </c>
      <c r="T430" s="118">
        <f t="shared" si="27"/>
        <v>3990.4489000000003</v>
      </c>
      <c r="V430" s="10">
        <v>14429</v>
      </c>
      <c r="W430" s="139">
        <v>69.540000000000006</v>
      </c>
      <c r="X430" s="139">
        <v>0</v>
      </c>
      <c r="Y430" s="139">
        <v>66.47</v>
      </c>
      <c r="Z430" s="139">
        <v>0</v>
      </c>
      <c r="AA430" s="139"/>
      <c r="AB430" s="139"/>
      <c r="AC430" s="139"/>
      <c r="AD430" s="139"/>
      <c r="AE430" s="139"/>
      <c r="AF430" s="139"/>
      <c r="AG430" s="139"/>
      <c r="AH430" s="139"/>
      <c r="AI430" s="139"/>
      <c r="AJ430" s="139"/>
      <c r="AK430" s="139"/>
      <c r="AL430" s="139"/>
      <c r="AM430" s="139">
        <v>69.540000000000006</v>
      </c>
      <c r="AN430" s="139">
        <v>0</v>
      </c>
      <c r="AO430" s="139">
        <v>66.47</v>
      </c>
      <c r="AP430" s="139">
        <v>0</v>
      </c>
    </row>
    <row r="431" spans="1:42" x14ac:dyDescent="0.25">
      <c r="A431">
        <f>'[2]All Speed'!A431</f>
        <v>11278</v>
      </c>
      <c r="B431">
        <f>'[2]All Speed'!C431</f>
        <v>4</v>
      </c>
      <c r="C431" s="8" t="str">
        <f>'[2]All Speed'!D431</f>
        <v>I-8 EB</v>
      </c>
      <c r="D431" s="5">
        <f>'[2]All Speed'!E431</f>
        <v>41</v>
      </c>
      <c r="E431" s="1">
        <f>'[2]All Speed'!F431</f>
        <v>0.1</v>
      </c>
      <c r="F431" s="8" t="str">
        <f>'[2]All Speed'!G431</f>
        <v>GROSSMONT</v>
      </c>
      <c r="G431" s="112">
        <f>'[2]All Speed'!I431</f>
        <v>65.290000000000006</v>
      </c>
      <c r="H431" s="2">
        <f>'[2]All Speed'!J431</f>
        <v>67</v>
      </c>
      <c r="I431" s="112">
        <f>'[2]All Speed'!K431</f>
        <v>66.599999999999994</v>
      </c>
      <c r="J431" s="2">
        <f>'[2]All Speed'!L431</f>
        <v>65.81</v>
      </c>
      <c r="K431" s="112">
        <f>'[2]All Speed'!M431</f>
        <v>66.52</v>
      </c>
      <c r="L431" s="115">
        <f>VLOOKUP(A:A,readme[#All],2,FALSE)</f>
        <v>0</v>
      </c>
      <c r="M431" s="119">
        <f>VLOOKUP(A:A,readme[#All],3,FALSE)</f>
        <v>0</v>
      </c>
      <c r="N431" s="115">
        <f>VLOOKUP(A:A,readme[#All],4,FALSE)</f>
        <v>0</v>
      </c>
      <c r="O431" s="6">
        <f>VLOOKUP(A:A,readme[#All],5,FALSE)</f>
        <v>0</v>
      </c>
      <c r="P431" s="115">
        <f>VLOOKUP(A:A,readme[#All],6,FALSE)</f>
        <v>0</v>
      </c>
      <c r="Q431" s="143">
        <f t="shared" si="24"/>
        <v>-1</v>
      </c>
      <c r="R431" s="117">
        <f t="shared" si="25"/>
        <v>4489</v>
      </c>
      <c r="S431" s="143">
        <f t="shared" si="26"/>
        <v>-1</v>
      </c>
      <c r="T431" s="118">
        <f t="shared" si="27"/>
        <v>4330.9561000000003</v>
      </c>
      <c r="V431" s="10">
        <v>14515</v>
      </c>
      <c r="W431" s="139"/>
      <c r="X431" s="139"/>
      <c r="Y431" s="139"/>
      <c r="Z431" s="139"/>
      <c r="AA431" s="139"/>
      <c r="AB431" s="139"/>
      <c r="AC431" s="139"/>
      <c r="AD431" s="139"/>
      <c r="AE431" s="139"/>
      <c r="AF431" s="139"/>
      <c r="AG431" s="139"/>
      <c r="AH431" s="139"/>
      <c r="AI431" s="139">
        <v>66.56</v>
      </c>
      <c r="AJ431" s="139">
        <v>0</v>
      </c>
      <c r="AK431" s="139">
        <v>32.6</v>
      </c>
      <c r="AL431" s="139">
        <v>0</v>
      </c>
      <c r="AM431" s="139">
        <v>66.56</v>
      </c>
      <c r="AN431" s="139">
        <v>0</v>
      </c>
      <c r="AO431" s="139">
        <v>32.6</v>
      </c>
      <c r="AP431" s="139">
        <v>0</v>
      </c>
    </row>
    <row r="432" spans="1:42" x14ac:dyDescent="0.25">
      <c r="A432">
        <f>'[2]All Speed'!A432</f>
        <v>11288</v>
      </c>
      <c r="B432">
        <f>'[2]All Speed'!C432</f>
        <v>4</v>
      </c>
      <c r="C432" s="8" t="str">
        <f>'[2]All Speed'!D432</f>
        <v>I-8 EB</v>
      </c>
      <c r="D432" s="5">
        <f>'[2]All Speed'!E432</f>
        <v>42</v>
      </c>
      <c r="E432" s="1">
        <f>'[2]All Speed'!F432</f>
        <v>0.28999999999999998</v>
      </c>
      <c r="F432" s="8" t="str">
        <f>'[2]All Speed'!G432</f>
        <v>SR-125 SB</v>
      </c>
      <c r="G432" s="112">
        <f>'[2]All Speed'!I432</f>
        <v>63.84</v>
      </c>
      <c r="H432" s="2">
        <f>'[2]All Speed'!J432</f>
        <v>66.239999999999995</v>
      </c>
      <c r="I432" s="112">
        <f>'[2]All Speed'!K432</f>
        <v>65.88</v>
      </c>
      <c r="J432" s="2">
        <f>'[2]All Speed'!L432</f>
        <v>65.61</v>
      </c>
      <c r="K432" s="112">
        <f>'[2]All Speed'!M432</f>
        <v>64.91</v>
      </c>
      <c r="L432" s="115">
        <f>VLOOKUP(A:A,readme[#All],2,FALSE)</f>
        <v>0</v>
      </c>
      <c r="M432" s="119">
        <f>VLOOKUP(A:A,readme[#All],3,FALSE)</f>
        <v>0</v>
      </c>
      <c r="N432" s="115">
        <f>VLOOKUP(A:A,readme[#All],4,FALSE)</f>
        <v>0</v>
      </c>
      <c r="O432" s="6">
        <f>VLOOKUP(A:A,readme[#All],5,FALSE)</f>
        <v>0</v>
      </c>
      <c r="P432" s="115">
        <f>VLOOKUP(A:A,readme[#All],6,FALSE)</f>
        <v>0</v>
      </c>
      <c r="Q432" s="143">
        <f t="shared" si="24"/>
        <v>-1</v>
      </c>
      <c r="R432" s="117">
        <f t="shared" si="25"/>
        <v>4387.7375999999995</v>
      </c>
      <c r="S432" s="143">
        <f t="shared" si="26"/>
        <v>-1</v>
      </c>
      <c r="T432" s="118">
        <f t="shared" si="27"/>
        <v>4304.6720999999998</v>
      </c>
      <c r="V432" s="10">
        <v>14637</v>
      </c>
      <c r="W432" s="139"/>
      <c r="X432" s="139"/>
      <c r="Y432" s="139"/>
      <c r="Z432" s="139"/>
      <c r="AA432" s="139">
        <v>70.53</v>
      </c>
      <c r="AB432" s="139">
        <v>0</v>
      </c>
      <c r="AC432" s="139">
        <v>68.44</v>
      </c>
      <c r="AD432" s="139">
        <v>0</v>
      </c>
      <c r="AE432" s="139"/>
      <c r="AF432" s="139"/>
      <c r="AG432" s="139"/>
      <c r="AH432" s="139"/>
      <c r="AI432" s="139"/>
      <c r="AJ432" s="139"/>
      <c r="AK432" s="139"/>
      <c r="AL432" s="139"/>
      <c r="AM432" s="139">
        <v>70.53</v>
      </c>
      <c r="AN432" s="139">
        <v>0</v>
      </c>
      <c r="AO432" s="139">
        <v>68.44</v>
      </c>
      <c r="AP432" s="139">
        <v>0</v>
      </c>
    </row>
    <row r="433" spans="1:42" x14ac:dyDescent="0.25">
      <c r="A433">
        <f>'[2]All Speed'!A433</f>
        <v>11287</v>
      </c>
      <c r="B433">
        <f>'[2]All Speed'!C433</f>
        <v>4</v>
      </c>
      <c r="C433" s="8" t="str">
        <f>'[2]All Speed'!D433</f>
        <v>I-8 EB</v>
      </c>
      <c r="D433" s="5">
        <f>'[2]All Speed'!E433</f>
        <v>43</v>
      </c>
      <c r="E433" s="1">
        <f>'[2]All Speed'!F433</f>
        <v>0.21</v>
      </c>
      <c r="F433" s="8">
        <f>'[2]All Speed'!G433</f>
        <v>0</v>
      </c>
      <c r="G433" s="112">
        <f>'[2]All Speed'!I433</f>
        <v>63.84</v>
      </c>
      <c r="H433" s="2">
        <f>'[2]All Speed'!J433</f>
        <v>66.239999999999995</v>
      </c>
      <c r="I433" s="112">
        <f>'[2]All Speed'!K433</f>
        <v>65.88</v>
      </c>
      <c r="J433" s="2">
        <f>'[2]All Speed'!L433</f>
        <v>65.61</v>
      </c>
      <c r="K433" s="112">
        <f>'[2]All Speed'!M433</f>
        <v>64.91</v>
      </c>
      <c r="L433" s="115">
        <f>VLOOKUP(A:A,readme[#All],2,FALSE)</f>
        <v>0</v>
      </c>
      <c r="M433" s="119">
        <f>VLOOKUP(A:A,readme[#All],3,FALSE)</f>
        <v>0</v>
      </c>
      <c r="N433" s="115">
        <f>VLOOKUP(A:A,readme[#All],4,FALSE)</f>
        <v>0</v>
      </c>
      <c r="O433" s="6">
        <f>VLOOKUP(A:A,readme[#All],5,FALSE)</f>
        <v>0</v>
      </c>
      <c r="P433" s="115">
        <f>VLOOKUP(A:A,readme[#All],6,FALSE)</f>
        <v>0</v>
      </c>
      <c r="Q433" s="143">
        <f t="shared" si="24"/>
        <v>-1</v>
      </c>
      <c r="R433" s="117">
        <f t="shared" si="25"/>
        <v>4387.7375999999995</v>
      </c>
      <c r="S433" s="143">
        <f t="shared" si="26"/>
        <v>-1</v>
      </c>
      <c r="T433" s="118">
        <f t="shared" si="27"/>
        <v>4304.6720999999998</v>
      </c>
      <c r="V433" s="10">
        <v>14644</v>
      </c>
      <c r="W433" s="139"/>
      <c r="X433" s="139"/>
      <c r="Y433" s="139"/>
      <c r="Z433" s="139"/>
      <c r="AA433" s="139">
        <v>71.86</v>
      </c>
      <c r="AB433" s="139">
        <v>0</v>
      </c>
      <c r="AC433" s="139">
        <v>72.02</v>
      </c>
      <c r="AD433" s="139">
        <v>0</v>
      </c>
      <c r="AE433" s="139"/>
      <c r="AF433" s="139"/>
      <c r="AG433" s="139"/>
      <c r="AH433" s="139"/>
      <c r="AI433" s="139"/>
      <c r="AJ433" s="139"/>
      <c r="AK433" s="139"/>
      <c r="AL433" s="139"/>
      <c r="AM433" s="139">
        <v>71.86</v>
      </c>
      <c r="AN433" s="139">
        <v>0</v>
      </c>
      <c r="AO433" s="139">
        <v>72.02</v>
      </c>
      <c r="AP433" s="139">
        <v>0</v>
      </c>
    </row>
    <row r="434" spans="1:42" x14ac:dyDescent="0.25">
      <c r="A434">
        <f>'[2]All Speed'!A434</f>
        <v>11245</v>
      </c>
      <c r="B434">
        <f>'[2]All Speed'!C434</f>
        <v>4</v>
      </c>
      <c r="C434" s="8" t="str">
        <f>'[2]All Speed'!D434</f>
        <v>I-8 EB</v>
      </c>
      <c r="D434" s="5">
        <f>'[2]All Speed'!E434</f>
        <v>44</v>
      </c>
      <c r="E434" s="1">
        <f>'[2]All Speed'!F434</f>
        <v>0.13</v>
      </c>
      <c r="F434" s="8" t="str">
        <f>'[2]All Speed'!G434</f>
        <v>SR-125 SB</v>
      </c>
      <c r="G434" s="112">
        <f>'[2]All Speed'!I434</f>
        <v>63.84</v>
      </c>
      <c r="H434" s="2">
        <f>'[2]All Speed'!J434</f>
        <v>66.239999999999995</v>
      </c>
      <c r="I434" s="112">
        <f>'[2]All Speed'!K434</f>
        <v>65.88</v>
      </c>
      <c r="J434" s="2">
        <f>'[2]All Speed'!L434</f>
        <v>65.61</v>
      </c>
      <c r="K434" s="112">
        <f>'[2]All Speed'!M434</f>
        <v>64.91</v>
      </c>
      <c r="L434" s="115">
        <f>VLOOKUP(A:A,readme[#All],2,FALSE)</f>
        <v>0</v>
      </c>
      <c r="M434" s="119">
        <f>VLOOKUP(A:A,readme[#All],3,FALSE)</f>
        <v>0</v>
      </c>
      <c r="N434" s="115">
        <f>VLOOKUP(A:A,readme[#All],4,FALSE)</f>
        <v>0</v>
      </c>
      <c r="O434" s="6">
        <f>VLOOKUP(A:A,readme[#All],5,FALSE)</f>
        <v>0</v>
      </c>
      <c r="P434" s="115">
        <f>VLOOKUP(A:A,readme[#All],6,FALSE)</f>
        <v>0</v>
      </c>
      <c r="Q434" s="143">
        <f t="shared" si="24"/>
        <v>-1</v>
      </c>
      <c r="R434" s="117">
        <f t="shared" si="25"/>
        <v>4387.7375999999995</v>
      </c>
      <c r="S434" s="143">
        <f t="shared" si="26"/>
        <v>-1</v>
      </c>
      <c r="T434" s="118">
        <f t="shared" si="27"/>
        <v>4304.6720999999998</v>
      </c>
      <c r="V434" s="10">
        <v>14650</v>
      </c>
      <c r="W434" s="139">
        <v>66.98</v>
      </c>
      <c r="X434" s="139">
        <v>0</v>
      </c>
      <c r="Y434" s="139">
        <v>57.63</v>
      </c>
      <c r="Z434" s="139">
        <v>0</v>
      </c>
      <c r="AA434" s="139"/>
      <c r="AB434" s="139"/>
      <c r="AC434" s="139"/>
      <c r="AD434" s="139"/>
      <c r="AE434" s="139"/>
      <c r="AF434" s="139"/>
      <c r="AG434" s="139"/>
      <c r="AH434" s="139"/>
      <c r="AI434" s="139"/>
      <c r="AJ434" s="139"/>
      <c r="AK434" s="139"/>
      <c r="AL434" s="139"/>
      <c r="AM434" s="139">
        <v>66.98</v>
      </c>
      <c r="AN434" s="139">
        <v>0</v>
      </c>
      <c r="AO434" s="139">
        <v>57.63</v>
      </c>
      <c r="AP434" s="139">
        <v>0</v>
      </c>
    </row>
    <row r="435" spans="1:42" x14ac:dyDescent="0.25">
      <c r="A435">
        <f>'[2]All Speed'!A435</f>
        <v>11271</v>
      </c>
      <c r="B435">
        <f>'[2]All Speed'!C435</f>
        <v>4</v>
      </c>
      <c r="C435" s="8" t="str">
        <f>'[2]All Speed'!D435</f>
        <v>I-8 EB</v>
      </c>
      <c r="D435" s="5">
        <f>'[2]All Speed'!E435</f>
        <v>46</v>
      </c>
      <c r="E435" s="1">
        <f>'[2]All Speed'!F435</f>
        <v>0.16</v>
      </c>
      <c r="F435" s="8" t="str">
        <f>'[2]All Speed'!G435</f>
        <v>SR-125 NB</v>
      </c>
      <c r="G435" s="112">
        <f>'[2]All Speed'!I435</f>
        <v>63.84</v>
      </c>
      <c r="H435" s="2">
        <f>'[2]All Speed'!J435</f>
        <v>66.239999999999995</v>
      </c>
      <c r="I435" s="112">
        <f>'[2]All Speed'!K435</f>
        <v>65.88</v>
      </c>
      <c r="J435" s="2">
        <f>'[2]All Speed'!L435</f>
        <v>65.61</v>
      </c>
      <c r="K435" s="112">
        <f>'[2]All Speed'!M435</f>
        <v>64.91</v>
      </c>
      <c r="L435" s="115">
        <f>VLOOKUP(A:A,readme[#All],2,FALSE)</f>
        <v>0</v>
      </c>
      <c r="M435" s="119">
        <f>VLOOKUP(A:A,readme[#All],3,FALSE)</f>
        <v>0</v>
      </c>
      <c r="N435" s="115">
        <f>VLOOKUP(A:A,readme[#All],4,FALSE)</f>
        <v>0</v>
      </c>
      <c r="O435" s="6">
        <f>VLOOKUP(A:A,readme[#All],5,FALSE)</f>
        <v>0</v>
      </c>
      <c r="P435" s="115">
        <f>VLOOKUP(A:A,readme[#All],6,FALSE)</f>
        <v>0</v>
      </c>
      <c r="Q435" s="143">
        <f t="shared" si="24"/>
        <v>-1</v>
      </c>
      <c r="R435" s="117">
        <f t="shared" si="25"/>
        <v>4387.7375999999995</v>
      </c>
      <c r="S435" s="143">
        <f t="shared" si="26"/>
        <v>-1</v>
      </c>
      <c r="T435" s="118">
        <f t="shared" si="27"/>
        <v>4304.6720999999998</v>
      </c>
      <c r="V435" s="10">
        <v>14658</v>
      </c>
      <c r="W435" s="139"/>
      <c r="X435" s="139"/>
      <c r="Y435" s="139"/>
      <c r="Z435" s="139"/>
      <c r="AA435" s="139">
        <v>71.91</v>
      </c>
      <c r="AB435" s="139">
        <v>0</v>
      </c>
      <c r="AC435" s="139">
        <v>69.86</v>
      </c>
      <c r="AD435" s="139">
        <v>0</v>
      </c>
      <c r="AE435" s="139"/>
      <c r="AF435" s="139"/>
      <c r="AG435" s="139"/>
      <c r="AH435" s="139"/>
      <c r="AI435" s="139"/>
      <c r="AJ435" s="139"/>
      <c r="AK435" s="139"/>
      <c r="AL435" s="139"/>
      <c r="AM435" s="139">
        <v>71.91</v>
      </c>
      <c r="AN435" s="139">
        <v>0</v>
      </c>
      <c r="AO435" s="139">
        <v>69.86</v>
      </c>
      <c r="AP435" s="139">
        <v>0</v>
      </c>
    </row>
    <row r="436" spans="1:42" x14ac:dyDescent="0.25">
      <c r="A436">
        <f>'[2]All Speed'!A436</f>
        <v>11054</v>
      </c>
      <c r="B436">
        <f>'[2]All Speed'!C436</f>
        <v>4</v>
      </c>
      <c r="C436" s="8" t="str">
        <f>'[2]All Speed'!D436</f>
        <v>I-8 EB</v>
      </c>
      <c r="D436" s="5">
        <f>'[2]All Speed'!E436</f>
        <v>48</v>
      </c>
      <c r="E436" s="1">
        <f>'[2]All Speed'!F436</f>
        <v>0.92</v>
      </c>
      <c r="F436" s="8" t="str">
        <f>'[2]All Speed'!G436</f>
        <v>EL CAJON</v>
      </c>
      <c r="G436" s="112">
        <f>'[2]All Speed'!I436</f>
        <v>63.92</v>
      </c>
      <c r="H436" s="2">
        <f>'[2]All Speed'!J436</f>
        <v>66.64</v>
      </c>
      <c r="I436" s="112">
        <f>'[2]All Speed'!K436</f>
        <v>65.14</v>
      </c>
      <c r="J436" s="2">
        <f>'[2]All Speed'!L436</f>
        <v>64.55</v>
      </c>
      <c r="K436" s="112">
        <f>'[2]All Speed'!M436</f>
        <v>64.58</v>
      </c>
      <c r="L436" s="115">
        <f>VLOOKUP(A:A,readme[#All],2,FALSE)</f>
        <v>0</v>
      </c>
      <c r="M436" s="119">
        <f>VLOOKUP(A:A,readme[#All],3,FALSE)</f>
        <v>0</v>
      </c>
      <c r="N436" s="115">
        <f>VLOOKUP(A:A,readme[#All],4,FALSE)</f>
        <v>0</v>
      </c>
      <c r="O436" s="6">
        <f>VLOOKUP(A:A,readme[#All],5,FALSE)</f>
        <v>0</v>
      </c>
      <c r="P436" s="115">
        <f>VLOOKUP(A:A,readme[#All],6,FALSE)</f>
        <v>0</v>
      </c>
      <c r="Q436" s="144">
        <f t="shared" si="24"/>
        <v>-1</v>
      </c>
      <c r="R436" s="117">
        <f t="shared" si="25"/>
        <v>4440.8896000000004</v>
      </c>
      <c r="S436" s="144">
        <f t="shared" si="26"/>
        <v>-1</v>
      </c>
      <c r="T436" s="118">
        <f t="shared" si="27"/>
        <v>4166.7024999999994</v>
      </c>
      <c r="V436" s="10">
        <v>14660</v>
      </c>
      <c r="W436" s="139"/>
      <c r="X436" s="139"/>
      <c r="Y436" s="139"/>
      <c r="Z436" s="139"/>
      <c r="AA436" s="139">
        <v>52.77</v>
      </c>
      <c r="AB436" s="139">
        <v>0</v>
      </c>
      <c r="AC436" s="139">
        <v>67.069999999999993</v>
      </c>
      <c r="AD436" s="139">
        <v>0</v>
      </c>
      <c r="AE436" s="139"/>
      <c r="AF436" s="139"/>
      <c r="AG436" s="139"/>
      <c r="AH436" s="139"/>
      <c r="AI436" s="139"/>
      <c r="AJ436" s="139"/>
      <c r="AK436" s="139"/>
      <c r="AL436" s="139"/>
      <c r="AM436" s="139">
        <v>52.77</v>
      </c>
      <c r="AN436" s="139">
        <v>0</v>
      </c>
      <c r="AO436" s="139">
        <v>67.069999999999993</v>
      </c>
      <c r="AP436" s="139">
        <v>0</v>
      </c>
    </row>
    <row r="437" spans="1:42" x14ac:dyDescent="0.25">
      <c r="A437">
        <f>'[2]All Speed'!A437</f>
        <v>11055</v>
      </c>
      <c r="B437">
        <f>'[2]All Speed'!C437</f>
        <v>4</v>
      </c>
      <c r="C437" s="8" t="str">
        <f>'[2]All Speed'!D437</f>
        <v>I-8 EB</v>
      </c>
      <c r="D437" s="5">
        <f>'[2]All Speed'!E437</f>
        <v>49</v>
      </c>
      <c r="E437" s="1">
        <f>'[2]All Speed'!F437</f>
        <v>0.48</v>
      </c>
      <c r="F437" s="8" t="str">
        <f>'[2]All Speed'!G437</f>
        <v>MAIN</v>
      </c>
      <c r="G437" s="112">
        <f>'[2]All Speed'!I437</f>
        <v>66.150000000000006</v>
      </c>
      <c r="H437" s="2">
        <f>'[2]All Speed'!J437</f>
        <v>67.56</v>
      </c>
      <c r="I437" s="112">
        <f>'[2]All Speed'!K437</f>
        <v>66.099999999999994</v>
      </c>
      <c r="J437" s="2">
        <f>'[2]All Speed'!L437</f>
        <v>65.569999999999993</v>
      </c>
      <c r="K437" s="112">
        <f>'[2]All Speed'!M437</f>
        <v>66.72</v>
      </c>
      <c r="L437" s="115">
        <f>VLOOKUP(A:A,readme[#All],2,FALSE)</f>
        <v>0</v>
      </c>
      <c r="M437" s="119">
        <f>VLOOKUP(A:A,readme[#All],3,FALSE)</f>
        <v>0</v>
      </c>
      <c r="N437" s="115">
        <f>VLOOKUP(A:A,readme[#All],4,FALSE)</f>
        <v>0</v>
      </c>
      <c r="O437" s="6">
        <f>VLOOKUP(A:A,readme[#All],5,FALSE)</f>
        <v>0</v>
      </c>
      <c r="P437" s="115">
        <f>VLOOKUP(A:A,readme[#All],6,FALSE)</f>
        <v>0</v>
      </c>
      <c r="Q437" s="143">
        <f t="shared" si="24"/>
        <v>-1</v>
      </c>
      <c r="R437" s="117">
        <f t="shared" si="25"/>
        <v>4564.3536000000004</v>
      </c>
      <c r="S437" s="143">
        <f t="shared" si="26"/>
        <v>-1</v>
      </c>
      <c r="T437" s="118">
        <f t="shared" si="27"/>
        <v>4299.4248999999991</v>
      </c>
      <c r="V437" s="10">
        <v>14666</v>
      </c>
      <c r="W437" s="139"/>
      <c r="X437" s="139"/>
      <c r="Y437" s="139"/>
      <c r="Z437" s="139"/>
      <c r="AA437" s="139">
        <v>71.959999999999994</v>
      </c>
      <c r="AB437" s="139">
        <v>0</v>
      </c>
      <c r="AC437" s="139">
        <v>70.42</v>
      </c>
      <c r="AD437" s="139">
        <v>0</v>
      </c>
      <c r="AE437" s="139"/>
      <c r="AF437" s="139"/>
      <c r="AG437" s="139"/>
      <c r="AH437" s="139"/>
      <c r="AI437" s="139"/>
      <c r="AJ437" s="139"/>
      <c r="AK437" s="139"/>
      <c r="AL437" s="139"/>
      <c r="AM437" s="139">
        <v>71.959999999999994</v>
      </c>
      <c r="AN437" s="139">
        <v>0</v>
      </c>
      <c r="AO437" s="139">
        <v>70.42</v>
      </c>
      <c r="AP437" s="139">
        <v>0</v>
      </c>
    </row>
    <row r="438" spans="1:42" x14ac:dyDescent="0.25">
      <c r="A438">
        <f>'[2]All Speed'!A438</f>
        <v>20726</v>
      </c>
      <c r="B438">
        <f>'[2]All Speed'!C438</f>
        <v>4</v>
      </c>
      <c r="C438" s="8" t="str">
        <f>'[2]All Speed'!D438</f>
        <v>I-8 EB</v>
      </c>
      <c r="D438" s="5">
        <f>'[2]All Speed'!E438</f>
        <v>53</v>
      </c>
      <c r="E438" s="1">
        <f>'[2]All Speed'!F438</f>
        <v>0.51</v>
      </c>
      <c r="F438" s="8" t="str">
        <f>'[2]All Speed'!G438</f>
        <v>MAGNOLIA</v>
      </c>
      <c r="G438" s="112">
        <f>'[2]All Speed'!I438</f>
        <v>65.27</v>
      </c>
      <c r="H438" s="2">
        <f>'[2]All Speed'!J438</f>
        <v>66.13</v>
      </c>
      <c r="I438" s="112">
        <f>'[2]All Speed'!K438</f>
        <v>64.900000000000006</v>
      </c>
      <c r="J438" s="2">
        <f>'[2]All Speed'!L438</f>
        <v>61.09</v>
      </c>
      <c r="K438" s="112">
        <f>'[2]All Speed'!M438</f>
        <v>65.19</v>
      </c>
      <c r="L438" s="115">
        <f>VLOOKUP(A:A,readme[#All],2,FALSE)</f>
        <v>0</v>
      </c>
      <c r="M438" s="119">
        <f>VLOOKUP(A:A,readme[#All],3,FALSE)</f>
        <v>0</v>
      </c>
      <c r="N438" s="115">
        <f>VLOOKUP(A:A,readme[#All],4,FALSE)</f>
        <v>0</v>
      </c>
      <c r="O438" s="6">
        <f>VLOOKUP(A:A,readme[#All],5,FALSE)</f>
        <v>0</v>
      </c>
      <c r="P438" s="115">
        <f>VLOOKUP(A:A,readme[#All],6,FALSE)</f>
        <v>0</v>
      </c>
      <c r="Q438" s="143">
        <f t="shared" si="24"/>
        <v>-1</v>
      </c>
      <c r="R438" s="117">
        <f t="shared" si="25"/>
        <v>4373.1768999999995</v>
      </c>
      <c r="S438" s="143">
        <f t="shared" si="26"/>
        <v>-1</v>
      </c>
      <c r="T438" s="118">
        <f t="shared" si="27"/>
        <v>3731.9881000000005</v>
      </c>
      <c r="V438" s="10">
        <v>14682</v>
      </c>
      <c r="W438" s="139">
        <v>67.59</v>
      </c>
      <c r="X438" s="139">
        <v>0</v>
      </c>
      <c r="Y438" s="139">
        <v>54.77</v>
      </c>
      <c r="Z438" s="139">
        <v>0</v>
      </c>
      <c r="AA438" s="139"/>
      <c r="AB438" s="139"/>
      <c r="AC438" s="139"/>
      <c r="AD438" s="139"/>
      <c r="AE438" s="139"/>
      <c r="AF438" s="139"/>
      <c r="AG438" s="139"/>
      <c r="AH438" s="139"/>
      <c r="AI438" s="139"/>
      <c r="AJ438" s="139"/>
      <c r="AK438" s="139"/>
      <c r="AL438" s="139"/>
      <c r="AM438" s="139">
        <v>67.59</v>
      </c>
      <c r="AN438" s="139">
        <v>0</v>
      </c>
      <c r="AO438" s="139">
        <v>54.77</v>
      </c>
      <c r="AP438" s="139">
        <v>0</v>
      </c>
    </row>
    <row r="439" spans="1:42" x14ac:dyDescent="0.25">
      <c r="A439">
        <f>'[2]All Speed'!A439</f>
        <v>28179</v>
      </c>
      <c r="B439">
        <f>'[2]All Speed'!C439</f>
        <v>4</v>
      </c>
      <c r="C439" s="8" t="str">
        <f>'[2]All Speed'!D439</f>
        <v>I-8 EB</v>
      </c>
      <c r="D439" s="5">
        <f>'[2]All Speed'!E439</f>
        <v>54</v>
      </c>
      <c r="E439" s="1">
        <f>'[2]All Speed'!F439</f>
        <v>0.21</v>
      </c>
      <c r="F439" s="8" t="str">
        <f>'[2]All Speed'!G439</f>
        <v>MAGNOLIA</v>
      </c>
      <c r="G439" s="112">
        <f>'[2]All Speed'!I439</f>
        <v>65.27</v>
      </c>
      <c r="H439" s="2">
        <f>'[2]All Speed'!J439</f>
        <v>66.13</v>
      </c>
      <c r="I439" s="112">
        <f>'[2]All Speed'!K439</f>
        <v>64.900000000000006</v>
      </c>
      <c r="J439" s="2">
        <f>'[2]All Speed'!L439</f>
        <v>61.09</v>
      </c>
      <c r="K439" s="112">
        <f>'[2]All Speed'!M439</f>
        <v>65.19</v>
      </c>
      <c r="L439" s="115">
        <f>VLOOKUP(A:A,readme[#All],2,FALSE)</f>
        <v>0</v>
      </c>
      <c r="M439" s="119">
        <f>VLOOKUP(A:A,readme[#All],3,FALSE)</f>
        <v>0</v>
      </c>
      <c r="N439" s="115">
        <f>VLOOKUP(A:A,readme[#All],4,FALSE)</f>
        <v>0</v>
      </c>
      <c r="O439" s="6">
        <f>VLOOKUP(A:A,readme[#All],5,FALSE)</f>
        <v>0</v>
      </c>
      <c r="P439" s="115">
        <f>VLOOKUP(A:A,readme[#All],6,FALSE)</f>
        <v>0</v>
      </c>
      <c r="Q439" s="143">
        <f t="shared" si="24"/>
        <v>-1</v>
      </c>
      <c r="R439" s="117">
        <f t="shared" si="25"/>
        <v>4373.1768999999995</v>
      </c>
      <c r="S439" s="143">
        <f t="shared" si="26"/>
        <v>-1</v>
      </c>
      <c r="T439" s="118">
        <f t="shared" si="27"/>
        <v>3731.9881000000005</v>
      </c>
      <c r="V439" s="10">
        <v>14782</v>
      </c>
      <c r="W439" s="139"/>
      <c r="X439" s="139"/>
      <c r="Y439" s="139"/>
      <c r="Z439" s="139"/>
      <c r="AA439" s="139">
        <v>65.2</v>
      </c>
      <c r="AB439" s="139">
        <v>0</v>
      </c>
      <c r="AC439" s="139">
        <v>70.13</v>
      </c>
      <c r="AD439" s="139">
        <v>0</v>
      </c>
      <c r="AE439" s="139"/>
      <c r="AF439" s="139"/>
      <c r="AG439" s="139"/>
      <c r="AH439" s="139"/>
      <c r="AI439" s="139"/>
      <c r="AJ439" s="139"/>
      <c r="AK439" s="139"/>
      <c r="AL439" s="139"/>
      <c r="AM439" s="139">
        <v>65.2</v>
      </c>
      <c r="AN439" s="139">
        <v>0</v>
      </c>
      <c r="AO439" s="139">
        <v>70.13</v>
      </c>
      <c r="AP439" s="139">
        <v>0</v>
      </c>
    </row>
    <row r="440" spans="1:42" x14ac:dyDescent="0.25">
      <c r="A440">
        <f>'[2]All Speed'!A440</f>
        <v>28184</v>
      </c>
      <c r="B440">
        <f>'[2]All Speed'!C440</f>
        <v>4</v>
      </c>
      <c r="C440" s="8" t="str">
        <f>'[2]All Speed'!D440</f>
        <v>I-8 EB</v>
      </c>
      <c r="D440" s="5">
        <f>'[2]All Speed'!E440</f>
        <v>55</v>
      </c>
      <c r="E440" s="1">
        <f>'[2]All Speed'!F440</f>
        <v>0.48</v>
      </c>
      <c r="F440" s="8" t="str">
        <f>'[2]All Speed'!G440</f>
        <v>MOLLISON</v>
      </c>
      <c r="G440" s="112">
        <f>'[2]All Speed'!I440</f>
        <v>64.510000000000005</v>
      </c>
      <c r="H440" s="2">
        <f>'[2]All Speed'!J440</f>
        <v>64.42</v>
      </c>
      <c r="I440" s="112">
        <f>'[2]All Speed'!K440</f>
        <v>62.49</v>
      </c>
      <c r="J440" s="2">
        <f>'[2]All Speed'!L440</f>
        <v>53.47</v>
      </c>
      <c r="K440" s="112">
        <f>'[2]All Speed'!M440</f>
        <v>63.81</v>
      </c>
      <c r="L440" s="115">
        <f>VLOOKUP(A:A,readme[#All],2,FALSE)</f>
        <v>0</v>
      </c>
      <c r="M440" s="119">
        <f>VLOOKUP(A:A,readme[#All],3,FALSE)</f>
        <v>0</v>
      </c>
      <c r="N440" s="115">
        <f>VLOOKUP(A:A,readme[#All],4,FALSE)</f>
        <v>0</v>
      </c>
      <c r="O440" s="6">
        <f>VLOOKUP(A:A,readme[#All],5,FALSE)</f>
        <v>0</v>
      </c>
      <c r="P440" s="115">
        <f>VLOOKUP(A:A,readme[#All],6,FALSE)</f>
        <v>0</v>
      </c>
      <c r="Q440" s="143">
        <f t="shared" si="24"/>
        <v>-1</v>
      </c>
      <c r="R440" s="117">
        <f t="shared" si="25"/>
        <v>4149.9364000000005</v>
      </c>
      <c r="S440" s="143">
        <f t="shared" si="26"/>
        <v>-1</v>
      </c>
      <c r="T440" s="118">
        <f t="shared" si="27"/>
        <v>2859.0409</v>
      </c>
      <c r="V440" s="10">
        <v>14953</v>
      </c>
      <c r="W440" s="139"/>
      <c r="X440" s="139"/>
      <c r="Y440" s="139"/>
      <c r="Z440" s="139"/>
      <c r="AA440" s="139"/>
      <c r="AB440" s="139"/>
      <c r="AC440" s="139"/>
      <c r="AD440" s="139"/>
      <c r="AE440" s="139"/>
      <c r="AF440" s="139"/>
      <c r="AG440" s="139"/>
      <c r="AH440" s="139"/>
      <c r="AI440" s="139">
        <v>67.180000000000007</v>
      </c>
      <c r="AJ440" s="139">
        <v>0</v>
      </c>
      <c r="AK440" s="139">
        <v>46.19</v>
      </c>
      <c r="AL440" s="139">
        <v>0</v>
      </c>
      <c r="AM440" s="139">
        <v>67.180000000000007</v>
      </c>
      <c r="AN440" s="139">
        <v>0</v>
      </c>
      <c r="AO440" s="139">
        <v>46.19</v>
      </c>
      <c r="AP440" s="139">
        <v>0</v>
      </c>
    </row>
    <row r="441" spans="1:42" x14ac:dyDescent="0.25">
      <c r="A441">
        <f>'[2]All Speed'!A441</f>
        <v>28191</v>
      </c>
      <c r="B441">
        <f>'[2]All Speed'!C441</f>
        <v>4</v>
      </c>
      <c r="C441" s="8" t="str">
        <f>'[2]All Speed'!D441</f>
        <v>I-8 EB</v>
      </c>
      <c r="D441" s="5">
        <f>'[2]All Speed'!E441</f>
        <v>57</v>
      </c>
      <c r="E441" s="1">
        <f>'[2]All Speed'!F441</f>
        <v>0.48</v>
      </c>
      <c r="F441" s="8" t="str">
        <f>'[2]All Speed'!G441</f>
        <v>02ND</v>
      </c>
      <c r="G441" s="112">
        <f>'[2]All Speed'!I441</f>
        <v>64.19</v>
      </c>
      <c r="H441" s="2">
        <f>'[2]All Speed'!J441</f>
        <v>65.28</v>
      </c>
      <c r="I441" s="112">
        <f>'[2]All Speed'!K441</f>
        <v>63.51</v>
      </c>
      <c r="J441" s="2">
        <f>'[2]All Speed'!L441</f>
        <v>59.18</v>
      </c>
      <c r="K441" s="112">
        <f>'[2]All Speed'!M441</f>
        <v>63.21</v>
      </c>
      <c r="L441" s="115">
        <f>VLOOKUP(A:A,readme[#All],2,FALSE)</f>
        <v>0</v>
      </c>
      <c r="M441" s="119">
        <f>VLOOKUP(A:A,readme[#All],3,FALSE)</f>
        <v>0</v>
      </c>
      <c r="N441" s="115">
        <f>VLOOKUP(A:A,readme[#All],4,FALSE)</f>
        <v>0</v>
      </c>
      <c r="O441" s="6">
        <f>VLOOKUP(A:A,readme[#All],5,FALSE)</f>
        <v>0</v>
      </c>
      <c r="P441" s="115">
        <f>VLOOKUP(A:A,readme[#All],6,FALSE)</f>
        <v>0</v>
      </c>
      <c r="Q441" s="143">
        <f t="shared" si="24"/>
        <v>-1</v>
      </c>
      <c r="R441" s="117">
        <f t="shared" si="25"/>
        <v>4261.4784</v>
      </c>
      <c r="S441" s="143">
        <f t="shared" si="26"/>
        <v>-1</v>
      </c>
      <c r="T441" s="118">
        <f t="shared" si="27"/>
        <v>3502.2723999999998</v>
      </c>
      <c r="V441" s="10">
        <v>15020</v>
      </c>
      <c r="W441" s="139">
        <v>60.45</v>
      </c>
      <c r="X441" s="139">
        <v>0</v>
      </c>
      <c r="Y441" s="139">
        <v>68.09</v>
      </c>
      <c r="Z441" s="139">
        <v>0</v>
      </c>
      <c r="AA441" s="139"/>
      <c r="AB441" s="139"/>
      <c r="AC441" s="139"/>
      <c r="AD441" s="139"/>
      <c r="AE441" s="139"/>
      <c r="AF441" s="139"/>
      <c r="AG441" s="139"/>
      <c r="AH441" s="139"/>
      <c r="AI441" s="139"/>
      <c r="AJ441" s="139"/>
      <c r="AK441" s="139"/>
      <c r="AL441" s="139"/>
      <c r="AM441" s="139">
        <v>60.45</v>
      </c>
      <c r="AN441" s="139">
        <v>0</v>
      </c>
      <c r="AO441" s="139">
        <v>68.09</v>
      </c>
      <c r="AP441" s="139">
        <v>0</v>
      </c>
    </row>
    <row r="442" spans="1:42" x14ac:dyDescent="0.25">
      <c r="A442">
        <f>'[2]All Speed'!A442</f>
        <v>28380</v>
      </c>
      <c r="B442">
        <f>'[2]All Speed'!C442</f>
        <v>4</v>
      </c>
      <c r="C442" s="8" t="str">
        <f>'[2]All Speed'!D442</f>
        <v>I-8 EB</v>
      </c>
      <c r="D442" s="5">
        <f>'[2]All Speed'!E442</f>
        <v>58</v>
      </c>
      <c r="E442" s="1">
        <f>'[2]All Speed'!F442</f>
        <v>0.34</v>
      </c>
      <c r="F442" s="8" t="str">
        <f>'[2]All Speed'!G442</f>
        <v>SR  54</v>
      </c>
      <c r="G442" s="112">
        <f>'[2]All Speed'!I442</f>
        <v>66.83</v>
      </c>
      <c r="H442" s="2">
        <f>'[2]All Speed'!J442</f>
        <v>66.63</v>
      </c>
      <c r="I442" s="112">
        <f>'[2]All Speed'!K442</f>
        <v>64.98</v>
      </c>
      <c r="J442" s="2">
        <f>'[2]All Speed'!L442</f>
        <v>61.11</v>
      </c>
      <c r="K442" s="112">
        <f>'[2]All Speed'!M442</f>
        <v>66.41</v>
      </c>
      <c r="L442" s="115">
        <f>VLOOKUP(A:A,readme[#All],2,FALSE)</f>
        <v>0</v>
      </c>
      <c r="M442" s="119">
        <f>VLOOKUP(A:A,readme[#All],3,FALSE)</f>
        <v>0</v>
      </c>
      <c r="N442" s="115">
        <f>VLOOKUP(A:A,readme[#All],4,FALSE)</f>
        <v>0</v>
      </c>
      <c r="O442" s="6">
        <f>VLOOKUP(A:A,readme[#All],5,FALSE)</f>
        <v>0</v>
      </c>
      <c r="P442" s="115">
        <f>VLOOKUP(A:A,readme[#All],6,FALSE)</f>
        <v>0</v>
      </c>
      <c r="Q442" s="143">
        <f t="shared" si="24"/>
        <v>-1</v>
      </c>
      <c r="R442" s="117">
        <f t="shared" si="25"/>
        <v>4439.5568999999996</v>
      </c>
      <c r="S442" s="143">
        <f t="shared" si="26"/>
        <v>-1</v>
      </c>
      <c r="T442" s="118">
        <f t="shared" si="27"/>
        <v>3734.4321</v>
      </c>
      <c r="V442" s="10">
        <v>15037</v>
      </c>
      <c r="W442" s="139">
        <v>62.31</v>
      </c>
      <c r="X442" s="139">
        <v>0</v>
      </c>
      <c r="Y442" s="139">
        <v>69.790000000000006</v>
      </c>
      <c r="Z442" s="139">
        <v>0</v>
      </c>
      <c r="AA442" s="139"/>
      <c r="AB442" s="139"/>
      <c r="AC442" s="139"/>
      <c r="AD442" s="139"/>
      <c r="AE442" s="139"/>
      <c r="AF442" s="139"/>
      <c r="AG442" s="139"/>
      <c r="AH442" s="139"/>
      <c r="AI442" s="139"/>
      <c r="AJ442" s="139"/>
      <c r="AK442" s="139"/>
      <c r="AL442" s="139"/>
      <c r="AM442" s="139">
        <v>62.31</v>
      </c>
      <c r="AN442" s="139">
        <v>0</v>
      </c>
      <c r="AO442" s="139">
        <v>69.790000000000006</v>
      </c>
      <c r="AP442" s="139">
        <v>0</v>
      </c>
    </row>
    <row r="443" spans="1:42" x14ac:dyDescent="0.25">
      <c r="A443">
        <f>'[2]All Speed'!A443</f>
        <v>28381</v>
      </c>
      <c r="B443">
        <f>'[2]All Speed'!C443</f>
        <v>4</v>
      </c>
      <c r="C443" s="8" t="str">
        <f>'[2]All Speed'!D443</f>
        <v>I-8 EB</v>
      </c>
      <c r="D443" s="5">
        <f>'[2]All Speed'!E443</f>
        <v>59</v>
      </c>
      <c r="E443" s="1">
        <f>'[2]All Speed'!F443</f>
        <v>0.22</v>
      </c>
      <c r="F443" s="8" t="str">
        <f>'[2]All Speed'!G443</f>
        <v>SR  54</v>
      </c>
      <c r="G443" s="112">
        <f>'[2]All Speed'!I443</f>
        <v>66.83</v>
      </c>
      <c r="H443" s="2">
        <f>'[2]All Speed'!J443</f>
        <v>66.63</v>
      </c>
      <c r="I443" s="112">
        <f>'[2]All Speed'!K443</f>
        <v>64.98</v>
      </c>
      <c r="J443" s="2">
        <f>'[2]All Speed'!L443</f>
        <v>61.11</v>
      </c>
      <c r="K443" s="112">
        <f>'[2]All Speed'!M443</f>
        <v>66.41</v>
      </c>
      <c r="L443" s="115">
        <f>VLOOKUP(A:A,readme[#All],2,FALSE)</f>
        <v>0</v>
      </c>
      <c r="M443" s="119">
        <f>VLOOKUP(A:A,readme[#All],3,FALSE)</f>
        <v>0</v>
      </c>
      <c r="N443" s="115">
        <f>VLOOKUP(A:A,readme[#All],4,FALSE)</f>
        <v>0</v>
      </c>
      <c r="O443" s="6">
        <f>VLOOKUP(A:A,readme[#All],5,FALSE)</f>
        <v>0</v>
      </c>
      <c r="P443" s="115">
        <f>VLOOKUP(A:A,readme[#All],6,FALSE)</f>
        <v>0</v>
      </c>
      <c r="Q443" s="143">
        <f t="shared" si="24"/>
        <v>-1</v>
      </c>
      <c r="R443" s="117">
        <f t="shared" si="25"/>
        <v>4439.5568999999996</v>
      </c>
      <c r="S443" s="143">
        <f t="shared" si="26"/>
        <v>-1</v>
      </c>
      <c r="T443" s="118">
        <f t="shared" si="27"/>
        <v>3734.4321</v>
      </c>
      <c r="V443" s="10">
        <v>15038</v>
      </c>
      <c r="W443" s="139">
        <v>60.83</v>
      </c>
      <c r="X443" s="139">
        <v>0</v>
      </c>
      <c r="Y443" s="139">
        <v>69.84</v>
      </c>
      <c r="Z443" s="139">
        <v>0</v>
      </c>
      <c r="AA443" s="139"/>
      <c r="AB443" s="139"/>
      <c r="AC443" s="139"/>
      <c r="AD443" s="139"/>
      <c r="AE443" s="139"/>
      <c r="AF443" s="139"/>
      <c r="AG443" s="139"/>
      <c r="AH443" s="139"/>
      <c r="AI443" s="139"/>
      <c r="AJ443" s="139"/>
      <c r="AK443" s="139"/>
      <c r="AL443" s="139"/>
      <c r="AM443" s="139">
        <v>60.83</v>
      </c>
      <c r="AN443" s="139">
        <v>0</v>
      </c>
      <c r="AO443" s="139">
        <v>69.84</v>
      </c>
      <c r="AP443" s="139">
        <v>0</v>
      </c>
    </row>
    <row r="444" spans="1:42" x14ac:dyDescent="0.25">
      <c r="A444">
        <f>'[2]All Speed'!A444</f>
        <v>28635</v>
      </c>
      <c r="B444">
        <f>'[2]All Speed'!C444</f>
        <v>4</v>
      </c>
      <c r="C444" s="8" t="str">
        <f>'[2]All Speed'!D444</f>
        <v>I-8 EB</v>
      </c>
      <c r="D444" s="5">
        <f>'[2]All Speed'!E444</f>
        <v>62</v>
      </c>
      <c r="E444" s="1">
        <f>'[2]All Speed'!F444</f>
        <v>0.32</v>
      </c>
      <c r="F444" s="8" t="str">
        <f>'[2]All Speed'!G444</f>
        <v>GREENFIELD</v>
      </c>
      <c r="G444" s="112">
        <f>'[2]All Speed'!I444</f>
        <v>64.569999999999993</v>
      </c>
      <c r="H444" s="2">
        <f>'[2]All Speed'!J444</f>
        <v>65.8</v>
      </c>
      <c r="I444" s="112">
        <f>'[2]All Speed'!K444</f>
        <v>63.35</v>
      </c>
      <c r="J444" s="2">
        <f>'[2]All Speed'!L444</f>
        <v>59.37</v>
      </c>
      <c r="K444" s="112">
        <f>'[2]All Speed'!M444</f>
        <v>64.87</v>
      </c>
      <c r="L444" s="115">
        <f>VLOOKUP(A:A,readme[#All],2,FALSE)</f>
        <v>0</v>
      </c>
      <c r="M444" s="119">
        <f>VLOOKUP(A:A,readme[#All],3,FALSE)</f>
        <v>0</v>
      </c>
      <c r="N444" s="115">
        <f>VLOOKUP(A:A,readme[#All],4,FALSE)</f>
        <v>0</v>
      </c>
      <c r="O444" s="6">
        <f>VLOOKUP(A:A,readme[#All],5,FALSE)</f>
        <v>0</v>
      </c>
      <c r="P444" s="115">
        <f>VLOOKUP(A:A,readme[#All],6,FALSE)</f>
        <v>0</v>
      </c>
      <c r="Q444" s="143">
        <f t="shared" si="24"/>
        <v>-1</v>
      </c>
      <c r="R444" s="117">
        <f t="shared" si="25"/>
        <v>4329.6399999999994</v>
      </c>
      <c r="S444" s="143">
        <f t="shared" si="26"/>
        <v>-1</v>
      </c>
      <c r="T444" s="118">
        <f t="shared" si="27"/>
        <v>3524.7968999999998</v>
      </c>
      <c r="V444" s="10">
        <v>15064</v>
      </c>
      <c r="W444" s="139">
        <v>67.5</v>
      </c>
      <c r="X444" s="139">
        <v>0</v>
      </c>
      <c r="Y444" s="139">
        <v>69.989999999999995</v>
      </c>
      <c r="Z444" s="139">
        <v>0</v>
      </c>
      <c r="AA444" s="139"/>
      <c r="AB444" s="139"/>
      <c r="AC444" s="139"/>
      <c r="AD444" s="139"/>
      <c r="AE444" s="139"/>
      <c r="AF444" s="139"/>
      <c r="AG444" s="139"/>
      <c r="AH444" s="139"/>
      <c r="AI444" s="139"/>
      <c r="AJ444" s="139"/>
      <c r="AK444" s="139"/>
      <c r="AL444" s="139"/>
      <c r="AM444" s="139">
        <v>67.5</v>
      </c>
      <c r="AN444" s="139">
        <v>0</v>
      </c>
      <c r="AO444" s="139">
        <v>69.989999999999995</v>
      </c>
      <c r="AP444" s="139">
        <v>0</v>
      </c>
    </row>
    <row r="445" spans="1:42" x14ac:dyDescent="0.25">
      <c r="A445">
        <f>'[2]All Speed'!A445</f>
        <v>28203</v>
      </c>
      <c r="B445">
        <f>'[2]All Speed'!C445</f>
        <v>4</v>
      </c>
      <c r="C445" s="8" t="str">
        <f>'[2]All Speed'!D445</f>
        <v>I-8 EB</v>
      </c>
      <c r="D445" s="5">
        <f>'[2]All Speed'!E445</f>
        <v>64</v>
      </c>
      <c r="E445" s="1">
        <f>'[2]All Speed'!F445</f>
        <v>0.41</v>
      </c>
      <c r="F445" s="8" t="str">
        <f>'[2]All Speed'!G445</f>
        <v>CAM CANADA</v>
      </c>
      <c r="G445" s="112">
        <f>'[2]All Speed'!I445</f>
        <v>66</v>
      </c>
      <c r="H445" s="2">
        <f>'[2]All Speed'!J445</f>
        <v>66.459999999999994</v>
      </c>
      <c r="I445" s="112">
        <f>'[2]All Speed'!K445</f>
        <v>64.150000000000006</v>
      </c>
      <c r="J445" s="2">
        <f>'[2]All Speed'!L445</f>
        <v>62.89</v>
      </c>
      <c r="K445" s="112">
        <f>'[2]All Speed'!M445</f>
        <v>65.78</v>
      </c>
      <c r="L445" s="115">
        <f>VLOOKUP(A:A,readme[#All],2,FALSE)</f>
        <v>0</v>
      </c>
      <c r="M445" s="119">
        <f>VLOOKUP(A:A,readme[#All],3,FALSE)</f>
        <v>0</v>
      </c>
      <c r="N445" s="115">
        <f>VLOOKUP(A:A,readme[#All],4,FALSE)</f>
        <v>0</v>
      </c>
      <c r="O445" s="6">
        <f>VLOOKUP(A:A,readme[#All],5,FALSE)</f>
        <v>0</v>
      </c>
      <c r="P445" s="115">
        <f>VLOOKUP(A:A,readme[#All],6,FALSE)</f>
        <v>0</v>
      </c>
      <c r="Q445" s="143">
        <f t="shared" si="24"/>
        <v>-1</v>
      </c>
      <c r="R445" s="117">
        <f t="shared" si="25"/>
        <v>4416.931599999999</v>
      </c>
      <c r="S445" s="143">
        <f t="shared" si="26"/>
        <v>-1</v>
      </c>
      <c r="T445" s="118">
        <f t="shared" si="27"/>
        <v>3955.1521000000002</v>
      </c>
      <c r="V445" s="10">
        <v>15065</v>
      </c>
      <c r="W445" s="139"/>
      <c r="X445" s="139"/>
      <c r="Y445" s="139"/>
      <c r="Z445" s="139"/>
      <c r="AA445" s="139">
        <v>68.16</v>
      </c>
      <c r="AB445" s="139">
        <v>0</v>
      </c>
      <c r="AC445" s="139">
        <v>30.12</v>
      </c>
      <c r="AD445" s="139">
        <v>0</v>
      </c>
      <c r="AE445" s="139"/>
      <c r="AF445" s="139"/>
      <c r="AG445" s="139"/>
      <c r="AH445" s="139"/>
      <c r="AI445" s="139"/>
      <c r="AJ445" s="139"/>
      <c r="AK445" s="139"/>
      <c r="AL445" s="139"/>
      <c r="AM445" s="139">
        <v>68.16</v>
      </c>
      <c r="AN445" s="139">
        <v>0</v>
      </c>
      <c r="AO445" s="139">
        <v>30.12</v>
      </c>
      <c r="AP445" s="139">
        <v>0</v>
      </c>
    </row>
    <row r="446" spans="1:42" x14ac:dyDescent="0.25">
      <c r="A446">
        <f>'[2]All Speed'!A446</f>
        <v>28208</v>
      </c>
      <c r="B446">
        <f>'[2]All Speed'!C446</f>
        <v>4</v>
      </c>
      <c r="C446" s="8" t="str">
        <f>'[2]All Speed'!D446</f>
        <v>I-8 EB</v>
      </c>
      <c r="D446" s="5">
        <f>'[2]All Speed'!E446</f>
        <v>65</v>
      </c>
      <c r="E446" s="1">
        <f>'[2]All Speed'!F446</f>
        <v>1.3</v>
      </c>
      <c r="F446" s="8" t="str">
        <f>'[2]All Speed'!G446</f>
        <v>CAM CANADA</v>
      </c>
      <c r="G446" s="112">
        <f>'[2]All Speed'!I446</f>
        <v>64.819999999999993</v>
      </c>
      <c r="H446" s="2">
        <f>'[2]All Speed'!J446</f>
        <v>66</v>
      </c>
      <c r="I446" s="112">
        <f>'[2]All Speed'!K446</f>
        <v>64.45</v>
      </c>
      <c r="J446" s="2">
        <f>'[2]All Speed'!L446</f>
        <v>65.56</v>
      </c>
      <c r="K446" s="112">
        <f>'[2]All Speed'!M446</f>
        <v>65.010000000000005</v>
      </c>
      <c r="L446" s="115">
        <f>VLOOKUP(A:A,readme[#All],2,FALSE)</f>
        <v>0</v>
      </c>
      <c r="M446" s="119">
        <f>VLOOKUP(A:A,readme[#All],3,FALSE)</f>
        <v>0</v>
      </c>
      <c r="N446" s="115">
        <f>VLOOKUP(A:A,readme[#All],4,FALSE)</f>
        <v>0</v>
      </c>
      <c r="O446" s="6">
        <f>VLOOKUP(A:A,readme[#All],5,FALSE)</f>
        <v>0</v>
      </c>
      <c r="P446" s="115">
        <f>VLOOKUP(A:A,readme[#All],6,FALSE)</f>
        <v>0</v>
      </c>
      <c r="Q446" s="143">
        <f t="shared" si="24"/>
        <v>-1</v>
      </c>
      <c r="R446" s="117">
        <f t="shared" si="25"/>
        <v>4356</v>
      </c>
      <c r="S446" s="143">
        <f t="shared" si="26"/>
        <v>-1</v>
      </c>
      <c r="T446" s="118">
        <f t="shared" si="27"/>
        <v>4298.1136000000006</v>
      </c>
      <c r="V446" s="10">
        <v>15081</v>
      </c>
      <c r="W446" s="139">
        <v>50.52</v>
      </c>
      <c r="X446" s="139">
        <v>0</v>
      </c>
      <c r="Y446" s="139">
        <v>67.739999999999995</v>
      </c>
      <c r="Z446" s="139">
        <v>0</v>
      </c>
      <c r="AA446" s="139"/>
      <c r="AB446" s="139"/>
      <c r="AC446" s="139"/>
      <c r="AD446" s="139"/>
      <c r="AE446" s="139"/>
      <c r="AF446" s="139"/>
      <c r="AG446" s="139"/>
      <c r="AH446" s="139"/>
      <c r="AI446" s="139"/>
      <c r="AJ446" s="139"/>
      <c r="AK446" s="139"/>
      <c r="AL446" s="139"/>
      <c r="AM446" s="139">
        <v>50.52</v>
      </c>
      <c r="AN446" s="139">
        <v>0</v>
      </c>
      <c r="AO446" s="139">
        <v>67.739999999999995</v>
      </c>
      <c r="AP446" s="139">
        <v>0</v>
      </c>
    </row>
    <row r="447" spans="1:42" x14ac:dyDescent="0.25">
      <c r="A447">
        <f>'[2]All Speed'!A447</f>
        <v>28209</v>
      </c>
      <c r="B447">
        <f>'[2]All Speed'!C447</f>
        <v>4</v>
      </c>
      <c r="C447" s="8" t="str">
        <f>'[2]All Speed'!D447</f>
        <v>I-8 EB</v>
      </c>
      <c r="D447" s="5">
        <f>'[2]All Speed'!E447</f>
        <v>66</v>
      </c>
      <c r="E447" s="1">
        <f>'[2]All Speed'!F447</f>
        <v>0.27</v>
      </c>
      <c r="F447" s="8" t="str">
        <f>'[2]All Speed'!G447</f>
        <v>LAKE JENNINGS PARK</v>
      </c>
      <c r="G447" s="112">
        <f>'[2]All Speed'!I447</f>
        <v>64.819999999999993</v>
      </c>
      <c r="H447" s="2">
        <f>'[2]All Speed'!J447</f>
        <v>66</v>
      </c>
      <c r="I447" s="112">
        <f>'[2]All Speed'!K447</f>
        <v>64.45</v>
      </c>
      <c r="J447" s="2">
        <f>'[2]All Speed'!L447</f>
        <v>65.56</v>
      </c>
      <c r="K447" s="112">
        <f>'[2]All Speed'!M447</f>
        <v>65.010000000000005</v>
      </c>
      <c r="L447" s="115">
        <f>VLOOKUP(A:A,readme[#All],2,FALSE)</f>
        <v>0</v>
      </c>
      <c r="M447" s="119">
        <f>VLOOKUP(A:A,readme[#All],3,FALSE)</f>
        <v>0</v>
      </c>
      <c r="N447" s="115">
        <f>VLOOKUP(A:A,readme[#All],4,FALSE)</f>
        <v>0</v>
      </c>
      <c r="O447" s="6">
        <f>VLOOKUP(A:A,readme[#All],5,FALSE)</f>
        <v>0</v>
      </c>
      <c r="P447" s="115">
        <f>VLOOKUP(A:A,readme[#All],6,FALSE)</f>
        <v>0</v>
      </c>
      <c r="Q447" s="143">
        <f t="shared" si="24"/>
        <v>-1</v>
      </c>
      <c r="R447" s="117">
        <f t="shared" si="25"/>
        <v>4356</v>
      </c>
      <c r="S447" s="143">
        <f t="shared" si="26"/>
        <v>-1</v>
      </c>
      <c r="T447" s="118">
        <f t="shared" si="27"/>
        <v>4298.1136000000006</v>
      </c>
      <c r="V447" s="10">
        <v>15083</v>
      </c>
      <c r="W447" s="139"/>
      <c r="X447" s="139"/>
      <c r="Y447" s="139"/>
      <c r="Z447" s="139"/>
      <c r="AA447" s="139">
        <v>67.39</v>
      </c>
      <c r="AB447" s="139">
        <v>0</v>
      </c>
      <c r="AC447" s="139">
        <v>33.03</v>
      </c>
      <c r="AD447" s="139">
        <v>0</v>
      </c>
      <c r="AE447" s="139"/>
      <c r="AF447" s="139"/>
      <c r="AG447" s="139"/>
      <c r="AH447" s="139"/>
      <c r="AI447" s="139"/>
      <c r="AJ447" s="139"/>
      <c r="AK447" s="139"/>
      <c r="AL447" s="139"/>
      <c r="AM447" s="139">
        <v>67.39</v>
      </c>
      <c r="AN447" s="139">
        <v>0</v>
      </c>
      <c r="AO447" s="139">
        <v>33.03</v>
      </c>
      <c r="AP447" s="139">
        <v>0</v>
      </c>
    </row>
    <row r="448" spans="1:42" x14ac:dyDescent="0.25">
      <c r="A448">
        <f>'[2]All Speed'!A448</f>
        <v>28214</v>
      </c>
      <c r="B448">
        <f>'[2]All Speed'!C448</f>
        <v>4</v>
      </c>
      <c r="C448" s="8" t="str">
        <f>'[2]All Speed'!D448</f>
        <v>I-8 EB</v>
      </c>
      <c r="D448" s="5">
        <f>'[2]All Speed'!E448</f>
        <v>67</v>
      </c>
      <c r="E448" s="1">
        <f>'[2]All Speed'!F448</f>
        <v>0.24</v>
      </c>
      <c r="F448" s="8" t="str">
        <f>'[2]All Speed'!G448</f>
        <v>LAKE JENNINGS PARK</v>
      </c>
      <c r="G448" s="112">
        <f>'[2]All Speed'!I448</f>
        <v>64.819999999999993</v>
      </c>
      <c r="H448" s="2">
        <f>'[2]All Speed'!J448</f>
        <v>66</v>
      </c>
      <c r="I448" s="112">
        <f>'[2]All Speed'!K448</f>
        <v>64.45</v>
      </c>
      <c r="J448" s="2">
        <f>'[2]All Speed'!L448</f>
        <v>65.56</v>
      </c>
      <c r="K448" s="112">
        <f>'[2]All Speed'!M448</f>
        <v>65.010000000000005</v>
      </c>
      <c r="L448" s="115">
        <f>VLOOKUP(A:A,readme[#All],2,FALSE)</f>
        <v>0</v>
      </c>
      <c r="M448" s="119">
        <f>VLOOKUP(A:A,readme[#All],3,FALSE)</f>
        <v>0</v>
      </c>
      <c r="N448" s="115">
        <f>VLOOKUP(A:A,readme[#All],4,FALSE)</f>
        <v>0</v>
      </c>
      <c r="O448" s="6">
        <f>VLOOKUP(A:A,readme[#All],5,FALSE)</f>
        <v>0</v>
      </c>
      <c r="P448" s="115">
        <f>VLOOKUP(A:A,readme[#All],6,FALSE)</f>
        <v>0</v>
      </c>
      <c r="Q448" s="143">
        <f t="shared" si="24"/>
        <v>-1</v>
      </c>
      <c r="R448" s="117">
        <f t="shared" si="25"/>
        <v>4356</v>
      </c>
      <c r="S448" s="143">
        <f t="shared" si="26"/>
        <v>-1</v>
      </c>
      <c r="T448" s="118">
        <f t="shared" si="27"/>
        <v>4298.1136000000006</v>
      </c>
      <c r="V448" s="10">
        <v>15157</v>
      </c>
      <c r="W448" s="139"/>
      <c r="X448" s="139"/>
      <c r="Y448" s="139"/>
      <c r="Z448" s="139"/>
      <c r="AA448" s="139"/>
      <c r="AB448" s="139"/>
      <c r="AC448" s="139"/>
      <c r="AD448" s="139"/>
      <c r="AE448" s="139">
        <v>61.8</v>
      </c>
      <c r="AF448" s="139">
        <v>0</v>
      </c>
      <c r="AG448" s="139">
        <v>62.61</v>
      </c>
      <c r="AH448" s="139">
        <v>0</v>
      </c>
      <c r="AI448" s="139"/>
      <c r="AJ448" s="139"/>
      <c r="AK448" s="139"/>
      <c r="AL448" s="139"/>
      <c r="AM448" s="139">
        <v>61.8</v>
      </c>
      <c r="AN448" s="139">
        <v>0</v>
      </c>
      <c r="AO448" s="139">
        <v>62.61</v>
      </c>
      <c r="AP448" s="139">
        <v>0</v>
      </c>
    </row>
    <row r="449" spans="1:42" x14ac:dyDescent="0.25">
      <c r="A449">
        <f>'[2]All Speed'!A449</f>
        <v>36079</v>
      </c>
      <c r="B449">
        <f>'[2]All Speed'!C449</f>
        <v>4</v>
      </c>
      <c r="C449" s="8" t="str">
        <f>'[2]All Speed'!D449</f>
        <v>I-8 EB</v>
      </c>
      <c r="D449" s="5">
        <f>'[2]All Speed'!E449</f>
        <v>69</v>
      </c>
      <c r="E449" s="1">
        <f>'[2]All Speed'!F449</f>
        <v>0.61</v>
      </c>
      <c r="F449" s="8">
        <f>'[2]All Speed'!G449</f>
        <v>0</v>
      </c>
      <c r="G449" s="112">
        <f>'[2]All Speed'!I449</f>
        <v>62.11</v>
      </c>
      <c r="H449" s="2">
        <f>'[2]All Speed'!J449</f>
        <v>65.45</v>
      </c>
      <c r="I449" s="112">
        <f>'[2]All Speed'!K449</f>
        <v>63.26</v>
      </c>
      <c r="J449" s="2">
        <f>'[2]All Speed'!L449</f>
        <v>64.39</v>
      </c>
      <c r="K449" s="112">
        <f>'[2]All Speed'!M449</f>
        <v>61.35</v>
      </c>
      <c r="L449" s="115">
        <f>VLOOKUP(A:A,readme[#All],2,FALSE)</f>
        <v>0</v>
      </c>
      <c r="M449" s="119">
        <f>VLOOKUP(A:A,readme[#All],3,FALSE)</f>
        <v>0</v>
      </c>
      <c r="N449" s="115">
        <f>VLOOKUP(A:A,readme[#All],4,FALSE)</f>
        <v>0</v>
      </c>
      <c r="O449" s="6">
        <f>VLOOKUP(A:A,readme[#All],5,FALSE)</f>
        <v>0</v>
      </c>
      <c r="P449" s="115">
        <f>VLOOKUP(A:A,readme[#All],6,FALSE)</f>
        <v>0</v>
      </c>
      <c r="Q449" s="143">
        <f t="shared" si="24"/>
        <v>-1</v>
      </c>
      <c r="R449" s="117">
        <f t="shared" si="25"/>
        <v>4283.7025000000003</v>
      </c>
      <c r="S449" s="143">
        <f t="shared" si="26"/>
        <v>-1</v>
      </c>
      <c r="T449" s="118">
        <f t="shared" si="27"/>
        <v>4146.0721000000003</v>
      </c>
      <c r="V449" s="10">
        <v>15187</v>
      </c>
      <c r="W449" s="139">
        <v>58.39</v>
      </c>
      <c r="X449" s="139">
        <v>0</v>
      </c>
      <c r="Y449" s="139">
        <v>56.4</v>
      </c>
      <c r="Z449" s="139">
        <v>0</v>
      </c>
      <c r="AA449" s="139"/>
      <c r="AB449" s="139"/>
      <c r="AC449" s="139"/>
      <c r="AD449" s="139"/>
      <c r="AE449" s="139"/>
      <c r="AF449" s="139"/>
      <c r="AG449" s="139"/>
      <c r="AH449" s="139"/>
      <c r="AI449" s="139"/>
      <c r="AJ449" s="139"/>
      <c r="AK449" s="139"/>
      <c r="AL449" s="139"/>
      <c r="AM449" s="139">
        <v>58.39</v>
      </c>
      <c r="AN449" s="139">
        <v>0</v>
      </c>
      <c r="AO449" s="139">
        <v>56.4</v>
      </c>
      <c r="AP449" s="139">
        <v>0</v>
      </c>
    </row>
    <row r="450" spans="1:42" x14ac:dyDescent="0.25">
      <c r="A450">
        <f>'[2]All Speed'!A450</f>
        <v>28227</v>
      </c>
      <c r="B450">
        <f>'[2]All Speed'!C450</f>
        <v>4</v>
      </c>
      <c r="C450" s="8" t="str">
        <f>'[2]All Speed'!D450</f>
        <v>I-8 EB</v>
      </c>
      <c r="D450" s="5">
        <f>'[2]All Speed'!E450</f>
        <v>72</v>
      </c>
      <c r="E450" s="1">
        <f>'[2]All Speed'!F450</f>
        <v>0.7</v>
      </c>
      <c r="F450" s="8" t="str">
        <f>'[2]All Speed'!G450</f>
        <v>TAVERN</v>
      </c>
      <c r="G450" s="112">
        <f>'[2]All Speed'!I450</f>
        <v>56.44</v>
      </c>
      <c r="H450" s="2">
        <f>'[2]All Speed'!J450</f>
        <v>61.75</v>
      </c>
      <c r="I450" s="112">
        <f>'[2]All Speed'!K450</f>
        <v>58.61</v>
      </c>
      <c r="J450" s="2">
        <f>'[2]All Speed'!L450</f>
        <v>58.37</v>
      </c>
      <c r="K450" s="112">
        <f>'[2]All Speed'!M450</f>
        <v>53.86</v>
      </c>
      <c r="L450" s="115">
        <f>VLOOKUP(A:A,readme[#All],2,FALSE)</f>
        <v>0</v>
      </c>
      <c r="M450" s="119">
        <f>VLOOKUP(A:A,readme[#All],3,FALSE)</f>
        <v>0</v>
      </c>
      <c r="N450" s="115">
        <f>VLOOKUP(A:A,readme[#All],4,FALSE)</f>
        <v>0</v>
      </c>
      <c r="O450" s="6">
        <f>VLOOKUP(A:A,readme[#All],5,FALSE)</f>
        <v>0</v>
      </c>
      <c r="P450" s="115">
        <f>VLOOKUP(A:A,readme[#All],6,FALSE)</f>
        <v>0</v>
      </c>
      <c r="Q450" s="143">
        <f t="shared" si="24"/>
        <v>-1</v>
      </c>
      <c r="R450" s="117">
        <f t="shared" si="25"/>
        <v>3813.0625</v>
      </c>
      <c r="S450" s="143">
        <f t="shared" si="26"/>
        <v>-1</v>
      </c>
      <c r="T450" s="118">
        <f t="shared" si="27"/>
        <v>3407.0568999999996</v>
      </c>
      <c r="V450" s="10">
        <v>15188</v>
      </c>
      <c r="W450" s="139">
        <v>58.39</v>
      </c>
      <c r="X450" s="139">
        <v>0</v>
      </c>
      <c r="Y450" s="139">
        <v>56.4</v>
      </c>
      <c r="Z450" s="139">
        <v>0</v>
      </c>
      <c r="AA450" s="139"/>
      <c r="AB450" s="139"/>
      <c r="AC450" s="139"/>
      <c r="AD450" s="139"/>
      <c r="AE450" s="139"/>
      <c r="AF450" s="139"/>
      <c r="AG450" s="139"/>
      <c r="AH450" s="139"/>
      <c r="AI450" s="139"/>
      <c r="AJ450" s="139"/>
      <c r="AK450" s="139"/>
      <c r="AL450" s="139"/>
      <c r="AM450" s="139">
        <v>58.39</v>
      </c>
      <c r="AN450" s="139">
        <v>0</v>
      </c>
      <c r="AO450" s="139">
        <v>56.4</v>
      </c>
      <c r="AP450" s="139">
        <v>0</v>
      </c>
    </row>
    <row r="451" spans="1:42" x14ac:dyDescent="0.25">
      <c r="A451">
        <f>'[2]All Speed'!A451</f>
        <v>28235</v>
      </c>
      <c r="B451">
        <f>'[2]All Speed'!C451</f>
        <v>4</v>
      </c>
      <c r="C451" s="8" t="str">
        <f>'[2]All Speed'!D451</f>
        <v>I-8 EB</v>
      </c>
      <c r="D451" s="5">
        <f>'[2]All Speed'!E451</f>
        <v>74</v>
      </c>
      <c r="E451" s="1">
        <f>'[2]All Speed'!F451</f>
        <v>0.46</v>
      </c>
      <c r="F451" s="8" t="str">
        <f>'[2]All Speed'!G451</f>
        <v>WEST WILLOWS</v>
      </c>
      <c r="G451" s="112">
        <f>'[2]All Speed'!I451</f>
        <v>62.83</v>
      </c>
      <c r="H451" s="2">
        <f>'[2]All Speed'!J451</f>
        <v>65.709999999999994</v>
      </c>
      <c r="I451" s="112">
        <f>'[2]All Speed'!K451</f>
        <v>64.12</v>
      </c>
      <c r="J451" s="2">
        <f>'[2]All Speed'!L451</f>
        <v>64.540000000000006</v>
      </c>
      <c r="K451" s="112">
        <f>'[2]All Speed'!M451</f>
        <v>61.31</v>
      </c>
      <c r="L451" s="115">
        <f>VLOOKUP(A:A,readme[#All],2,FALSE)</f>
        <v>0</v>
      </c>
      <c r="M451" s="119">
        <f>VLOOKUP(A:A,readme[#All],3,FALSE)</f>
        <v>0</v>
      </c>
      <c r="N451" s="115">
        <f>VLOOKUP(A:A,readme[#All],4,FALSE)</f>
        <v>0</v>
      </c>
      <c r="O451" s="6">
        <f>VLOOKUP(A:A,readme[#All],5,FALSE)</f>
        <v>0</v>
      </c>
      <c r="P451" s="115">
        <f>VLOOKUP(A:A,readme[#All],6,FALSE)</f>
        <v>0</v>
      </c>
      <c r="Q451" s="143">
        <f t="shared" ref="Q451:Q514" si="28">IFERROR(M451/H451-1,"")</f>
        <v>-1</v>
      </c>
      <c r="R451" s="117">
        <f t="shared" ref="R451:R514" si="29">IFERROR(POWER((M451-H451),2),"")</f>
        <v>4317.8040999999994</v>
      </c>
      <c r="S451" s="143">
        <f t="shared" ref="S451:S514" si="30">IFERROR(O451/J451-1,"")</f>
        <v>-1</v>
      </c>
      <c r="T451" s="118">
        <f t="shared" ref="T451:T514" si="31">IFERROR(POWER((O451-J451),2),"")</f>
        <v>4165.4116000000004</v>
      </c>
      <c r="V451" s="10">
        <v>15191</v>
      </c>
      <c r="W451" s="139"/>
      <c r="X451" s="139"/>
      <c r="Y451" s="139"/>
      <c r="Z451" s="139"/>
      <c r="AA451" s="139">
        <v>68.98</v>
      </c>
      <c r="AB451" s="139">
        <v>0</v>
      </c>
      <c r="AC451" s="139">
        <v>19.510000000000002</v>
      </c>
      <c r="AD451" s="139">
        <v>0</v>
      </c>
      <c r="AE451" s="139"/>
      <c r="AF451" s="139"/>
      <c r="AG451" s="139"/>
      <c r="AH451" s="139"/>
      <c r="AI451" s="139"/>
      <c r="AJ451" s="139"/>
      <c r="AK451" s="139"/>
      <c r="AL451" s="139"/>
      <c r="AM451" s="139">
        <v>68.98</v>
      </c>
      <c r="AN451" s="139">
        <v>0</v>
      </c>
      <c r="AO451" s="139">
        <v>19.510000000000002</v>
      </c>
      <c r="AP451" s="139">
        <v>0</v>
      </c>
    </row>
    <row r="452" spans="1:42" x14ac:dyDescent="0.25">
      <c r="A452">
        <f>'[2]All Speed'!A452</f>
        <v>28245</v>
      </c>
      <c r="B452">
        <f>'[2]All Speed'!C452</f>
        <v>4</v>
      </c>
      <c r="C452" s="8" t="str">
        <f>'[2]All Speed'!D452</f>
        <v>I-8 EB</v>
      </c>
      <c r="D452" s="5">
        <f>'[2]All Speed'!E452</f>
        <v>76</v>
      </c>
      <c r="E452" s="1">
        <f>'[2]All Speed'!F452</f>
        <v>0.55000000000000004</v>
      </c>
      <c r="F452" s="8" t="str">
        <f>'[2]All Speed'!G452</f>
        <v>EAST WILLOWS</v>
      </c>
      <c r="G452" s="112">
        <f>'[2]All Speed'!I452</f>
        <v>60.68</v>
      </c>
      <c r="H452" s="2">
        <f>'[2]All Speed'!J452</f>
        <v>64.7</v>
      </c>
      <c r="I452" s="112">
        <f>'[2]All Speed'!K452</f>
        <v>62.28</v>
      </c>
      <c r="J452" s="2">
        <f>'[2]All Speed'!L452</f>
        <v>62.84</v>
      </c>
      <c r="K452" s="112">
        <f>'[2]All Speed'!M452</f>
        <v>58.47</v>
      </c>
      <c r="L452" s="115">
        <f>VLOOKUP(A:A,readme[#All],2,FALSE)</f>
        <v>0</v>
      </c>
      <c r="M452" s="119">
        <f>VLOOKUP(A:A,readme[#All],3,FALSE)</f>
        <v>0</v>
      </c>
      <c r="N452" s="115">
        <f>VLOOKUP(A:A,readme[#All],4,FALSE)</f>
        <v>0</v>
      </c>
      <c r="O452" s="6">
        <f>VLOOKUP(A:A,readme[#All],5,FALSE)</f>
        <v>0</v>
      </c>
      <c r="P452" s="115">
        <f>VLOOKUP(A:A,readme[#All],6,FALSE)</f>
        <v>0</v>
      </c>
      <c r="Q452" s="143">
        <f t="shared" si="28"/>
        <v>-1</v>
      </c>
      <c r="R452" s="117">
        <f t="shared" si="29"/>
        <v>4186.09</v>
      </c>
      <c r="S452" s="143">
        <f t="shared" si="30"/>
        <v>-1</v>
      </c>
      <c r="T452" s="118">
        <f t="shared" si="31"/>
        <v>3948.8656000000005</v>
      </c>
      <c r="V452" s="10">
        <v>15196</v>
      </c>
      <c r="W452" s="139"/>
      <c r="X452" s="139"/>
      <c r="Y452" s="139"/>
      <c r="Z452" s="139"/>
      <c r="AA452" s="139">
        <v>69.069999999999993</v>
      </c>
      <c r="AB452" s="139">
        <v>0</v>
      </c>
      <c r="AC452" s="139">
        <v>16.55</v>
      </c>
      <c r="AD452" s="139">
        <v>0</v>
      </c>
      <c r="AE452" s="139"/>
      <c r="AF452" s="139"/>
      <c r="AG452" s="139"/>
      <c r="AH452" s="139"/>
      <c r="AI452" s="139"/>
      <c r="AJ452" s="139"/>
      <c r="AK452" s="139"/>
      <c r="AL452" s="139"/>
      <c r="AM452" s="139">
        <v>69.069999999999993</v>
      </c>
      <c r="AN452" s="139">
        <v>0</v>
      </c>
      <c r="AO452" s="139">
        <v>16.55</v>
      </c>
      <c r="AP452" s="139">
        <v>0</v>
      </c>
    </row>
    <row r="453" spans="1:42" x14ac:dyDescent="0.25">
      <c r="A453">
        <f>'[2]All Speed'!A453</f>
        <v>28253</v>
      </c>
      <c r="B453">
        <f>'[2]All Speed'!C453</f>
        <v>4</v>
      </c>
      <c r="C453" s="8" t="str">
        <f>'[2]All Speed'!D453</f>
        <v>I-8 EB</v>
      </c>
      <c r="D453" s="5">
        <f>'[2]All Speed'!E453</f>
        <v>78</v>
      </c>
      <c r="E453" s="1">
        <f>'[2]All Speed'!F453</f>
        <v>0.67</v>
      </c>
      <c r="F453" s="8" t="str">
        <f>'[2]All Speed'!G453</f>
        <v>JAPATUL VALLEY</v>
      </c>
      <c r="G453" s="112">
        <f>'[2]All Speed'!I453</f>
        <v>56.32</v>
      </c>
      <c r="H453" s="2">
        <f>'[2]All Speed'!J453</f>
        <v>61.69</v>
      </c>
      <c r="I453" s="112">
        <f>'[2]All Speed'!K453</f>
        <v>58.15</v>
      </c>
      <c r="J453" s="2">
        <f>'[2]All Speed'!L453</f>
        <v>57.52</v>
      </c>
      <c r="K453" s="112">
        <f>'[2]All Speed'!M453</f>
        <v>53.53</v>
      </c>
      <c r="L453" s="115">
        <f>VLOOKUP(A:A,readme[#All],2,FALSE)</f>
        <v>0</v>
      </c>
      <c r="M453" s="119">
        <f>VLOOKUP(A:A,readme[#All],3,FALSE)</f>
        <v>0</v>
      </c>
      <c r="N453" s="115">
        <f>VLOOKUP(A:A,readme[#All],4,FALSE)</f>
        <v>0</v>
      </c>
      <c r="O453" s="6">
        <f>VLOOKUP(A:A,readme[#All],5,FALSE)</f>
        <v>0</v>
      </c>
      <c r="P453" s="115">
        <f>VLOOKUP(A:A,readme[#All],6,FALSE)</f>
        <v>0</v>
      </c>
      <c r="Q453" s="143">
        <f t="shared" si="28"/>
        <v>-1</v>
      </c>
      <c r="R453" s="117">
        <f t="shared" si="29"/>
        <v>3805.6560999999997</v>
      </c>
      <c r="S453" s="143">
        <f t="shared" si="30"/>
        <v>-1</v>
      </c>
      <c r="T453" s="118">
        <f t="shared" si="31"/>
        <v>3308.5504000000005</v>
      </c>
      <c r="V453" s="10">
        <v>15206</v>
      </c>
      <c r="W453" s="139">
        <v>69.760000000000005</v>
      </c>
      <c r="X453" s="139">
        <v>0</v>
      </c>
      <c r="Y453" s="139">
        <v>66.900000000000006</v>
      </c>
      <c r="Z453" s="139">
        <v>0</v>
      </c>
      <c r="AA453" s="139"/>
      <c r="AB453" s="139"/>
      <c r="AC453" s="139"/>
      <c r="AD453" s="139"/>
      <c r="AE453" s="139"/>
      <c r="AF453" s="139"/>
      <c r="AG453" s="139"/>
      <c r="AH453" s="139"/>
      <c r="AI453" s="139"/>
      <c r="AJ453" s="139"/>
      <c r="AK453" s="139"/>
      <c r="AL453" s="139"/>
      <c r="AM453" s="139">
        <v>69.760000000000005</v>
      </c>
      <c r="AN453" s="139">
        <v>0</v>
      </c>
      <c r="AO453" s="139">
        <v>66.900000000000006</v>
      </c>
      <c r="AP453" s="139">
        <v>0</v>
      </c>
    </row>
    <row r="454" spans="1:42" x14ac:dyDescent="0.25">
      <c r="A454">
        <f>'[2]All Speed'!A454</f>
        <v>29215</v>
      </c>
      <c r="B454">
        <f>'[2]All Speed'!C454</f>
        <v>4</v>
      </c>
      <c r="C454" s="8" t="str">
        <f>'[2]All Speed'!D454</f>
        <v>I-8 EB</v>
      </c>
      <c r="D454" s="5">
        <f>'[2]All Speed'!E454</f>
        <v>80</v>
      </c>
      <c r="E454" s="1">
        <f>'[2]All Speed'!F454</f>
        <v>2.2000000000000002</v>
      </c>
      <c r="F454" s="8" t="str">
        <f>'[2]All Speed'!G454</f>
        <v>JAPATUL VALLEY</v>
      </c>
      <c r="G454" s="112">
        <f>'[2]All Speed'!I454</f>
        <v>56.32</v>
      </c>
      <c r="H454" s="2">
        <f>'[2]All Speed'!J454</f>
        <v>61.69</v>
      </c>
      <c r="I454" s="112">
        <f>'[2]All Speed'!K454</f>
        <v>58.15</v>
      </c>
      <c r="J454" s="2">
        <f>'[2]All Speed'!L454</f>
        <v>57.52</v>
      </c>
      <c r="K454" s="112">
        <f>'[2]All Speed'!M454</f>
        <v>53.53</v>
      </c>
      <c r="L454" s="115">
        <f>VLOOKUP(A:A,readme[#All],2,FALSE)</f>
        <v>0</v>
      </c>
      <c r="M454" s="119">
        <f>VLOOKUP(A:A,readme[#All],3,FALSE)</f>
        <v>0</v>
      </c>
      <c r="N454" s="115">
        <f>VLOOKUP(A:A,readme[#All],4,FALSE)</f>
        <v>0</v>
      </c>
      <c r="O454" s="6">
        <f>VLOOKUP(A:A,readme[#All],5,FALSE)</f>
        <v>0</v>
      </c>
      <c r="P454" s="115">
        <f>VLOOKUP(A:A,readme[#All],6,FALSE)</f>
        <v>0</v>
      </c>
      <c r="Q454" s="143">
        <f t="shared" si="28"/>
        <v>-1</v>
      </c>
      <c r="R454" s="117">
        <f t="shared" si="29"/>
        <v>3805.6560999999997</v>
      </c>
      <c r="S454" s="143">
        <f t="shared" si="30"/>
        <v>-1</v>
      </c>
      <c r="T454" s="118">
        <f t="shared" si="31"/>
        <v>3308.5504000000005</v>
      </c>
      <c r="V454" s="10">
        <v>15207</v>
      </c>
      <c r="W454" s="139"/>
      <c r="X454" s="139"/>
      <c r="Y454" s="139"/>
      <c r="Z454" s="139"/>
      <c r="AA454" s="139">
        <v>65.77</v>
      </c>
      <c r="AB454" s="139">
        <v>0</v>
      </c>
      <c r="AC454" s="139">
        <v>55.26</v>
      </c>
      <c r="AD454" s="139">
        <v>0</v>
      </c>
      <c r="AE454" s="139"/>
      <c r="AF454" s="139"/>
      <c r="AG454" s="139"/>
      <c r="AH454" s="139"/>
      <c r="AI454" s="139"/>
      <c r="AJ454" s="139"/>
      <c r="AK454" s="139"/>
      <c r="AL454" s="139"/>
      <c r="AM454" s="139">
        <v>65.77</v>
      </c>
      <c r="AN454" s="139">
        <v>0</v>
      </c>
      <c r="AO454" s="139">
        <v>55.26</v>
      </c>
      <c r="AP454" s="139">
        <v>0</v>
      </c>
    </row>
    <row r="455" spans="1:42" x14ac:dyDescent="0.25">
      <c r="A455">
        <f>'[2]All Speed'!A455</f>
        <v>28258</v>
      </c>
      <c r="B455">
        <f>'[2]All Speed'!C455</f>
        <v>4</v>
      </c>
      <c r="C455" s="8" t="str">
        <f>'[2]All Speed'!D455</f>
        <v>I-8 EB</v>
      </c>
      <c r="D455" s="5">
        <f>'[2]All Speed'!E455</f>
        <v>81</v>
      </c>
      <c r="E455" s="1">
        <f>'[2]All Speed'!F455</f>
        <v>0.51</v>
      </c>
      <c r="F455" s="8" t="str">
        <f>'[2]All Speed'!G455</f>
        <v>PINE VALLEY</v>
      </c>
      <c r="G455" s="112">
        <f>'[2]All Speed'!I455</f>
        <v>62.82</v>
      </c>
      <c r="H455" s="2">
        <f>'[2]All Speed'!J455</f>
        <v>65.739999999999995</v>
      </c>
      <c r="I455" s="112">
        <f>'[2]All Speed'!K455</f>
        <v>63.53</v>
      </c>
      <c r="J455" s="2">
        <f>'[2]All Speed'!L455</f>
        <v>63.38</v>
      </c>
      <c r="K455" s="112">
        <f>'[2]All Speed'!M455</f>
        <v>61.3</v>
      </c>
      <c r="L455" s="115">
        <f>VLOOKUP(A:A,readme[#All],2,FALSE)</f>
        <v>0</v>
      </c>
      <c r="M455" s="119">
        <f>VLOOKUP(A:A,readme[#All],3,FALSE)</f>
        <v>0</v>
      </c>
      <c r="N455" s="115">
        <f>VLOOKUP(A:A,readme[#All],4,FALSE)</f>
        <v>0</v>
      </c>
      <c r="O455" s="6">
        <f>VLOOKUP(A:A,readme[#All],5,FALSE)</f>
        <v>0</v>
      </c>
      <c r="P455" s="115">
        <f>VLOOKUP(A:A,readme[#All],6,FALSE)</f>
        <v>0</v>
      </c>
      <c r="Q455" s="143">
        <f t="shared" si="28"/>
        <v>-1</v>
      </c>
      <c r="R455" s="117">
        <f t="shared" si="29"/>
        <v>4321.7475999999997</v>
      </c>
      <c r="S455" s="143">
        <f t="shared" si="30"/>
        <v>-1</v>
      </c>
      <c r="T455" s="118">
        <f t="shared" si="31"/>
        <v>4017.0244000000002</v>
      </c>
      <c r="V455" s="10">
        <v>15230</v>
      </c>
      <c r="W455" s="139">
        <v>66.27</v>
      </c>
      <c r="X455" s="139">
        <v>0</v>
      </c>
      <c r="Y455" s="139">
        <v>66.44</v>
      </c>
      <c r="Z455" s="139">
        <v>0</v>
      </c>
      <c r="AA455" s="139"/>
      <c r="AB455" s="139"/>
      <c r="AC455" s="139"/>
      <c r="AD455" s="139"/>
      <c r="AE455" s="139"/>
      <c r="AF455" s="139"/>
      <c r="AG455" s="139"/>
      <c r="AH455" s="139"/>
      <c r="AI455" s="139"/>
      <c r="AJ455" s="139"/>
      <c r="AK455" s="139"/>
      <c r="AL455" s="139"/>
      <c r="AM455" s="139">
        <v>66.27</v>
      </c>
      <c r="AN455" s="139">
        <v>0</v>
      </c>
      <c r="AO455" s="139">
        <v>66.44</v>
      </c>
      <c r="AP455" s="139">
        <v>0</v>
      </c>
    </row>
    <row r="456" spans="1:42" x14ac:dyDescent="0.25">
      <c r="A456">
        <f>'[2]All Speed'!A456</f>
        <v>28261</v>
      </c>
      <c r="B456">
        <f>'[2]All Speed'!C456</f>
        <v>4</v>
      </c>
      <c r="C456" s="8" t="str">
        <f>'[2]All Speed'!D456</f>
        <v>I-8 EB</v>
      </c>
      <c r="D456" s="5">
        <f>'[2]All Speed'!E456</f>
        <v>82</v>
      </c>
      <c r="E456" s="1">
        <f>'[2]All Speed'!F456</f>
        <v>0.8</v>
      </c>
      <c r="F456" s="8" t="str">
        <f>'[2]All Speed'!G456</f>
        <v>PINE VALLEY</v>
      </c>
      <c r="G456" s="112">
        <f>'[2]All Speed'!I456</f>
        <v>62.82</v>
      </c>
      <c r="H456" s="2">
        <f>'[2]All Speed'!J456</f>
        <v>65.739999999999995</v>
      </c>
      <c r="I456" s="112">
        <f>'[2]All Speed'!K456</f>
        <v>63.53</v>
      </c>
      <c r="J456" s="2">
        <f>'[2]All Speed'!L456</f>
        <v>63.38</v>
      </c>
      <c r="K456" s="112">
        <f>'[2]All Speed'!M456</f>
        <v>61.3</v>
      </c>
      <c r="L456" s="115">
        <f>VLOOKUP(A:A,readme[#All],2,FALSE)</f>
        <v>0</v>
      </c>
      <c r="M456" s="119">
        <f>VLOOKUP(A:A,readme[#All],3,FALSE)</f>
        <v>0</v>
      </c>
      <c r="N456" s="115">
        <f>VLOOKUP(A:A,readme[#All],4,FALSE)</f>
        <v>0</v>
      </c>
      <c r="O456" s="6">
        <f>VLOOKUP(A:A,readme[#All],5,FALSE)</f>
        <v>0</v>
      </c>
      <c r="P456" s="115">
        <f>VLOOKUP(A:A,readme[#All],6,FALSE)</f>
        <v>0</v>
      </c>
      <c r="Q456" s="143">
        <f t="shared" si="28"/>
        <v>-1</v>
      </c>
      <c r="R456" s="117">
        <f t="shared" si="29"/>
        <v>4321.7475999999997</v>
      </c>
      <c r="S456" s="143">
        <f t="shared" si="30"/>
        <v>-1</v>
      </c>
      <c r="T456" s="118">
        <f t="shared" si="31"/>
        <v>4017.0244000000002</v>
      </c>
      <c r="V456" s="10">
        <v>15239</v>
      </c>
      <c r="W456" s="139"/>
      <c r="X456" s="139"/>
      <c r="Y456" s="139"/>
      <c r="Z456" s="139"/>
      <c r="AA456" s="139"/>
      <c r="AB456" s="139"/>
      <c r="AC456" s="139"/>
      <c r="AD456" s="139"/>
      <c r="AE456" s="139"/>
      <c r="AF456" s="139"/>
      <c r="AG456" s="139"/>
      <c r="AH456" s="139"/>
      <c r="AI456" s="139">
        <v>66.11</v>
      </c>
      <c r="AJ456" s="139">
        <v>0</v>
      </c>
      <c r="AK456" s="139">
        <v>38.51</v>
      </c>
      <c r="AL456" s="139">
        <v>0</v>
      </c>
      <c r="AM456" s="139">
        <v>66.11</v>
      </c>
      <c r="AN456" s="139">
        <v>0</v>
      </c>
      <c r="AO456" s="139">
        <v>38.51</v>
      </c>
      <c r="AP456" s="139">
        <v>0</v>
      </c>
    </row>
    <row r="457" spans="1:42" x14ac:dyDescent="0.25">
      <c r="A457">
        <f>'[2]All Speed'!A457</f>
        <v>28265</v>
      </c>
      <c r="B457">
        <f>'[2]All Speed'!C457</f>
        <v>4</v>
      </c>
      <c r="C457" s="8" t="str">
        <f>'[2]All Speed'!D457</f>
        <v>I-8 EB</v>
      </c>
      <c r="D457" s="5">
        <f>'[2]All Speed'!E457</f>
        <v>83</v>
      </c>
      <c r="E457" s="1">
        <f>'[2]All Speed'!F457</f>
        <v>0.54</v>
      </c>
      <c r="F457" s="8" t="str">
        <f>'[2]All Speed'!G457</f>
        <v>SUNRISE</v>
      </c>
      <c r="G457" s="112">
        <f>'[2]All Speed'!I457</f>
        <v>63.11</v>
      </c>
      <c r="H457" s="2">
        <f>'[2]All Speed'!J457</f>
        <v>65.849999999999994</v>
      </c>
      <c r="I457" s="112">
        <f>'[2]All Speed'!K457</f>
        <v>63.71</v>
      </c>
      <c r="J457" s="2">
        <f>'[2]All Speed'!L457</f>
        <v>63.8</v>
      </c>
      <c r="K457" s="112">
        <f>'[2]All Speed'!M457</f>
        <v>61.64</v>
      </c>
      <c r="L457" s="115">
        <f>VLOOKUP(A:A,readme[#All],2,FALSE)</f>
        <v>0</v>
      </c>
      <c r="M457" s="119">
        <f>VLOOKUP(A:A,readme[#All],3,FALSE)</f>
        <v>0</v>
      </c>
      <c r="N457" s="115">
        <f>VLOOKUP(A:A,readme[#All],4,FALSE)</f>
        <v>0</v>
      </c>
      <c r="O457" s="6">
        <f>VLOOKUP(A:A,readme[#All],5,FALSE)</f>
        <v>0</v>
      </c>
      <c r="P457" s="115">
        <f>VLOOKUP(A:A,readme[#All],6,FALSE)</f>
        <v>0</v>
      </c>
      <c r="Q457" s="143">
        <f t="shared" si="28"/>
        <v>-1</v>
      </c>
      <c r="R457" s="117">
        <f t="shared" si="29"/>
        <v>4336.2224999999989</v>
      </c>
      <c r="S457" s="143">
        <f t="shared" si="30"/>
        <v>-1</v>
      </c>
      <c r="T457" s="118">
        <f t="shared" si="31"/>
        <v>4070.4399999999996</v>
      </c>
      <c r="V457" s="10">
        <v>15277</v>
      </c>
      <c r="W457" s="139"/>
      <c r="X457" s="139"/>
      <c r="Y457" s="139"/>
      <c r="Z457" s="139"/>
      <c r="AA457" s="139"/>
      <c r="AB457" s="139"/>
      <c r="AC457" s="139"/>
      <c r="AD457" s="139"/>
      <c r="AE457" s="139">
        <v>19.61</v>
      </c>
      <c r="AF457" s="139">
        <v>0</v>
      </c>
      <c r="AG457" s="139">
        <v>67.599999999999994</v>
      </c>
      <c r="AH457" s="139">
        <v>0</v>
      </c>
      <c r="AI457" s="139"/>
      <c r="AJ457" s="139"/>
      <c r="AK457" s="139"/>
      <c r="AL457" s="139"/>
      <c r="AM457" s="139">
        <v>19.61</v>
      </c>
      <c r="AN457" s="139">
        <v>0</v>
      </c>
      <c r="AO457" s="139">
        <v>67.599999999999994</v>
      </c>
      <c r="AP457" s="139">
        <v>0</v>
      </c>
    </row>
    <row r="458" spans="1:42" x14ac:dyDescent="0.25">
      <c r="A458">
        <f>'[2]All Speed'!A458</f>
        <v>28264</v>
      </c>
      <c r="B458">
        <f>'[2]All Speed'!C458</f>
        <v>4</v>
      </c>
      <c r="C458" s="8" t="str">
        <f>'[2]All Speed'!D458</f>
        <v>I-8 EB</v>
      </c>
      <c r="D458" s="5">
        <f>'[2]All Speed'!E458</f>
        <v>84</v>
      </c>
      <c r="E458" s="1">
        <f>'[2]All Speed'!F458</f>
        <v>3.48</v>
      </c>
      <c r="F458" s="8" t="str">
        <f>'[2]All Speed'!G458</f>
        <v>SUNRISE</v>
      </c>
      <c r="G458" s="112">
        <f>'[2]All Speed'!I458</f>
        <v>63.11</v>
      </c>
      <c r="H458" s="2">
        <f>'[2]All Speed'!J458</f>
        <v>65.849999999999994</v>
      </c>
      <c r="I458" s="112">
        <f>'[2]All Speed'!K458</f>
        <v>63.71</v>
      </c>
      <c r="J458" s="2">
        <f>'[2]All Speed'!L458</f>
        <v>63.8</v>
      </c>
      <c r="K458" s="112">
        <f>'[2]All Speed'!M458</f>
        <v>61.64</v>
      </c>
      <c r="L458" s="115">
        <f>VLOOKUP(A:A,readme[#All],2,FALSE)</f>
        <v>0</v>
      </c>
      <c r="M458" s="119">
        <f>VLOOKUP(A:A,readme[#All],3,FALSE)</f>
        <v>0</v>
      </c>
      <c r="N458" s="115">
        <f>VLOOKUP(A:A,readme[#All],4,FALSE)</f>
        <v>0</v>
      </c>
      <c r="O458" s="6">
        <f>VLOOKUP(A:A,readme[#All],5,FALSE)</f>
        <v>0</v>
      </c>
      <c r="P458" s="115">
        <f>VLOOKUP(A:A,readme[#All],6,FALSE)</f>
        <v>0</v>
      </c>
      <c r="Q458" s="143">
        <f t="shared" si="28"/>
        <v>-1</v>
      </c>
      <c r="R458" s="117">
        <f t="shared" si="29"/>
        <v>4336.2224999999989</v>
      </c>
      <c r="S458" s="143">
        <f t="shared" si="30"/>
        <v>-1</v>
      </c>
      <c r="T458" s="118">
        <f t="shared" si="31"/>
        <v>4070.4399999999996</v>
      </c>
      <c r="V458" s="10">
        <v>15279</v>
      </c>
      <c r="W458" s="139"/>
      <c r="X458" s="139"/>
      <c r="Y458" s="139"/>
      <c r="Z458" s="139"/>
      <c r="AA458" s="139"/>
      <c r="AB458" s="139"/>
      <c r="AC458" s="139"/>
      <c r="AD458" s="139"/>
      <c r="AE458" s="139"/>
      <c r="AF458" s="139"/>
      <c r="AG458" s="139"/>
      <c r="AH458" s="139"/>
      <c r="AI458" s="139">
        <v>66.73</v>
      </c>
      <c r="AJ458" s="139">
        <v>0</v>
      </c>
      <c r="AK458" s="139">
        <v>66.78</v>
      </c>
      <c r="AL458" s="139">
        <v>0</v>
      </c>
      <c r="AM458" s="139">
        <v>66.73</v>
      </c>
      <c r="AN458" s="139">
        <v>0</v>
      </c>
      <c r="AO458" s="139">
        <v>66.78</v>
      </c>
      <c r="AP458" s="139">
        <v>0</v>
      </c>
    </row>
    <row r="459" spans="1:42" x14ac:dyDescent="0.25">
      <c r="A459">
        <f>'[2]All Speed'!A459</f>
        <v>27206</v>
      </c>
      <c r="B459">
        <f>'[2]All Speed'!C459</f>
        <v>4</v>
      </c>
      <c r="C459" s="8" t="str">
        <f>'[2]All Speed'!D459</f>
        <v>I-8 EB</v>
      </c>
      <c r="D459" s="5">
        <f>'[2]All Speed'!E459</f>
        <v>85</v>
      </c>
      <c r="E459" s="1">
        <f>'[2]All Speed'!F459</f>
        <v>0.44</v>
      </c>
      <c r="F459" s="8" t="str">
        <f>'[2]All Speed'!G459</f>
        <v>BUCKMAN SPRINGS</v>
      </c>
      <c r="G459" s="112">
        <f>'[2]All Speed'!I459</f>
        <v>65.02</v>
      </c>
      <c r="H459" s="2">
        <f>'[2]All Speed'!J459</f>
        <v>67.3</v>
      </c>
      <c r="I459" s="112">
        <f>'[2]All Speed'!K459</f>
        <v>65.180000000000007</v>
      </c>
      <c r="J459" s="2">
        <f>'[2]All Speed'!L459</f>
        <v>64.760000000000005</v>
      </c>
      <c r="K459" s="112">
        <f>'[2]All Speed'!M459</f>
        <v>63.62</v>
      </c>
      <c r="L459" s="115">
        <f>VLOOKUP(A:A,readme[#All],2,FALSE)</f>
        <v>0</v>
      </c>
      <c r="M459" s="119">
        <f>VLOOKUP(A:A,readme[#All],3,FALSE)</f>
        <v>0</v>
      </c>
      <c r="N459" s="115">
        <f>VLOOKUP(A:A,readme[#All],4,FALSE)</f>
        <v>0</v>
      </c>
      <c r="O459" s="6">
        <f>VLOOKUP(A:A,readme[#All],5,FALSE)</f>
        <v>0</v>
      </c>
      <c r="P459" s="115">
        <f>VLOOKUP(A:A,readme[#All],6,FALSE)</f>
        <v>0</v>
      </c>
      <c r="Q459" s="143">
        <f t="shared" si="28"/>
        <v>-1</v>
      </c>
      <c r="R459" s="117">
        <f t="shared" si="29"/>
        <v>4529.29</v>
      </c>
      <c r="S459" s="143">
        <f t="shared" si="30"/>
        <v>-1</v>
      </c>
      <c r="T459" s="118">
        <f t="shared" si="31"/>
        <v>4193.8576000000003</v>
      </c>
      <c r="V459" s="10">
        <v>15280</v>
      </c>
      <c r="W459" s="139"/>
      <c r="X459" s="139"/>
      <c r="Y459" s="139"/>
      <c r="Z459" s="139"/>
      <c r="AA459" s="139"/>
      <c r="AB459" s="139"/>
      <c r="AC459" s="139"/>
      <c r="AD459" s="139"/>
      <c r="AE459" s="139"/>
      <c r="AF459" s="139"/>
      <c r="AG459" s="139"/>
      <c r="AH459" s="139"/>
      <c r="AI459" s="139">
        <v>66.73</v>
      </c>
      <c r="AJ459" s="139">
        <v>0</v>
      </c>
      <c r="AK459" s="139">
        <v>66.78</v>
      </c>
      <c r="AL459" s="139">
        <v>0</v>
      </c>
      <c r="AM459" s="139">
        <v>66.73</v>
      </c>
      <c r="AN459" s="139">
        <v>0</v>
      </c>
      <c r="AO459" s="139">
        <v>66.78</v>
      </c>
      <c r="AP459" s="139">
        <v>0</v>
      </c>
    </row>
    <row r="460" spans="1:42" x14ac:dyDescent="0.25">
      <c r="A460">
        <f>'[2]All Speed'!A460</f>
        <v>28269</v>
      </c>
      <c r="B460">
        <f>'[2]All Speed'!C460</f>
        <v>4</v>
      </c>
      <c r="C460" s="8" t="str">
        <f>'[2]All Speed'!D460</f>
        <v>I-8 EB</v>
      </c>
      <c r="D460" s="5">
        <f>'[2]All Speed'!E460</f>
        <v>86</v>
      </c>
      <c r="E460" s="1">
        <f>'[2]All Speed'!F460</f>
        <v>2.6</v>
      </c>
      <c r="F460" s="8" t="str">
        <f>'[2]All Speed'!G460</f>
        <v>BUCKMAN SPRINGS</v>
      </c>
      <c r="G460" s="112">
        <f>'[2]All Speed'!I460</f>
        <v>63.79</v>
      </c>
      <c r="H460" s="2">
        <f>'[2]All Speed'!J460</f>
        <v>66.31</v>
      </c>
      <c r="I460" s="112">
        <f>'[2]All Speed'!K460</f>
        <v>64.260000000000005</v>
      </c>
      <c r="J460" s="2">
        <f>'[2]All Speed'!L460</f>
        <v>63.87</v>
      </c>
      <c r="K460" s="112">
        <f>'[2]All Speed'!M460</f>
        <v>62.77</v>
      </c>
      <c r="L460" s="115">
        <f>VLOOKUP(A:A,readme[#All],2,FALSE)</f>
        <v>0</v>
      </c>
      <c r="M460" s="119">
        <f>VLOOKUP(A:A,readme[#All],3,FALSE)</f>
        <v>0</v>
      </c>
      <c r="N460" s="115">
        <f>VLOOKUP(A:A,readme[#All],4,FALSE)</f>
        <v>0</v>
      </c>
      <c r="O460" s="6">
        <f>VLOOKUP(A:A,readme[#All],5,FALSE)</f>
        <v>0</v>
      </c>
      <c r="P460" s="115">
        <f>VLOOKUP(A:A,readme[#All],6,FALSE)</f>
        <v>0</v>
      </c>
      <c r="Q460" s="143">
        <f t="shared" si="28"/>
        <v>-1</v>
      </c>
      <c r="R460" s="117">
        <f t="shared" si="29"/>
        <v>4397.0161000000007</v>
      </c>
      <c r="S460" s="143">
        <f t="shared" si="30"/>
        <v>-1</v>
      </c>
      <c r="T460" s="118">
        <f t="shared" si="31"/>
        <v>4079.3768999999998</v>
      </c>
      <c r="V460" s="10">
        <v>15304</v>
      </c>
      <c r="W460" s="139"/>
      <c r="X460" s="139"/>
      <c r="Y460" s="139"/>
      <c r="Z460" s="139"/>
      <c r="AA460" s="139">
        <v>62.54</v>
      </c>
      <c r="AB460" s="139">
        <v>0</v>
      </c>
      <c r="AC460" s="139">
        <v>63.53</v>
      </c>
      <c r="AD460" s="139">
        <v>0</v>
      </c>
      <c r="AE460" s="139"/>
      <c r="AF460" s="139"/>
      <c r="AG460" s="139"/>
      <c r="AH460" s="139"/>
      <c r="AI460" s="139"/>
      <c r="AJ460" s="139"/>
      <c r="AK460" s="139"/>
      <c r="AL460" s="139"/>
      <c r="AM460" s="139">
        <v>62.54</v>
      </c>
      <c r="AN460" s="139">
        <v>0</v>
      </c>
      <c r="AO460" s="139">
        <v>63.53</v>
      </c>
      <c r="AP460" s="139">
        <v>0</v>
      </c>
    </row>
    <row r="461" spans="1:42" x14ac:dyDescent="0.25">
      <c r="A461">
        <f>'[2]All Speed'!A461</f>
        <v>27210</v>
      </c>
      <c r="B461">
        <f>'[2]All Speed'!C461</f>
        <v>4</v>
      </c>
      <c r="C461" s="8" t="str">
        <f>'[2]All Speed'!D461</f>
        <v>I-8 EB</v>
      </c>
      <c r="D461" s="5">
        <f>'[2]All Speed'!E461</f>
        <v>87</v>
      </c>
      <c r="E461" s="1">
        <f>'[2]All Speed'!F461</f>
        <v>0.7</v>
      </c>
      <c r="F461" s="8" t="str">
        <f>'[2]All Speed'!G461</f>
        <v>CAMERON TRUCK</v>
      </c>
      <c r="G461" s="112">
        <f>'[2]All Speed'!I461</f>
        <v>63.79</v>
      </c>
      <c r="H461" s="2">
        <f>'[2]All Speed'!J461</f>
        <v>66.31</v>
      </c>
      <c r="I461" s="112">
        <f>'[2]All Speed'!K461</f>
        <v>64.260000000000005</v>
      </c>
      <c r="J461" s="2">
        <f>'[2]All Speed'!L461</f>
        <v>63.87</v>
      </c>
      <c r="K461" s="112">
        <f>'[2]All Speed'!M461</f>
        <v>62.77</v>
      </c>
      <c r="L461" s="115">
        <f>VLOOKUP(A:A,readme[#All],2,FALSE)</f>
        <v>0</v>
      </c>
      <c r="M461" s="119">
        <f>VLOOKUP(A:A,readme[#All],3,FALSE)</f>
        <v>0</v>
      </c>
      <c r="N461" s="115">
        <f>VLOOKUP(A:A,readme[#All],4,FALSE)</f>
        <v>0</v>
      </c>
      <c r="O461" s="6">
        <f>VLOOKUP(A:A,readme[#All],5,FALSE)</f>
        <v>0</v>
      </c>
      <c r="P461" s="115">
        <f>VLOOKUP(A:A,readme[#All],6,FALSE)</f>
        <v>0</v>
      </c>
      <c r="Q461" s="143">
        <f t="shared" si="28"/>
        <v>-1</v>
      </c>
      <c r="R461" s="117">
        <f t="shared" si="29"/>
        <v>4397.0161000000007</v>
      </c>
      <c r="S461" s="143">
        <f t="shared" si="30"/>
        <v>-1</v>
      </c>
      <c r="T461" s="118">
        <f t="shared" si="31"/>
        <v>4079.3768999999998</v>
      </c>
      <c r="V461" s="10">
        <v>15311</v>
      </c>
      <c r="W461" s="139">
        <v>65.06</v>
      </c>
      <c r="X461" s="139">
        <v>0</v>
      </c>
      <c r="Y461" s="139">
        <v>62.29</v>
      </c>
      <c r="Z461" s="139">
        <v>0</v>
      </c>
      <c r="AA461" s="139"/>
      <c r="AB461" s="139"/>
      <c r="AC461" s="139"/>
      <c r="AD461" s="139"/>
      <c r="AE461" s="139"/>
      <c r="AF461" s="139"/>
      <c r="AG461" s="139"/>
      <c r="AH461" s="139"/>
      <c r="AI461" s="139"/>
      <c r="AJ461" s="139"/>
      <c r="AK461" s="139"/>
      <c r="AL461" s="139"/>
      <c r="AM461" s="139">
        <v>65.06</v>
      </c>
      <c r="AN461" s="139">
        <v>0</v>
      </c>
      <c r="AO461" s="139">
        <v>62.29</v>
      </c>
      <c r="AP461" s="139">
        <v>0</v>
      </c>
    </row>
    <row r="462" spans="1:42" x14ac:dyDescent="0.25">
      <c r="A462">
        <f>'[2]All Speed'!A462</f>
        <v>27207</v>
      </c>
      <c r="B462">
        <f>'[2]All Speed'!C462</f>
        <v>4</v>
      </c>
      <c r="C462" s="8" t="str">
        <f>'[2]All Speed'!D462</f>
        <v>I-8 EB</v>
      </c>
      <c r="D462" s="5">
        <f>'[2]All Speed'!E462</f>
        <v>89</v>
      </c>
      <c r="E462" s="1">
        <f>'[2]All Speed'!F462</f>
        <v>0.57999999999999996</v>
      </c>
      <c r="F462" s="8" t="str">
        <f>'[2]All Speed'!G462</f>
        <v>CRESTWOOD</v>
      </c>
      <c r="G462" s="112">
        <f>'[2]All Speed'!I462</f>
        <v>62.55</v>
      </c>
      <c r="H462" s="2">
        <f>'[2]All Speed'!J462</f>
        <v>65.91</v>
      </c>
      <c r="I462" s="112">
        <f>'[2]All Speed'!K462</f>
        <v>63.65</v>
      </c>
      <c r="J462" s="2">
        <f>'[2]All Speed'!L462</f>
        <v>63.66</v>
      </c>
      <c r="K462" s="112">
        <f>'[2]All Speed'!M462</f>
        <v>61.95</v>
      </c>
      <c r="L462" s="115">
        <f>VLOOKUP(A:A,readme[#All],2,FALSE)</f>
        <v>0</v>
      </c>
      <c r="M462" s="119">
        <f>VLOOKUP(A:A,readme[#All],3,FALSE)</f>
        <v>0</v>
      </c>
      <c r="N462" s="115">
        <f>VLOOKUP(A:A,readme[#All],4,FALSE)</f>
        <v>0</v>
      </c>
      <c r="O462" s="6">
        <f>VLOOKUP(A:A,readme[#All],5,FALSE)</f>
        <v>0</v>
      </c>
      <c r="P462" s="115">
        <f>VLOOKUP(A:A,readme[#All],6,FALSE)</f>
        <v>0</v>
      </c>
      <c r="Q462" s="143">
        <f t="shared" si="28"/>
        <v>-1</v>
      </c>
      <c r="R462" s="117">
        <f t="shared" si="29"/>
        <v>4344.1280999999999</v>
      </c>
      <c r="S462" s="143">
        <f t="shared" si="30"/>
        <v>-1</v>
      </c>
      <c r="T462" s="118">
        <f t="shared" si="31"/>
        <v>4052.5955999999996</v>
      </c>
      <c r="V462" s="10">
        <v>15317</v>
      </c>
      <c r="W462" s="139">
        <v>68.209999999999994</v>
      </c>
      <c r="X462" s="139">
        <v>0</v>
      </c>
      <c r="Y462" s="139">
        <v>64.02</v>
      </c>
      <c r="Z462" s="139">
        <v>0</v>
      </c>
      <c r="AA462" s="139"/>
      <c r="AB462" s="139"/>
      <c r="AC462" s="139"/>
      <c r="AD462" s="139"/>
      <c r="AE462" s="139"/>
      <c r="AF462" s="139"/>
      <c r="AG462" s="139"/>
      <c r="AH462" s="139"/>
      <c r="AI462" s="139"/>
      <c r="AJ462" s="139"/>
      <c r="AK462" s="139"/>
      <c r="AL462" s="139"/>
      <c r="AM462" s="139">
        <v>68.209999999999994</v>
      </c>
      <c r="AN462" s="139">
        <v>0</v>
      </c>
      <c r="AO462" s="139">
        <v>64.02</v>
      </c>
      <c r="AP462" s="139">
        <v>0</v>
      </c>
    </row>
    <row r="463" spans="1:42" x14ac:dyDescent="0.25">
      <c r="A463">
        <f>'[2]All Speed'!A463</f>
        <v>27208</v>
      </c>
      <c r="B463">
        <f>'[2]All Speed'!C463</f>
        <v>4</v>
      </c>
      <c r="C463" s="8" t="str">
        <f>'[2]All Speed'!D463</f>
        <v>I-8 EB</v>
      </c>
      <c r="D463" s="5">
        <f>'[2]All Speed'!E463</f>
        <v>91</v>
      </c>
      <c r="E463" s="1">
        <f>'[2]All Speed'!F463</f>
        <v>0.63</v>
      </c>
      <c r="F463" s="8" t="str">
        <f>'[2]All Speed'!G463</f>
        <v>SR-94</v>
      </c>
      <c r="G463" s="112">
        <f>'[2]All Speed'!I463</f>
        <v>63.81</v>
      </c>
      <c r="H463" s="2">
        <f>'[2]All Speed'!J463</f>
        <v>65.64</v>
      </c>
      <c r="I463" s="112">
        <f>'[2]All Speed'!K463</f>
        <v>63.89</v>
      </c>
      <c r="J463" s="2">
        <f>'[2]All Speed'!L463</f>
        <v>64.069999999999993</v>
      </c>
      <c r="K463" s="112">
        <f>'[2]All Speed'!M463</f>
        <v>62.95</v>
      </c>
      <c r="L463" s="115">
        <f>VLOOKUP(A:A,readme[#All],2,FALSE)</f>
        <v>0</v>
      </c>
      <c r="M463" s="119">
        <f>VLOOKUP(A:A,readme[#All],3,FALSE)</f>
        <v>0</v>
      </c>
      <c r="N463" s="115">
        <f>VLOOKUP(A:A,readme[#All],4,FALSE)</f>
        <v>0</v>
      </c>
      <c r="O463" s="6">
        <f>VLOOKUP(A:A,readme[#All],5,FALSE)</f>
        <v>0</v>
      </c>
      <c r="P463" s="115">
        <f>VLOOKUP(A:A,readme[#All],6,FALSE)</f>
        <v>0</v>
      </c>
      <c r="Q463" s="143">
        <f t="shared" si="28"/>
        <v>-1</v>
      </c>
      <c r="R463" s="117">
        <f t="shared" si="29"/>
        <v>4308.6095999999998</v>
      </c>
      <c r="S463" s="143">
        <f t="shared" si="30"/>
        <v>-1</v>
      </c>
      <c r="T463" s="118">
        <f t="shared" si="31"/>
        <v>4104.964899999999</v>
      </c>
      <c r="V463" s="10">
        <v>15318</v>
      </c>
      <c r="W463" s="139">
        <v>68.209999999999994</v>
      </c>
      <c r="X463" s="139">
        <v>0</v>
      </c>
      <c r="Y463" s="139">
        <v>64.02</v>
      </c>
      <c r="Z463" s="139">
        <v>0</v>
      </c>
      <c r="AA463" s="139"/>
      <c r="AB463" s="139"/>
      <c r="AC463" s="139"/>
      <c r="AD463" s="139"/>
      <c r="AE463" s="139"/>
      <c r="AF463" s="139"/>
      <c r="AG463" s="139"/>
      <c r="AH463" s="139"/>
      <c r="AI463" s="139"/>
      <c r="AJ463" s="139"/>
      <c r="AK463" s="139"/>
      <c r="AL463" s="139"/>
      <c r="AM463" s="139">
        <v>68.209999999999994</v>
      </c>
      <c r="AN463" s="139">
        <v>0</v>
      </c>
      <c r="AO463" s="139">
        <v>64.02</v>
      </c>
      <c r="AP463" s="139">
        <v>0</v>
      </c>
    </row>
    <row r="464" spans="1:42" x14ac:dyDescent="0.25">
      <c r="A464">
        <f>'[2]All Speed'!A464</f>
        <v>27539</v>
      </c>
      <c r="B464">
        <f>'[2]All Speed'!C464</f>
        <v>4</v>
      </c>
      <c r="C464" s="8" t="str">
        <f>'[2]All Speed'!D464</f>
        <v>I-8 EB</v>
      </c>
      <c r="D464" s="5">
        <f>'[2]All Speed'!E464</f>
        <v>92</v>
      </c>
      <c r="E464" s="1">
        <f>'[2]All Speed'!F464</f>
        <v>7.62</v>
      </c>
      <c r="F464" s="8" t="str">
        <f>'[2]All Speed'!G464</f>
        <v>SR-94</v>
      </c>
      <c r="G464" s="112">
        <f>'[2]All Speed'!I464</f>
        <v>63.81</v>
      </c>
      <c r="H464" s="2">
        <f>'[2]All Speed'!J464</f>
        <v>65.64</v>
      </c>
      <c r="I464" s="112">
        <f>'[2]All Speed'!K464</f>
        <v>63.89</v>
      </c>
      <c r="J464" s="2">
        <f>'[2]All Speed'!L464</f>
        <v>64.069999999999993</v>
      </c>
      <c r="K464" s="112">
        <f>'[2]All Speed'!M464</f>
        <v>62.95</v>
      </c>
      <c r="L464" s="115">
        <f>VLOOKUP(A:A,readme[#All],2,FALSE)</f>
        <v>0</v>
      </c>
      <c r="M464" s="119">
        <f>VLOOKUP(A:A,readme[#All],3,FALSE)</f>
        <v>0</v>
      </c>
      <c r="N464" s="115">
        <f>VLOOKUP(A:A,readme[#All],4,FALSE)</f>
        <v>0</v>
      </c>
      <c r="O464" s="6">
        <f>VLOOKUP(A:A,readme[#All],5,FALSE)</f>
        <v>0</v>
      </c>
      <c r="P464" s="115">
        <f>VLOOKUP(A:A,readme[#All],6,FALSE)</f>
        <v>0</v>
      </c>
      <c r="Q464" s="143">
        <f t="shared" si="28"/>
        <v>-1</v>
      </c>
      <c r="R464" s="117">
        <f t="shared" si="29"/>
        <v>4308.6095999999998</v>
      </c>
      <c r="S464" s="143">
        <f t="shared" si="30"/>
        <v>-1</v>
      </c>
      <c r="T464" s="118">
        <f t="shared" si="31"/>
        <v>4104.964899999999</v>
      </c>
      <c r="V464" s="10">
        <v>15406</v>
      </c>
      <c r="W464" s="139">
        <v>40.549999999999997</v>
      </c>
      <c r="X464" s="139">
        <v>0</v>
      </c>
      <c r="Y464" s="139">
        <v>38.74</v>
      </c>
      <c r="Z464" s="139">
        <v>0</v>
      </c>
      <c r="AA464" s="139"/>
      <c r="AB464" s="139"/>
      <c r="AC464" s="139"/>
      <c r="AD464" s="139"/>
      <c r="AE464" s="139"/>
      <c r="AF464" s="139"/>
      <c r="AG464" s="139"/>
      <c r="AH464" s="139"/>
      <c r="AI464" s="139"/>
      <c r="AJ464" s="139"/>
      <c r="AK464" s="139"/>
      <c r="AL464" s="139"/>
      <c r="AM464" s="139">
        <v>40.549999999999997</v>
      </c>
      <c r="AN464" s="139">
        <v>0</v>
      </c>
      <c r="AO464" s="139">
        <v>38.74</v>
      </c>
      <c r="AP464" s="139">
        <v>0</v>
      </c>
    </row>
    <row r="465" spans="1:42" x14ac:dyDescent="0.25">
      <c r="A465">
        <f>'[2]All Speed'!A465</f>
        <v>27204</v>
      </c>
      <c r="B465">
        <f>'[2]All Speed'!C465</f>
        <v>4</v>
      </c>
      <c r="C465" s="8" t="str">
        <f>'[2]All Speed'!D465</f>
        <v>I-8 EB</v>
      </c>
      <c r="D465" s="5">
        <f>'[2]All Speed'!E465</f>
        <v>93</v>
      </c>
      <c r="E465" s="1">
        <f>'[2]All Speed'!F465</f>
        <v>0.35</v>
      </c>
      <c r="F465" s="8" t="str">
        <f>'[2]All Speed'!G465</f>
        <v>CORRIZO GORGE</v>
      </c>
      <c r="G465" s="112">
        <f>'[2]All Speed'!I465</f>
        <v>59.2</v>
      </c>
      <c r="H465" s="2">
        <f>'[2]All Speed'!J465</f>
        <v>62.47</v>
      </c>
      <c r="I465" s="112">
        <f>'[2]All Speed'!K465</f>
        <v>60.14</v>
      </c>
      <c r="J465" s="2">
        <f>'[2]All Speed'!L465</f>
        <v>59.7</v>
      </c>
      <c r="K465" s="112">
        <f>'[2]All Speed'!M465</f>
        <v>58.15</v>
      </c>
      <c r="L465" s="115">
        <f>VLOOKUP(A:A,readme[#All],2,FALSE)</f>
        <v>0</v>
      </c>
      <c r="M465" s="119">
        <f>VLOOKUP(A:A,readme[#All],3,FALSE)</f>
        <v>0</v>
      </c>
      <c r="N465" s="115">
        <f>VLOOKUP(A:A,readme[#All],4,FALSE)</f>
        <v>0</v>
      </c>
      <c r="O465" s="6">
        <f>VLOOKUP(A:A,readme[#All],5,FALSE)</f>
        <v>0</v>
      </c>
      <c r="P465" s="115">
        <f>VLOOKUP(A:A,readme[#All],6,FALSE)</f>
        <v>0</v>
      </c>
      <c r="Q465" s="143">
        <f t="shared" si="28"/>
        <v>-1</v>
      </c>
      <c r="R465" s="117">
        <f t="shared" si="29"/>
        <v>3902.5009</v>
      </c>
      <c r="S465" s="143">
        <f t="shared" si="30"/>
        <v>-1</v>
      </c>
      <c r="T465" s="118">
        <f t="shared" si="31"/>
        <v>3564.09</v>
      </c>
      <c r="V465" s="10">
        <v>15412</v>
      </c>
      <c r="W465" s="139"/>
      <c r="X465" s="139"/>
      <c r="Y465" s="139"/>
      <c r="Z465" s="139"/>
      <c r="AA465" s="139">
        <v>63.09</v>
      </c>
      <c r="AB465" s="139">
        <v>0</v>
      </c>
      <c r="AC465" s="139">
        <v>58.02</v>
      </c>
      <c r="AD465" s="139">
        <v>0</v>
      </c>
      <c r="AE465" s="139"/>
      <c r="AF465" s="139"/>
      <c r="AG465" s="139"/>
      <c r="AH465" s="139"/>
      <c r="AI465" s="139"/>
      <c r="AJ465" s="139"/>
      <c r="AK465" s="139"/>
      <c r="AL465" s="139"/>
      <c r="AM465" s="139">
        <v>63.09</v>
      </c>
      <c r="AN465" s="139">
        <v>0</v>
      </c>
      <c r="AO465" s="139">
        <v>58.02</v>
      </c>
      <c r="AP465" s="139">
        <v>0</v>
      </c>
    </row>
    <row r="466" spans="1:42" x14ac:dyDescent="0.25">
      <c r="A466">
        <f>'[2]All Speed'!A466</f>
        <v>27335</v>
      </c>
      <c r="B466">
        <f>'[2]All Speed'!C466</f>
        <v>4</v>
      </c>
      <c r="C466" s="8" t="str">
        <f>'[2]All Speed'!D466</f>
        <v>I-8 EB</v>
      </c>
      <c r="D466" s="5">
        <f>'[2]All Speed'!E466</f>
        <v>95</v>
      </c>
      <c r="E466" s="1">
        <f>'[2]All Speed'!F466</f>
        <v>0.31</v>
      </c>
      <c r="F466" s="8" t="str">
        <f>'[2]All Speed'!G466</f>
        <v>IN KO PAH</v>
      </c>
      <c r="G466" s="112">
        <f>'[2]All Speed'!I466</f>
        <v>55.97</v>
      </c>
      <c r="H466" s="2">
        <f>'[2]All Speed'!J466</f>
        <v>60.46</v>
      </c>
      <c r="I466" s="112">
        <f>'[2]All Speed'!K466</f>
        <v>56.89</v>
      </c>
      <c r="J466" s="2">
        <f>'[2]All Speed'!L466</f>
        <v>56.02</v>
      </c>
      <c r="K466" s="112">
        <f>'[2]All Speed'!M466</f>
        <v>53.59</v>
      </c>
      <c r="L466" s="115">
        <f>VLOOKUP(A:A,readme[#All],2,FALSE)</f>
        <v>0</v>
      </c>
      <c r="M466" s="119">
        <f>VLOOKUP(A:A,readme[#All],3,FALSE)</f>
        <v>0</v>
      </c>
      <c r="N466" s="115">
        <f>VLOOKUP(A:A,readme[#All],4,FALSE)</f>
        <v>0</v>
      </c>
      <c r="O466" s="6">
        <f>VLOOKUP(A:A,readme[#All],5,FALSE)</f>
        <v>0</v>
      </c>
      <c r="P466" s="115">
        <f>VLOOKUP(A:A,readme[#All],6,FALSE)</f>
        <v>0</v>
      </c>
      <c r="Q466" s="143">
        <f t="shared" si="28"/>
        <v>-1</v>
      </c>
      <c r="R466" s="117">
        <f t="shared" si="29"/>
        <v>3655.4115999999999</v>
      </c>
      <c r="S466" s="143">
        <f t="shared" si="30"/>
        <v>-1</v>
      </c>
      <c r="T466" s="118">
        <f t="shared" si="31"/>
        <v>3138.2404000000001</v>
      </c>
      <c r="V466" s="10">
        <v>15425</v>
      </c>
      <c r="W466" s="139"/>
      <c r="X466" s="139"/>
      <c r="Y466" s="139"/>
      <c r="Z466" s="139"/>
      <c r="AA466" s="139"/>
      <c r="AB466" s="139"/>
      <c r="AC466" s="139"/>
      <c r="AD466" s="139"/>
      <c r="AE466" s="139">
        <v>47.17</v>
      </c>
      <c r="AF466" s="139">
        <v>0</v>
      </c>
      <c r="AG466" s="139">
        <v>67.900000000000006</v>
      </c>
      <c r="AH466" s="139">
        <v>0</v>
      </c>
      <c r="AI466" s="139"/>
      <c r="AJ466" s="139"/>
      <c r="AK466" s="139"/>
      <c r="AL466" s="139"/>
      <c r="AM466" s="139">
        <v>47.17</v>
      </c>
      <c r="AN466" s="139">
        <v>0</v>
      </c>
      <c r="AO466" s="139">
        <v>67.900000000000006</v>
      </c>
      <c r="AP466" s="139">
        <v>0</v>
      </c>
    </row>
    <row r="467" spans="1:42" x14ac:dyDescent="0.25">
      <c r="A467">
        <f>'[2]All Speed'!A467</f>
        <v>27213</v>
      </c>
      <c r="B467">
        <f>'[2]All Speed'!C467</f>
        <v>3</v>
      </c>
      <c r="C467" s="8" t="str">
        <f>'[2]All Speed'!D467</f>
        <v>I-8 WB</v>
      </c>
      <c r="D467" s="5">
        <f>'[2]All Speed'!E467</f>
        <v>4</v>
      </c>
      <c r="E467" s="1">
        <f>'[2]All Speed'!F467</f>
        <v>0.43</v>
      </c>
      <c r="F467" s="8" t="str">
        <f>'[2]All Speed'!G467</f>
        <v>CORRIZO GORGE</v>
      </c>
      <c r="G467" s="112">
        <f>'[2]All Speed'!I467</f>
        <v>60.9</v>
      </c>
      <c r="H467" s="2">
        <f>'[2]All Speed'!J467</f>
        <v>60.92</v>
      </c>
      <c r="I467" s="112">
        <f>'[2]All Speed'!K467</f>
        <v>62.25</v>
      </c>
      <c r="J467" s="2">
        <f>'[2]All Speed'!L467</f>
        <v>62.36</v>
      </c>
      <c r="K467" s="112">
        <f>'[2]All Speed'!M467</f>
        <v>60.73</v>
      </c>
      <c r="L467" s="115">
        <f>VLOOKUP(A:A,readme[#All],2,FALSE)</f>
        <v>0</v>
      </c>
      <c r="M467" s="119">
        <f>VLOOKUP(A:A,readme[#All],3,FALSE)</f>
        <v>0</v>
      </c>
      <c r="N467" s="115">
        <f>VLOOKUP(A:A,readme[#All],4,FALSE)</f>
        <v>0</v>
      </c>
      <c r="O467" s="6">
        <f>VLOOKUP(A:A,readme[#All],5,FALSE)</f>
        <v>0</v>
      </c>
      <c r="P467" s="115">
        <f>VLOOKUP(A:A,readme[#All],6,FALSE)</f>
        <v>0</v>
      </c>
      <c r="Q467" s="143">
        <f t="shared" si="28"/>
        <v>-1</v>
      </c>
      <c r="R467" s="117">
        <f t="shared" si="29"/>
        <v>3711.2464</v>
      </c>
      <c r="S467" s="143">
        <f t="shared" si="30"/>
        <v>-1</v>
      </c>
      <c r="T467" s="118">
        <f t="shared" si="31"/>
        <v>3888.7696000000001</v>
      </c>
      <c r="V467" s="10">
        <v>15429</v>
      </c>
      <c r="W467" s="139"/>
      <c r="X467" s="139"/>
      <c r="Y467" s="139"/>
      <c r="Z467" s="139"/>
      <c r="AA467" s="139"/>
      <c r="AB467" s="139"/>
      <c r="AC467" s="139"/>
      <c r="AD467" s="139"/>
      <c r="AE467" s="139"/>
      <c r="AF467" s="139"/>
      <c r="AG467" s="139"/>
      <c r="AH467" s="139"/>
      <c r="AI467" s="139">
        <v>66.56</v>
      </c>
      <c r="AJ467" s="139">
        <v>0</v>
      </c>
      <c r="AK467" s="139">
        <v>32.6</v>
      </c>
      <c r="AL467" s="139">
        <v>0</v>
      </c>
      <c r="AM467" s="139">
        <v>66.56</v>
      </c>
      <c r="AN467" s="139">
        <v>0</v>
      </c>
      <c r="AO467" s="139">
        <v>32.6</v>
      </c>
      <c r="AP467" s="139">
        <v>0</v>
      </c>
    </row>
    <row r="468" spans="1:42" x14ac:dyDescent="0.25">
      <c r="A468">
        <f>'[2]All Speed'!A468</f>
        <v>27540</v>
      </c>
      <c r="B468">
        <f>'[2]All Speed'!C468</f>
        <v>3</v>
      </c>
      <c r="C468" s="8" t="str">
        <f>'[2]All Speed'!D468</f>
        <v>I-8 WB</v>
      </c>
      <c r="D468" s="5">
        <f>'[2]All Speed'!E468</f>
        <v>5</v>
      </c>
      <c r="E468" s="1">
        <f>'[2]All Speed'!F468</f>
        <v>7.6</v>
      </c>
      <c r="F468" s="8" t="str">
        <f>'[2]All Speed'!G468</f>
        <v>CORRIZO GORGE</v>
      </c>
      <c r="G468" s="112">
        <f>'[2]All Speed'!I468</f>
        <v>55.34</v>
      </c>
      <c r="H468" s="2">
        <f>'[2]All Speed'!J468</f>
        <v>56.13</v>
      </c>
      <c r="I468" s="112">
        <f>'[2]All Speed'!K468</f>
        <v>58.45</v>
      </c>
      <c r="J468" s="2">
        <f>'[2]All Speed'!L468</f>
        <v>59.06</v>
      </c>
      <c r="K468" s="112">
        <f>'[2]All Speed'!M468</f>
        <v>55.69</v>
      </c>
      <c r="L468" s="115">
        <f>VLOOKUP(A:A,readme[#All],2,FALSE)</f>
        <v>0</v>
      </c>
      <c r="M468" s="119">
        <f>VLOOKUP(A:A,readme[#All],3,FALSE)</f>
        <v>0</v>
      </c>
      <c r="N468" s="115">
        <f>VLOOKUP(A:A,readme[#All],4,FALSE)</f>
        <v>0</v>
      </c>
      <c r="O468" s="6">
        <f>VLOOKUP(A:A,readme[#All],5,FALSE)</f>
        <v>0</v>
      </c>
      <c r="P468" s="115">
        <f>VLOOKUP(A:A,readme[#All],6,FALSE)</f>
        <v>0</v>
      </c>
      <c r="Q468" s="143">
        <f t="shared" si="28"/>
        <v>-1</v>
      </c>
      <c r="R468" s="117">
        <f t="shared" si="29"/>
        <v>3150.5769000000005</v>
      </c>
      <c r="S468" s="143">
        <f t="shared" si="30"/>
        <v>-1</v>
      </c>
      <c r="T468" s="118">
        <f t="shared" si="31"/>
        <v>3488.0836000000004</v>
      </c>
      <c r="V468" s="10">
        <v>15430</v>
      </c>
      <c r="W468" s="139"/>
      <c r="X468" s="139"/>
      <c r="Y468" s="139"/>
      <c r="Z468" s="139"/>
      <c r="AA468" s="139"/>
      <c r="AB468" s="139"/>
      <c r="AC468" s="139"/>
      <c r="AD468" s="139"/>
      <c r="AE468" s="139">
        <v>47.17</v>
      </c>
      <c r="AF468" s="139">
        <v>0</v>
      </c>
      <c r="AG468" s="139">
        <v>67.900000000000006</v>
      </c>
      <c r="AH468" s="139">
        <v>0</v>
      </c>
      <c r="AI468" s="139"/>
      <c r="AJ468" s="139"/>
      <c r="AK468" s="139"/>
      <c r="AL468" s="139"/>
      <c r="AM468" s="139">
        <v>47.17</v>
      </c>
      <c r="AN468" s="139">
        <v>0</v>
      </c>
      <c r="AO468" s="139">
        <v>67.900000000000006</v>
      </c>
      <c r="AP468" s="139">
        <v>0</v>
      </c>
    </row>
    <row r="469" spans="1:42" x14ac:dyDescent="0.25">
      <c r="A469">
        <f>'[2]All Speed'!A469</f>
        <v>27212</v>
      </c>
      <c r="B469">
        <f>'[2]All Speed'!C469</f>
        <v>3</v>
      </c>
      <c r="C469" s="8" t="str">
        <f>'[2]All Speed'!D469</f>
        <v>I-8 WB</v>
      </c>
      <c r="D469" s="5">
        <f>'[2]All Speed'!E469</f>
        <v>6</v>
      </c>
      <c r="E469" s="1">
        <f>'[2]All Speed'!F469</f>
        <v>0.62</v>
      </c>
      <c r="F469" s="8" t="str">
        <f>'[2]All Speed'!G469</f>
        <v>SR-94</v>
      </c>
      <c r="G469" s="112">
        <f>'[2]All Speed'!I469</f>
        <v>55.34</v>
      </c>
      <c r="H469" s="2">
        <f>'[2]All Speed'!J469</f>
        <v>56.13</v>
      </c>
      <c r="I469" s="112">
        <f>'[2]All Speed'!K469</f>
        <v>58.45</v>
      </c>
      <c r="J469" s="2">
        <f>'[2]All Speed'!L469</f>
        <v>59.06</v>
      </c>
      <c r="K469" s="112">
        <f>'[2]All Speed'!M469</f>
        <v>55.69</v>
      </c>
      <c r="L469" s="115">
        <f>VLOOKUP(A:A,readme[#All],2,FALSE)</f>
        <v>0</v>
      </c>
      <c r="M469" s="119">
        <f>VLOOKUP(A:A,readme[#All],3,FALSE)</f>
        <v>0</v>
      </c>
      <c r="N469" s="115">
        <f>VLOOKUP(A:A,readme[#All],4,FALSE)</f>
        <v>0</v>
      </c>
      <c r="O469" s="6">
        <f>VLOOKUP(A:A,readme[#All],5,FALSE)</f>
        <v>0</v>
      </c>
      <c r="P469" s="115">
        <f>VLOOKUP(A:A,readme[#All],6,FALSE)</f>
        <v>0</v>
      </c>
      <c r="Q469" s="143">
        <f t="shared" si="28"/>
        <v>-1</v>
      </c>
      <c r="R469" s="117">
        <f t="shared" si="29"/>
        <v>3150.5769000000005</v>
      </c>
      <c r="S469" s="143">
        <f t="shared" si="30"/>
        <v>-1</v>
      </c>
      <c r="T469" s="118">
        <f t="shared" si="31"/>
        <v>3488.0836000000004</v>
      </c>
      <c r="V469" s="10">
        <v>15432</v>
      </c>
      <c r="W469" s="139"/>
      <c r="X469" s="139"/>
      <c r="Y469" s="139"/>
      <c r="Z469" s="139"/>
      <c r="AA469" s="139"/>
      <c r="AB469" s="139"/>
      <c r="AC469" s="139"/>
      <c r="AD469" s="139"/>
      <c r="AE469" s="139"/>
      <c r="AF469" s="139"/>
      <c r="AG469" s="139"/>
      <c r="AH469" s="139"/>
      <c r="AI469" s="139">
        <v>67.180000000000007</v>
      </c>
      <c r="AJ469" s="139">
        <v>0</v>
      </c>
      <c r="AK469" s="139">
        <v>46.19</v>
      </c>
      <c r="AL469" s="139">
        <v>0</v>
      </c>
      <c r="AM469" s="139">
        <v>67.180000000000007</v>
      </c>
      <c r="AN469" s="139">
        <v>0</v>
      </c>
      <c r="AO469" s="139">
        <v>46.19</v>
      </c>
      <c r="AP469" s="139">
        <v>0</v>
      </c>
    </row>
    <row r="470" spans="1:42" x14ac:dyDescent="0.25">
      <c r="A470">
        <f>'[2]All Speed'!A470</f>
        <v>27211</v>
      </c>
      <c r="B470">
        <f>'[2]All Speed'!C470</f>
        <v>3</v>
      </c>
      <c r="C470" s="8" t="str">
        <f>'[2]All Speed'!D470</f>
        <v>I-8 WB</v>
      </c>
      <c r="D470" s="5">
        <f>'[2]All Speed'!E470</f>
        <v>8</v>
      </c>
      <c r="E470" s="1">
        <f>'[2]All Speed'!F470</f>
        <v>0.6</v>
      </c>
      <c r="F470" s="8" t="str">
        <f>'[2]All Speed'!G470</f>
        <v>CRESTWOOD</v>
      </c>
      <c r="G470" s="112">
        <f>'[2]All Speed'!I470</f>
        <v>61.98</v>
      </c>
      <c r="H470" s="2">
        <f>'[2]All Speed'!J470</f>
        <v>62.99</v>
      </c>
      <c r="I470" s="112">
        <f>'[2]All Speed'!K470</f>
        <v>64.25</v>
      </c>
      <c r="J470" s="2">
        <f>'[2]All Speed'!L470</f>
        <v>65.48</v>
      </c>
      <c r="K470" s="112">
        <f>'[2]All Speed'!M470</f>
        <v>62.63</v>
      </c>
      <c r="L470" s="115">
        <f>VLOOKUP(A:A,readme[#All],2,FALSE)</f>
        <v>0</v>
      </c>
      <c r="M470" s="119">
        <f>VLOOKUP(A:A,readme[#All],3,FALSE)</f>
        <v>0</v>
      </c>
      <c r="N470" s="115">
        <f>VLOOKUP(A:A,readme[#All],4,FALSE)</f>
        <v>0</v>
      </c>
      <c r="O470" s="6">
        <f>VLOOKUP(A:A,readme[#All],5,FALSE)</f>
        <v>0</v>
      </c>
      <c r="P470" s="115">
        <f>VLOOKUP(A:A,readme[#All],6,FALSE)</f>
        <v>0</v>
      </c>
      <c r="Q470" s="143">
        <f t="shared" si="28"/>
        <v>-1</v>
      </c>
      <c r="R470" s="117">
        <f t="shared" si="29"/>
        <v>3967.7401000000004</v>
      </c>
      <c r="S470" s="143">
        <f t="shared" si="30"/>
        <v>-1</v>
      </c>
      <c r="T470" s="118">
        <f t="shared" si="31"/>
        <v>4287.6304000000009</v>
      </c>
      <c r="V470" s="10">
        <v>15435</v>
      </c>
      <c r="W470" s="139"/>
      <c r="X470" s="139"/>
      <c r="Y470" s="139"/>
      <c r="Z470" s="139"/>
      <c r="AA470" s="139"/>
      <c r="AB470" s="139"/>
      <c r="AC470" s="139"/>
      <c r="AD470" s="139"/>
      <c r="AE470" s="139"/>
      <c r="AF470" s="139"/>
      <c r="AG470" s="139"/>
      <c r="AH470" s="139"/>
      <c r="AI470" s="139">
        <v>67.180000000000007</v>
      </c>
      <c r="AJ470" s="139">
        <v>0</v>
      </c>
      <c r="AK470" s="139">
        <v>46.19</v>
      </c>
      <c r="AL470" s="139">
        <v>0</v>
      </c>
      <c r="AM470" s="139">
        <v>67.180000000000007</v>
      </c>
      <c r="AN470" s="139">
        <v>0</v>
      </c>
      <c r="AO470" s="139">
        <v>46.19</v>
      </c>
      <c r="AP470" s="139">
        <v>0</v>
      </c>
    </row>
    <row r="471" spans="1:42" x14ac:dyDescent="0.25">
      <c r="A471">
        <f>'[2]All Speed'!A471</f>
        <v>27209</v>
      </c>
      <c r="B471">
        <f>'[2]All Speed'!C471</f>
        <v>3</v>
      </c>
      <c r="C471" s="8" t="str">
        <f>'[2]All Speed'!D471</f>
        <v>I-8 WB</v>
      </c>
      <c r="D471" s="5">
        <f>'[2]All Speed'!E471</f>
        <v>10</v>
      </c>
      <c r="E471" s="1">
        <f>'[2]All Speed'!F471</f>
        <v>0.57999999999999996</v>
      </c>
      <c r="F471" s="8" t="str">
        <f>'[2]All Speed'!G471</f>
        <v>CAMERON TRUCK</v>
      </c>
      <c r="G471" s="112">
        <f>'[2]All Speed'!I471</f>
        <v>60.38</v>
      </c>
      <c r="H471" s="2">
        <f>'[2]All Speed'!J471</f>
        <v>61.43</v>
      </c>
      <c r="I471" s="112">
        <f>'[2]All Speed'!K471</f>
        <v>63.18</v>
      </c>
      <c r="J471" s="2">
        <f>'[2]All Speed'!L471</f>
        <v>64.25</v>
      </c>
      <c r="K471" s="112">
        <f>'[2]All Speed'!M471</f>
        <v>61.21</v>
      </c>
      <c r="L471" s="115">
        <f>VLOOKUP(A:A,readme[#All],2,FALSE)</f>
        <v>0</v>
      </c>
      <c r="M471" s="119">
        <f>VLOOKUP(A:A,readme[#All],3,FALSE)</f>
        <v>0</v>
      </c>
      <c r="N471" s="115">
        <f>VLOOKUP(A:A,readme[#All],4,FALSE)</f>
        <v>0</v>
      </c>
      <c r="O471" s="6">
        <f>VLOOKUP(A:A,readme[#All],5,FALSE)</f>
        <v>0</v>
      </c>
      <c r="P471" s="115">
        <f>VLOOKUP(A:A,readme[#All],6,FALSE)</f>
        <v>0</v>
      </c>
      <c r="Q471" s="143">
        <f t="shared" si="28"/>
        <v>-1</v>
      </c>
      <c r="R471" s="117">
        <f t="shared" si="29"/>
        <v>3773.6448999999998</v>
      </c>
      <c r="S471" s="143">
        <f t="shared" si="30"/>
        <v>-1</v>
      </c>
      <c r="T471" s="118">
        <f t="shared" si="31"/>
        <v>4128.0625</v>
      </c>
      <c r="V471" s="10">
        <v>15439</v>
      </c>
      <c r="W471" s="139"/>
      <c r="X471" s="139"/>
      <c r="Y471" s="139"/>
      <c r="Z471" s="139"/>
      <c r="AA471" s="139"/>
      <c r="AB471" s="139"/>
      <c r="AC471" s="139"/>
      <c r="AD471" s="139"/>
      <c r="AE471" s="139">
        <v>49.85</v>
      </c>
      <c r="AF471" s="139">
        <v>0</v>
      </c>
      <c r="AG471" s="139">
        <v>68.87</v>
      </c>
      <c r="AH471" s="139">
        <v>0</v>
      </c>
      <c r="AI471" s="139"/>
      <c r="AJ471" s="139"/>
      <c r="AK471" s="139"/>
      <c r="AL471" s="139"/>
      <c r="AM471" s="139">
        <v>49.85</v>
      </c>
      <c r="AN471" s="139">
        <v>0</v>
      </c>
      <c r="AO471" s="139">
        <v>68.87</v>
      </c>
      <c r="AP471" s="139">
        <v>0</v>
      </c>
    </row>
    <row r="472" spans="1:42" x14ac:dyDescent="0.25">
      <c r="A472">
        <f>'[2]All Speed'!A472</f>
        <v>28270</v>
      </c>
      <c r="B472">
        <f>'[2]All Speed'!C472</f>
        <v>3</v>
      </c>
      <c r="C472" s="8" t="str">
        <f>'[2]All Speed'!D472</f>
        <v>I-8 WB</v>
      </c>
      <c r="D472" s="5">
        <f>'[2]All Speed'!E472</f>
        <v>11</v>
      </c>
      <c r="E472" s="1">
        <f>'[2]All Speed'!F472</f>
        <v>2.59</v>
      </c>
      <c r="F472" s="8" t="str">
        <f>'[2]All Speed'!G472</f>
        <v>CAMERON TRUCK</v>
      </c>
      <c r="G472" s="112">
        <f>'[2]All Speed'!I472</f>
        <v>60.38</v>
      </c>
      <c r="H472" s="2">
        <f>'[2]All Speed'!J472</f>
        <v>61.43</v>
      </c>
      <c r="I472" s="112">
        <f>'[2]All Speed'!K472</f>
        <v>63.18</v>
      </c>
      <c r="J472" s="2">
        <f>'[2]All Speed'!L472</f>
        <v>64.25</v>
      </c>
      <c r="K472" s="112">
        <f>'[2]All Speed'!M472</f>
        <v>61.21</v>
      </c>
      <c r="L472" s="115">
        <f>VLOOKUP(A:A,readme[#All],2,FALSE)</f>
        <v>0</v>
      </c>
      <c r="M472" s="119">
        <f>VLOOKUP(A:A,readme[#All],3,FALSE)</f>
        <v>0</v>
      </c>
      <c r="N472" s="115">
        <f>VLOOKUP(A:A,readme[#All],4,FALSE)</f>
        <v>0</v>
      </c>
      <c r="O472" s="6">
        <f>VLOOKUP(A:A,readme[#All],5,FALSE)</f>
        <v>0</v>
      </c>
      <c r="P472" s="115">
        <f>VLOOKUP(A:A,readme[#All],6,FALSE)</f>
        <v>0</v>
      </c>
      <c r="Q472" s="143">
        <f t="shared" si="28"/>
        <v>-1</v>
      </c>
      <c r="R472" s="117">
        <f t="shared" si="29"/>
        <v>3773.6448999999998</v>
      </c>
      <c r="S472" s="143">
        <f t="shared" si="30"/>
        <v>-1</v>
      </c>
      <c r="T472" s="118">
        <f t="shared" si="31"/>
        <v>4128.0625</v>
      </c>
      <c r="V472" s="10">
        <v>15442</v>
      </c>
      <c r="W472" s="139"/>
      <c r="X472" s="139"/>
      <c r="Y472" s="139"/>
      <c r="Z472" s="139"/>
      <c r="AA472" s="139"/>
      <c r="AB472" s="139"/>
      <c r="AC472" s="139"/>
      <c r="AD472" s="139"/>
      <c r="AE472" s="139">
        <v>49.85</v>
      </c>
      <c r="AF472" s="139">
        <v>0</v>
      </c>
      <c r="AG472" s="139">
        <v>68.87</v>
      </c>
      <c r="AH472" s="139">
        <v>0</v>
      </c>
      <c r="AI472" s="139"/>
      <c r="AJ472" s="139"/>
      <c r="AK472" s="139"/>
      <c r="AL472" s="139"/>
      <c r="AM472" s="139">
        <v>49.85</v>
      </c>
      <c r="AN472" s="139">
        <v>0</v>
      </c>
      <c r="AO472" s="139">
        <v>68.87</v>
      </c>
      <c r="AP472" s="139">
        <v>0</v>
      </c>
    </row>
    <row r="473" spans="1:42" x14ac:dyDescent="0.25">
      <c r="A473">
        <f>'[2]All Speed'!A473</f>
        <v>27205</v>
      </c>
      <c r="B473">
        <f>'[2]All Speed'!C473</f>
        <v>3</v>
      </c>
      <c r="C473" s="8" t="str">
        <f>'[2]All Speed'!D473</f>
        <v>I-8 WB</v>
      </c>
      <c r="D473" s="5">
        <f>'[2]All Speed'!E473</f>
        <v>12</v>
      </c>
      <c r="E473" s="1">
        <f>'[2]All Speed'!F473</f>
        <v>0.51</v>
      </c>
      <c r="F473" s="8" t="str">
        <f>'[2]All Speed'!G473</f>
        <v>BUCKMAN SPRINGS</v>
      </c>
      <c r="G473" s="112">
        <f>'[2]All Speed'!I473</f>
        <v>58.8</v>
      </c>
      <c r="H473" s="2">
        <f>'[2]All Speed'!J473</f>
        <v>58.28</v>
      </c>
      <c r="I473" s="112">
        <f>'[2]All Speed'!K473</f>
        <v>60.31</v>
      </c>
      <c r="J473" s="2">
        <f>'[2]All Speed'!L473</f>
        <v>61.97</v>
      </c>
      <c r="K473" s="112">
        <f>'[2]All Speed'!M473</f>
        <v>58.81</v>
      </c>
      <c r="L473" s="115">
        <f>VLOOKUP(A:A,readme[#All],2,FALSE)</f>
        <v>0</v>
      </c>
      <c r="M473" s="119">
        <f>VLOOKUP(A:A,readme[#All],3,FALSE)</f>
        <v>0</v>
      </c>
      <c r="N473" s="115">
        <f>VLOOKUP(A:A,readme[#All],4,FALSE)</f>
        <v>0</v>
      </c>
      <c r="O473" s="6">
        <f>VLOOKUP(A:A,readme[#All],5,FALSE)</f>
        <v>0</v>
      </c>
      <c r="P473" s="115">
        <f>VLOOKUP(A:A,readme[#All],6,FALSE)</f>
        <v>0</v>
      </c>
      <c r="Q473" s="143">
        <f t="shared" si="28"/>
        <v>-1</v>
      </c>
      <c r="R473" s="117">
        <f t="shared" si="29"/>
        <v>3396.5584000000003</v>
      </c>
      <c r="S473" s="143">
        <f t="shared" si="30"/>
        <v>-1</v>
      </c>
      <c r="T473" s="118">
        <f t="shared" si="31"/>
        <v>3840.2808999999997</v>
      </c>
      <c r="V473" s="10">
        <v>15456</v>
      </c>
      <c r="W473" s="139"/>
      <c r="X473" s="139"/>
      <c r="Y473" s="139"/>
      <c r="Z473" s="139"/>
      <c r="AA473" s="139"/>
      <c r="AB473" s="139"/>
      <c r="AC473" s="139"/>
      <c r="AD473" s="139"/>
      <c r="AE473" s="139">
        <v>47.06</v>
      </c>
      <c r="AF473" s="139">
        <v>0</v>
      </c>
      <c r="AG473" s="139">
        <v>67.94</v>
      </c>
      <c r="AH473" s="139">
        <v>0</v>
      </c>
      <c r="AI473" s="139"/>
      <c r="AJ473" s="139"/>
      <c r="AK473" s="139"/>
      <c r="AL473" s="139"/>
      <c r="AM473" s="139">
        <v>47.06</v>
      </c>
      <c r="AN473" s="139">
        <v>0</v>
      </c>
      <c r="AO473" s="139">
        <v>67.94</v>
      </c>
      <c r="AP473" s="139">
        <v>0</v>
      </c>
    </row>
    <row r="474" spans="1:42" x14ac:dyDescent="0.25">
      <c r="A474">
        <f>'[2]All Speed'!A474</f>
        <v>27534</v>
      </c>
      <c r="B474">
        <f>'[2]All Speed'!C474</f>
        <v>3</v>
      </c>
      <c r="C474" s="8" t="str">
        <f>'[2]All Speed'!D474</f>
        <v>I-8 WB</v>
      </c>
      <c r="D474" s="5">
        <f>'[2]All Speed'!E474</f>
        <v>13</v>
      </c>
      <c r="E474" s="1">
        <f>'[2]All Speed'!F474</f>
        <v>3.23</v>
      </c>
      <c r="F474" s="8" t="str">
        <f>'[2]All Speed'!G474</f>
        <v>BUCKMAN SPRINGS</v>
      </c>
      <c r="G474" s="112">
        <f>'[2]All Speed'!I474</f>
        <v>58.8</v>
      </c>
      <c r="H474" s="2">
        <f>'[2]All Speed'!J474</f>
        <v>58.28</v>
      </c>
      <c r="I474" s="112">
        <f>'[2]All Speed'!K474</f>
        <v>60.31</v>
      </c>
      <c r="J474" s="2">
        <f>'[2]All Speed'!L474</f>
        <v>61.97</v>
      </c>
      <c r="K474" s="112">
        <f>'[2]All Speed'!M474</f>
        <v>58.81</v>
      </c>
      <c r="L474" s="115">
        <f>VLOOKUP(A:A,readme[#All],2,FALSE)</f>
        <v>0</v>
      </c>
      <c r="M474" s="119">
        <f>VLOOKUP(A:A,readme[#All],3,FALSE)</f>
        <v>0</v>
      </c>
      <c r="N474" s="115">
        <f>VLOOKUP(A:A,readme[#All],4,FALSE)</f>
        <v>0</v>
      </c>
      <c r="O474" s="6">
        <f>VLOOKUP(A:A,readme[#All],5,FALSE)</f>
        <v>0</v>
      </c>
      <c r="P474" s="115">
        <f>VLOOKUP(A:A,readme[#All],6,FALSE)</f>
        <v>0</v>
      </c>
      <c r="Q474" s="143">
        <f t="shared" si="28"/>
        <v>-1</v>
      </c>
      <c r="R474" s="117">
        <f t="shared" si="29"/>
        <v>3396.5584000000003</v>
      </c>
      <c r="S474" s="143">
        <f t="shared" si="30"/>
        <v>-1</v>
      </c>
      <c r="T474" s="118">
        <f t="shared" si="31"/>
        <v>3840.2808999999997</v>
      </c>
      <c r="V474" s="10">
        <v>15457</v>
      </c>
      <c r="W474" s="139"/>
      <c r="X474" s="139"/>
      <c r="Y474" s="139"/>
      <c r="Z474" s="139"/>
      <c r="AA474" s="139"/>
      <c r="AB474" s="139"/>
      <c r="AC474" s="139"/>
      <c r="AD474" s="139"/>
      <c r="AE474" s="139"/>
      <c r="AF474" s="139"/>
      <c r="AG474" s="139"/>
      <c r="AH474" s="139"/>
      <c r="AI474" s="139">
        <v>66.760000000000005</v>
      </c>
      <c r="AJ474" s="139">
        <v>0</v>
      </c>
      <c r="AK474" s="139">
        <v>57.98</v>
      </c>
      <c r="AL474" s="139">
        <v>0</v>
      </c>
      <c r="AM474" s="139">
        <v>66.760000000000005</v>
      </c>
      <c r="AN474" s="139">
        <v>0</v>
      </c>
      <c r="AO474" s="139">
        <v>57.98</v>
      </c>
      <c r="AP474" s="139">
        <v>0</v>
      </c>
    </row>
    <row r="475" spans="1:42" x14ac:dyDescent="0.25">
      <c r="A475">
        <f>'[2]All Speed'!A475</f>
        <v>28267</v>
      </c>
      <c r="B475">
        <f>'[2]All Speed'!C475</f>
        <v>3</v>
      </c>
      <c r="C475" s="8" t="str">
        <f>'[2]All Speed'!D475</f>
        <v>I-8 WB</v>
      </c>
      <c r="D475" s="5">
        <f>'[2]All Speed'!E475</f>
        <v>14</v>
      </c>
      <c r="E475" s="1">
        <f>'[2]All Speed'!F475</f>
        <v>0.74</v>
      </c>
      <c r="F475" s="8" t="str">
        <f>'[2]All Speed'!G475</f>
        <v>SUNRISE</v>
      </c>
      <c r="G475" s="112">
        <f>'[2]All Speed'!I475</f>
        <v>52.03</v>
      </c>
      <c r="H475" s="2">
        <f>'[2]All Speed'!J475</f>
        <v>52.7</v>
      </c>
      <c r="I475" s="112">
        <f>'[2]All Speed'!K475</f>
        <v>56.07</v>
      </c>
      <c r="J475" s="2">
        <f>'[2]All Speed'!L475</f>
        <v>57.42</v>
      </c>
      <c r="K475" s="112">
        <f>'[2]All Speed'!M475</f>
        <v>52.81</v>
      </c>
      <c r="L475" s="115">
        <f>VLOOKUP(A:A,readme[#All],2,FALSE)</f>
        <v>0</v>
      </c>
      <c r="M475" s="119">
        <f>VLOOKUP(A:A,readme[#All],3,FALSE)</f>
        <v>0</v>
      </c>
      <c r="N475" s="115">
        <f>VLOOKUP(A:A,readme[#All],4,FALSE)</f>
        <v>0</v>
      </c>
      <c r="O475" s="6">
        <f>VLOOKUP(A:A,readme[#All],5,FALSE)</f>
        <v>0</v>
      </c>
      <c r="P475" s="115">
        <f>VLOOKUP(A:A,readme[#All],6,FALSE)</f>
        <v>0</v>
      </c>
      <c r="Q475" s="143">
        <f t="shared" si="28"/>
        <v>-1</v>
      </c>
      <c r="R475" s="117">
        <f t="shared" si="29"/>
        <v>2777.2900000000004</v>
      </c>
      <c r="S475" s="143">
        <f t="shared" si="30"/>
        <v>-1</v>
      </c>
      <c r="T475" s="118">
        <f t="shared" si="31"/>
        <v>3297.0564000000004</v>
      </c>
      <c r="V475" s="10">
        <v>15689</v>
      </c>
      <c r="W475" s="139"/>
      <c r="X475" s="139"/>
      <c r="Y475" s="139"/>
      <c r="Z475" s="139"/>
      <c r="AA475" s="139">
        <v>68.38</v>
      </c>
      <c r="AB475" s="139">
        <v>0</v>
      </c>
      <c r="AC475" s="139">
        <v>45.35</v>
      </c>
      <c r="AD475" s="139">
        <v>0</v>
      </c>
      <c r="AE475" s="139"/>
      <c r="AF475" s="139"/>
      <c r="AG475" s="139"/>
      <c r="AH475" s="139"/>
      <c r="AI475" s="139"/>
      <c r="AJ475" s="139"/>
      <c r="AK475" s="139"/>
      <c r="AL475" s="139"/>
      <c r="AM475" s="139">
        <v>68.38</v>
      </c>
      <c r="AN475" s="139">
        <v>0</v>
      </c>
      <c r="AO475" s="139">
        <v>45.35</v>
      </c>
      <c r="AP475" s="139">
        <v>0</v>
      </c>
    </row>
    <row r="476" spans="1:42" x14ac:dyDescent="0.25">
      <c r="A476">
        <f>'[2]All Speed'!A476</f>
        <v>28260</v>
      </c>
      <c r="B476">
        <f>'[2]All Speed'!C476</f>
        <v>3</v>
      </c>
      <c r="C476" s="8" t="str">
        <f>'[2]All Speed'!D476</f>
        <v>I-8 WB</v>
      </c>
      <c r="D476" s="5">
        <f>'[2]All Speed'!E476</f>
        <v>15</v>
      </c>
      <c r="E476" s="1">
        <f>'[2]All Speed'!F476</f>
        <v>0.8</v>
      </c>
      <c r="F476" s="8" t="str">
        <f>'[2]All Speed'!G476</f>
        <v>SUNRISE</v>
      </c>
      <c r="G476" s="112">
        <f>'[2]All Speed'!I476</f>
        <v>52.03</v>
      </c>
      <c r="H476" s="2">
        <f>'[2]All Speed'!J476</f>
        <v>52.7</v>
      </c>
      <c r="I476" s="112">
        <f>'[2]All Speed'!K476</f>
        <v>56.07</v>
      </c>
      <c r="J476" s="2">
        <f>'[2]All Speed'!L476</f>
        <v>57.42</v>
      </c>
      <c r="K476" s="112">
        <f>'[2]All Speed'!M476</f>
        <v>52.81</v>
      </c>
      <c r="L476" s="115">
        <f>VLOOKUP(A:A,readme[#All],2,FALSE)</f>
        <v>0</v>
      </c>
      <c r="M476" s="119">
        <f>VLOOKUP(A:A,readme[#All],3,FALSE)</f>
        <v>0</v>
      </c>
      <c r="N476" s="115">
        <f>VLOOKUP(A:A,readme[#All],4,FALSE)</f>
        <v>0</v>
      </c>
      <c r="O476" s="6">
        <f>VLOOKUP(A:A,readme[#All],5,FALSE)</f>
        <v>0</v>
      </c>
      <c r="P476" s="115">
        <f>VLOOKUP(A:A,readme[#All],6,FALSE)</f>
        <v>0</v>
      </c>
      <c r="Q476" s="143">
        <f t="shared" si="28"/>
        <v>-1</v>
      </c>
      <c r="R476" s="117">
        <f t="shared" si="29"/>
        <v>2777.2900000000004</v>
      </c>
      <c r="S476" s="143">
        <f t="shared" si="30"/>
        <v>-1</v>
      </c>
      <c r="T476" s="118">
        <f t="shared" si="31"/>
        <v>3297.0564000000004</v>
      </c>
      <c r="V476" s="10">
        <v>15690</v>
      </c>
      <c r="W476" s="139">
        <v>70.650000000000006</v>
      </c>
      <c r="X476" s="139">
        <v>0</v>
      </c>
      <c r="Y476" s="139">
        <v>70.23</v>
      </c>
      <c r="Z476" s="139">
        <v>0</v>
      </c>
      <c r="AA476" s="139"/>
      <c r="AB476" s="139"/>
      <c r="AC476" s="139"/>
      <c r="AD476" s="139"/>
      <c r="AE476" s="139"/>
      <c r="AF476" s="139"/>
      <c r="AG476" s="139"/>
      <c r="AH476" s="139"/>
      <c r="AI476" s="139"/>
      <c r="AJ476" s="139"/>
      <c r="AK476" s="139"/>
      <c r="AL476" s="139"/>
      <c r="AM476" s="139">
        <v>70.650000000000006</v>
      </c>
      <c r="AN476" s="139">
        <v>0</v>
      </c>
      <c r="AO476" s="139">
        <v>70.23</v>
      </c>
      <c r="AP476" s="139">
        <v>0</v>
      </c>
    </row>
    <row r="477" spans="1:42" x14ac:dyDescent="0.25">
      <c r="A477">
        <f>'[2]All Speed'!A477</f>
        <v>28257</v>
      </c>
      <c r="B477">
        <f>'[2]All Speed'!C477</f>
        <v>3</v>
      </c>
      <c r="C477" s="8" t="str">
        <f>'[2]All Speed'!D477</f>
        <v>I-8 WB</v>
      </c>
      <c r="D477" s="5">
        <f>'[2]All Speed'!E477</f>
        <v>16</v>
      </c>
      <c r="E477" s="1">
        <f>'[2]All Speed'!F477</f>
        <v>0.65</v>
      </c>
      <c r="F477" s="8" t="str">
        <f>'[2]All Speed'!G477</f>
        <v>PINE VALLEY</v>
      </c>
      <c r="G477" s="112">
        <f>'[2]All Speed'!I477</f>
        <v>61.13</v>
      </c>
      <c r="H477" s="2">
        <f>'[2]All Speed'!J477</f>
        <v>62.83</v>
      </c>
      <c r="I477" s="112">
        <f>'[2]All Speed'!K477</f>
        <v>65.260000000000005</v>
      </c>
      <c r="J477" s="2">
        <f>'[2]All Speed'!L477</f>
        <v>65.260000000000005</v>
      </c>
      <c r="K477" s="112">
        <f>'[2]All Speed'!M477</f>
        <v>62.31</v>
      </c>
      <c r="L477" s="115">
        <f>VLOOKUP(A:A,readme[#All],2,FALSE)</f>
        <v>0</v>
      </c>
      <c r="M477" s="119">
        <f>VLOOKUP(A:A,readme[#All],3,FALSE)</f>
        <v>0</v>
      </c>
      <c r="N477" s="115">
        <f>VLOOKUP(A:A,readme[#All],4,FALSE)</f>
        <v>0</v>
      </c>
      <c r="O477" s="6">
        <f>VLOOKUP(A:A,readme[#All],5,FALSE)</f>
        <v>0</v>
      </c>
      <c r="P477" s="115">
        <f>VLOOKUP(A:A,readme[#All],6,FALSE)</f>
        <v>0</v>
      </c>
      <c r="Q477" s="143">
        <f t="shared" si="28"/>
        <v>-1</v>
      </c>
      <c r="R477" s="117">
        <f t="shared" si="29"/>
        <v>3947.6088999999997</v>
      </c>
      <c r="S477" s="143">
        <f t="shared" si="30"/>
        <v>-1</v>
      </c>
      <c r="T477" s="118">
        <f t="shared" si="31"/>
        <v>4258.8676000000005</v>
      </c>
      <c r="V477" s="10">
        <v>15700</v>
      </c>
      <c r="W477" s="139">
        <v>68.16</v>
      </c>
      <c r="X477" s="139">
        <v>0</v>
      </c>
      <c r="Y477" s="139">
        <v>66.290000000000006</v>
      </c>
      <c r="Z477" s="139">
        <v>0</v>
      </c>
      <c r="AA477" s="139"/>
      <c r="AB477" s="139"/>
      <c r="AC477" s="139"/>
      <c r="AD477" s="139"/>
      <c r="AE477" s="139"/>
      <c r="AF477" s="139"/>
      <c r="AG477" s="139"/>
      <c r="AH477" s="139"/>
      <c r="AI477" s="139"/>
      <c r="AJ477" s="139"/>
      <c r="AK477" s="139"/>
      <c r="AL477" s="139"/>
      <c r="AM477" s="139">
        <v>68.16</v>
      </c>
      <c r="AN477" s="139">
        <v>0</v>
      </c>
      <c r="AO477" s="139">
        <v>66.290000000000006</v>
      </c>
      <c r="AP477" s="139">
        <v>0</v>
      </c>
    </row>
    <row r="478" spans="1:42" x14ac:dyDescent="0.25">
      <c r="A478">
        <f>'[2]All Speed'!A478</f>
        <v>28254</v>
      </c>
      <c r="B478">
        <f>'[2]All Speed'!C478</f>
        <v>3</v>
      </c>
      <c r="C478" s="8" t="str">
        <f>'[2]All Speed'!D478</f>
        <v>I-8 WB</v>
      </c>
      <c r="D478" s="5">
        <f>'[2]All Speed'!E478</f>
        <v>17</v>
      </c>
      <c r="E478" s="1">
        <f>'[2]All Speed'!F478</f>
        <v>5.01</v>
      </c>
      <c r="F478" s="8" t="str">
        <f>'[2]All Speed'!G478</f>
        <v>PINE VALLEY</v>
      </c>
      <c r="G478" s="112">
        <f>'[2]All Speed'!I478</f>
        <v>61.13</v>
      </c>
      <c r="H478" s="2">
        <f>'[2]All Speed'!J478</f>
        <v>62.83</v>
      </c>
      <c r="I478" s="112">
        <f>'[2]All Speed'!K478</f>
        <v>65.260000000000005</v>
      </c>
      <c r="J478" s="2">
        <f>'[2]All Speed'!L478</f>
        <v>65.260000000000005</v>
      </c>
      <c r="K478" s="112">
        <f>'[2]All Speed'!M478</f>
        <v>62.31</v>
      </c>
      <c r="L478" s="115">
        <f>VLOOKUP(A:A,readme[#All],2,FALSE)</f>
        <v>0</v>
      </c>
      <c r="M478" s="119">
        <f>VLOOKUP(A:A,readme[#All],3,FALSE)</f>
        <v>0</v>
      </c>
      <c r="N478" s="115">
        <f>VLOOKUP(A:A,readme[#All],4,FALSE)</f>
        <v>0</v>
      </c>
      <c r="O478" s="6">
        <f>VLOOKUP(A:A,readme[#All],5,FALSE)</f>
        <v>0</v>
      </c>
      <c r="P478" s="115">
        <f>VLOOKUP(A:A,readme[#All],6,FALSE)</f>
        <v>0</v>
      </c>
      <c r="Q478" s="143">
        <f t="shared" si="28"/>
        <v>-1</v>
      </c>
      <c r="R478" s="117">
        <f t="shared" si="29"/>
        <v>3947.6088999999997</v>
      </c>
      <c r="S478" s="143">
        <f t="shared" si="30"/>
        <v>-1</v>
      </c>
      <c r="T478" s="118">
        <f t="shared" si="31"/>
        <v>4258.8676000000005</v>
      </c>
      <c r="V478" s="10">
        <v>15703</v>
      </c>
      <c r="W478" s="139"/>
      <c r="X478" s="139"/>
      <c r="Y478" s="139"/>
      <c r="Z478" s="139"/>
      <c r="AA478" s="139">
        <v>66.62</v>
      </c>
      <c r="AB478" s="139">
        <v>0</v>
      </c>
      <c r="AC478" s="139">
        <v>36.549999999999997</v>
      </c>
      <c r="AD478" s="139">
        <v>0</v>
      </c>
      <c r="AE478" s="139"/>
      <c r="AF478" s="139"/>
      <c r="AG478" s="139"/>
      <c r="AH478" s="139"/>
      <c r="AI478" s="139"/>
      <c r="AJ478" s="139"/>
      <c r="AK478" s="139"/>
      <c r="AL478" s="139"/>
      <c r="AM478" s="139">
        <v>66.62</v>
      </c>
      <c r="AN478" s="139">
        <v>0</v>
      </c>
      <c r="AO478" s="139">
        <v>36.549999999999997</v>
      </c>
      <c r="AP478" s="139">
        <v>0</v>
      </c>
    </row>
    <row r="479" spans="1:42" x14ac:dyDescent="0.25">
      <c r="A479">
        <f>'[2]All Speed'!A479</f>
        <v>28250</v>
      </c>
      <c r="B479">
        <f>'[2]All Speed'!C479</f>
        <v>3</v>
      </c>
      <c r="C479" s="8" t="str">
        <f>'[2]All Speed'!D479</f>
        <v>I-8 WB</v>
      </c>
      <c r="D479" s="5">
        <f>'[2]All Speed'!E479</f>
        <v>18</v>
      </c>
      <c r="E479" s="1">
        <f>'[2]All Speed'!F479</f>
        <v>0.57999999999999996</v>
      </c>
      <c r="F479" s="8" t="str">
        <f>'[2]All Speed'!G479</f>
        <v>JAPATUL VALLEY</v>
      </c>
      <c r="G479" s="112">
        <f>'[2]All Speed'!I479</f>
        <v>61.71</v>
      </c>
      <c r="H479" s="2">
        <f>'[2]All Speed'!J479</f>
        <v>62.64</v>
      </c>
      <c r="I479" s="112">
        <f>'[2]All Speed'!K479</f>
        <v>64.430000000000007</v>
      </c>
      <c r="J479" s="2">
        <f>'[2]All Speed'!L479</f>
        <v>65.36</v>
      </c>
      <c r="K479" s="112">
        <f>'[2]All Speed'!M479</f>
        <v>61.8</v>
      </c>
      <c r="L479" s="115">
        <f>VLOOKUP(A:A,readme[#All],2,FALSE)</f>
        <v>0</v>
      </c>
      <c r="M479" s="119">
        <f>VLOOKUP(A:A,readme[#All],3,FALSE)</f>
        <v>0</v>
      </c>
      <c r="N479" s="115">
        <f>VLOOKUP(A:A,readme[#All],4,FALSE)</f>
        <v>0</v>
      </c>
      <c r="O479" s="6">
        <f>VLOOKUP(A:A,readme[#All],5,FALSE)</f>
        <v>0</v>
      </c>
      <c r="P479" s="115">
        <f>VLOOKUP(A:A,readme[#All],6,FALSE)</f>
        <v>0</v>
      </c>
      <c r="Q479" s="143">
        <f t="shared" si="28"/>
        <v>-1</v>
      </c>
      <c r="R479" s="117">
        <f t="shared" si="29"/>
        <v>3923.7696000000001</v>
      </c>
      <c r="S479" s="143">
        <f t="shared" si="30"/>
        <v>-1</v>
      </c>
      <c r="T479" s="118">
        <f t="shared" si="31"/>
        <v>4271.9295999999995</v>
      </c>
      <c r="V479" s="10">
        <v>15705</v>
      </c>
      <c r="W479" s="139"/>
      <c r="X479" s="139"/>
      <c r="Y479" s="139"/>
      <c r="Z479" s="139"/>
      <c r="AA479" s="139">
        <v>68.180000000000007</v>
      </c>
      <c r="AB479" s="139">
        <v>0</v>
      </c>
      <c r="AC479" s="139">
        <v>35.520000000000003</v>
      </c>
      <c r="AD479" s="139">
        <v>0</v>
      </c>
      <c r="AE479" s="139"/>
      <c r="AF479" s="139"/>
      <c r="AG479" s="139"/>
      <c r="AH479" s="139"/>
      <c r="AI479" s="139"/>
      <c r="AJ479" s="139"/>
      <c r="AK479" s="139"/>
      <c r="AL479" s="139"/>
      <c r="AM479" s="139">
        <v>68.180000000000007</v>
      </c>
      <c r="AN479" s="139">
        <v>0</v>
      </c>
      <c r="AO479" s="139">
        <v>35.520000000000003</v>
      </c>
      <c r="AP479" s="139">
        <v>0</v>
      </c>
    </row>
    <row r="480" spans="1:42" x14ac:dyDescent="0.25">
      <c r="A480">
        <f>'[2]All Speed'!A480</f>
        <v>28246</v>
      </c>
      <c r="B480">
        <f>'[2]All Speed'!C480</f>
        <v>3</v>
      </c>
      <c r="C480" s="8" t="str">
        <f>'[2]All Speed'!D480</f>
        <v>I-8 WB</v>
      </c>
      <c r="D480" s="5">
        <f>'[2]All Speed'!E480</f>
        <v>19</v>
      </c>
      <c r="E480" s="1">
        <f>'[2]All Speed'!F480</f>
        <v>2.96</v>
      </c>
      <c r="F480" s="8" t="str">
        <f>'[2]All Speed'!G480</f>
        <v>JAPATUL VALLEY</v>
      </c>
      <c r="G480" s="112">
        <f>'[2]All Speed'!I480</f>
        <v>61.71</v>
      </c>
      <c r="H480" s="2">
        <f>'[2]All Speed'!J480</f>
        <v>62.64</v>
      </c>
      <c r="I480" s="112">
        <f>'[2]All Speed'!K480</f>
        <v>64.430000000000007</v>
      </c>
      <c r="J480" s="2">
        <f>'[2]All Speed'!L480</f>
        <v>65.36</v>
      </c>
      <c r="K480" s="112">
        <f>'[2]All Speed'!M480</f>
        <v>61.8</v>
      </c>
      <c r="L480" s="115">
        <f>VLOOKUP(A:A,readme[#All],2,FALSE)</f>
        <v>0</v>
      </c>
      <c r="M480" s="119">
        <f>VLOOKUP(A:A,readme[#All],3,FALSE)</f>
        <v>0</v>
      </c>
      <c r="N480" s="115">
        <f>VLOOKUP(A:A,readme[#All],4,FALSE)</f>
        <v>0</v>
      </c>
      <c r="O480" s="6">
        <f>VLOOKUP(A:A,readme[#All],5,FALSE)</f>
        <v>0</v>
      </c>
      <c r="P480" s="115">
        <f>VLOOKUP(A:A,readme[#All],6,FALSE)</f>
        <v>0</v>
      </c>
      <c r="Q480" s="143">
        <f t="shared" si="28"/>
        <v>-1</v>
      </c>
      <c r="R480" s="117">
        <f t="shared" si="29"/>
        <v>3923.7696000000001</v>
      </c>
      <c r="S480" s="143">
        <f t="shared" si="30"/>
        <v>-1</v>
      </c>
      <c r="T480" s="118">
        <f t="shared" si="31"/>
        <v>4271.9295999999995</v>
      </c>
      <c r="V480" s="10">
        <v>15709</v>
      </c>
      <c r="W480" s="139"/>
      <c r="X480" s="139"/>
      <c r="Y480" s="139"/>
      <c r="Z480" s="139"/>
      <c r="AA480" s="139">
        <v>68.180000000000007</v>
      </c>
      <c r="AB480" s="139">
        <v>0</v>
      </c>
      <c r="AC480" s="139">
        <v>35.520000000000003</v>
      </c>
      <c r="AD480" s="139">
        <v>0</v>
      </c>
      <c r="AE480" s="139"/>
      <c r="AF480" s="139"/>
      <c r="AG480" s="139"/>
      <c r="AH480" s="139"/>
      <c r="AI480" s="139"/>
      <c r="AJ480" s="139"/>
      <c r="AK480" s="139"/>
      <c r="AL480" s="139"/>
      <c r="AM480" s="139">
        <v>68.180000000000007</v>
      </c>
      <c r="AN480" s="139">
        <v>0</v>
      </c>
      <c r="AO480" s="139">
        <v>35.520000000000003</v>
      </c>
      <c r="AP480" s="139">
        <v>0</v>
      </c>
    </row>
    <row r="481" spans="1:42" x14ac:dyDescent="0.25">
      <c r="A481">
        <f>'[2]All Speed'!A481</f>
        <v>28244</v>
      </c>
      <c r="B481">
        <f>'[2]All Speed'!C481</f>
        <v>3</v>
      </c>
      <c r="C481" s="8" t="str">
        <f>'[2]All Speed'!D481</f>
        <v>I-8 WB</v>
      </c>
      <c r="D481" s="5">
        <f>'[2]All Speed'!E481</f>
        <v>20</v>
      </c>
      <c r="E481" s="1">
        <f>'[2]All Speed'!F481</f>
        <v>0.55000000000000004</v>
      </c>
      <c r="F481" s="8" t="str">
        <f>'[2]All Speed'!G481</f>
        <v>EAST WILLOWS</v>
      </c>
      <c r="G481" s="112">
        <f>'[2]All Speed'!I481</f>
        <v>63.7</v>
      </c>
      <c r="H481" s="2">
        <f>'[2]All Speed'!J481</f>
        <v>65.489999999999995</v>
      </c>
      <c r="I481" s="112">
        <f>'[2]All Speed'!K481</f>
        <v>65.63</v>
      </c>
      <c r="J481" s="2">
        <f>'[2]All Speed'!L481</f>
        <v>66.819999999999993</v>
      </c>
      <c r="K481" s="112">
        <f>'[2]All Speed'!M481</f>
        <v>63</v>
      </c>
      <c r="L481" s="115">
        <f>VLOOKUP(A:A,readme[#All],2,FALSE)</f>
        <v>0</v>
      </c>
      <c r="M481" s="119">
        <f>VLOOKUP(A:A,readme[#All],3,FALSE)</f>
        <v>0</v>
      </c>
      <c r="N481" s="115">
        <f>VLOOKUP(A:A,readme[#All],4,FALSE)</f>
        <v>0</v>
      </c>
      <c r="O481" s="6">
        <f>VLOOKUP(A:A,readme[#All],5,FALSE)</f>
        <v>0</v>
      </c>
      <c r="P481" s="115">
        <f>VLOOKUP(A:A,readme[#All],6,FALSE)</f>
        <v>0</v>
      </c>
      <c r="Q481" s="143">
        <f t="shared" si="28"/>
        <v>-1</v>
      </c>
      <c r="R481" s="117">
        <f t="shared" si="29"/>
        <v>4288.9400999999989</v>
      </c>
      <c r="S481" s="143">
        <f t="shared" si="30"/>
        <v>-1</v>
      </c>
      <c r="T481" s="118">
        <f t="shared" si="31"/>
        <v>4464.9123999999993</v>
      </c>
      <c r="V481" s="10">
        <v>15710</v>
      </c>
      <c r="W481" s="139">
        <v>64.540000000000006</v>
      </c>
      <c r="X481" s="139">
        <v>0</v>
      </c>
      <c r="Y481" s="139">
        <v>64.75</v>
      </c>
      <c r="Z481" s="139">
        <v>0</v>
      </c>
      <c r="AA481" s="139"/>
      <c r="AB481" s="139"/>
      <c r="AC481" s="139"/>
      <c r="AD481" s="139"/>
      <c r="AE481" s="139"/>
      <c r="AF481" s="139"/>
      <c r="AG481" s="139"/>
      <c r="AH481" s="139"/>
      <c r="AI481" s="139"/>
      <c r="AJ481" s="139"/>
      <c r="AK481" s="139"/>
      <c r="AL481" s="139"/>
      <c r="AM481" s="139">
        <v>64.540000000000006</v>
      </c>
      <c r="AN481" s="139">
        <v>0</v>
      </c>
      <c r="AO481" s="139">
        <v>64.75</v>
      </c>
      <c r="AP481" s="139">
        <v>0</v>
      </c>
    </row>
    <row r="482" spans="1:42" x14ac:dyDescent="0.25">
      <c r="A482">
        <f>'[2]All Speed'!A482</f>
        <v>28237</v>
      </c>
      <c r="B482">
        <f>'[2]All Speed'!C482</f>
        <v>3</v>
      </c>
      <c r="C482" s="8" t="str">
        <f>'[2]All Speed'!D482</f>
        <v>I-8 WB</v>
      </c>
      <c r="D482" s="5">
        <f>'[2]All Speed'!E482</f>
        <v>22</v>
      </c>
      <c r="E482" s="1">
        <f>'[2]All Speed'!F482</f>
        <v>0.47</v>
      </c>
      <c r="F482" s="8" t="str">
        <f>'[2]All Speed'!G482</f>
        <v>WEST WILLOWS</v>
      </c>
      <c r="G482" s="112">
        <f>'[2]All Speed'!I482</f>
        <v>62.15</v>
      </c>
      <c r="H482" s="2">
        <f>'[2]All Speed'!J482</f>
        <v>64.45</v>
      </c>
      <c r="I482" s="112">
        <f>'[2]All Speed'!K482</f>
        <v>64.48</v>
      </c>
      <c r="J482" s="2">
        <f>'[2]All Speed'!L482</f>
        <v>65.680000000000007</v>
      </c>
      <c r="K482" s="112">
        <f>'[2]All Speed'!M482</f>
        <v>61.61</v>
      </c>
      <c r="L482" s="115">
        <f>VLOOKUP(A:A,readme[#All],2,FALSE)</f>
        <v>0</v>
      </c>
      <c r="M482" s="119">
        <f>VLOOKUP(A:A,readme[#All],3,FALSE)</f>
        <v>0</v>
      </c>
      <c r="N482" s="115">
        <f>VLOOKUP(A:A,readme[#All],4,FALSE)</f>
        <v>0</v>
      </c>
      <c r="O482" s="6">
        <f>VLOOKUP(A:A,readme[#All],5,FALSE)</f>
        <v>0</v>
      </c>
      <c r="P482" s="115">
        <f>VLOOKUP(A:A,readme[#All],6,FALSE)</f>
        <v>0</v>
      </c>
      <c r="Q482" s="143">
        <f t="shared" si="28"/>
        <v>-1</v>
      </c>
      <c r="R482" s="117">
        <f t="shared" si="29"/>
        <v>4153.8025000000007</v>
      </c>
      <c r="S482" s="143">
        <f t="shared" si="30"/>
        <v>-1</v>
      </c>
      <c r="T482" s="118">
        <f t="shared" si="31"/>
        <v>4313.8624000000009</v>
      </c>
      <c r="V482" s="10">
        <v>15714</v>
      </c>
      <c r="W482" s="139">
        <v>64.540000000000006</v>
      </c>
      <c r="X482" s="139">
        <v>0</v>
      </c>
      <c r="Y482" s="139">
        <v>64.75</v>
      </c>
      <c r="Z482" s="139">
        <v>0</v>
      </c>
      <c r="AA482" s="139"/>
      <c r="AB482" s="139"/>
      <c r="AC482" s="139"/>
      <c r="AD482" s="139"/>
      <c r="AE482" s="139"/>
      <c r="AF482" s="139"/>
      <c r="AG482" s="139"/>
      <c r="AH482" s="139"/>
      <c r="AI482" s="139"/>
      <c r="AJ482" s="139"/>
      <c r="AK482" s="139"/>
      <c r="AL482" s="139"/>
      <c r="AM482" s="139">
        <v>64.540000000000006</v>
      </c>
      <c r="AN482" s="139">
        <v>0</v>
      </c>
      <c r="AO482" s="139">
        <v>64.75</v>
      </c>
      <c r="AP482" s="139">
        <v>0</v>
      </c>
    </row>
    <row r="483" spans="1:42" x14ac:dyDescent="0.25">
      <c r="A483">
        <f>'[2]All Speed'!A483</f>
        <v>28231</v>
      </c>
      <c r="B483">
        <f>'[2]All Speed'!C483</f>
        <v>3</v>
      </c>
      <c r="C483" s="8" t="str">
        <f>'[2]All Speed'!D483</f>
        <v>I-8 WB</v>
      </c>
      <c r="D483" s="5">
        <f>'[2]All Speed'!E483</f>
        <v>23</v>
      </c>
      <c r="E483" s="1">
        <f>'[2]All Speed'!F483</f>
        <v>2.34</v>
      </c>
      <c r="F483" s="8" t="str">
        <f>'[2]All Speed'!G483</f>
        <v>WEST WILLOWS</v>
      </c>
      <c r="G483" s="112">
        <f>'[2]All Speed'!I483</f>
        <v>62.15</v>
      </c>
      <c r="H483" s="2">
        <f>'[2]All Speed'!J483</f>
        <v>64.45</v>
      </c>
      <c r="I483" s="112">
        <f>'[2]All Speed'!K483</f>
        <v>64.48</v>
      </c>
      <c r="J483" s="2">
        <f>'[2]All Speed'!L483</f>
        <v>65.680000000000007</v>
      </c>
      <c r="K483" s="112">
        <f>'[2]All Speed'!M483</f>
        <v>61.61</v>
      </c>
      <c r="L483" s="115">
        <f>VLOOKUP(A:A,readme[#All],2,FALSE)</f>
        <v>0</v>
      </c>
      <c r="M483" s="119">
        <f>VLOOKUP(A:A,readme[#All],3,FALSE)</f>
        <v>0</v>
      </c>
      <c r="N483" s="115">
        <f>VLOOKUP(A:A,readme[#All],4,FALSE)</f>
        <v>0</v>
      </c>
      <c r="O483" s="6">
        <f>VLOOKUP(A:A,readme[#All],5,FALSE)</f>
        <v>0</v>
      </c>
      <c r="P483" s="115">
        <f>VLOOKUP(A:A,readme[#All],6,FALSE)</f>
        <v>0</v>
      </c>
      <c r="Q483" s="143">
        <f t="shared" si="28"/>
        <v>-1</v>
      </c>
      <c r="R483" s="117">
        <f t="shared" si="29"/>
        <v>4153.8025000000007</v>
      </c>
      <c r="S483" s="143">
        <f t="shared" si="30"/>
        <v>-1</v>
      </c>
      <c r="T483" s="118">
        <f t="shared" si="31"/>
        <v>4313.8624000000009</v>
      </c>
      <c r="V483" s="10">
        <v>15715</v>
      </c>
      <c r="W483" s="139"/>
      <c r="X483" s="139"/>
      <c r="Y483" s="139"/>
      <c r="Z483" s="139"/>
      <c r="AA483" s="139">
        <v>64.760000000000005</v>
      </c>
      <c r="AB483" s="139">
        <v>0</v>
      </c>
      <c r="AC483" s="139">
        <v>65.95</v>
      </c>
      <c r="AD483" s="139">
        <v>0</v>
      </c>
      <c r="AE483" s="139"/>
      <c r="AF483" s="139"/>
      <c r="AG483" s="139"/>
      <c r="AH483" s="139"/>
      <c r="AI483" s="139"/>
      <c r="AJ483" s="139"/>
      <c r="AK483" s="139"/>
      <c r="AL483" s="139"/>
      <c r="AM483" s="139">
        <v>64.760000000000005</v>
      </c>
      <c r="AN483" s="139">
        <v>0</v>
      </c>
      <c r="AO483" s="139">
        <v>65.95</v>
      </c>
      <c r="AP483" s="139">
        <v>0</v>
      </c>
    </row>
    <row r="484" spans="1:42" x14ac:dyDescent="0.25">
      <c r="A484">
        <f>'[2]All Speed'!A484</f>
        <v>28229</v>
      </c>
      <c r="B484">
        <f>'[2]All Speed'!C484</f>
        <v>3</v>
      </c>
      <c r="C484" s="8" t="str">
        <f>'[2]All Speed'!D484</f>
        <v>I-8 WB</v>
      </c>
      <c r="D484" s="5">
        <f>'[2]All Speed'!E484</f>
        <v>24</v>
      </c>
      <c r="E484" s="1">
        <f>'[2]All Speed'!F484</f>
        <v>0.57999999999999996</v>
      </c>
      <c r="F484" s="8" t="str">
        <f>'[2]All Speed'!G484</f>
        <v>TAVERN</v>
      </c>
      <c r="G484" s="112">
        <f>'[2]All Speed'!I484</f>
        <v>63.49</v>
      </c>
      <c r="H484" s="2">
        <f>'[2]All Speed'!J484</f>
        <v>65.27</v>
      </c>
      <c r="I484" s="112">
        <f>'[2]All Speed'!K484</f>
        <v>64.66</v>
      </c>
      <c r="J484" s="2">
        <f>'[2]All Speed'!L484</f>
        <v>66.64</v>
      </c>
      <c r="K484" s="112">
        <f>'[2]All Speed'!M484</f>
        <v>63.39</v>
      </c>
      <c r="L484" s="115">
        <f>VLOOKUP(A:A,readme[#All],2,FALSE)</f>
        <v>0</v>
      </c>
      <c r="M484" s="119">
        <f>VLOOKUP(A:A,readme[#All],3,FALSE)</f>
        <v>0</v>
      </c>
      <c r="N484" s="115">
        <f>VLOOKUP(A:A,readme[#All],4,FALSE)</f>
        <v>0</v>
      </c>
      <c r="O484" s="6">
        <f>VLOOKUP(A:A,readme[#All],5,FALSE)</f>
        <v>0</v>
      </c>
      <c r="P484" s="115">
        <f>VLOOKUP(A:A,readme[#All],6,FALSE)</f>
        <v>0</v>
      </c>
      <c r="Q484" s="143">
        <f t="shared" si="28"/>
        <v>-1</v>
      </c>
      <c r="R484" s="117">
        <f t="shared" si="29"/>
        <v>4260.1728999999996</v>
      </c>
      <c r="S484" s="143">
        <f t="shared" si="30"/>
        <v>-1</v>
      </c>
      <c r="T484" s="118">
        <f t="shared" si="31"/>
        <v>4440.8896000000004</v>
      </c>
      <c r="V484" s="10">
        <v>15720</v>
      </c>
      <c r="W484" s="139">
        <v>64.760000000000005</v>
      </c>
      <c r="X484" s="139">
        <v>0</v>
      </c>
      <c r="Y484" s="139">
        <v>65.95</v>
      </c>
      <c r="Z484" s="139">
        <v>0</v>
      </c>
      <c r="AA484" s="139"/>
      <c r="AB484" s="139"/>
      <c r="AC484" s="139"/>
      <c r="AD484" s="139"/>
      <c r="AE484" s="139"/>
      <c r="AF484" s="139"/>
      <c r="AG484" s="139"/>
      <c r="AH484" s="139"/>
      <c r="AI484" s="139"/>
      <c r="AJ484" s="139"/>
      <c r="AK484" s="139"/>
      <c r="AL484" s="139"/>
      <c r="AM484" s="139">
        <v>64.760000000000005</v>
      </c>
      <c r="AN484" s="139">
        <v>0</v>
      </c>
      <c r="AO484" s="139">
        <v>65.95</v>
      </c>
      <c r="AP484" s="139">
        <v>0</v>
      </c>
    </row>
    <row r="485" spans="1:42" x14ac:dyDescent="0.25">
      <c r="A485">
        <f>'[2]All Speed'!A485</f>
        <v>28223</v>
      </c>
      <c r="B485">
        <f>'[2]All Speed'!C485</f>
        <v>3</v>
      </c>
      <c r="C485" s="8" t="str">
        <f>'[2]All Speed'!D485</f>
        <v>I-8 WB</v>
      </c>
      <c r="D485" s="5">
        <f>'[2]All Speed'!E485</f>
        <v>25</v>
      </c>
      <c r="E485" s="1">
        <f>'[2]All Speed'!F485</f>
        <v>2.16</v>
      </c>
      <c r="F485" s="8" t="str">
        <f>'[2]All Speed'!G485</f>
        <v>TAVERN</v>
      </c>
      <c r="G485" s="112">
        <f>'[2]All Speed'!I485</f>
        <v>63.49</v>
      </c>
      <c r="H485" s="2">
        <f>'[2]All Speed'!J485</f>
        <v>65.27</v>
      </c>
      <c r="I485" s="112">
        <f>'[2]All Speed'!K485</f>
        <v>64.66</v>
      </c>
      <c r="J485" s="2">
        <f>'[2]All Speed'!L485</f>
        <v>66.64</v>
      </c>
      <c r="K485" s="112">
        <f>'[2]All Speed'!M485</f>
        <v>63.39</v>
      </c>
      <c r="L485" s="115">
        <f>VLOOKUP(A:A,readme[#All],2,FALSE)</f>
        <v>0</v>
      </c>
      <c r="M485" s="119">
        <f>VLOOKUP(A:A,readme[#All],3,FALSE)</f>
        <v>0</v>
      </c>
      <c r="N485" s="115">
        <f>VLOOKUP(A:A,readme[#All],4,FALSE)</f>
        <v>0</v>
      </c>
      <c r="O485" s="6">
        <f>VLOOKUP(A:A,readme[#All],5,FALSE)</f>
        <v>0</v>
      </c>
      <c r="P485" s="115">
        <f>VLOOKUP(A:A,readme[#All],6,FALSE)</f>
        <v>0</v>
      </c>
      <c r="Q485" s="143">
        <f t="shared" si="28"/>
        <v>-1</v>
      </c>
      <c r="R485" s="117">
        <f t="shared" si="29"/>
        <v>4260.1728999999996</v>
      </c>
      <c r="S485" s="143">
        <f t="shared" si="30"/>
        <v>-1</v>
      </c>
      <c r="T485" s="118">
        <f t="shared" si="31"/>
        <v>4440.8896000000004</v>
      </c>
      <c r="V485" s="10">
        <v>15722</v>
      </c>
      <c r="W485" s="139"/>
      <c r="X485" s="139"/>
      <c r="Y485" s="139"/>
      <c r="Z485" s="139"/>
      <c r="AA485" s="139">
        <v>63.72</v>
      </c>
      <c r="AB485" s="139">
        <v>0</v>
      </c>
      <c r="AC485" s="139">
        <v>32.56</v>
      </c>
      <c r="AD485" s="139">
        <v>0</v>
      </c>
      <c r="AE485" s="139"/>
      <c r="AF485" s="139"/>
      <c r="AG485" s="139"/>
      <c r="AH485" s="139"/>
      <c r="AI485" s="139"/>
      <c r="AJ485" s="139"/>
      <c r="AK485" s="139"/>
      <c r="AL485" s="139"/>
      <c r="AM485" s="139">
        <v>63.72</v>
      </c>
      <c r="AN485" s="139">
        <v>0</v>
      </c>
      <c r="AO485" s="139">
        <v>32.56</v>
      </c>
      <c r="AP485" s="139">
        <v>0</v>
      </c>
    </row>
    <row r="486" spans="1:42" x14ac:dyDescent="0.25">
      <c r="A486">
        <f>'[2]All Speed'!A486</f>
        <v>28219</v>
      </c>
      <c r="B486">
        <f>'[2]All Speed'!C486</f>
        <v>3</v>
      </c>
      <c r="C486" s="8" t="str">
        <f>'[2]All Speed'!D486</f>
        <v>I-8 WB</v>
      </c>
      <c r="D486" s="5">
        <f>'[2]All Speed'!E486</f>
        <v>26</v>
      </c>
      <c r="E486" s="1">
        <f>'[2]All Speed'!F486</f>
        <v>0.57999999999999996</v>
      </c>
      <c r="F486" s="8" t="str">
        <f>'[2]All Speed'!G486</f>
        <v>DUNBAR</v>
      </c>
      <c r="G486" s="112">
        <f>'[2]All Speed'!I486</f>
        <v>63.75</v>
      </c>
      <c r="H486" s="2">
        <f>'[2]All Speed'!J486</f>
        <v>66.790000000000006</v>
      </c>
      <c r="I486" s="112">
        <f>'[2]All Speed'!K486</f>
        <v>65.09</v>
      </c>
      <c r="J486" s="2">
        <f>'[2]All Speed'!L486</f>
        <v>66.739999999999995</v>
      </c>
      <c r="K486" s="112">
        <f>'[2]All Speed'!M486</f>
        <v>62.8</v>
      </c>
      <c r="L486" s="115">
        <f>VLOOKUP(A:A,readme[#All],2,FALSE)</f>
        <v>0</v>
      </c>
      <c r="M486" s="119">
        <f>VLOOKUP(A:A,readme[#All],3,FALSE)</f>
        <v>0</v>
      </c>
      <c r="N486" s="115">
        <f>VLOOKUP(A:A,readme[#All],4,FALSE)</f>
        <v>0</v>
      </c>
      <c r="O486" s="6">
        <f>VLOOKUP(A:A,readme[#All],5,FALSE)</f>
        <v>0</v>
      </c>
      <c r="P486" s="115">
        <f>VLOOKUP(A:A,readme[#All],6,FALSE)</f>
        <v>0</v>
      </c>
      <c r="Q486" s="143">
        <f t="shared" si="28"/>
        <v>-1</v>
      </c>
      <c r="R486" s="117">
        <f t="shared" si="29"/>
        <v>4460.9041000000007</v>
      </c>
      <c r="S486" s="143">
        <f t="shared" si="30"/>
        <v>-1</v>
      </c>
      <c r="T486" s="118">
        <f t="shared" si="31"/>
        <v>4454.2275999999993</v>
      </c>
      <c r="V486" s="10">
        <v>15768</v>
      </c>
      <c r="W486" s="139"/>
      <c r="X486" s="139"/>
      <c r="Y486" s="139"/>
      <c r="Z486" s="139"/>
      <c r="AA486" s="139">
        <v>68.14</v>
      </c>
      <c r="AB486" s="139">
        <v>0</v>
      </c>
      <c r="AC486" s="139">
        <v>58.51</v>
      </c>
      <c r="AD486" s="139">
        <v>0</v>
      </c>
      <c r="AE486" s="139"/>
      <c r="AF486" s="139"/>
      <c r="AG486" s="139"/>
      <c r="AH486" s="139"/>
      <c r="AI486" s="139"/>
      <c r="AJ486" s="139"/>
      <c r="AK486" s="139"/>
      <c r="AL486" s="139"/>
      <c r="AM486" s="139">
        <v>68.14</v>
      </c>
      <c r="AN486" s="139">
        <v>0</v>
      </c>
      <c r="AO486" s="139">
        <v>58.51</v>
      </c>
      <c r="AP486" s="139">
        <v>0</v>
      </c>
    </row>
    <row r="487" spans="1:42" x14ac:dyDescent="0.25">
      <c r="A487">
        <f>'[2]All Speed'!A487</f>
        <v>28211</v>
      </c>
      <c r="B487">
        <f>'[2]All Speed'!C487</f>
        <v>3</v>
      </c>
      <c r="C487" s="8" t="str">
        <f>'[2]All Speed'!D487</f>
        <v>I-8 WB</v>
      </c>
      <c r="D487" s="5">
        <f>'[2]All Speed'!E487</f>
        <v>28</v>
      </c>
      <c r="E487" s="1">
        <f>'[2]All Speed'!F487</f>
        <v>0.23</v>
      </c>
      <c r="F487" s="8" t="str">
        <f>'[2]All Speed'!G487</f>
        <v>LAKE JENNINGS PARK</v>
      </c>
      <c r="G487" s="112">
        <f>'[2]All Speed'!I487</f>
        <v>66.040000000000006</v>
      </c>
      <c r="H487" s="2">
        <f>'[2]All Speed'!J487</f>
        <v>66.17</v>
      </c>
      <c r="I487" s="112">
        <f>'[2]All Speed'!K487</f>
        <v>65.53</v>
      </c>
      <c r="J487" s="2">
        <f>'[2]All Speed'!L487</f>
        <v>66.7</v>
      </c>
      <c r="K487" s="112">
        <f>'[2]All Speed'!M487</f>
        <v>65.11</v>
      </c>
      <c r="L487" s="115">
        <f>VLOOKUP(A:A,readme[#All],2,FALSE)</f>
        <v>0</v>
      </c>
      <c r="M487" s="119">
        <f>VLOOKUP(A:A,readme[#All],3,FALSE)</f>
        <v>0</v>
      </c>
      <c r="N487" s="115">
        <f>VLOOKUP(A:A,readme[#All],4,FALSE)</f>
        <v>0</v>
      </c>
      <c r="O487" s="6">
        <f>VLOOKUP(A:A,readme[#All],5,FALSE)</f>
        <v>0</v>
      </c>
      <c r="P487" s="115">
        <f>VLOOKUP(A:A,readme[#All],6,FALSE)</f>
        <v>0</v>
      </c>
      <c r="Q487" s="143">
        <f t="shared" si="28"/>
        <v>-1</v>
      </c>
      <c r="R487" s="117">
        <f t="shared" si="29"/>
        <v>4378.4688999999998</v>
      </c>
      <c r="S487" s="143">
        <f t="shared" si="30"/>
        <v>-1</v>
      </c>
      <c r="T487" s="118">
        <f t="shared" si="31"/>
        <v>4448.8900000000003</v>
      </c>
      <c r="V487" s="10">
        <v>15775</v>
      </c>
      <c r="W487" s="139"/>
      <c r="X487" s="139"/>
      <c r="Y487" s="139"/>
      <c r="Z487" s="139"/>
      <c r="AA487" s="139">
        <v>67.53</v>
      </c>
      <c r="AB487" s="139">
        <v>0</v>
      </c>
      <c r="AC487" s="139">
        <v>61.52</v>
      </c>
      <c r="AD487" s="139">
        <v>0</v>
      </c>
      <c r="AE487" s="139"/>
      <c r="AF487" s="139"/>
      <c r="AG487" s="139"/>
      <c r="AH487" s="139"/>
      <c r="AI487" s="139"/>
      <c r="AJ487" s="139"/>
      <c r="AK487" s="139"/>
      <c r="AL487" s="139"/>
      <c r="AM487" s="139">
        <v>67.53</v>
      </c>
      <c r="AN487" s="139">
        <v>0</v>
      </c>
      <c r="AO487" s="139">
        <v>61.52</v>
      </c>
      <c r="AP487" s="139">
        <v>0</v>
      </c>
    </row>
    <row r="488" spans="1:42" x14ac:dyDescent="0.25">
      <c r="A488">
        <f>'[2]All Speed'!A488</f>
        <v>28205</v>
      </c>
      <c r="B488">
        <f>'[2]All Speed'!C488</f>
        <v>3</v>
      </c>
      <c r="C488" s="8" t="str">
        <f>'[2]All Speed'!D488</f>
        <v>I-8 WB</v>
      </c>
      <c r="D488" s="5">
        <f>'[2]All Speed'!E488</f>
        <v>29</v>
      </c>
      <c r="E488" s="1">
        <f>'[2]All Speed'!F488</f>
        <v>0.22</v>
      </c>
      <c r="F488" s="8" t="str">
        <f>'[2]All Speed'!G488</f>
        <v>LAKE JENNINGS PARK</v>
      </c>
      <c r="G488" s="112">
        <f>'[2]All Speed'!I488</f>
        <v>66.040000000000006</v>
      </c>
      <c r="H488" s="2">
        <f>'[2]All Speed'!J488</f>
        <v>66.17</v>
      </c>
      <c r="I488" s="112">
        <f>'[2]All Speed'!K488</f>
        <v>65.53</v>
      </c>
      <c r="J488" s="2">
        <f>'[2]All Speed'!L488</f>
        <v>66.7</v>
      </c>
      <c r="K488" s="112">
        <f>'[2]All Speed'!M488</f>
        <v>65.11</v>
      </c>
      <c r="L488" s="115">
        <f>VLOOKUP(A:A,readme[#All],2,FALSE)</f>
        <v>0</v>
      </c>
      <c r="M488" s="119">
        <f>VLOOKUP(A:A,readme[#All],3,FALSE)</f>
        <v>0</v>
      </c>
      <c r="N488" s="115">
        <f>VLOOKUP(A:A,readme[#All],4,FALSE)</f>
        <v>0</v>
      </c>
      <c r="O488" s="6">
        <f>VLOOKUP(A:A,readme[#All],5,FALSE)</f>
        <v>0</v>
      </c>
      <c r="P488" s="115">
        <f>VLOOKUP(A:A,readme[#All],6,FALSE)</f>
        <v>0</v>
      </c>
      <c r="Q488" s="143">
        <f t="shared" si="28"/>
        <v>-1</v>
      </c>
      <c r="R488" s="117">
        <f t="shared" si="29"/>
        <v>4378.4688999999998</v>
      </c>
      <c r="S488" s="143">
        <f t="shared" si="30"/>
        <v>-1</v>
      </c>
      <c r="T488" s="118">
        <f t="shared" si="31"/>
        <v>4448.8900000000003</v>
      </c>
      <c r="V488" s="10">
        <v>15776</v>
      </c>
      <c r="W488" s="139">
        <v>40.92</v>
      </c>
      <c r="X488" s="139">
        <v>0</v>
      </c>
      <c r="Y488" s="139">
        <v>67.260000000000005</v>
      </c>
      <c r="Z488" s="139">
        <v>0</v>
      </c>
      <c r="AA488" s="139"/>
      <c r="AB488" s="139"/>
      <c r="AC488" s="139"/>
      <c r="AD488" s="139"/>
      <c r="AE488" s="139"/>
      <c r="AF488" s="139"/>
      <c r="AG488" s="139"/>
      <c r="AH488" s="139"/>
      <c r="AI488" s="139"/>
      <c r="AJ488" s="139"/>
      <c r="AK488" s="139"/>
      <c r="AL488" s="139"/>
      <c r="AM488" s="139">
        <v>40.92</v>
      </c>
      <c r="AN488" s="139">
        <v>0</v>
      </c>
      <c r="AO488" s="139">
        <v>67.260000000000005</v>
      </c>
      <c r="AP488" s="139">
        <v>0</v>
      </c>
    </row>
    <row r="489" spans="1:42" x14ac:dyDescent="0.25">
      <c r="A489">
        <f>'[2]All Speed'!A489</f>
        <v>28206</v>
      </c>
      <c r="B489">
        <f>'[2]All Speed'!C489</f>
        <v>3</v>
      </c>
      <c r="C489" s="8" t="str">
        <f>'[2]All Speed'!D489</f>
        <v>I-8 WB</v>
      </c>
      <c r="D489" s="5">
        <f>'[2]All Speed'!E489</f>
        <v>30</v>
      </c>
      <c r="E489" s="1">
        <f>'[2]All Speed'!F489</f>
        <v>1.39</v>
      </c>
      <c r="F489" s="8" t="str">
        <f>'[2]All Speed'!G489</f>
        <v>LAKE JENNINGS PARK</v>
      </c>
      <c r="G489" s="112">
        <f>'[2]All Speed'!I489</f>
        <v>65.75</v>
      </c>
      <c r="H489" s="2">
        <f>'[2]All Speed'!J489</f>
        <v>63.12</v>
      </c>
      <c r="I489" s="112">
        <f>'[2]All Speed'!K489</f>
        <v>64.55</v>
      </c>
      <c r="J489" s="2">
        <f>'[2]All Speed'!L489</f>
        <v>66.2</v>
      </c>
      <c r="K489" s="112">
        <f>'[2]All Speed'!M489</f>
        <v>64.7</v>
      </c>
      <c r="L489" s="115">
        <f>VLOOKUP(A:A,readme[#All],2,FALSE)</f>
        <v>0</v>
      </c>
      <c r="M489" s="119">
        <f>VLOOKUP(A:A,readme[#All],3,FALSE)</f>
        <v>0</v>
      </c>
      <c r="N489" s="115">
        <f>VLOOKUP(A:A,readme[#All],4,FALSE)</f>
        <v>0</v>
      </c>
      <c r="O489" s="6">
        <f>VLOOKUP(A:A,readme[#All],5,FALSE)</f>
        <v>0</v>
      </c>
      <c r="P489" s="115">
        <f>VLOOKUP(A:A,readme[#All],6,FALSE)</f>
        <v>0</v>
      </c>
      <c r="Q489" s="143">
        <f t="shared" si="28"/>
        <v>-1</v>
      </c>
      <c r="R489" s="117">
        <f t="shared" si="29"/>
        <v>3984.1343999999995</v>
      </c>
      <c r="S489" s="143">
        <f t="shared" si="30"/>
        <v>-1</v>
      </c>
      <c r="T489" s="118">
        <f t="shared" si="31"/>
        <v>4382.4400000000005</v>
      </c>
      <c r="V489" s="10">
        <v>15849</v>
      </c>
      <c r="W489" s="139"/>
      <c r="X489" s="139"/>
      <c r="Y489" s="139"/>
      <c r="Z489" s="139"/>
      <c r="AA489" s="139"/>
      <c r="AB489" s="139"/>
      <c r="AC489" s="139"/>
      <c r="AD489" s="139"/>
      <c r="AE489" s="139"/>
      <c r="AF489" s="139"/>
      <c r="AG489" s="139"/>
      <c r="AH489" s="139"/>
      <c r="AI489" s="139">
        <v>66.989999999999995</v>
      </c>
      <c r="AJ489" s="139">
        <v>0</v>
      </c>
      <c r="AK489" s="139">
        <v>60.48</v>
      </c>
      <c r="AL489" s="139">
        <v>0</v>
      </c>
      <c r="AM489" s="139">
        <v>66.989999999999995</v>
      </c>
      <c r="AN489" s="139">
        <v>0</v>
      </c>
      <c r="AO489" s="139">
        <v>60.48</v>
      </c>
      <c r="AP489" s="139">
        <v>0</v>
      </c>
    </row>
    <row r="490" spans="1:42" x14ac:dyDescent="0.25">
      <c r="A490">
        <f>'[2]All Speed'!A490</f>
        <v>28638</v>
      </c>
      <c r="B490">
        <f>'[2]All Speed'!C490</f>
        <v>3</v>
      </c>
      <c r="C490" s="8" t="str">
        <f>'[2]All Speed'!D490</f>
        <v>I-8 WB</v>
      </c>
      <c r="D490" s="5">
        <f>'[2]All Speed'!E490</f>
        <v>31</v>
      </c>
      <c r="E490" s="1">
        <f>'[2]All Speed'!F490</f>
        <v>0.41</v>
      </c>
      <c r="F490" s="8" t="str">
        <f>'[2]All Speed'!G490</f>
        <v>CAM CANADA</v>
      </c>
      <c r="G490" s="112">
        <f>'[2]All Speed'!I490</f>
        <v>65.75</v>
      </c>
      <c r="H490" s="2">
        <f>'[2]All Speed'!J490</f>
        <v>63.12</v>
      </c>
      <c r="I490" s="112">
        <f>'[2]All Speed'!K490</f>
        <v>64.55</v>
      </c>
      <c r="J490" s="2">
        <f>'[2]All Speed'!L490</f>
        <v>66.2</v>
      </c>
      <c r="K490" s="112">
        <f>'[2]All Speed'!M490</f>
        <v>64.7</v>
      </c>
      <c r="L490" s="115">
        <f>VLOOKUP(A:A,readme[#All],2,FALSE)</f>
        <v>0</v>
      </c>
      <c r="M490" s="119">
        <f>VLOOKUP(A:A,readme[#All],3,FALSE)</f>
        <v>0</v>
      </c>
      <c r="N490" s="115">
        <f>VLOOKUP(A:A,readme[#All],4,FALSE)</f>
        <v>0</v>
      </c>
      <c r="O490" s="6">
        <f>VLOOKUP(A:A,readme[#All],5,FALSE)</f>
        <v>0</v>
      </c>
      <c r="P490" s="115">
        <f>VLOOKUP(A:A,readme[#All],6,FALSE)</f>
        <v>0</v>
      </c>
      <c r="Q490" s="143">
        <f t="shared" si="28"/>
        <v>-1</v>
      </c>
      <c r="R490" s="117">
        <f t="shared" si="29"/>
        <v>3984.1343999999995</v>
      </c>
      <c r="S490" s="143">
        <f t="shared" si="30"/>
        <v>-1</v>
      </c>
      <c r="T490" s="118">
        <f t="shared" si="31"/>
        <v>4382.4400000000005</v>
      </c>
      <c r="V490" s="10">
        <v>15852</v>
      </c>
      <c r="W490" s="139"/>
      <c r="X490" s="139"/>
      <c r="Y490" s="139"/>
      <c r="Z490" s="139"/>
      <c r="AA490" s="139"/>
      <c r="AB490" s="139"/>
      <c r="AC490" s="139"/>
      <c r="AD490" s="139"/>
      <c r="AE490" s="139">
        <v>38.130000000000003</v>
      </c>
      <c r="AF490" s="139">
        <v>0</v>
      </c>
      <c r="AG490" s="139">
        <v>63.53</v>
      </c>
      <c r="AH490" s="139">
        <v>0</v>
      </c>
      <c r="AI490" s="139"/>
      <c r="AJ490" s="139"/>
      <c r="AK490" s="139"/>
      <c r="AL490" s="139"/>
      <c r="AM490" s="139">
        <v>38.130000000000003</v>
      </c>
      <c r="AN490" s="139">
        <v>0</v>
      </c>
      <c r="AO490" s="139">
        <v>63.53</v>
      </c>
      <c r="AP490" s="139">
        <v>0</v>
      </c>
    </row>
    <row r="491" spans="1:42" x14ac:dyDescent="0.25">
      <c r="A491">
        <f>'[2]All Speed'!A491</f>
        <v>28637</v>
      </c>
      <c r="B491">
        <f>'[2]All Speed'!C491</f>
        <v>3</v>
      </c>
      <c r="C491" s="8" t="str">
        <f>'[2]All Speed'!D491</f>
        <v>I-8 WB</v>
      </c>
      <c r="D491" s="5">
        <f>'[2]All Speed'!E491</f>
        <v>32</v>
      </c>
      <c r="E491" s="1">
        <f>'[2]All Speed'!F491</f>
        <v>0.86</v>
      </c>
      <c r="F491" s="8" t="str">
        <f>'[2]All Speed'!G491</f>
        <v>CAM CANADA</v>
      </c>
      <c r="G491" s="112">
        <f>'[2]All Speed'!I491</f>
        <v>66.290000000000006</v>
      </c>
      <c r="H491" s="2">
        <f>'[2]All Speed'!J491</f>
        <v>62.02</v>
      </c>
      <c r="I491" s="112">
        <f>'[2]All Speed'!K491</f>
        <v>64.87</v>
      </c>
      <c r="J491" s="2">
        <f>'[2]All Speed'!L491</f>
        <v>66.59</v>
      </c>
      <c r="K491" s="112">
        <f>'[2]All Speed'!M491</f>
        <v>65.05</v>
      </c>
      <c r="L491" s="115">
        <f>VLOOKUP(A:A,readme[#All],2,FALSE)</f>
        <v>0</v>
      </c>
      <c r="M491" s="119">
        <f>VLOOKUP(A:A,readme[#All],3,FALSE)</f>
        <v>0</v>
      </c>
      <c r="N491" s="115">
        <f>VLOOKUP(A:A,readme[#All],4,FALSE)</f>
        <v>0</v>
      </c>
      <c r="O491" s="6">
        <f>VLOOKUP(A:A,readme[#All],5,FALSE)</f>
        <v>0</v>
      </c>
      <c r="P491" s="115">
        <f>VLOOKUP(A:A,readme[#All],6,FALSE)</f>
        <v>0</v>
      </c>
      <c r="Q491" s="143">
        <f t="shared" si="28"/>
        <v>-1</v>
      </c>
      <c r="R491" s="117">
        <f t="shared" si="29"/>
        <v>3846.4804000000004</v>
      </c>
      <c r="S491" s="143">
        <f t="shared" si="30"/>
        <v>-1</v>
      </c>
      <c r="T491" s="118">
        <f t="shared" si="31"/>
        <v>4434.2281000000003</v>
      </c>
      <c r="V491" s="10">
        <v>15855</v>
      </c>
      <c r="W491" s="139"/>
      <c r="X491" s="139"/>
      <c r="Y491" s="139"/>
      <c r="Z491" s="139"/>
      <c r="AA491" s="139"/>
      <c r="AB491" s="139"/>
      <c r="AC491" s="139"/>
      <c r="AD491" s="139"/>
      <c r="AE491" s="139"/>
      <c r="AF491" s="139"/>
      <c r="AG491" s="139"/>
      <c r="AH491" s="139"/>
      <c r="AI491" s="139">
        <v>66.599999999999994</v>
      </c>
      <c r="AJ491" s="139">
        <v>0</v>
      </c>
      <c r="AK491" s="139">
        <v>45.12</v>
      </c>
      <c r="AL491" s="139">
        <v>0</v>
      </c>
      <c r="AM491" s="139">
        <v>66.599999999999994</v>
      </c>
      <c r="AN491" s="139">
        <v>0</v>
      </c>
      <c r="AO491" s="139">
        <v>45.12</v>
      </c>
      <c r="AP491" s="139">
        <v>0</v>
      </c>
    </row>
    <row r="492" spans="1:42" x14ac:dyDescent="0.25">
      <c r="A492">
        <f>'[2]All Speed'!A492</f>
        <v>28200</v>
      </c>
      <c r="B492">
        <f>'[2]All Speed'!C492</f>
        <v>3</v>
      </c>
      <c r="C492" s="8" t="str">
        <f>'[2]All Speed'!D492</f>
        <v>I-8 WB</v>
      </c>
      <c r="D492" s="5">
        <f>'[2]All Speed'!E492</f>
        <v>34</v>
      </c>
      <c r="E492" s="1">
        <f>'[2]All Speed'!F492</f>
        <v>0.28999999999999998</v>
      </c>
      <c r="F492" s="8" t="str">
        <f>'[2]All Speed'!G492</f>
        <v>GREENFIELD</v>
      </c>
      <c r="G492" s="112">
        <f>'[2]All Speed'!I492</f>
        <v>66.290000000000006</v>
      </c>
      <c r="H492" s="2">
        <f>'[2]All Speed'!J492</f>
        <v>62.02</v>
      </c>
      <c r="I492" s="112">
        <f>'[2]All Speed'!K492</f>
        <v>64.87</v>
      </c>
      <c r="J492" s="2">
        <f>'[2]All Speed'!L492</f>
        <v>66.59</v>
      </c>
      <c r="K492" s="112">
        <f>'[2]All Speed'!M492</f>
        <v>65.05</v>
      </c>
      <c r="L492" s="115">
        <f>VLOOKUP(A:A,readme[#All],2,FALSE)</f>
        <v>0</v>
      </c>
      <c r="M492" s="119">
        <f>VLOOKUP(A:A,readme[#All],3,FALSE)</f>
        <v>0</v>
      </c>
      <c r="N492" s="115">
        <f>VLOOKUP(A:A,readme[#All],4,FALSE)</f>
        <v>0</v>
      </c>
      <c r="O492" s="6">
        <f>VLOOKUP(A:A,readme[#All],5,FALSE)</f>
        <v>0</v>
      </c>
      <c r="P492" s="115">
        <f>VLOOKUP(A:A,readme[#All],6,FALSE)</f>
        <v>0</v>
      </c>
      <c r="Q492" s="143">
        <f t="shared" si="28"/>
        <v>-1</v>
      </c>
      <c r="R492" s="117">
        <f t="shared" si="29"/>
        <v>3846.4804000000004</v>
      </c>
      <c r="S492" s="143">
        <f t="shared" si="30"/>
        <v>-1</v>
      </c>
      <c r="T492" s="118">
        <f t="shared" si="31"/>
        <v>4434.2281000000003</v>
      </c>
      <c r="V492" s="10">
        <v>15856</v>
      </c>
      <c r="W492" s="139"/>
      <c r="X492" s="139"/>
      <c r="Y492" s="139"/>
      <c r="Z492" s="139"/>
      <c r="AA492" s="139"/>
      <c r="AB492" s="139"/>
      <c r="AC492" s="139"/>
      <c r="AD492" s="139"/>
      <c r="AE492" s="139">
        <v>35.29</v>
      </c>
      <c r="AF492" s="139">
        <v>0</v>
      </c>
      <c r="AG492" s="139">
        <v>65.56</v>
      </c>
      <c r="AH492" s="139">
        <v>0</v>
      </c>
      <c r="AI492" s="139"/>
      <c r="AJ492" s="139"/>
      <c r="AK492" s="139"/>
      <c r="AL492" s="139"/>
      <c r="AM492" s="139">
        <v>35.29</v>
      </c>
      <c r="AN492" s="139">
        <v>0</v>
      </c>
      <c r="AO492" s="139">
        <v>65.56</v>
      </c>
      <c r="AP492" s="139">
        <v>0</v>
      </c>
    </row>
    <row r="493" spans="1:42" x14ac:dyDescent="0.25">
      <c r="A493">
        <f>'[2]All Speed'!A493</f>
        <v>28195</v>
      </c>
      <c r="B493">
        <f>'[2]All Speed'!C493</f>
        <v>3</v>
      </c>
      <c r="C493" s="8" t="str">
        <f>'[2]All Speed'!D493</f>
        <v>I-8 WB</v>
      </c>
      <c r="D493" s="5">
        <f>'[2]All Speed'!E493</f>
        <v>36</v>
      </c>
      <c r="E493" s="1">
        <f>'[2]All Speed'!F493</f>
        <v>0.11</v>
      </c>
      <c r="F493" s="8" t="str">
        <f>'[2]All Speed'!G493</f>
        <v>SR  54</v>
      </c>
      <c r="G493" s="112">
        <f>'[2]All Speed'!I493</f>
        <v>65.959999999999994</v>
      </c>
      <c r="H493" s="2">
        <f>'[2]All Speed'!J493</f>
        <v>62.73</v>
      </c>
      <c r="I493" s="112">
        <f>'[2]All Speed'!K493</f>
        <v>64.45</v>
      </c>
      <c r="J493" s="2">
        <f>'[2]All Speed'!L493</f>
        <v>65.75</v>
      </c>
      <c r="K493" s="112">
        <f>'[2]All Speed'!M493</f>
        <v>64.849999999999994</v>
      </c>
      <c r="L493" s="115">
        <f>VLOOKUP(A:A,readme[#All],2,FALSE)</f>
        <v>0</v>
      </c>
      <c r="M493" s="119">
        <f>VLOOKUP(A:A,readme[#All],3,FALSE)</f>
        <v>0</v>
      </c>
      <c r="N493" s="115">
        <f>VLOOKUP(A:A,readme[#All],4,FALSE)</f>
        <v>0</v>
      </c>
      <c r="O493" s="6">
        <f>VLOOKUP(A:A,readme[#All],5,FALSE)</f>
        <v>0</v>
      </c>
      <c r="P493" s="115">
        <f>VLOOKUP(A:A,readme[#All],6,FALSE)</f>
        <v>0</v>
      </c>
      <c r="Q493" s="143">
        <f t="shared" si="28"/>
        <v>-1</v>
      </c>
      <c r="R493" s="117">
        <f t="shared" si="29"/>
        <v>3935.0528999999997</v>
      </c>
      <c r="S493" s="143">
        <f t="shared" si="30"/>
        <v>-1</v>
      </c>
      <c r="T493" s="118">
        <f t="shared" si="31"/>
        <v>4323.0625</v>
      </c>
      <c r="V493" s="10">
        <v>15859</v>
      </c>
      <c r="W493" s="139"/>
      <c r="X493" s="139"/>
      <c r="Y493" s="139"/>
      <c r="Z493" s="139"/>
      <c r="AA493" s="139"/>
      <c r="AB493" s="139"/>
      <c r="AC493" s="139"/>
      <c r="AD493" s="139"/>
      <c r="AE493" s="139"/>
      <c r="AF493" s="139"/>
      <c r="AG493" s="139"/>
      <c r="AH493" s="139"/>
      <c r="AI493" s="139">
        <v>65.02</v>
      </c>
      <c r="AJ493" s="139">
        <v>0</v>
      </c>
      <c r="AK493" s="139">
        <v>41.13</v>
      </c>
      <c r="AL493" s="139">
        <v>0</v>
      </c>
      <c r="AM493" s="139">
        <v>65.02</v>
      </c>
      <c r="AN493" s="139">
        <v>0</v>
      </c>
      <c r="AO493" s="139">
        <v>41.13</v>
      </c>
      <c r="AP493" s="139">
        <v>0</v>
      </c>
    </row>
    <row r="494" spans="1:42" x14ac:dyDescent="0.25">
      <c r="A494">
        <f>'[2]All Speed'!A494</f>
        <v>28634</v>
      </c>
      <c r="B494">
        <f>'[2]All Speed'!C494</f>
        <v>3</v>
      </c>
      <c r="C494" s="8" t="str">
        <f>'[2]All Speed'!D494</f>
        <v>I-8 WB</v>
      </c>
      <c r="D494" s="5">
        <f>'[2]All Speed'!E494</f>
        <v>37</v>
      </c>
      <c r="E494" s="1">
        <f>'[2]All Speed'!F494</f>
        <v>0.27</v>
      </c>
      <c r="F494" s="8" t="str">
        <f>'[2]All Speed'!G494</f>
        <v>MAIN</v>
      </c>
      <c r="G494" s="112">
        <f>'[2]All Speed'!I494</f>
        <v>65.959999999999994</v>
      </c>
      <c r="H494" s="2">
        <f>'[2]All Speed'!J494</f>
        <v>62.73</v>
      </c>
      <c r="I494" s="112">
        <f>'[2]All Speed'!K494</f>
        <v>64.45</v>
      </c>
      <c r="J494" s="2">
        <f>'[2]All Speed'!L494</f>
        <v>65.75</v>
      </c>
      <c r="K494" s="112">
        <f>'[2]All Speed'!M494</f>
        <v>64.849999999999994</v>
      </c>
      <c r="L494" s="115">
        <f>VLOOKUP(A:A,readme[#All],2,FALSE)</f>
        <v>0</v>
      </c>
      <c r="M494" s="119">
        <f>VLOOKUP(A:A,readme[#All],3,FALSE)</f>
        <v>0</v>
      </c>
      <c r="N494" s="115">
        <f>VLOOKUP(A:A,readme[#All],4,FALSE)</f>
        <v>0</v>
      </c>
      <c r="O494" s="6">
        <f>VLOOKUP(A:A,readme[#All],5,FALSE)</f>
        <v>0</v>
      </c>
      <c r="P494" s="115">
        <f>VLOOKUP(A:A,readme[#All],6,FALSE)</f>
        <v>0</v>
      </c>
      <c r="Q494" s="143">
        <f t="shared" si="28"/>
        <v>-1</v>
      </c>
      <c r="R494" s="117">
        <f t="shared" si="29"/>
        <v>3935.0528999999997</v>
      </c>
      <c r="S494" s="143">
        <f t="shared" si="30"/>
        <v>-1</v>
      </c>
      <c r="T494" s="118">
        <f t="shared" si="31"/>
        <v>4323.0625</v>
      </c>
      <c r="V494" s="10">
        <v>15862</v>
      </c>
      <c r="W494" s="139"/>
      <c r="X494" s="139"/>
      <c r="Y494" s="139"/>
      <c r="Z494" s="139"/>
      <c r="AA494" s="139"/>
      <c r="AB494" s="139"/>
      <c r="AC494" s="139"/>
      <c r="AD494" s="139"/>
      <c r="AE494" s="139">
        <v>32.229999999999997</v>
      </c>
      <c r="AF494" s="139">
        <v>0</v>
      </c>
      <c r="AG494" s="139">
        <v>64.540000000000006</v>
      </c>
      <c r="AH494" s="139">
        <v>0</v>
      </c>
      <c r="AI494" s="139"/>
      <c r="AJ494" s="139"/>
      <c r="AK494" s="139"/>
      <c r="AL494" s="139"/>
      <c r="AM494" s="139">
        <v>32.229999999999997</v>
      </c>
      <c r="AN494" s="139">
        <v>0</v>
      </c>
      <c r="AO494" s="139">
        <v>64.540000000000006</v>
      </c>
      <c r="AP494" s="139">
        <v>0</v>
      </c>
    </row>
    <row r="495" spans="1:42" x14ac:dyDescent="0.25">
      <c r="A495">
        <f>'[2]All Speed'!A495</f>
        <v>28193</v>
      </c>
      <c r="B495">
        <f>'[2]All Speed'!C495</f>
        <v>3</v>
      </c>
      <c r="C495" s="8" t="str">
        <f>'[2]All Speed'!D495</f>
        <v>I-8 WB</v>
      </c>
      <c r="D495" s="5">
        <f>'[2]All Speed'!E495</f>
        <v>39</v>
      </c>
      <c r="E495" s="1">
        <f>'[2]All Speed'!F495</f>
        <v>0.56000000000000005</v>
      </c>
      <c r="F495" s="8" t="str">
        <f>'[2]All Speed'!G495</f>
        <v>02ND</v>
      </c>
      <c r="G495" s="112">
        <f>'[2]All Speed'!I495</f>
        <v>65.680000000000007</v>
      </c>
      <c r="H495" s="2">
        <f>'[2]All Speed'!J495</f>
        <v>62.7</v>
      </c>
      <c r="I495" s="112">
        <f>'[2]All Speed'!K495</f>
        <v>63.35</v>
      </c>
      <c r="J495" s="2">
        <f>'[2]All Speed'!L495</f>
        <v>64.91</v>
      </c>
      <c r="K495" s="112">
        <f>'[2]All Speed'!M495</f>
        <v>64.48</v>
      </c>
      <c r="L495" s="115">
        <f>VLOOKUP(A:A,readme[#All],2,FALSE)</f>
        <v>0</v>
      </c>
      <c r="M495" s="119">
        <f>VLOOKUP(A:A,readme[#All],3,FALSE)</f>
        <v>0</v>
      </c>
      <c r="N495" s="115">
        <f>VLOOKUP(A:A,readme[#All],4,FALSE)</f>
        <v>0</v>
      </c>
      <c r="O495" s="6">
        <f>VLOOKUP(A:A,readme[#All],5,FALSE)</f>
        <v>0</v>
      </c>
      <c r="P495" s="115">
        <f>VLOOKUP(A:A,readme[#All],6,FALSE)</f>
        <v>0</v>
      </c>
      <c r="Q495" s="143">
        <f t="shared" si="28"/>
        <v>-1</v>
      </c>
      <c r="R495" s="117">
        <f t="shared" si="29"/>
        <v>3931.2900000000004</v>
      </c>
      <c r="S495" s="143">
        <f t="shared" si="30"/>
        <v>-1</v>
      </c>
      <c r="T495" s="118">
        <f t="shared" si="31"/>
        <v>4213.3080999999993</v>
      </c>
      <c r="V495" s="10">
        <v>15870</v>
      </c>
      <c r="W495" s="139">
        <v>31.08</v>
      </c>
      <c r="X495" s="139">
        <v>0</v>
      </c>
      <c r="Y495" s="139">
        <v>66.88</v>
      </c>
      <c r="Z495" s="139">
        <v>0</v>
      </c>
      <c r="AA495" s="139"/>
      <c r="AB495" s="139"/>
      <c r="AC495" s="139"/>
      <c r="AD495" s="139"/>
      <c r="AE495" s="139"/>
      <c r="AF495" s="139"/>
      <c r="AG495" s="139"/>
      <c r="AH495" s="139"/>
      <c r="AI495" s="139"/>
      <c r="AJ495" s="139"/>
      <c r="AK495" s="139"/>
      <c r="AL495" s="139"/>
      <c r="AM495" s="139">
        <v>31.08</v>
      </c>
      <c r="AN495" s="139">
        <v>0</v>
      </c>
      <c r="AO495" s="139">
        <v>66.88</v>
      </c>
      <c r="AP495" s="139">
        <v>0</v>
      </c>
    </row>
    <row r="496" spans="1:42" x14ac:dyDescent="0.25">
      <c r="A496">
        <f>'[2]All Speed'!A496</f>
        <v>28182</v>
      </c>
      <c r="B496">
        <f>'[2]All Speed'!C496</f>
        <v>3</v>
      </c>
      <c r="C496" s="8" t="str">
        <f>'[2]All Speed'!D496</f>
        <v>I-8 WB</v>
      </c>
      <c r="D496" s="5">
        <f>'[2]All Speed'!E496</f>
        <v>41</v>
      </c>
      <c r="E496" s="1">
        <f>'[2]All Speed'!F496</f>
        <v>0.53</v>
      </c>
      <c r="F496" s="8" t="str">
        <f>'[2]All Speed'!G496</f>
        <v>MOLLISON</v>
      </c>
      <c r="G496" s="112">
        <f>'[2]All Speed'!I496</f>
        <v>65.260000000000005</v>
      </c>
      <c r="H496" s="2">
        <f>'[2]All Speed'!J496</f>
        <v>63.54</v>
      </c>
      <c r="I496" s="112">
        <f>'[2]All Speed'!K496</f>
        <v>62.42</v>
      </c>
      <c r="J496" s="2">
        <f>'[2]All Speed'!L496</f>
        <v>64.430000000000007</v>
      </c>
      <c r="K496" s="112">
        <f>'[2]All Speed'!M496</f>
        <v>64.239999999999995</v>
      </c>
      <c r="L496" s="115">
        <f>VLOOKUP(A:A,readme[#All],2,FALSE)</f>
        <v>0</v>
      </c>
      <c r="M496" s="119">
        <f>VLOOKUP(A:A,readme[#All],3,FALSE)</f>
        <v>0</v>
      </c>
      <c r="N496" s="115">
        <f>VLOOKUP(A:A,readme[#All],4,FALSE)</f>
        <v>0</v>
      </c>
      <c r="O496" s="6">
        <f>VLOOKUP(A:A,readme[#All],5,FALSE)</f>
        <v>0</v>
      </c>
      <c r="P496" s="115">
        <f>VLOOKUP(A:A,readme[#All],6,FALSE)</f>
        <v>0</v>
      </c>
      <c r="Q496" s="143">
        <f t="shared" si="28"/>
        <v>-1</v>
      </c>
      <c r="R496" s="117">
        <f t="shared" si="29"/>
        <v>4037.3316</v>
      </c>
      <c r="S496" s="143">
        <f t="shared" si="30"/>
        <v>-1</v>
      </c>
      <c r="T496" s="118">
        <f t="shared" si="31"/>
        <v>4151.2249000000011</v>
      </c>
      <c r="V496" s="10">
        <v>15874</v>
      </c>
      <c r="W496" s="139"/>
      <c r="X496" s="139"/>
      <c r="Y496" s="139"/>
      <c r="Z496" s="139"/>
      <c r="AA496" s="139">
        <v>67.62</v>
      </c>
      <c r="AB496" s="139">
        <v>0</v>
      </c>
      <c r="AC496" s="139">
        <v>34.39</v>
      </c>
      <c r="AD496" s="139">
        <v>0</v>
      </c>
      <c r="AE496" s="139"/>
      <c r="AF496" s="139"/>
      <c r="AG496" s="139"/>
      <c r="AH496" s="139"/>
      <c r="AI496" s="139"/>
      <c r="AJ496" s="139"/>
      <c r="AK496" s="139"/>
      <c r="AL496" s="139"/>
      <c r="AM496" s="139">
        <v>67.62</v>
      </c>
      <c r="AN496" s="139">
        <v>0</v>
      </c>
      <c r="AO496" s="139">
        <v>34.39</v>
      </c>
      <c r="AP496" s="139">
        <v>0</v>
      </c>
    </row>
    <row r="497" spans="1:42" x14ac:dyDescent="0.25">
      <c r="A497">
        <f>'[2]All Speed'!A497</f>
        <v>28178</v>
      </c>
      <c r="B497">
        <f>'[2]All Speed'!C497</f>
        <v>3</v>
      </c>
      <c r="C497" s="8" t="str">
        <f>'[2]All Speed'!D497</f>
        <v>I-8 WB</v>
      </c>
      <c r="D497" s="5">
        <f>'[2]All Speed'!E497</f>
        <v>42</v>
      </c>
      <c r="E497" s="1">
        <f>'[2]All Speed'!F497</f>
        <v>0.2</v>
      </c>
      <c r="F497" s="8" t="str">
        <f>'[2]All Speed'!G497</f>
        <v>MOLLISON</v>
      </c>
      <c r="G497" s="112">
        <f>'[2]All Speed'!I497</f>
        <v>66.489999999999995</v>
      </c>
      <c r="H497" s="2">
        <f>'[2]All Speed'!J497</f>
        <v>66.95</v>
      </c>
      <c r="I497" s="112">
        <f>'[2]All Speed'!K497</f>
        <v>65.569999999999993</v>
      </c>
      <c r="J497" s="2">
        <f>'[2]All Speed'!L497</f>
        <v>66.23</v>
      </c>
      <c r="K497" s="112">
        <f>'[2]All Speed'!M497</f>
        <v>65.680000000000007</v>
      </c>
      <c r="L497" s="115">
        <f>VLOOKUP(A:A,readme[#All],2,FALSE)</f>
        <v>0</v>
      </c>
      <c r="M497" s="119">
        <f>VLOOKUP(A:A,readme[#All],3,FALSE)</f>
        <v>0</v>
      </c>
      <c r="N497" s="115">
        <f>VLOOKUP(A:A,readme[#All],4,FALSE)</f>
        <v>0</v>
      </c>
      <c r="O497" s="6">
        <f>VLOOKUP(A:A,readme[#All],5,FALSE)</f>
        <v>0</v>
      </c>
      <c r="P497" s="115">
        <f>VLOOKUP(A:A,readme[#All],6,FALSE)</f>
        <v>0</v>
      </c>
      <c r="Q497" s="143">
        <f t="shared" si="28"/>
        <v>-1</v>
      </c>
      <c r="R497" s="117">
        <f t="shared" si="29"/>
        <v>4482.3025000000007</v>
      </c>
      <c r="S497" s="143">
        <f t="shared" si="30"/>
        <v>-1</v>
      </c>
      <c r="T497" s="118">
        <f t="shared" si="31"/>
        <v>4386.4129000000003</v>
      </c>
      <c r="V497" s="10">
        <v>15877</v>
      </c>
      <c r="W497" s="139">
        <v>61.74</v>
      </c>
      <c r="X497" s="139">
        <v>0</v>
      </c>
      <c r="Y497" s="139">
        <v>66.97</v>
      </c>
      <c r="Z497" s="139">
        <v>0</v>
      </c>
      <c r="AA497" s="139"/>
      <c r="AB497" s="139"/>
      <c r="AC497" s="139"/>
      <c r="AD497" s="139"/>
      <c r="AE497" s="139"/>
      <c r="AF497" s="139"/>
      <c r="AG497" s="139"/>
      <c r="AH497" s="139"/>
      <c r="AI497" s="139"/>
      <c r="AJ497" s="139"/>
      <c r="AK497" s="139"/>
      <c r="AL497" s="139"/>
      <c r="AM497" s="139">
        <v>61.74</v>
      </c>
      <c r="AN497" s="139">
        <v>0</v>
      </c>
      <c r="AO497" s="139">
        <v>66.97</v>
      </c>
      <c r="AP497" s="139">
        <v>0</v>
      </c>
    </row>
    <row r="498" spans="1:42" x14ac:dyDescent="0.25">
      <c r="A498">
        <f>'[2]All Speed'!A498</f>
        <v>20727</v>
      </c>
      <c r="B498">
        <f>'[2]All Speed'!C498</f>
        <v>3</v>
      </c>
      <c r="C498" s="8" t="str">
        <f>'[2]All Speed'!D498</f>
        <v>I-8 WB</v>
      </c>
      <c r="D498" s="5">
        <f>'[2]All Speed'!E498</f>
        <v>43</v>
      </c>
      <c r="E498" s="1">
        <f>'[2]All Speed'!F498</f>
        <v>0.54</v>
      </c>
      <c r="F498" s="8" t="str">
        <f>'[2]All Speed'!G498</f>
        <v>SR-67 NB</v>
      </c>
      <c r="G498" s="112">
        <f>'[2]All Speed'!I498</f>
        <v>65.27</v>
      </c>
      <c r="H498" s="2">
        <f>'[2]All Speed'!J498</f>
        <v>66.13</v>
      </c>
      <c r="I498" s="112">
        <f>'[2]All Speed'!K498</f>
        <v>64.900000000000006</v>
      </c>
      <c r="J498" s="2">
        <f>'[2]All Speed'!L498</f>
        <v>61.09</v>
      </c>
      <c r="K498" s="112">
        <f>'[2]All Speed'!M498</f>
        <v>65.19</v>
      </c>
      <c r="L498" s="115">
        <f>VLOOKUP(A:A,readme[#All],2,FALSE)</f>
        <v>0</v>
      </c>
      <c r="M498" s="119">
        <f>VLOOKUP(A:A,readme[#All],3,FALSE)</f>
        <v>0</v>
      </c>
      <c r="N498" s="115">
        <f>VLOOKUP(A:A,readme[#All],4,FALSE)</f>
        <v>0</v>
      </c>
      <c r="O498" s="6">
        <f>VLOOKUP(A:A,readme[#All],5,FALSE)</f>
        <v>0</v>
      </c>
      <c r="P498" s="115">
        <f>VLOOKUP(A:A,readme[#All],6,FALSE)</f>
        <v>0</v>
      </c>
      <c r="Q498" s="143">
        <f t="shared" si="28"/>
        <v>-1</v>
      </c>
      <c r="R498" s="117">
        <f t="shared" si="29"/>
        <v>4373.1768999999995</v>
      </c>
      <c r="S498" s="143">
        <f t="shared" si="30"/>
        <v>-1</v>
      </c>
      <c r="T498" s="118">
        <f t="shared" si="31"/>
        <v>3731.9881000000005</v>
      </c>
      <c r="V498" s="10">
        <v>15914</v>
      </c>
      <c r="W498" s="139"/>
      <c r="X498" s="139"/>
      <c r="Y498" s="139"/>
      <c r="Z498" s="139"/>
      <c r="AA498" s="139">
        <v>69.069999999999993</v>
      </c>
      <c r="AB498" s="139">
        <v>0</v>
      </c>
      <c r="AC498" s="139">
        <v>51.51</v>
      </c>
      <c r="AD498" s="139">
        <v>0</v>
      </c>
      <c r="AE498" s="139"/>
      <c r="AF498" s="139"/>
      <c r="AG498" s="139"/>
      <c r="AH498" s="139"/>
      <c r="AI498" s="139"/>
      <c r="AJ498" s="139"/>
      <c r="AK498" s="139"/>
      <c r="AL498" s="139"/>
      <c r="AM498" s="139">
        <v>69.069999999999993</v>
      </c>
      <c r="AN498" s="139">
        <v>0</v>
      </c>
      <c r="AO498" s="139">
        <v>51.51</v>
      </c>
      <c r="AP498" s="139">
        <v>0</v>
      </c>
    </row>
    <row r="499" spans="1:42" x14ac:dyDescent="0.25">
      <c r="A499">
        <f>'[2]All Speed'!A499</f>
        <v>20730</v>
      </c>
      <c r="B499">
        <f>'[2]All Speed'!C499</f>
        <v>3</v>
      </c>
      <c r="C499" s="8" t="str">
        <f>'[2]All Speed'!D499</f>
        <v>I-8 WB</v>
      </c>
      <c r="D499" s="5">
        <f>'[2]All Speed'!E499</f>
        <v>44</v>
      </c>
      <c r="E499" s="1">
        <f>'[2]All Speed'!F499</f>
        <v>0.39</v>
      </c>
      <c r="F499" s="8" t="str">
        <f>'[2]All Speed'!G499</f>
        <v>SR-67 SB</v>
      </c>
      <c r="G499" s="112">
        <f>'[2]All Speed'!I499</f>
        <v>64.47</v>
      </c>
      <c r="H499" s="2">
        <f>'[2]All Speed'!J499</f>
        <v>63.95</v>
      </c>
      <c r="I499" s="112">
        <f>'[2]All Speed'!K499</f>
        <v>63.19</v>
      </c>
      <c r="J499" s="2">
        <f>'[2]All Speed'!L499</f>
        <v>62.83</v>
      </c>
      <c r="K499" s="112">
        <f>'[2]All Speed'!M499</f>
        <v>64.42</v>
      </c>
      <c r="L499" s="115">
        <f>VLOOKUP(A:A,readme[#All],2,FALSE)</f>
        <v>0</v>
      </c>
      <c r="M499" s="119">
        <f>VLOOKUP(A:A,readme[#All],3,FALSE)</f>
        <v>0</v>
      </c>
      <c r="N499" s="115">
        <f>VLOOKUP(A:A,readme[#All],4,FALSE)</f>
        <v>0</v>
      </c>
      <c r="O499" s="6">
        <f>VLOOKUP(A:A,readme[#All],5,FALSE)</f>
        <v>0</v>
      </c>
      <c r="P499" s="115">
        <f>VLOOKUP(A:A,readme[#All],6,FALSE)</f>
        <v>0</v>
      </c>
      <c r="Q499" s="143">
        <f t="shared" si="28"/>
        <v>-1</v>
      </c>
      <c r="R499" s="117">
        <f t="shared" si="29"/>
        <v>4089.6025000000004</v>
      </c>
      <c r="S499" s="143">
        <f t="shared" si="30"/>
        <v>-1</v>
      </c>
      <c r="T499" s="118">
        <f t="shared" si="31"/>
        <v>3947.6088999999997</v>
      </c>
      <c r="V499" s="10">
        <v>15916</v>
      </c>
      <c r="W499" s="139">
        <v>61.74</v>
      </c>
      <c r="X499" s="139">
        <v>0</v>
      </c>
      <c r="Y499" s="139">
        <v>66.97</v>
      </c>
      <c r="Z499" s="139">
        <v>0</v>
      </c>
      <c r="AA499" s="139"/>
      <c r="AB499" s="139"/>
      <c r="AC499" s="139"/>
      <c r="AD499" s="139"/>
      <c r="AE499" s="139"/>
      <c r="AF499" s="139"/>
      <c r="AG499" s="139"/>
      <c r="AH499" s="139"/>
      <c r="AI499" s="139"/>
      <c r="AJ499" s="139"/>
      <c r="AK499" s="139"/>
      <c r="AL499" s="139"/>
      <c r="AM499" s="139">
        <v>61.74</v>
      </c>
      <c r="AN499" s="139">
        <v>0</v>
      </c>
      <c r="AO499" s="139">
        <v>66.97</v>
      </c>
      <c r="AP499" s="139">
        <v>0</v>
      </c>
    </row>
    <row r="500" spans="1:42" x14ac:dyDescent="0.25">
      <c r="A500">
        <f>'[2]All Speed'!A500</f>
        <v>11057</v>
      </c>
      <c r="B500">
        <f>'[2]All Speed'!C500</f>
        <v>3</v>
      </c>
      <c r="C500" s="8" t="str">
        <f>'[2]All Speed'!D500</f>
        <v>I-8 WB</v>
      </c>
      <c r="D500" s="5">
        <f>'[2]All Speed'!E500</f>
        <v>45</v>
      </c>
      <c r="E500" s="1">
        <f>'[2]All Speed'!F500</f>
        <v>0.32</v>
      </c>
      <c r="F500" s="8" t="str">
        <f>'[2]All Speed'!G500</f>
        <v>JOHNSON</v>
      </c>
      <c r="G500" s="112">
        <f>'[2]All Speed'!I500</f>
        <v>64.56</v>
      </c>
      <c r="H500" s="2">
        <f>'[2]All Speed'!J500</f>
        <v>64.28</v>
      </c>
      <c r="I500" s="112">
        <f>'[2]All Speed'!K500</f>
        <v>63.99</v>
      </c>
      <c r="J500" s="2">
        <f>'[2]All Speed'!L500</f>
        <v>64.099999999999994</v>
      </c>
      <c r="K500" s="112">
        <f>'[2]All Speed'!M500</f>
        <v>64.69</v>
      </c>
      <c r="L500" s="115">
        <f>VLOOKUP(A:A,readme[#All],2,FALSE)</f>
        <v>0</v>
      </c>
      <c r="M500" s="119">
        <f>VLOOKUP(A:A,readme[#All],3,FALSE)</f>
        <v>0</v>
      </c>
      <c r="N500" s="115">
        <f>VLOOKUP(A:A,readme[#All],4,FALSE)</f>
        <v>0</v>
      </c>
      <c r="O500" s="6">
        <f>VLOOKUP(A:A,readme[#All],5,FALSE)</f>
        <v>0</v>
      </c>
      <c r="P500" s="115">
        <f>VLOOKUP(A:A,readme[#All],6,FALSE)</f>
        <v>0</v>
      </c>
      <c r="Q500" s="143">
        <f t="shared" si="28"/>
        <v>-1</v>
      </c>
      <c r="R500" s="117">
        <f t="shared" si="29"/>
        <v>4131.9184000000005</v>
      </c>
      <c r="S500" s="143">
        <f t="shared" si="30"/>
        <v>-1</v>
      </c>
      <c r="T500" s="118">
        <f t="shared" si="31"/>
        <v>4108.8099999999995</v>
      </c>
      <c r="V500" s="10">
        <v>15917</v>
      </c>
      <c r="W500" s="139"/>
      <c r="X500" s="139"/>
      <c r="Y500" s="139"/>
      <c r="Z500" s="139"/>
      <c r="AA500" s="139">
        <v>69.069999999999993</v>
      </c>
      <c r="AB500" s="139">
        <v>0</v>
      </c>
      <c r="AC500" s="139">
        <v>51.51</v>
      </c>
      <c r="AD500" s="139">
        <v>0</v>
      </c>
      <c r="AE500" s="139"/>
      <c r="AF500" s="139"/>
      <c r="AG500" s="139"/>
      <c r="AH500" s="139"/>
      <c r="AI500" s="139"/>
      <c r="AJ500" s="139"/>
      <c r="AK500" s="139"/>
      <c r="AL500" s="139"/>
      <c r="AM500" s="139">
        <v>69.069999999999993</v>
      </c>
      <c r="AN500" s="139">
        <v>0</v>
      </c>
      <c r="AO500" s="139">
        <v>51.51</v>
      </c>
      <c r="AP500" s="139">
        <v>0</v>
      </c>
    </row>
    <row r="501" spans="1:42" x14ac:dyDescent="0.25">
      <c r="A501">
        <f>'[2]All Speed'!A501</f>
        <v>11056</v>
      </c>
      <c r="B501">
        <f>'[2]All Speed'!C501</f>
        <v>3</v>
      </c>
      <c r="C501" s="8" t="str">
        <f>'[2]All Speed'!D501</f>
        <v>I-8 WB</v>
      </c>
      <c r="D501" s="5">
        <f>'[2]All Speed'!E501</f>
        <v>46</v>
      </c>
      <c r="E501" s="1">
        <f>'[2]All Speed'!F501</f>
        <v>0.43</v>
      </c>
      <c r="F501" s="8" t="str">
        <f>'[2]All Speed'!G501</f>
        <v>MAIN</v>
      </c>
      <c r="G501" s="112">
        <f>'[2]All Speed'!I501</f>
        <v>64.56</v>
      </c>
      <c r="H501" s="2">
        <f>'[2]All Speed'!J501</f>
        <v>64.28</v>
      </c>
      <c r="I501" s="112">
        <f>'[2]All Speed'!K501</f>
        <v>63.99</v>
      </c>
      <c r="J501" s="2">
        <f>'[2]All Speed'!L501</f>
        <v>64.099999999999994</v>
      </c>
      <c r="K501" s="112">
        <f>'[2]All Speed'!M501</f>
        <v>64.69</v>
      </c>
      <c r="L501" s="115">
        <f>VLOOKUP(A:A,readme[#All],2,FALSE)</f>
        <v>0</v>
      </c>
      <c r="M501" s="119">
        <f>VLOOKUP(A:A,readme[#All],3,FALSE)</f>
        <v>0</v>
      </c>
      <c r="N501" s="115">
        <f>VLOOKUP(A:A,readme[#All],4,FALSE)</f>
        <v>0</v>
      </c>
      <c r="O501" s="6">
        <f>VLOOKUP(A:A,readme[#All],5,FALSE)</f>
        <v>0</v>
      </c>
      <c r="P501" s="115">
        <f>VLOOKUP(A:A,readme[#All],6,FALSE)</f>
        <v>0</v>
      </c>
      <c r="Q501" s="143">
        <f t="shared" si="28"/>
        <v>-1</v>
      </c>
      <c r="R501" s="117">
        <f t="shared" si="29"/>
        <v>4131.9184000000005</v>
      </c>
      <c r="S501" s="143">
        <f t="shared" si="30"/>
        <v>-1</v>
      </c>
      <c r="T501" s="118">
        <f t="shared" si="31"/>
        <v>4108.8099999999995</v>
      </c>
      <c r="V501" s="10">
        <v>16038</v>
      </c>
      <c r="W501" s="139">
        <v>51.51</v>
      </c>
      <c r="X501" s="139">
        <v>0</v>
      </c>
      <c r="Y501" s="139">
        <v>29.65</v>
      </c>
      <c r="Z501" s="139">
        <v>0</v>
      </c>
      <c r="AA501" s="139"/>
      <c r="AB501" s="139"/>
      <c r="AC501" s="139"/>
      <c r="AD501" s="139"/>
      <c r="AE501" s="139"/>
      <c r="AF501" s="139"/>
      <c r="AG501" s="139"/>
      <c r="AH501" s="139"/>
      <c r="AI501" s="139"/>
      <c r="AJ501" s="139"/>
      <c r="AK501" s="139"/>
      <c r="AL501" s="139"/>
      <c r="AM501" s="139">
        <v>51.51</v>
      </c>
      <c r="AN501" s="139">
        <v>0</v>
      </c>
      <c r="AO501" s="139">
        <v>29.65</v>
      </c>
      <c r="AP501" s="139">
        <v>0</v>
      </c>
    </row>
    <row r="502" spans="1:42" x14ac:dyDescent="0.25">
      <c r="A502">
        <f>'[2]All Speed'!A502</f>
        <v>11289</v>
      </c>
      <c r="B502">
        <f>'[2]All Speed'!C502</f>
        <v>3</v>
      </c>
      <c r="C502" s="8" t="str">
        <f>'[2]All Speed'!D502</f>
        <v>I-8 WB</v>
      </c>
      <c r="D502" s="5">
        <f>'[2]All Speed'!E502</f>
        <v>49</v>
      </c>
      <c r="E502" s="1">
        <f>'[2]All Speed'!F502</f>
        <v>0.28999999999999998</v>
      </c>
      <c r="F502" s="8" t="str">
        <f>'[2]All Speed'!G502</f>
        <v>SEVERIN</v>
      </c>
      <c r="G502" s="112">
        <f>'[2]All Speed'!I502</f>
        <v>67.02</v>
      </c>
      <c r="H502" s="2">
        <f>'[2]All Speed'!J502</f>
        <v>57.98</v>
      </c>
      <c r="I502" s="112">
        <f>'[2]All Speed'!K502</f>
        <v>68.38</v>
      </c>
      <c r="J502" s="2">
        <f>'[2]All Speed'!L502</f>
        <v>68.89</v>
      </c>
      <c r="K502" s="112">
        <f>'[2]All Speed'!M502</f>
        <v>66.930000000000007</v>
      </c>
      <c r="L502" s="115">
        <f>VLOOKUP(A:A,readme[#All],2,FALSE)</f>
        <v>0</v>
      </c>
      <c r="M502" s="119">
        <f>VLOOKUP(A:A,readme[#All],3,FALSE)</f>
        <v>0</v>
      </c>
      <c r="N502" s="115">
        <f>VLOOKUP(A:A,readme[#All],4,FALSE)</f>
        <v>0</v>
      </c>
      <c r="O502" s="6">
        <f>VLOOKUP(A:A,readme[#All],5,FALSE)</f>
        <v>0</v>
      </c>
      <c r="P502" s="115">
        <f>VLOOKUP(A:A,readme[#All],6,FALSE)</f>
        <v>0</v>
      </c>
      <c r="Q502" s="143">
        <f t="shared" si="28"/>
        <v>-1</v>
      </c>
      <c r="R502" s="117">
        <f t="shared" si="29"/>
        <v>3361.6803999999997</v>
      </c>
      <c r="S502" s="143">
        <f t="shared" si="30"/>
        <v>-1</v>
      </c>
      <c r="T502" s="118">
        <f t="shared" si="31"/>
        <v>4745.8320999999996</v>
      </c>
      <c r="V502" s="10">
        <v>16040</v>
      </c>
      <c r="W502" s="139"/>
      <c r="X502" s="139"/>
      <c r="Y502" s="139"/>
      <c r="Z502" s="139"/>
      <c r="AA502" s="139">
        <v>46.32</v>
      </c>
      <c r="AB502" s="139">
        <v>0</v>
      </c>
      <c r="AC502" s="139">
        <v>30.34</v>
      </c>
      <c r="AD502" s="139">
        <v>0</v>
      </c>
      <c r="AE502" s="139"/>
      <c r="AF502" s="139"/>
      <c r="AG502" s="139"/>
      <c r="AH502" s="139"/>
      <c r="AI502" s="139"/>
      <c r="AJ502" s="139"/>
      <c r="AK502" s="139"/>
      <c r="AL502" s="139"/>
      <c r="AM502" s="139">
        <v>46.32</v>
      </c>
      <c r="AN502" s="139">
        <v>0</v>
      </c>
      <c r="AO502" s="139">
        <v>30.34</v>
      </c>
      <c r="AP502" s="139">
        <v>0</v>
      </c>
    </row>
    <row r="503" spans="1:42" x14ac:dyDescent="0.25">
      <c r="A503">
        <f>'[2]All Speed'!A503</f>
        <v>11290</v>
      </c>
      <c r="B503">
        <f>'[2]All Speed'!C503</f>
        <v>3</v>
      </c>
      <c r="C503" s="8" t="str">
        <f>'[2]All Speed'!D503</f>
        <v>I-8 WB</v>
      </c>
      <c r="D503" s="5">
        <f>'[2]All Speed'!E503</f>
        <v>50</v>
      </c>
      <c r="E503" s="1">
        <f>'[2]All Speed'!F503</f>
        <v>0.24</v>
      </c>
      <c r="F503" s="8" t="str">
        <f>'[2]All Speed'!G503</f>
        <v>SR-125 SB</v>
      </c>
      <c r="G503" s="112">
        <f>'[2]All Speed'!I503</f>
        <v>67.02</v>
      </c>
      <c r="H503" s="2">
        <f>'[2]All Speed'!J503</f>
        <v>57.98</v>
      </c>
      <c r="I503" s="112">
        <f>'[2]All Speed'!K503</f>
        <v>68.38</v>
      </c>
      <c r="J503" s="2">
        <f>'[2]All Speed'!L503</f>
        <v>68.89</v>
      </c>
      <c r="K503" s="112">
        <f>'[2]All Speed'!M503</f>
        <v>66.930000000000007</v>
      </c>
      <c r="L503" s="115">
        <f>VLOOKUP(A:A,readme[#All],2,FALSE)</f>
        <v>0</v>
      </c>
      <c r="M503" s="119">
        <f>VLOOKUP(A:A,readme[#All],3,FALSE)</f>
        <v>0</v>
      </c>
      <c r="N503" s="115">
        <f>VLOOKUP(A:A,readme[#All],4,FALSE)</f>
        <v>0</v>
      </c>
      <c r="O503" s="6">
        <f>VLOOKUP(A:A,readme[#All],5,FALSE)</f>
        <v>0</v>
      </c>
      <c r="P503" s="115">
        <f>VLOOKUP(A:A,readme[#All],6,FALSE)</f>
        <v>0</v>
      </c>
      <c r="Q503" s="143">
        <f t="shared" si="28"/>
        <v>-1</v>
      </c>
      <c r="R503" s="117">
        <f t="shared" si="29"/>
        <v>3361.6803999999997</v>
      </c>
      <c r="S503" s="143">
        <f t="shared" si="30"/>
        <v>-1</v>
      </c>
      <c r="T503" s="118">
        <f t="shared" si="31"/>
        <v>4745.8320999999996</v>
      </c>
      <c r="V503" s="10">
        <v>16045</v>
      </c>
      <c r="W503" s="139"/>
      <c r="X503" s="139"/>
      <c r="Y503" s="139"/>
      <c r="Z503" s="139"/>
      <c r="AA503" s="139">
        <v>55.45</v>
      </c>
      <c r="AB503" s="139">
        <v>0</v>
      </c>
      <c r="AC503" s="139">
        <v>50.7</v>
      </c>
      <c r="AD503" s="139">
        <v>0</v>
      </c>
      <c r="AE503" s="139"/>
      <c r="AF503" s="139"/>
      <c r="AG503" s="139"/>
      <c r="AH503" s="139"/>
      <c r="AI503" s="139"/>
      <c r="AJ503" s="139"/>
      <c r="AK503" s="139"/>
      <c r="AL503" s="139"/>
      <c r="AM503" s="139">
        <v>55.45</v>
      </c>
      <c r="AN503" s="139">
        <v>0</v>
      </c>
      <c r="AO503" s="139">
        <v>50.7</v>
      </c>
      <c r="AP503" s="139">
        <v>0</v>
      </c>
    </row>
    <row r="504" spans="1:42" x14ac:dyDescent="0.25">
      <c r="A504">
        <f>'[2]All Speed'!A504</f>
        <v>28396</v>
      </c>
      <c r="B504">
        <f>'[2]All Speed'!C504</f>
        <v>3</v>
      </c>
      <c r="C504" s="8" t="str">
        <f>'[2]All Speed'!D504</f>
        <v>I-8 WB</v>
      </c>
      <c r="D504" s="5">
        <f>'[2]All Speed'!E504</f>
        <v>51</v>
      </c>
      <c r="E504" s="1">
        <f>'[2]All Speed'!F504</f>
        <v>0.28000000000000003</v>
      </c>
      <c r="F504" s="8" t="str">
        <f>'[2]All Speed'!G504</f>
        <v>LA MESA</v>
      </c>
      <c r="G504" s="112">
        <f>'[2]All Speed'!I504</f>
        <v>67.02</v>
      </c>
      <c r="H504" s="2">
        <f>'[2]All Speed'!J504</f>
        <v>57.98</v>
      </c>
      <c r="I504" s="112">
        <f>'[2]All Speed'!K504</f>
        <v>68.38</v>
      </c>
      <c r="J504" s="2">
        <f>'[2]All Speed'!L504</f>
        <v>68.89</v>
      </c>
      <c r="K504" s="112">
        <f>'[2]All Speed'!M504</f>
        <v>66.930000000000007</v>
      </c>
      <c r="L504" s="115">
        <f>VLOOKUP(A:A,readme[#All],2,FALSE)</f>
        <v>0</v>
      </c>
      <c r="M504" s="119">
        <f>VLOOKUP(A:A,readme[#All],3,FALSE)</f>
        <v>0</v>
      </c>
      <c r="N504" s="115">
        <f>VLOOKUP(A:A,readme[#All],4,FALSE)</f>
        <v>0</v>
      </c>
      <c r="O504" s="6">
        <f>VLOOKUP(A:A,readme[#All],5,FALSE)</f>
        <v>0</v>
      </c>
      <c r="P504" s="115">
        <f>VLOOKUP(A:A,readme[#All],6,FALSE)</f>
        <v>0</v>
      </c>
      <c r="Q504" s="143">
        <f t="shared" si="28"/>
        <v>-1</v>
      </c>
      <c r="R504" s="117">
        <f t="shared" si="29"/>
        <v>3361.6803999999997</v>
      </c>
      <c r="S504" s="143">
        <f t="shared" si="30"/>
        <v>-1</v>
      </c>
      <c r="T504" s="118">
        <f t="shared" si="31"/>
        <v>4745.8320999999996</v>
      </c>
      <c r="V504" s="10">
        <v>16054</v>
      </c>
      <c r="W504" s="139">
        <v>55.98</v>
      </c>
      <c r="X504" s="139">
        <v>0</v>
      </c>
      <c r="Y504" s="139">
        <v>44.38</v>
      </c>
      <c r="Z504" s="139">
        <v>0</v>
      </c>
      <c r="AA504" s="139"/>
      <c r="AB504" s="139"/>
      <c r="AC504" s="139"/>
      <c r="AD504" s="139"/>
      <c r="AE504" s="139"/>
      <c r="AF504" s="139"/>
      <c r="AG504" s="139"/>
      <c r="AH504" s="139"/>
      <c r="AI504" s="139"/>
      <c r="AJ504" s="139"/>
      <c r="AK504" s="139"/>
      <c r="AL504" s="139"/>
      <c r="AM504" s="139">
        <v>55.98</v>
      </c>
      <c r="AN504" s="139">
        <v>0</v>
      </c>
      <c r="AO504" s="139">
        <v>44.38</v>
      </c>
      <c r="AP504" s="139">
        <v>0</v>
      </c>
    </row>
    <row r="505" spans="1:42" x14ac:dyDescent="0.25">
      <c r="A505">
        <f>'[2]All Speed'!A505</f>
        <v>11280</v>
      </c>
      <c r="B505">
        <f>'[2]All Speed'!C505</f>
        <v>3</v>
      </c>
      <c r="C505" s="8" t="str">
        <f>'[2]All Speed'!D505</f>
        <v>I-8 WB</v>
      </c>
      <c r="D505" s="5">
        <f>'[2]All Speed'!E505</f>
        <v>52</v>
      </c>
      <c r="E505" s="1">
        <f>'[2]All Speed'!F505</f>
        <v>0.13</v>
      </c>
      <c r="F505" s="8" t="str">
        <f>'[2]All Speed'!G505</f>
        <v>SR-125 NB</v>
      </c>
      <c r="G505" s="112">
        <f>'[2]All Speed'!I505</f>
        <v>67.02</v>
      </c>
      <c r="H505" s="2">
        <f>'[2]All Speed'!J505</f>
        <v>57.98</v>
      </c>
      <c r="I505" s="112">
        <f>'[2]All Speed'!K505</f>
        <v>68.38</v>
      </c>
      <c r="J505" s="2">
        <f>'[2]All Speed'!L505</f>
        <v>68.89</v>
      </c>
      <c r="K505" s="112">
        <f>'[2]All Speed'!M505</f>
        <v>66.930000000000007</v>
      </c>
      <c r="L505" s="115">
        <f>VLOOKUP(A:A,readme[#All],2,FALSE)</f>
        <v>0</v>
      </c>
      <c r="M505" s="119">
        <f>VLOOKUP(A:A,readme[#All],3,FALSE)</f>
        <v>0</v>
      </c>
      <c r="N505" s="115">
        <f>VLOOKUP(A:A,readme[#All],4,FALSE)</f>
        <v>0</v>
      </c>
      <c r="O505" s="6">
        <f>VLOOKUP(A:A,readme[#All],5,FALSE)</f>
        <v>0</v>
      </c>
      <c r="P505" s="115">
        <f>VLOOKUP(A:A,readme[#All],6,FALSE)</f>
        <v>0</v>
      </c>
      <c r="Q505" s="143">
        <f t="shared" si="28"/>
        <v>-1</v>
      </c>
      <c r="R505" s="117">
        <f t="shared" si="29"/>
        <v>3361.6803999999997</v>
      </c>
      <c r="S505" s="143">
        <f t="shared" si="30"/>
        <v>-1</v>
      </c>
      <c r="T505" s="118">
        <f t="shared" si="31"/>
        <v>4745.8320999999996</v>
      </c>
      <c r="V505" s="10">
        <v>16057</v>
      </c>
      <c r="W505" s="139">
        <v>54.89</v>
      </c>
      <c r="X505" s="139">
        <v>0</v>
      </c>
      <c r="Y505" s="139">
        <v>44.55</v>
      </c>
      <c r="Z505" s="139">
        <v>0</v>
      </c>
      <c r="AA505" s="139"/>
      <c r="AB505" s="139"/>
      <c r="AC505" s="139"/>
      <c r="AD505" s="139"/>
      <c r="AE505" s="139"/>
      <c r="AF505" s="139"/>
      <c r="AG505" s="139"/>
      <c r="AH505" s="139"/>
      <c r="AI505" s="139"/>
      <c r="AJ505" s="139"/>
      <c r="AK505" s="139"/>
      <c r="AL505" s="139"/>
      <c r="AM505" s="139">
        <v>54.89</v>
      </c>
      <c r="AN505" s="139">
        <v>0</v>
      </c>
      <c r="AO505" s="139">
        <v>44.55</v>
      </c>
      <c r="AP505" s="139">
        <v>0</v>
      </c>
    </row>
    <row r="506" spans="1:42" x14ac:dyDescent="0.25">
      <c r="A506">
        <f>'[2]All Speed'!A506</f>
        <v>28397</v>
      </c>
      <c r="B506">
        <f>'[2]All Speed'!C506</f>
        <v>3</v>
      </c>
      <c r="C506" s="8" t="str">
        <f>'[2]All Speed'!D506</f>
        <v>I-8 WB</v>
      </c>
      <c r="D506" s="5">
        <f>'[2]All Speed'!E506</f>
        <v>54</v>
      </c>
      <c r="E506" s="1">
        <f>'[2]All Speed'!F506</f>
        <v>0.33</v>
      </c>
      <c r="F506" s="8" t="str">
        <f>'[2]All Speed'!G506</f>
        <v>JACKSON</v>
      </c>
      <c r="G506" s="112">
        <f>'[2]All Speed'!I506</f>
        <v>67.349999999999994</v>
      </c>
      <c r="H506" s="2">
        <f>'[2]All Speed'!J506</f>
        <v>49.49</v>
      </c>
      <c r="I506" s="112">
        <f>'[2]All Speed'!K506</f>
        <v>68.13</v>
      </c>
      <c r="J506" s="2">
        <f>'[2]All Speed'!L506</f>
        <v>68.430000000000007</v>
      </c>
      <c r="K506" s="112">
        <f>'[2]All Speed'!M506</f>
        <v>67.3</v>
      </c>
      <c r="L506" s="115">
        <f>VLOOKUP(A:A,readme[#All],2,FALSE)</f>
        <v>0</v>
      </c>
      <c r="M506" s="119">
        <f>VLOOKUP(A:A,readme[#All],3,FALSE)</f>
        <v>0</v>
      </c>
      <c r="N506" s="115">
        <f>VLOOKUP(A:A,readme[#All],4,FALSE)</f>
        <v>0</v>
      </c>
      <c r="O506" s="6">
        <f>VLOOKUP(A:A,readme[#All],5,FALSE)</f>
        <v>0</v>
      </c>
      <c r="P506" s="115">
        <f>VLOOKUP(A:A,readme[#All],6,FALSE)</f>
        <v>0</v>
      </c>
      <c r="Q506" s="143">
        <f t="shared" si="28"/>
        <v>-1</v>
      </c>
      <c r="R506" s="117">
        <f t="shared" si="29"/>
        <v>2449.2601000000004</v>
      </c>
      <c r="S506" s="143">
        <f t="shared" si="30"/>
        <v>-1</v>
      </c>
      <c r="T506" s="118">
        <f t="shared" si="31"/>
        <v>4682.6649000000007</v>
      </c>
      <c r="V506" s="10">
        <v>16059</v>
      </c>
      <c r="W506" s="139">
        <v>30.46</v>
      </c>
      <c r="X506" s="139">
        <v>0</v>
      </c>
      <c r="Y506" s="139">
        <v>66.64</v>
      </c>
      <c r="Z506" s="139">
        <v>0</v>
      </c>
      <c r="AA506" s="139"/>
      <c r="AB506" s="139"/>
      <c r="AC506" s="139"/>
      <c r="AD506" s="139"/>
      <c r="AE506" s="139"/>
      <c r="AF506" s="139"/>
      <c r="AG506" s="139"/>
      <c r="AH506" s="139"/>
      <c r="AI506" s="139"/>
      <c r="AJ506" s="139"/>
      <c r="AK506" s="139"/>
      <c r="AL506" s="139"/>
      <c r="AM506" s="139">
        <v>30.46</v>
      </c>
      <c r="AN506" s="139">
        <v>0</v>
      </c>
      <c r="AO506" s="139">
        <v>66.64</v>
      </c>
      <c r="AP506" s="139">
        <v>0</v>
      </c>
    </row>
    <row r="507" spans="1:42" x14ac:dyDescent="0.25">
      <c r="A507">
        <f>'[2]All Speed'!A507</f>
        <v>28144</v>
      </c>
      <c r="B507">
        <f>'[2]All Speed'!C507</f>
        <v>3</v>
      </c>
      <c r="C507" s="8" t="str">
        <f>'[2]All Speed'!D507</f>
        <v>I-8 WB</v>
      </c>
      <c r="D507" s="5">
        <f>'[2]All Speed'!E507</f>
        <v>55</v>
      </c>
      <c r="E507" s="1">
        <f>'[2]All Speed'!F507</f>
        <v>0.13</v>
      </c>
      <c r="F507" s="8" t="str">
        <f>'[2]All Speed'!G507</f>
        <v>JACKSON</v>
      </c>
      <c r="G507" s="112">
        <f>'[2]All Speed'!I507</f>
        <v>67.349999999999994</v>
      </c>
      <c r="H507" s="2">
        <f>'[2]All Speed'!J507</f>
        <v>49.49</v>
      </c>
      <c r="I507" s="112">
        <f>'[2]All Speed'!K507</f>
        <v>68.13</v>
      </c>
      <c r="J507" s="2">
        <f>'[2]All Speed'!L507</f>
        <v>68.430000000000007</v>
      </c>
      <c r="K507" s="112">
        <f>'[2]All Speed'!M507</f>
        <v>67.3</v>
      </c>
      <c r="L507" s="115">
        <f>VLOOKUP(A:A,readme[#All],2,FALSE)</f>
        <v>0</v>
      </c>
      <c r="M507" s="119">
        <f>VLOOKUP(A:A,readme[#All],3,FALSE)</f>
        <v>0</v>
      </c>
      <c r="N507" s="115">
        <f>VLOOKUP(A:A,readme[#All],4,FALSE)</f>
        <v>0</v>
      </c>
      <c r="O507" s="6">
        <f>VLOOKUP(A:A,readme[#All],5,FALSE)</f>
        <v>0</v>
      </c>
      <c r="P507" s="115">
        <f>VLOOKUP(A:A,readme[#All],6,FALSE)</f>
        <v>0</v>
      </c>
      <c r="Q507" s="143">
        <f t="shared" si="28"/>
        <v>-1</v>
      </c>
      <c r="R507" s="117">
        <f t="shared" si="29"/>
        <v>2449.2601000000004</v>
      </c>
      <c r="S507" s="143">
        <f t="shared" si="30"/>
        <v>-1</v>
      </c>
      <c r="T507" s="118">
        <f t="shared" si="31"/>
        <v>4682.6649000000007</v>
      </c>
      <c r="V507" s="10">
        <v>16084</v>
      </c>
      <c r="W507" s="139"/>
      <c r="X507" s="139"/>
      <c r="Y507" s="139"/>
      <c r="Z507" s="139"/>
      <c r="AA507" s="139"/>
      <c r="AB507" s="139"/>
      <c r="AC507" s="139"/>
      <c r="AD507" s="139"/>
      <c r="AE507" s="139">
        <v>51.81</v>
      </c>
      <c r="AF507" s="139">
        <v>0</v>
      </c>
      <c r="AG507" s="139">
        <v>66.599999999999994</v>
      </c>
      <c r="AH507" s="139">
        <v>0</v>
      </c>
      <c r="AI507" s="139"/>
      <c r="AJ507" s="139"/>
      <c r="AK507" s="139"/>
      <c r="AL507" s="139"/>
      <c r="AM507" s="139">
        <v>51.81</v>
      </c>
      <c r="AN507" s="139">
        <v>0</v>
      </c>
      <c r="AO507" s="139">
        <v>66.599999999999994</v>
      </c>
      <c r="AP507" s="139">
        <v>0</v>
      </c>
    </row>
    <row r="508" spans="1:42" x14ac:dyDescent="0.25">
      <c r="A508">
        <f>'[2]All Speed'!A508</f>
        <v>28126</v>
      </c>
      <c r="B508">
        <f>'[2]All Speed'!C508</f>
        <v>3</v>
      </c>
      <c r="C508" s="8" t="str">
        <f>'[2]All Speed'!D508</f>
        <v>I-8 WB</v>
      </c>
      <c r="D508" s="5">
        <f>'[2]All Speed'!E508</f>
        <v>57</v>
      </c>
      <c r="E508" s="1">
        <f>'[2]All Speed'!F508</f>
        <v>0.12</v>
      </c>
      <c r="F508" s="8" t="str">
        <f>'[2]All Speed'!G508</f>
        <v>SPRING</v>
      </c>
      <c r="G508" s="112">
        <f>'[2]All Speed'!I508</f>
        <v>66.680000000000007</v>
      </c>
      <c r="H508" s="2">
        <f>'[2]All Speed'!J508</f>
        <v>39.96</v>
      </c>
      <c r="I508" s="112">
        <f>'[2]All Speed'!K508</f>
        <v>66.27</v>
      </c>
      <c r="J508" s="2">
        <f>'[2]All Speed'!L508</f>
        <v>67.31</v>
      </c>
      <c r="K508" s="112">
        <f>'[2]All Speed'!M508</f>
        <v>66.400000000000006</v>
      </c>
      <c r="L508" s="115">
        <f>VLOOKUP(A:A,readme[#All],2,FALSE)</f>
        <v>0</v>
      </c>
      <c r="M508" s="119">
        <f>VLOOKUP(A:A,readme[#All],3,FALSE)</f>
        <v>0</v>
      </c>
      <c r="N508" s="115">
        <f>VLOOKUP(A:A,readme[#All],4,FALSE)</f>
        <v>0</v>
      </c>
      <c r="O508" s="6">
        <f>VLOOKUP(A:A,readme[#All],5,FALSE)</f>
        <v>0</v>
      </c>
      <c r="P508" s="115">
        <f>VLOOKUP(A:A,readme[#All],6,FALSE)</f>
        <v>0</v>
      </c>
      <c r="Q508" s="143">
        <f t="shared" si="28"/>
        <v>-1</v>
      </c>
      <c r="R508" s="117">
        <f t="shared" si="29"/>
        <v>1596.8016</v>
      </c>
      <c r="S508" s="143">
        <f t="shared" si="30"/>
        <v>-1</v>
      </c>
      <c r="T508" s="118">
        <f t="shared" si="31"/>
        <v>4530.6361000000006</v>
      </c>
      <c r="V508" s="10">
        <v>16085</v>
      </c>
      <c r="W508" s="139"/>
      <c r="X508" s="139"/>
      <c r="Y508" s="139"/>
      <c r="Z508" s="139"/>
      <c r="AA508" s="139"/>
      <c r="AB508" s="139"/>
      <c r="AC508" s="139"/>
      <c r="AD508" s="139"/>
      <c r="AE508" s="139">
        <v>51.81</v>
      </c>
      <c r="AF508" s="139">
        <v>0</v>
      </c>
      <c r="AG508" s="139">
        <v>66.599999999999994</v>
      </c>
      <c r="AH508" s="139">
        <v>0</v>
      </c>
      <c r="AI508" s="139"/>
      <c r="AJ508" s="139"/>
      <c r="AK508" s="139"/>
      <c r="AL508" s="139"/>
      <c r="AM508" s="139">
        <v>51.81</v>
      </c>
      <c r="AN508" s="139">
        <v>0</v>
      </c>
      <c r="AO508" s="139">
        <v>66.599999999999994</v>
      </c>
      <c r="AP508" s="139">
        <v>0</v>
      </c>
    </row>
    <row r="509" spans="1:42" x14ac:dyDescent="0.25">
      <c r="A509">
        <f>'[2]All Speed'!A509</f>
        <v>28124</v>
      </c>
      <c r="B509">
        <f>'[2]All Speed'!C509</f>
        <v>3</v>
      </c>
      <c r="C509" s="8" t="str">
        <f>'[2]All Speed'!D509</f>
        <v>I-8 WB</v>
      </c>
      <c r="D509" s="5">
        <f>'[2]All Speed'!E509</f>
        <v>58</v>
      </c>
      <c r="E509" s="1">
        <f>'[2]All Speed'!F509</f>
        <v>0.45</v>
      </c>
      <c r="F509" s="8" t="str">
        <f>'[2]All Speed'!G509</f>
        <v>FLETCHER</v>
      </c>
      <c r="G509" s="112">
        <f>'[2]All Speed'!I509</f>
        <v>66.680000000000007</v>
      </c>
      <c r="H509" s="2">
        <f>'[2]All Speed'!J509</f>
        <v>39.96</v>
      </c>
      <c r="I509" s="112">
        <f>'[2]All Speed'!K509</f>
        <v>66.27</v>
      </c>
      <c r="J509" s="2">
        <f>'[2]All Speed'!L509</f>
        <v>67.31</v>
      </c>
      <c r="K509" s="112">
        <f>'[2]All Speed'!M509</f>
        <v>66.400000000000006</v>
      </c>
      <c r="L509" s="115">
        <f>VLOOKUP(A:A,readme[#All],2,FALSE)</f>
        <v>0</v>
      </c>
      <c r="M509" s="119">
        <f>VLOOKUP(A:A,readme[#All],3,FALSE)</f>
        <v>0</v>
      </c>
      <c r="N509" s="115">
        <f>VLOOKUP(A:A,readme[#All],4,FALSE)</f>
        <v>0</v>
      </c>
      <c r="O509" s="6">
        <f>VLOOKUP(A:A,readme[#All],5,FALSE)</f>
        <v>0</v>
      </c>
      <c r="P509" s="115">
        <f>VLOOKUP(A:A,readme[#All],6,FALSE)</f>
        <v>0</v>
      </c>
      <c r="Q509" s="143">
        <f t="shared" si="28"/>
        <v>-1</v>
      </c>
      <c r="R509" s="117">
        <f t="shared" si="29"/>
        <v>1596.8016</v>
      </c>
      <c r="S509" s="143">
        <f t="shared" si="30"/>
        <v>-1</v>
      </c>
      <c r="T509" s="118">
        <f t="shared" si="31"/>
        <v>4530.6361000000006</v>
      </c>
      <c r="V509" s="10">
        <v>16096</v>
      </c>
      <c r="W509" s="139"/>
      <c r="X509" s="139"/>
      <c r="Y509" s="139"/>
      <c r="Z509" s="139"/>
      <c r="AA509" s="139"/>
      <c r="AB509" s="139"/>
      <c r="AC509" s="139"/>
      <c r="AD509" s="139"/>
      <c r="AE509" s="139"/>
      <c r="AF509" s="139"/>
      <c r="AG509" s="139"/>
      <c r="AH509" s="139"/>
      <c r="AI509" s="139">
        <v>67.59</v>
      </c>
      <c r="AJ509" s="139">
        <v>0</v>
      </c>
      <c r="AK509" s="139">
        <v>35.24</v>
      </c>
      <c r="AL509" s="139">
        <v>0</v>
      </c>
      <c r="AM509" s="139">
        <v>67.59</v>
      </c>
      <c r="AN509" s="139">
        <v>0</v>
      </c>
      <c r="AO509" s="139">
        <v>35.24</v>
      </c>
      <c r="AP509" s="139">
        <v>0</v>
      </c>
    </row>
    <row r="510" spans="1:42" x14ac:dyDescent="0.25">
      <c r="A510">
        <f>'[2]All Speed'!A510</f>
        <v>637</v>
      </c>
      <c r="B510">
        <f>'[2]All Speed'!C510</f>
        <v>3</v>
      </c>
      <c r="C510" s="8" t="str">
        <f>'[2]All Speed'!D510</f>
        <v>I-8 WB</v>
      </c>
      <c r="D510" s="5">
        <f>'[2]All Speed'!E510</f>
        <v>61</v>
      </c>
      <c r="E510" s="1">
        <f>'[2]All Speed'!F510</f>
        <v>0.18</v>
      </c>
      <c r="F510" s="8" t="str">
        <f>'[2]All Speed'!G510</f>
        <v>LAKE MURRAY</v>
      </c>
      <c r="G510" s="112">
        <f>'[2]All Speed'!I510</f>
        <v>66.400000000000006</v>
      </c>
      <c r="H510" s="2">
        <f>'[2]All Speed'!J510</f>
        <v>49.12</v>
      </c>
      <c r="I510" s="112">
        <f>'[2]All Speed'!K510</f>
        <v>65.69</v>
      </c>
      <c r="J510" s="2">
        <f>'[2]All Speed'!L510</f>
        <v>66.900000000000006</v>
      </c>
      <c r="K510" s="112">
        <f>'[2]All Speed'!M510</f>
        <v>66.16</v>
      </c>
      <c r="L510" s="115">
        <f>VLOOKUP(A:A,readme[#All],2,FALSE)</f>
        <v>0</v>
      </c>
      <c r="M510" s="119">
        <f>VLOOKUP(A:A,readme[#All],3,FALSE)</f>
        <v>0</v>
      </c>
      <c r="N510" s="115">
        <f>VLOOKUP(A:A,readme[#All],4,FALSE)</f>
        <v>0</v>
      </c>
      <c r="O510" s="6">
        <f>VLOOKUP(A:A,readme[#All],5,FALSE)</f>
        <v>0</v>
      </c>
      <c r="P510" s="115">
        <f>VLOOKUP(A:A,readme[#All],6,FALSE)</f>
        <v>0</v>
      </c>
      <c r="Q510" s="143">
        <f t="shared" si="28"/>
        <v>-1</v>
      </c>
      <c r="R510" s="117">
        <f t="shared" si="29"/>
        <v>2412.7743999999998</v>
      </c>
      <c r="S510" s="143">
        <f t="shared" si="30"/>
        <v>-1</v>
      </c>
      <c r="T510" s="118">
        <f t="shared" si="31"/>
        <v>4475.6100000000006</v>
      </c>
      <c r="V510" s="10">
        <v>16126</v>
      </c>
      <c r="W510" s="139"/>
      <c r="X510" s="139"/>
      <c r="Y510" s="139"/>
      <c r="Z510" s="139"/>
      <c r="AA510" s="139">
        <v>67.53</v>
      </c>
      <c r="AB510" s="139">
        <v>0</v>
      </c>
      <c r="AC510" s="139">
        <v>61.52</v>
      </c>
      <c r="AD510" s="139">
        <v>0</v>
      </c>
      <c r="AE510" s="139"/>
      <c r="AF510" s="139"/>
      <c r="AG510" s="139"/>
      <c r="AH510" s="139"/>
      <c r="AI510" s="139"/>
      <c r="AJ510" s="139"/>
      <c r="AK510" s="139"/>
      <c r="AL510" s="139"/>
      <c r="AM510" s="139">
        <v>67.53</v>
      </c>
      <c r="AN510" s="139">
        <v>0</v>
      </c>
      <c r="AO510" s="139">
        <v>61.52</v>
      </c>
      <c r="AP510" s="139">
        <v>0</v>
      </c>
    </row>
    <row r="511" spans="1:42" x14ac:dyDescent="0.25">
      <c r="A511">
        <f>'[2]All Speed'!A511</f>
        <v>15456</v>
      </c>
      <c r="B511">
        <f>'[2]All Speed'!C511</f>
        <v>3</v>
      </c>
      <c r="C511" s="8" t="str">
        <f>'[2]All Speed'!D511</f>
        <v>I-8 WB</v>
      </c>
      <c r="D511" s="5">
        <f>'[2]All Speed'!E511</f>
        <v>63</v>
      </c>
      <c r="E511" s="1">
        <f>'[2]All Speed'!F511</f>
        <v>0.57999999999999996</v>
      </c>
      <c r="F511" s="8" t="str">
        <f>'[2]All Speed'!G511</f>
        <v>COLLEGE</v>
      </c>
      <c r="G511" s="112">
        <f>'[2]All Speed'!I511</f>
        <v>68.34</v>
      </c>
      <c r="H511" s="2">
        <f>'[2]All Speed'!J511</f>
        <v>47.06</v>
      </c>
      <c r="I511" s="112">
        <f>'[2]All Speed'!K511</f>
        <v>66.72</v>
      </c>
      <c r="J511" s="2">
        <f>'[2]All Speed'!L511</f>
        <v>67.94</v>
      </c>
      <c r="K511" s="112">
        <f>'[2]All Speed'!M511</f>
        <v>68.12</v>
      </c>
      <c r="L511" s="115">
        <f>VLOOKUP(A:A,readme[#All],2,FALSE)</f>
        <v>0</v>
      </c>
      <c r="M511" s="119">
        <f>VLOOKUP(A:A,readme[#All],3,FALSE)</f>
        <v>0</v>
      </c>
      <c r="N511" s="115">
        <f>VLOOKUP(A:A,readme[#All],4,FALSE)</f>
        <v>0</v>
      </c>
      <c r="O511" s="6">
        <f>VLOOKUP(A:A,readme[#All],5,FALSE)</f>
        <v>0</v>
      </c>
      <c r="P511" s="115">
        <f>VLOOKUP(A:A,readme[#All],6,FALSE)</f>
        <v>0</v>
      </c>
      <c r="Q511" s="144">
        <f t="shared" si="28"/>
        <v>-1</v>
      </c>
      <c r="R511" s="117">
        <f t="shared" si="29"/>
        <v>2214.6436000000003</v>
      </c>
      <c r="S511" s="144">
        <f t="shared" si="30"/>
        <v>-1</v>
      </c>
      <c r="T511" s="118">
        <f t="shared" si="31"/>
        <v>4615.8435999999992</v>
      </c>
      <c r="V511" s="10">
        <v>16128</v>
      </c>
      <c r="W511" s="139">
        <v>57.81</v>
      </c>
      <c r="X511" s="139">
        <v>0</v>
      </c>
      <c r="Y511" s="139">
        <v>55.46</v>
      </c>
      <c r="Z511" s="139">
        <v>0</v>
      </c>
      <c r="AA511" s="139"/>
      <c r="AB511" s="139"/>
      <c r="AC511" s="139"/>
      <c r="AD511" s="139"/>
      <c r="AE511" s="139"/>
      <c r="AF511" s="139"/>
      <c r="AG511" s="139"/>
      <c r="AH511" s="139"/>
      <c r="AI511" s="139"/>
      <c r="AJ511" s="139"/>
      <c r="AK511" s="139"/>
      <c r="AL511" s="139"/>
      <c r="AM511" s="139">
        <v>57.81</v>
      </c>
      <c r="AN511" s="139">
        <v>0</v>
      </c>
      <c r="AO511" s="139">
        <v>55.46</v>
      </c>
      <c r="AP511" s="139">
        <v>0</v>
      </c>
    </row>
    <row r="512" spans="1:42" x14ac:dyDescent="0.25">
      <c r="A512">
        <f>'[2]All Speed'!A512</f>
        <v>15442</v>
      </c>
      <c r="B512">
        <f>'[2]All Speed'!C512</f>
        <v>3</v>
      </c>
      <c r="C512" s="8" t="str">
        <f>'[2]All Speed'!D512</f>
        <v>I-8 WB</v>
      </c>
      <c r="D512" s="5">
        <f>'[2]All Speed'!E512</f>
        <v>64</v>
      </c>
      <c r="E512" s="1">
        <f>'[2]All Speed'!F512</f>
        <v>0.79</v>
      </c>
      <c r="F512" s="8" t="str">
        <f>'[2]All Speed'!G512</f>
        <v>COLLEGE</v>
      </c>
      <c r="G512" s="112">
        <f>'[2]All Speed'!I512</f>
        <v>68.14</v>
      </c>
      <c r="H512" s="2">
        <f>'[2]All Speed'!J512</f>
        <v>49.85</v>
      </c>
      <c r="I512" s="112">
        <f>'[2]All Speed'!K512</f>
        <v>67.760000000000005</v>
      </c>
      <c r="J512" s="2">
        <f>'[2]All Speed'!L512</f>
        <v>68.87</v>
      </c>
      <c r="K512" s="112">
        <f>'[2]All Speed'!M512</f>
        <v>68.2</v>
      </c>
      <c r="L512" s="115">
        <f>VLOOKUP(A:A,readme[#All],2,FALSE)</f>
        <v>0</v>
      </c>
      <c r="M512" s="119">
        <f>VLOOKUP(A:A,readme[#All],3,FALSE)</f>
        <v>0</v>
      </c>
      <c r="N512" s="115">
        <f>VLOOKUP(A:A,readme[#All],4,FALSE)</f>
        <v>0</v>
      </c>
      <c r="O512" s="6">
        <f>VLOOKUP(A:A,readme[#All],5,FALSE)</f>
        <v>0</v>
      </c>
      <c r="P512" s="115">
        <f>VLOOKUP(A:A,readme[#All],6,FALSE)</f>
        <v>0</v>
      </c>
      <c r="Q512" s="143">
        <f t="shared" si="28"/>
        <v>-1</v>
      </c>
      <c r="R512" s="117">
        <f t="shared" si="29"/>
        <v>2485.0225</v>
      </c>
      <c r="S512" s="143">
        <f t="shared" si="30"/>
        <v>-1</v>
      </c>
      <c r="T512" s="118">
        <f t="shared" si="31"/>
        <v>4743.0769000000009</v>
      </c>
      <c r="V512" s="10">
        <v>16131</v>
      </c>
      <c r="W512" s="139"/>
      <c r="X512" s="139"/>
      <c r="Y512" s="139"/>
      <c r="Z512" s="139"/>
      <c r="AA512" s="139">
        <v>65.69</v>
      </c>
      <c r="AB512" s="139">
        <v>0</v>
      </c>
      <c r="AC512" s="139">
        <v>54.03</v>
      </c>
      <c r="AD512" s="139">
        <v>0</v>
      </c>
      <c r="AE512" s="139"/>
      <c r="AF512" s="139"/>
      <c r="AG512" s="139"/>
      <c r="AH512" s="139"/>
      <c r="AI512" s="139"/>
      <c r="AJ512" s="139"/>
      <c r="AK512" s="139"/>
      <c r="AL512" s="139"/>
      <c r="AM512" s="139">
        <v>65.69</v>
      </c>
      <c r="AN512" s="139">
        <v>0</v>
      </c>
      <c r="AO512" s="139">
        <v>54.03</v>
      </c>
      <c r="AP512" s="139">
        <v>0</v>
      </c>
    </row>
    <row r="513" spans="1:42" x14ac:dyDescent="0.25">
      <c r="A513">
        <f>'[2]All Speed'!A513</f>
        <v>15439</v>
      </c>
      <c r="B513">
        <f>'[2]All Speed'!C513</f>
        <v>3</v>
      </c>
      <c r="C513" s="8" t="str">
        <f>'[2]All Speed'!D513</f>
        <v>I-8 WB</v>
      </c>
      <c r="D513" s="5">
        <f>'[2]All Speed'!E513</f>
        <v>65</v>
      </c>
      <c r="E513" s="1">
        <f>'[2]All Speed'!F513</f>
        <v>0.33</v>
      </c>
      <c r="F513" s="8" t="str">
        <f>'[2]All Speed'!G513</f>
        <v>WARING</v>
      </c>
      <c r="G513" s="112">
        <f>'[2]All Speed'!I513</f>
        <v>68.14</v>
      </c>
      <c r="H513" s="2">
        <f>'[2]All Speed'!J513</f>
        <v>49.85</v>
      </c>
      <c r="I513" s="112">
        <f>'[2]All Speed'!K513</f>
        <v>67.760000000000005</v>
      </c>
      <c r="J513" s="2">
        <f>'[2]All Speed'!L513</f>
        <v>68.87</v>
      </c>
      <c r="K513" s="112">
        <f>'[2]All Speed'!M513</f>
        <v>68.2</v>
      </c>
      <c r="L513" s="115">
        <f>VLOOKUP(A:A,readme[#All],2,FALSE)</f>
        <v>0</v>
      </c>
      <c r="M513" s="119">
        <f>VLOOKUP(A:A,readme[#All],3,FALSE)</f>
        <v>0</v>
      </c>
      <c r="N513" s="115">
        <f>VLOOKUP(A:A,readme[#All],4,FALSE)</f>
        <v>0</v>
      </c>
      <c r="O513" s="6">
        <f>VLOOKUP(A:A,readme[#All],5,FALSE)</f>
        <v>0</v>
      </c>
      <c r="P513" s="115">
        <f>VLOOKUP(A:A,readme[#All],6,FALSE)</f>
        <v>0</v>
      </c>
      <c r="Q513" s="143">
        <f t="shared" si="28"/>
        <v>-1</v>
      </c>
      <c r="R513" s="117">
        <f t="shared" si="29"/>
        <v>2485.0225</v>
      </c>
      <c r="S513" s="143">
        <f t="shared" si="30"/>
        <v>-1</v>
      </c>
      <c r="T513" s="118">
        <f t="shared" si="31"/>
        <v>4743.0769000000009</v>
      </c>
      <c r="V513" s="10">
        <v>16136</v>
      </c>
      <c r="W513" s="139">
        <v>65.400000000000006</v>
      </c>
      <c r="X513" s="139">
        <v>0</v>
      </c>
      <c r="Y513" s="139">
        <v>56.62</v>
      </c>
      <c r="Z513" s="139">
        <v>0</v>
      </c>
      <c r="AA513" s="139"/>
      <c r="AB513" s="139"/>
      <c r="AC513" s="139"/>
      <c r="AD513" s="139"/>
      <c r="AE513" s="139"/>
      <c r="AF513" s="139"/>
      <c r="AG513" s="139"/>
      <c r="AH513" s="139"/>
      <c r="AI513" s="139"/>
      <c r="AJ513" s="139"/>
      <c r="AK513" s="139"/>
      <c r="AL513" s="139"/>
      <c r="AM513" s="139">
        <v>65.400000000000006</v>
      </c>
      <c r="AN513" s="139">
        <v>0</v>
      </c>
      <c r="AO513" s="139">
        <v>56.62</v>
      </c>
      <c r="AP513" s="139">
        <v>0</v>
      </c>
    </row>
    <row r="514" spans="1:42" x14ac:dyDescent="0.25">
      <c r="A514">
        <f>'[2]All Speed'!A514</f>
        <v>15430</v>
      </c>
      <c r="B514">
        <f>'[2]All Speed'!C514</f>
        <v>3</v>
      </c>
      <c r="C514" s="8" t="str">
        <f>'[2]All Speed'!D514</f>
        <v>I-8 WB</v>
      </c>
      <c r="D514" s="5">
        <f>'[2]All Speed'!E514</f>
        <v>66</v>
      </c>
      <c r="E514" s="1">
        <f>'[2]All Speed'!F514</f>
        <v>0.42</v>
      </c>
      <c r="F514" s="8" t="str">
        <f>'[2]All Speed'!G514</f>
        <v>WARING</v>
      </c>
      <c r="G514" s="112">
        <f>'[2]All Speed'!I514</f>
        <v>67.67</v>
      </c>
      <c r="H514" s="2">
        <f>'[2]All Speed'!J514</f>
        <v>47.17</v>
      </c>
      <c r="I514" s="112">
        <f>'[2]All Speed'!K514</f>
        <v>66.8</v>
      </c>
      <c r="J514" s="2">
        <f>'[2]All Speed'!L514</f>
        <v>67.900000000000006</v>
      </c>
      <c r="K514" s="112">
        <f>'[2]All Speed'!M514</f>
        <v>67.709999999999994</v>
      </c>
      <c r="L514" s="115">
        <f>VLOOKUP(A:A,readme[#All],2,FALSE)</f>
        <v>0</v>
      </c>
      <c r="M514" s="119">
        <f>VLOOKUP(A:A,readme[#All],3,FALSE)</f>
        <v>0</v>
      </c>
      <c r="N514" s="115">
        <f>VLOOKUP(A:A,readme[#All],4,FALSE)</f>
        <v>0</v>
      </c>
      <c r="O514" s="6">
        <f>VLOOKUP(A:A,readme[#All],5,FALSE)</f>
        <v>0</v>
      </c>
      <c r="P514" s="115">
        <f>VLOOKUP(A:A,readme[#All],6,FALSE)</f>
        <v>0</v>
      </c>
      <c r="Q514" s="143">
        <f t="shared" si="28"/>
        <v>-1</v>
      </c>
      <c r="R514" s="117">
        <f t="shared" si="29"/>
        <v>2225.0089000000003</v>
      </c>
      <c r="S514" s="143">
        <f t="shared" si="30"/>
        <v>-1</v>
      </c>
      <c r="T514" s="118">
        <f t="shared" si="31"/>
        <v>4610.4100000000008</v>
      </c>
      <c r="V514" s="10">
        <v>16162</v>
      </c>
      <c r="W514" s="139"/>
      <c r="X514" s="139"/>
      <c r="Y514" s="139"/>
      <c r="Z514" s="139"/>
      <c r="AA514" s="139">
        <v>69.19</v>
      </c>
      <c r="AB514" s="139">
        <v>0</v>
      </c>
      <c r="AC514" s="139">
        <v>63.99</v>
      </c>
      <c r="AD514" s="139">
        <v>0</v>
      </c>
      <c r="AE514" s="139"/>
      <c r="AF514" s="139"/>
      <c r="AG514" s="139"/>
      <c r="AH514" s="139"/>
      <c r="AI514" s="139"/>
      <c r="AJ514" s="139"/>
      <c r="AK514" s="139"/>
      <c r="AL514" s="139"/>
      <c r="AM514" s="139">
        <v>69.19</v>
      </c>
      <c r="AN514" s="139">
        <v>0</v>
      </c>
      <c r="AO514" s="139">
        <v>63.99</v>
      </c>
      <c r="AP514" s="139">
        <v>0</v>
      </c>
    </row>
    <row r="515" spans="1:42" x14ac:dyDescent="0.25">
      <c r="A515">
        <f>'[2]All Speed'!A515</f>
        <v>15425</v>
      </c>
      <c r="B515">
        <f>'[2]All Speed'!C515</f>
        <v>3</v>
      </c>
      <c r="C515" s="8" t="str">
        <f>'[2]All Speed'!D515</f>
        <v>I-8 WB</v>
      </c>
      <c r="D515" s="5">
        <f>'[2]All Speed'!E515</f>
        <v>67</v>
      </c>
      <c r="E515" s="1">
        <f>'[2]All Speed'!F515</f>
        <v>0.44</v>
      </c>
      <c r="F515" s="8" t="str">
        <f>'[2]All Speed'!G515</f>
        <v>FAIRMOUNT</v>
      </c>
      <c r="G515" s="112">
        <f>'[2]All Speed'!I515</f>
        <v>67.67</v>
      </c>
      <c r="H515" s="2">
        <f>'[2]All Speed'!J515</f>
        <v>47.17</v>
      </c>
      <c r="I515" s="112">
        <f>'[2]All Speed'!K515</f>
        <v>66.8</v>
      </c>
      <c r="J515" s="2">
        <f>'[2]All Speed'!L515</f>
        <v>67.900000000000006</v>
      </c>
      <c r="K515" s="112">
        <f>'[2]All Speed'!M515</f>
        <v>67.709999999999994</v>
      </c>
      <c r="L515" s="115">
        <f>VLOOKUP(A:A,readme[#All],2,FALSE)</f>
        <v>0</v>
      </c>
      <c r="M515" s="119">
        <f>VLOOKUP(A:A,readme[#All],3,FALSE)</f>
        <v>0</v>
      </c>
      <c r="N515" s="115">
        <f>VLOOKUP(A:A,readme[#All],4,FALSE)</f>
        <v>0</v>
      </c>
      <c r="O515" s="6">
        <f>VLOOKUP(A:A,readme[#All],5,FALSE)</f>
        <v>0</v>
      </c>
      <c r="P515" s="115">
        <f>VLOOKUP(A:A,readme[#All],6,FALSE)</f>
        <v>0</v>
      </c>
      <c r="Q515" s="143">
        <f t="shared" ref="Q515:Q578" si="32">IFERROR(M515/H515-1,"")</f>
        <v>-1</v>
      </c>
      <c r="R515" s="117">
        <f t="shared" ref="R515:R578" si="33">IFERROR(POWER((M515-H515),2),"")</f>
        <v>2225.0089000000003</v>
      </c>
      <c r="S515" s="143">
        <f t="shared" ref="S515:S578" si="34">IFERROR(O515/J515-1,"")</f>
        <v>-1</v>
      </c>
      <c r="T515" s="118">
        <f t="shared" ref="T515:T578" si="35">IFERROR(POWER((O515-J515),2),"")</f>
        <v>4610.4100000000008</v>
      </c>
      <c r="V515" s="10">
        <v>16164</v>
      </c>
      <c r="W515" s="139"/>
      <c r="X515" s="139"/>
      <c r="Y515" s="139"/>
      <c r="Z515" s="139"/>
      <c r="AA515" s="139">
        <v>69.19</v>
      </c>
      <c r="AB515" s="139">
        <v>0</v>
      </c>
      <c r="AC515" s="139">
        <v>63.99</v>
      </c>
      <c r="AD515" s="139">
        <v>0</v>
      </c>
      <c r="AE515" s="139"/>
      <c r="AF515" s="139"/>
      <c r="AG515" s="139"/>
      <c r="AH515" s="139"/>
      <c r="AI515" s="139"/>
      <c r="AJ515" s="139"/>
      <c r="AK515" s="139"/>
      <c r="AL515" s="139"/>
      <c r="AM515" s="139">
        <v>69.19</v>
      </c>
      <c r="AN515" s="139">
        <v>0</v>
      </c>
      <c r="AO515" s="139">
        <v>63.99</v>
      </c>
      <c r="AP515" s="139">
        <v>0</v>
      </c>
    </row>
    <row r="516" spans="1:42" x14ac:dyDescent="0.25">
      <c r="A516">
        <f>'[2]All Speed'!A516</f>
        <v>16534</v>
      </c>
      <c r="B516">
        <f>'[2]All Speed'!C516</f>
        <v>3</v>
      </c>
      <c r="C516" s="8" t="str">
        <f>'[2]All Speed'!D516</f>
        <v>I-8 WB</v>
      </c>
      <c r="D516" s="5">
        <f>'[2]All Speed'!E516</f>
        <v>68</v>
      </c>
      <c r="E516" s="1">
        <f>'[2]All Speed'!F516</f>
        <v>0.11</v>
      </c>
      <c r="F516" s="8" t="str">
        <f>'[2]All Speed'!G516</f>
        <v>I-15 NB</v>
      </c>
      <c r="G516" s="112">
        <f>'[2]All Speed'!I516</f>
        <v>67.33</v>
      </c>
      <c r="H516" s="2">
        <f>'[2]All Speed'!J516</f>
        <v>47.86</v>
      </c>
      <c r="I516" s="112">
        <f>'[2]All Speed'!K516</f>
        <v>66.819999999999993</v>
      </c>
      <c r="J516" s="2">
        <f>'[2]All Speed'!L516</f>
        <v>68.48</v>
      </c>
      <c r="K516" s="112">
        <f>'[2]All Speed'!M516</f>
        <v>67.209999999999994</v>
      </c>
      <c r="L516" s="115">
        <f>VLOOKUP(A:A,readme[#All],2,FALSE)</f>
        <v>0</v>
      </c>
      <c r="M516" s="119">
        <f>VLOOKUP(A:A,readme[#All],3,FALSE)</f>
        <v>0</v>
      </c>
      <c r="N516" s="115">
        <f>VLOOKUP(A:A,readme[#All],4,FALSE)</f>
        <v>0</v>
      </c>
      <c r="O516" s="6">
        <f>VLOOKUP(A:A,readme[#All],5,FALSE)</f>
        <v>0</v>
      </c>
      <c r="P516" s="115">
        <f>VLOOKUP(A:A,readme[#All],6,FALSE)</f>
        <v>0</v>
      </c>
      <c r="Q516" s="143">
        <f t="shared" si="32"/>
        <v>-1</v>
      </c>
      <c r="R516" s="117">
        <f t="shared" si="33"/>
        <v>2290.5796</v>
      </c>
      <c r="S516" s="143">
        <f t="shared" si="34"/>
        <v>-1</v>
      </c>
      <c r="T516" s="118">
        <f t="shared" si="35"/>
        <v>4689.5104000000001</v>
      </c>
      <c r="V516" s="10">
        <v>16167</v>
      </c>
      <c r="W516" s="139">
        <v>67.59</v>
      </c>
      <c r="X516" s="139">
        <v>0</v>
      </c>
      <c r="Y516" s="139">
        <v>54.77</v>
      </c>
      <c r="Z516" s="139">
        <v>0</v>
      </c>
      <c r="AA516" s="139"/>
      <c r="AB516" s="139"/>
      <c r="AC516" s="139"/>
      <c r="AD516" s="139"/>
      <c r="AE516" s="139"/>
      <c r="AF516" s="139"/>
      <c r="AG516" s="139"/>
      <c r="AH516" s="139"/>
      <c r="AI516" s="139"/>
      <c r="AJ516" s="139"/>
      <c r="AK516" s="139"/>
      <c r="AL516" s="139"/>
      <c r="AM516" s="139">
        <v>67.59</v>
      </c>
      <c r="AN516" s="139">
        <v>0</v>
      </c>
      <c r="AO516" s="139">
        <v>54.77</v>
      </c>
      <c r="AP516" s="139">
        <v>0</v>
      </c>
    </row>
    <row r="517" spans="1:42" x14ac:dyDescent="0.25">
      <c r="A517">
        <f>'[2]All Speed'!A517</f>
        <v>16533</v>
      </c>
      <c r="B517">
        <f>'[2]All Speed'!C517</f>
        <v>3</v>
      </c>
      <c r="C517" s="8" t="str">
        <f>'[2]All Speed'!D517</f>
        <v>I-8 WB</v>
      </c>
      <c r="D517" s="5">
        <f>'[2]All Speed'!E517</f>
        <v>69</v>
      </c>
      <c r="E517" s="1">
        <f>'[2]All Speed'!F517</f>
        <v>0.56000000000000005</v>
      </c>
      <c r="F517" s="8" t="str">
        <f>'[2]All Speed'!G517</f>
        <v>I-15 NB</v>
      </c>
      <c r="G517" s="112">
        <f>'[2]All Speed'!I517</f>
        <v>67.33</v>
      </c>
      <c r="H517" s="2">
        <f>'[2]All Speed'!J517</f>
        <v>47.86</v>
      </c>
      <c r="I517" s="112">
        <f>'[2]All Speed'!K517</f>
        <v>66.819999999999993</v>
      </c>
      <c r="J517" s="2">
        <f>'[2]All Speed'!L517</f>
        <v>68.48</v>
      </c>
      <c r="K517" s="112">
        <f>'[2]All Speed'!M517</f>
        <v>67.209999999999994</v>
      </c>
      <c r="L517" s="115">
        <f>VLOOKUP(A:A,readme[#All],2,FALSE)</f>
        <v>0</v>
      </c>
      <c r="M517" s="119">
        <f>VLOOKUP(A:A,readme[#All],3,FALSE)</f>
        <v>0</v>
      </c>
      <c r="N517" s="115">
        <f>VLOOKUP(A:A,readme[#All],4,FALSE)</f>
        <v>0</v>
      </c>
      <c r="O517" s="6">
        <f>VLOOKUP(A:A,readme[#All],5,FALSE)</f>
        <v>0</v>
      </c>
      <c r="P517" s="115">
        <f>VLOOKUP(A:A,readme[#All],6,FALSE)</f>
        <v>0</v>
      </c>
      <c r="Q517" s="143">
        <f t="shared" si="32"/>
        <v>-1</v>
      </c>
      <c r="R517" s="117">
        <f t="shared" si="33"/>
        <v>2290.5796</v>
      </c>
      <c r="S517" s="143">
        <f t="shared" si="34"/>
        <v>-1</v>
      </c>
      <c r="T517" s="118">
        <f t="shared" si="35"/>
        <v>4689.5104000000001</v>
      </c>
      <c r="V517" s="10">
        <v>16170</v>
      </c>
      <c r="W517" s="139"/>
      <c r="X517" s="139"/>
      <c r="Y517" s="139"/>
      <c r="Z517" s="139"/>
      <c r="AA517" s="139">
        <v>65.62</v>
      </c>
      <c r="AB517" s="139">
        <v>0</v>
      </c>
      <c r="AC517" s="139">
        <v>41.63</v>
      </c>
      <c r="AD517" s="139">
        <v>0</v>
      </c>
      <c r="AE517" s="139"/>
      <c r="AF517" s="139"/>
      <c r="AG517" s="139"/>
      <c r="AH517" s="139"/>
      <c r="AI517" s="139"/>
      <c r="AJ517" s="139"/>
      <c r="AK517" s="139"/>
      <c r="AL517" s="139"/>
      <c r="AM517" s="139">
        <v>65.62</v>
      </c>
      <c r="AN517" s="139">
        <v>0</v>
      </c>
      <c r="AO517" s="139">
        <v>41.63</v>
      </c>
      <c r="AP517" s="139">
        <v>0</v>
      </c>
    </row>
    <row r="518" spans="1:42" x14ac:dyDescent="0.25">
      <c r="A518">
        <f>'[2]All Speed'!A518</f>
        <v>10998</v>
      </c>
      <c r="B518">
        <f>'[2]All Speed'!C518</f>
        <v>3</v>
      </c>
      <c r="C518" s="8" t="str">
        <f>'[2]All Speed'!D518</f>
        <v>I-8 WB</v>
      </c>
      <c r="D518" s="5">
        <f>'[2]All Speed'!E518</f>
        <v>70</v>
      </c>
      <c r="E518" s="1">
        <f>'[2]All Speed'!F518</f>
        <v>0.7</v>
      </c>
      <c r="F518" s="8" t="str">
        <f>'[2]All Speed'!G518</f>
        <v>I-15 NB</v>
      </c>
      <c r="G518" s="112">
        <f>'[2]All Speed'!I518</f>
        <v>67.33</v>
      </c>
      <c r="H518" s="2">
        <f>'[2]All Speed'!J518</f>
        <v>47.86</v>
      </c>
      <c r="I518" s="112">
        <f>'[2]All Speed'!K518</f>
        <v>66.819999999999993</v>
      </c>
      <c r="J518" s="2">
        <f>'[2]All Speed'!L518</f>
        <v>68.48</v>
      </c>
      <c r="K518" s="112">
        <f>'[2]All Speed'!M518</f>
        <v>67.209999999999994</v>
      </c>
      <c r="L518" s="115">
        <f>VLOOKUP(A:A,readme[#All],2,FALSE)</f>
        <v>0</v>
      </c>
      <c r="M518" s="119">
        <f>VLOOKUP(A:A,readme[#All],3,FALSE)</f>
        <v>0</v>
      </c>
      <c r="N518" s="115">
        <f>VLOOKUP(A:A,readme[#All],4,FALSE)</f>
        <v>0</v>
      </c>
      <c r="O518" s="6">
        <f>VLOOKUP(A:A,readme[#All],5,FALSE)</f>
        <v>0</v>
      </c>
      <c r="P518" s="115">
        <f>VLOOKUP(A:A,readme[#All],6,FALSE)</f>
        <v>0</v>
      </c>
      <c r="Q518" s="143">
        <f t="shared" si="32"/>
        <v>-1</v>
      </c>
      <c r="R518" s="117">
        <f t="shared" si="33"/>
        <v>2290.5796</v>
      </c>
      <c r="S518" s="143">
        <f t="shared" si="34"/>
        <v>-1</v>
      </c>
      <c r="T518" s="118">
        <f t="shared" si="35"/>
        <v>4689.5104000000001</v>
      </c>
      <c r="V518" s="10">
        <v>16183</v>
      </c>
      <c r="W518" s="139">
        <v>65.459999999999994</v>
      </c>
      <c r="X518" s="139">
        <v>0</v>
      </c>
      <c r="Y518" s="139">
        <v>63.86</v>
      </c>
      <c r="Z518" s="139">
        <v>0</v>
      </c>
      <c r="AA518" s="139"/>
      <c r="AB518" s="139"/>
      <c r="AC518" s="139"/>
      <c r="AD518" s="139"/>
      <c r="AE518" s="139"/>
      <c r="AF518" s="139"/>
      <c r="AG518" s="139"/>
      <c r="AH518" s="139"/>
      <c r="AI518" s="139"/>
      <c r="AJ518" s="139"/>
      <c r="AK518" s="139"/>
      <c r="AL518" s="139"/>
      <c r="AM518" s="139">
        <v>65.459999999999994</v>
      </c>
      <c r="AN518" s="139">
        <v>0</v>
      </c>
      <c r="AO518" s="139">
        <v>63.86</v>
      </c>
      <c r="AP518" s="139">
        <v>0</v>
      </c>
    </row>
    <row r="519" spans="1:42" x14ac:dyDescent="0.25">
      <c r="A519">
        <f>'[2]All Speed'!A519</f>
        <v>10994</v>
      </c>
      <c r="B519">
        <f>'[2]All Speed'!C519</f>
        <v>3</v>
      </c>
      <c r="C519" s="8" t="str">
        <f>'[2]All Speed'!D519</f>
        <v>I-8 WB</v>
      </c>
      <c r="D519" s="5">
        <f>'[2]All Speed'!E519</f>
        <v>71</v>
      </c>
      <c r="E519" s="1">
        <f>'[2]All Speed'!F519</f>
        <v>0.16</v>
      </c>
      <c r="F519" s="8" t="str">
        <f>'[2]All Speed'!G519</f>
        <v>I-805 NB</v>
      </c>
      <c r="G519" s="112">
        <f>'[2]All Speed'!I519</f>
        <v>67.72</v>
      </c>
      <c r="H519" s="2">
        <f>'[2]All Speed'!J519</f>
        <v>53.51</v>
      </c>
      <c r="I519" s="112">
        <f>'[2]All Speed'!K519</f>
        <v>66.53</v>
      </c>
      <c r="J519" s="2">
        <f>'[2]All Speed'!L519</f>
        <v>67.819999999999993</v>
      </c>
      <c r="K519" s="112">
        <f>'[2]All Speed'!M519</f>
        <v>67.319999999999993</v>
      </c>
      <c r="L519" s="115">
        <f>VLOOKUP(A:A,readme[#All],2,FALSE)</f>
        <v>0</v>
      </c>
      <c r="M519" s="119">
        <f>VLOOKUP(A:A,readme[#All],3,FALSE)</f>
        <v>0</v>
      </c>
      <c r="N519" s="115">
        <f>VLOOKUP(A:A,readme[#All],4,FALSE)</f>
        <v>0</v>
      </c>
      <c r="O519" s="6">
        <f>VLOOKUP(A:A,readme[#All],5,FALSE)</f>
        <v>0</v>
      </c>
      <c r="P519" s="115">
        <f>VLOOKUP(A:A,readme[#All],6,FALSE)</f>
        <v>0</v>
      </c>
      <c r="Q519" s="143">
        <f t="shared" si="32"/>
        <v>-1</v>
      </c>
      <c r="R519" s="117">
        <f t="shared" si="33"/>
        <v>2863.3200999999999</v>
      </c>
      <c r="S519" s="143">
        <f t="shared" si="34"/>
        <v>-1</v>
      </c>
      <c r="T519" s="118">
        <f t="shared" si="35"/>
        <v>4599.5523999999987</v>
      </c>
      <c r="V519" s="10">
        <v>16274</v>
      </c>
      <c r="W519" s="139">
        <v>69.89</v>
      </c>
      <c r="X519" s="139">
        <v>0</v>
      </c>
      <c r="Y519" s="139">
        <v>52.04</v>
      </c>
      <c r="Z519" s="139">
        <v>0</v>
      </c>
      <c r="AA519" s="139"/>
      <c r="AB519" s="139"/>
      <c r="AC519" s="139"/>
      <c r="AD519" s="139"/>
      <c r="AE519" s="139"/>
      <c r="AF519" s="139"/>
      <c r="AG519" s="139"/>
      <c r="AH519" s="139"/>
      <c r="AI519" s="139"/>
      <c r="AJ519" s="139"/>
      <c r="AK519" s="139"/>
      <c r="AL519" s="139"/>
      <c r="AM519" s="139">
        <v>69.89</v>
      </c>
      <c r="AN519" s="139">
        <v>0</v>
      </c>
      <c r="AO519" s="139">
        <v>52.04</v>
      </c>
      <c r="AP519" s="139">
        <v>0</v>
      </c>
    </row>
    <row r="520" spans="1:42" x14ac:dyDescent="0.25">
      <c r="A520">
        <f>'[2]All Speed'!A520</f>
        <v>10991</v>
      </c>
      <c r="B520">
        <f>'[2]All Speed'!C520</f>
        <v>3</v>
      </c>
      <c r="C520" s="8" t="str">
        <f>'[2]All Speed'!D520</f>
        <v>I-8 WB</v>
      </c>
      <c r="D520" s="5">
        <f>'[2]All Speed'!E520</f>
        <v>73</v>
      </c>
      <c r="E520" s="1">
        <f>'[2]All Speed'!F520</f>
        <v>0.28999999999999998</v>
      </c>
      <c r="F520" s="8" t="str">
        <f>'[2]All Speed'!G520</f>
        <v>TEXAS</v>
      </c>
      <c r="G520" s="112">
        <f>'[2]All Speed'!I520</f>
        <v>65.34</v>
      </c>
      <c r="H520" s="2">
        <f>'[2]All Speed'!J520</f>
        <v>67.8</v>
      </c>
      <c r="I520" s="112">
        <f>'[2]All Speed'!K520</f>
        <v>66.72</v>
      </c>
      <c r="J520" s="2">
        <f>'[2]All Speed'!L520</f>
        <v>48.14</v>
      </c>
      <c r="K520" s="112">
        <f>'[2]All Speed'!M520</f>
        <v>66.040000000000006</v>
      </c>
      <c r="L520" s="115">
        <f>VLOOKUP(A:A,readme[#All],2,FALSE)</f>
        <v>0</v>
      </c>
      <c r="M520" s="119">
        <f>VLOOKUP(A:A,readme[#All],3,FALSE)</f>
        <v>0</v>
      </c>
      <c r="N520" s="115">
        <f>VLOOKUP(A:A,readme[#All],4,FALSE)</f>
        <v>0</v>
      </c>
      <c r="O520" s="6">
        <f>VLOOKUP(A:A,readme[#All],5,FALSE)</f>
        <v>0</v>
      </c>
      <c r="P520" s="115">
        <f>VLOOKUP(A:A,readme[#All],6,FALSE)</f>
        <v>0</v>
      </c>
      <c r="Q520" s="143">
        <f t="shared" si="32"/>
        <v>-1</v>
      </c>
      <c r="R520" s="117">
        <f t="shared" si="33"/>
        <v>4596.8399999999992</v>
      </c>
      <c r="S520" s="143">
        <f t="shared" si="34"/>
        <v>-1</v>
      </c>
      <c r="T520" s="118">
        <f t="shared" si="35"/>
        <v>2317.4596000000001</v>
      </c>
      <c r="V520" s="10">
        <v>16290</v>
      </c>
      <c r="W520" s="139">
        <v>69.89</v>
      </c>
      <c r="X520" s="139">
        <v>0</v>
      </c>
      <c r="Y520" s="139">
        <v>51.15</v>
      </c>
      <c r="Z520" s="139">
        <v>0</v>
      </c>
      <c r="AA520" s="139"/>
      <c r="AB520" s="139"/>
      <c r="AC520" s="139"/>
      <c r="AD520" s="139"/>
      <c r="AE520" s="139"/>
      <c r="AF520" s="139"/>
      <c r="AG520" s="139"/>
      <c r="AH520" s="139"/>
      <c r="AI520" s="139"/>
      <c r="AJ520" s="139"/>
      <c r="AK520" s="139"/>
      <c r="AL520" s="139"/>
      <c r="AM520" s="139">
        <v>69.89</v>
      </c>
      <c r="AN520" s="139">
        <v>0</v>
      </c>
      <c r="AO520" s="139">
        <v>51.15</v>
      </c>
      <c r="AP520" s="139">
        <v>0</v>
      </c>
    </row>
    <row r="521" spans="1:42" x14ac:dyDescent="0.25">
      <c r="A521">
        <f>'[2]All Speed'!A521</f>
        <v>16084</v>
      </c>
      <c r="B521">
        <f>'[2]All Speed'!C521</f>
        <v>3</v>
      </c>
      <c r="C521" s="8" t="str">
        <f>'[2]All Speed'!D521</f>
        <v>I-8 WB</v>
      </c>
      <c r="D521" s="5">
        <f>'[2]All Speed'!E521</f>
        <v>74</v>
      </c>
      <c r="E521" s="1">
        <f>'[2]All Speed'!F521</f>
        <v>0.33</v>
      </c>
      <c r="F521" s="8" t="str">
        <f>'[2]All Speed'!G521</f>
        <v>I-805 NB</v>
      </c>
      <c r="G521" s="112">
        <f>'[2]All Speed'!I521</f>
        <v>67.89</v>
      </c>
      <c r="H521" s="2">
        <f>'[2]All Speed'!J521</f>
        <v>51.81</v>
      </c>
      <c r="I521" s="112">
        <f>'[2]All Speed'!K521</f>
        <v>65.39</v>
      </c>
      <c r="J521" s="2">
        <f>'[2]All Speed'!L521</f>
        <v>66.599999999999994</v>
      </c>
      <c r="K521" s="112">
        <f>'[2]All Speed'!M521</f>
        <v>67.22</v>
      </c>
      <c r="L521" s="115">
        <f>VLOOKUP(A:A,readme[#All],2,FALSE)</f>
        <v>0</v>
      </c>
      <c r="M521" s="119">
        <f>VLOOKUP(A:A,readme[#All],3,FALSE)</f>
        <v>0</v>
      </c>
      <c r="N521" s="115">
        <f>VLOOKUP(A:A,readme[#All],4,FALSE)</f>
        <v>0</v>
      </c>
      <c r="O521" s="6">
        <f>VLOOKUP(A:A,readme[#All],5,FALSE)</f>
        <v>0</v>
      </c>
      <c r="P521" s="115">
        <f>VLOOKUP(A:A,readme[#All],6,FALSE)</f>
        <v>0</v>
      </c>
      <c r="Q521" s="143">
        <f t="shared" si="32"/>
        <v>-1</v>
      </c>
      <c r="R521" s="117">
        <f t="shared" si="33"/>
        <v>2684.2761</v>
      </c>
      <c r="S521" s="143">
        <f t="shared" si="34"/>
        <v>-1</v>
      </c>
      <c r="T521" s="118">
        <f t="shared" si="35"/>
        <v>4435.5599999999995</v>
      </c>
      <c r="V521" s="10">
        <v>16352</v>
      </c>
      <c r="W521" s="139"/>
      <c r="X521" s="139"/>
      <c r="Y521" s="139"/>
      <c r="Z521" s="139"/>
      <c r="AA521" s="139"/>
      <c r="AB521" s="139"/>
      <c r="AC521" s="139"/>
      <c r="AD521" s="139"/>
      <c r="AE521" s="139">
        <v>55.54</v>
      </c>
      <c r="AF521" s="139">
        <v>0</v>
      </c>
      <c r="AG521" s="139">
        <v>69.91</v>
      </c>
      <c r="AH521" s="139">
        <v>0</v>
      </c>
      <c r="AI521" s="139"/>
      <c r="AJ521" s="139"/>
      <c r="AK521" s="139"/>
      <c r="AL521" s="139"/>
      <c r="AM521" s="139">
        <v>55.54</v>
      </c>
      <c r="AN521" s="139">
        <v>0</v>
      </c>
      <c r="AO521" s="139">
        <v>69.91</v>
      </c>
      <c r="AP521" s="139">
        <v>0</v>
      </c>
    </row>
    <row r="522" spans="1:42" x14ac:dyDescent="0.25">
      <c r="A522">
        <f>'[2]All Speed'!A522</f>
        <v>16085</v>
      </c>
      <c r="B522">
        <f>'[2]All Speed'!C522</f>
        <v>3</v>
      </c>
      <c r="C522" s="8" t="str">
        <f>'[2]All Speed'!D522</f>
        <v>I-8 WB</v>
      </c>
      <c r="D522" s="5">
        <f>'[2]All Speed'!E522</f>
        <v>75</v>
      </c>
      <c r="E522" s="1">
        <f>'[2]All Speed'!F522</f>
        <v>0.28000000000000003</v>
      </c>
      <c r="F522" s="8" t="str">
        <f>'[2]All Speed'!G522</f>
        <v>TEXAS</v>
      </c>
      <c r="G522" s="112">
        <f>'[2]All Speed'!I522</f>
        <v>67.89</v>
      </c>
      <c r="H522" s="2">
        <f>'[2]All Speed'!J522</f>
        <v>51.81</v>
      </c>
      <c r="I522" s="112">
        <f>'[2]All Speed'!K522</f>
        <v>65.39</v>
      </c>
      <c r="J522" s="2">
        <f>'[2]All Speed'!L522</f>
        <v>66.599999999999994</v>
      </c>
      <c r="K522" s="112">
        <f>'[2]All Speed'!M522</f>
        <v>67.22</v>
      </c>
      <c r="L522" s="115">
        <f>VLOOKUP(A:A,readme[#All],2,FALSE)</f>
        <v>0</v>
      </c>
      <c r="M522" s="119">
        <f>VLOOKUP(A:A,readme[#All],3,FALSE)</f>
        <v>0</v>
      </c>
      <c r="N522" s="115">
        <f>VLOOKUP(A:A,readme[#All],4,FALSE)</f>
        <v>0</v>
      </c>
      <c r="O522" s="6">
        <f>VLOOKUP(A:A,readme[#All],5,FALSE)</f>
        <v>0</v>
      </c>
      <c r="P522" s="115">
        <f>VLOOKUP(A:A,readme[#All],6,FALSE)</f>
        <v>0</v>
      </c>
      <c r="Q522" s="143">
        <f t="shared" si="32"/>
        <v>-1</v>
      </c>
      <c r="R522" s="117">
        <f t="shared" si="33"/>
        <v>2684.2761</v>
      </c>
      <c r="S522" s="143">
        <f t="shared" si="34"/>
        <v>-1</v>
      </c>
      <c r="T522" s="118">
        <f t="shared" si="35"/>
        <v>4435.5599999999995</v>
      </c>
      <c r="V522" s="10">
        <v>16353</v>
      </c>
      <c r="W522" s="139"/>
      <c r="X522" s="139"/>
      <c r="Y522" s="139"/>
      <c r="Z522" s="139"/>
      <c r="AA522" s="139"/>
      <c r="AB522" s="139"/>
      <c r="AC522" s="139"/>
      <c r="AD522" s="139"/>
      <c r="AE522" s="139"/>
      <c r="AF522" s="139"/>
      <c r="AG522" s="139"/>
      <c r="AH522" s="139"/>
      <c r="AI522" s="139">
        <v>67.099999999999994</v>
      </c>
      <c r="AJ522" s="139">
        <v>0</v>
      </c>
      <c r="AK522" s="139">
        <v>59.06</v>
      </c>
      <c r="AL522" s="139">
        <v>0</v>
      </c>
      <c r="AM522" s="139">
        <v>67.099999999999994</v>
      </c>
      <c r="AN522" s="139">
        <v>0</v>
      </c>
      <c r="AO522" s="139">
        <v>59.06</v>
      </c>
      <c r="AP522" s="139">
        <v>0</v>
      </c>
    </row>
    <row r="523" spans="1:42" x14ac:dyDescent="0.25">
      <c r="A523">
        <f>'[2]All Speed'!A523</f>
        <v>10982</v>
      </c>
      <c r="B523">
        <f>'[2]All Speed'!C523</f>
        <v>3</v>
      </c>
      <c r="C523" s="8" t="str">
        <f>'[2]All Speed'!D523</f>
        <v>I-8 WB</v>
      </c>
      <c r="D523" s="5">
        <f>'[2]All Speed'!E523</f>
        <v>76</v>
      </c>
      <c r="E523" s="1">
        <f>'[2]All Speed'!F523</f>
        <v>0.34</v>
      </c>
      <c r="F523" s="8" t="str">
        <f>'[2]All Speed'!G523</f>
        <v>MISSION CENTER</v>
      </c>
      <c r="G523" s="112">
        <f>'[2]All Speed'!I523</f>
        <v>67.349999999999994</v>
      </c>
      <c r="H523" s="2">
        <f>'[2]All Speed'!J523</f>
        <v>54.61</v>
      </c>
      <c r="I523" s="112">
        <f>'[2]All Speed'!K523</f>
        <v>62.55</v>
      </c>
      <c r="J523" s="2">
        <f>'[2]All Speed'!L523</f>
        <v>62.66</v>
      </c>
      <c r="K523" s="112">
        <f>'[2]All Speed'!M523</f>
        <v>65.87</v>
      </c>
      <c r="L523" s="115">
        <f>VLOOKUP(A:A,readme[#All],2,FALSE)</f>
        <v>0</v>
      </c>
      <c r="M523" s="119">
        <f>VLOOKUP(A:A,readme[#All],3,FALSE)</f>
        <v>0</v>
      </c>
      <c r="N523" s="115">
        <f>VLOOKUP(A:A,readme[#All],4,FALSE)</f>
        <v>0</v>
      </c>
      <c r="O523" s="6">
        <f>VLOOKUP(A:A,readme[#All],5,FALSE)</f>
        <v>0</v>
      </c>
      <c r="P523" s="115">
        <f>VLOOKUP(A:A,readme[#All],6,FALSE)</f>
        <v>0</v>
      </c>
      <c r="Q523" s="143">
        <f t="shared" si="32"/>
        <v>-1</v>
      </c>
      <c r="R523" s="117">
        <f t="shared" si="33"/>
        <v>2982.2521000000002</v>
      </c>
      <c r="S523" s="143">
        <f t="shared" si="34"/>
        <v>-1</v>
      </c>
      <c r="T523" s="118">
        <f t="shared" si="35"/>
        <v>3926.2755999999995</v>
      </c>
      <c r="V523" s="10">
        <v>16354</v>
      </c>
      <c r="W523" s="139"/>
      <c r="X523" s="139"/>
      <c r="Y523" s="139"/>
      <c r="Z523" s="139"/>
      <c r="AA523" s="139"/>
      <c r="AB523" s="139"/>
      <c r="AC523" s="139"/>
      <c r="AD523" s="139"/>
      <c r="AE523" s="139">
        <v>55.54</v>
      </c>
      <c r="AF523" s="139">
        <v>0</v>
      </c>
      <c r="AG523" s="139">
        <v>69.91</v>
      </c>
      <c r="AH523" s="139">
        <v>0</v>
      </c>
      <c r="AI523" s="139"/>
      <c r="AJ523" s="139"/>
      <c r="AK523" s="139"/>
      <c r="AL523" s="139"/>
      <c r="AM523" s="139">
        <v>55.54</v>
      </c>
      <c r="AN523" s="139">
        <v>0</v>
      </c>
      <c r="AO523" s="139">
        <v>69.91</v>
      </c>
      <c r="AP523" s="139">
        <v>0</v>
      </c>
    </row>
    <row r="524" spans="1:42" x14ac:dyDescent="0.25">
      <c r="A524">
        <f>'[2]All Speed'!A524</f>
        <v>29097</v>
      </c>
      <c r="B524">
        <f>'[2]All Speed'!C524</f>
        <v>3</v>
      </c>
      <c r="C524" s="8" t="str">
        <f>'[2]All Speed'!D524</f>
        <v>I-8 WB</v>
      </c>
      <c r="D524" s="5">
        <f>'[2]All Speed'!E524</f>
        <v>79</v>
      </c>
      <c r="E524" s="1">
        <f>'[2]All Speed'!F524</f>
        <v>0.45</v>
      </c>
      <c r="F524" s="8" t="str">
        <f>'[2]All Speed'!G524</f>
        <v>SR-163 SB</v>
      </c>
      <c r="G524" s="112">
        <f>'[2]All Speed'!I524</f>
        <v>65.78</v>
      </c>
      <c r="H524" s="2">
        <f>'[2]All Speed'!J524</f>
        <v>66.8</v>
      </c>
      <c r="I524" s="112">
        <f>'[2]All Speed'!K524</f>
        <v>65.28</v>
      </c>
      <c r="J524" s="2">
        <f>'[2]All Speed'!L524</f>
        <v>49.67</v>
      </c>
      <c r="K524" s="112">
        <f>'[2]All Speed'!M524</f>
        <v>65.37</v>
      </c>
      <c r="L524" s="115">
        <f>VLOOKUP(A:A,readme[#All],2,FALSE)</f>
        <v>0</v>
      </c>
      <c r="M524" s="119">
        <f>VLOOKUP(A:A,readme[#All],3,FALSE)</f>
        <v>0</v>
      </c>
      <c r="N524" s="115">
        <f>VLOOKUP(A:A,readme[#All],4,FALSE)</f>
        <v>0</v>
      </c>
      <c r="O524" s="6">
        <f>VLOOKUP(A:A,readme[#All],5,FALSE)</f>
        <v>0</v>
      </c>
      <c r="P524" s="115">
        <f>VLOOKUP(A:A,readme[#All],6,FALSE)</f>
        <v>0</v>
      </c>
      <c r="Q524" s="143">
        <f t="shared" si="32"/>
        <v>-1</v>
      </c>
      <c r="R524" s="117">
        <f t="shared" si="33"/>
        <v>4462.24</v>
      </c>
      <c r="S524" s="143">
        <f t="shared" si="34"/>
        <v>-1</v>
      </c>
      <c r="T524" s="118">
        <f t="shared" si="35"/>
        <v>2467.1089000000002</v>
      </c>
      <c r="V524" s="10">
        <v>16355</v>
      </c>
      <c r="W524" s="139"/>
      <c r="X524" s="139"/>
      <c r="Y524" s="139"/>
      <c r="Z524" s="139"/>
      <c r="AA524" s="139"/>
      <c r="AB524" s="139"/>
      <c r="AC524" s="139"/>
      <c r="AD524" s="139"/>
      <c r="AE524" s="139"/>
      <c r="AF524" s="139"/>
      <c r="AG524" s="139"/>
      <c r="AH524" s="139"/>
      <c r="AI524" s="139">
        <v>67.209999999999994</v>
      </c>
      <c r="AJ524" s="139">
        <v>0</v>
      </c>
      <c r="AK524" s="139">
        <v>64.930000000000007</v>
      </c>
      <c r="AL524" s="139">
        <v>0</v>
      </c>
      <c r="AM524" s="139">
        <v>67.209999999999994</v>
      </c>
      <c r="AN524" s="139">
        <v>0</v>
      </c>
      <c r="AO524" s="139">
        <v>64.930000000000007</v>
      </c>
      <c r="AP524" s="139">
        <v>0</v>
      </c>
    </row>
    <row r="525" spans="1:42" x14ac:dyDescent="0.25">
      <c r="A525">
        <f>'[2]All Speed'!A525</f>
        <v>640</v>
      </c>
      <c r="B525">
        <f>'[2]All Speed'!C525</f>
        <v>3</v>
      </c>
      <c r="C525" s="8" t="str">
        <f>'[2]All Speed'!D525</f>
        <v>I-8 WB</v>
      </c>
      <c r="D525" s="5">
        <f>'[2]All Speed'!E525</f>
        <v>80</v>
      </c>
      <c r="E525" s="1">
        <f>'[2]All Speed'!F525</f>
        <v>0.11</v>
      </c>
      <c r="F525" s="8" t="str">
        <f>'[2]All Speed'!G525</f>
        <v>SR-163 SB</v>
      </c>
      <c r="G525" s="112">
        <f>'[2]All Speed'!I525</f>
        <v>65.78</v>
      </c>
      <c r="H525" s="2">
        <f>'[2]All Speed'!J525</f>
        <v>66.8</v>
      </c>
      <c r="I525" s="112">
        <f>'[2]All Speed'!K525</f>
        <v>65.28</v>
      </c>
      <c r="J525" s="2">
        <f>'[2]All Speed'!L525</f>
        <v>49.67</v>
      </c>
      <c r="K525" s="112">
        <f>'[2]All Speed'!M525</f>
        <v>65.37</v>
      </c>
      <c r="L525" s="115">
        <f>VLOOKUP(A:A,readme[#All],2,FALSE)</f>
        <v>0</v>
      </c>
      <c r="M525" s="119">
        <f>VLOOKUP(A:A,readme[#All],3,FALSE)</f>
        <v>0</v>
      </c>
      <c r="N525" s="115">
        <f>VLOOKUP(A:A,readme[#All],4,FALSE)</f>
        <v>0</v>
      </c>
      <c r="O525" s="6">
        <f>VLOOKUP(A:A,readme[#All],5,FALSE)</f>
        <v>0</v>
      </c>
      <c r="P525" s="115">
        <f>VLOOKUP(A:A,readme[#All],6,FALSE)</f>
        <v>0</v>
      </c>
      <c r="Q525" s="143">
        <f t="shared" si="32"/>
        <v>-1</v>
      </c>
      <c r="R525" s="117">
        <f t="shared" si="33"/>
        <v>4462.24</v>
      </c>
      <c r="S525" s="143">
        <f t="shared" si="34"/>
        <v>-1</v>
      </c>
      <c r="T525" s="118">
        <f t="shared" si="35"/>
        <v>2467.1089000000002</v>
      </c>
      <c r="V525" s="10">
        <v>16356</v>
      </c>
      <c r="W525" s="139"/>
      <c r="X525" s="139"/>
      <c r="Y525" s="139"/>
      <c r="Z525" s="139"/>
      <c r="AA525" s="139"/>
      <c r="AB525" s="139"/>
      <c r="AC525" s="139"/>
      <c r="AD525" s="139"/>
      <c r="AE525" s="139"/>
      <c r="AF525" s="139"/>
      <c r="AG525" s="139"/>
      <c r="AH525" s="139"/>
      <c r="AI525" s="139">
        <v>66.73</v>
      </c>
      <c r="AJ525" s="139">
        <v>0</v>
      </c>
      <c r="AK525" s="139">
        <v>25.27</v>
      </c>
      <c r="AL525" s="139">
        <v>0</v>
      </c>
      <c r="AM525" s="139">
        <v>66.73</v>
      </c>
      <c r="AN525" s="139">
        <v>0</v>
      </c>
      <c r="AO525" s="139">
        <v>25.27</v>
      </c>
      <c r="AP525" s="139">
        <v>0</v>
      </c>
    </row>
    <row r="526" spans="1:42" x14ac:dyDescent="0.25">
      <c r="A526">
        <f>'[2]All Speed'!A526</f>
        <v>29095</v>
      </c>
      <c r="B526">
        <f>'[2]All Speed'!C526</f>
        <v>3</v>
      </c>
      <c r="C526" s="8" t="str">
        <f>'[2]All Speed'!D526</f>
        <v>I-8 WB</v>
      </c>
      <c r="D526" s="5">
        <f>'[2]All Speed'!E526</f>
        <v>81</v>
      </c>
      <c r="E526" s="1">
        <f>'[2]All Speed'!F526</f>
        <v>0.35</v>
      </c>
      <c r="F526" s="8" t="str">
        <f>'[2]All Speed'!G526</f>
        <v>SR-163 SB</v>
      </c>
      <c r="G526" s="112">
        <f>'[2]All Speed'!I526</f>
        <v>66.12</v>
      </c>
      <c r="H526" s="2">
        <f>'[2]All Speed'!J526</f>
        <v>62.43</v>
      </c>
      <c r="I526" s="112">
        <f>'[2]All Speed'!K526</f>
        <v>65.22</v>
      </c>
      <c r="J526" s="2">
        <f>'[2]All Speed'!L526</f>
        <v>65.569999999999993</v>
      </c>
      <c r="K526" s="112">
        <f>'[2]All Speed'!M526</f>
        <v>65.77</v>
      </c>
      <c r="L526" s="115">
        <f>VLOOKUP(A:A,readme[#All],2,FALSE)</f>
        <v>0</v>
      </c>
      <c r="M526" s="119">
        <f>VLOOKUP(A:A,readme[#All],3,FALSE)</f>
        <v>0</v>
      </c>
      <c r="N526" s="115">
        <f>VLOOKUP(A:A,readme[#All],4,FALSE)</f>
        <v>0</v>
      </c>
      <c r="O526" s="6">
        <f>VLOOKUP(A:A,readme[#All],5,FALSE)</f>
        <v>0</v>
      </c>
      <c r="P526" s="115">
        <f>VLOOKUP(A:A,readme[#All],6,FALSE)</f>
        <v>0</v>
      </c>
      <c r="Q526" s="143">
        <f t="shared" si="32"/>
        <v>-1</v>
      </c>
      <c r="R526" s="117">
        <f t="shared" si="33"/>
        <v>3897.5048999999999</v>
      </c>
      <c r="S526" s="143">
        <f t="shared" si="34"/>
        <v>-1</v>
      </c>
      <c r="T526" s="118">
        <f t="shared" si="35"/>
        <v>4299.4248999999991</v>
      </c>
      <c r="V526" s="10">
        <v>16359</v>
      </c>
      <c r="W526" s="139"/>
      <c r="X526" s="139"/>
      <c r="Y526" s="139"/>
      <c r="Z526" s="139"/>
      <c r="AA526" s="139"/>
      <c r="AB526" s="139"/>
      <c r="AC526" s="139"/>
      <c r="AD526" s="139"/>
      <c r="AE526" s="139">
        <v>47.23</v>
      </c>
      <c r="AF526" s="139">
        <v>0</v>
      </c>
      <c r="AG526" s="139">
        <v>69.23</v>
      </c>
      <c r="AH526" s="139">
        <v>0</v>
      </c>
      <c r="AI526" s="139"/>
      <c r="AJ526" s="139"/>
      <c r="AK526" s="139"/>
      <c r="AL526" s="139"/>
      <c r="AM526" s="139">
        <v>47.23</v>
      </c>
      <c r="AN526" s="139">
        <v>0</v>
      </c>
      <c r="AO526" s="139">
        <v>69.23</v>
      </c>
      <c r="AP526" s="139">
        <v>0</v>
      </c>
    </row>
    <row r="527" spans="1:42" x14ac:dyDescent="0.25">
      <c r="A527">
        <f>'[2]All Speed'!A527</f>
        <v>27600</v>
      </c>
      <c r="B527">
        <f>'[2]All Speed'!C527</f>
        <v>3</v>
      </c>
      <c r="C527" s="8" t="str">
        <f>'[2]All Speed'!D527</f>
        <v>I-8 WB</v>
      </c>
      <c r="D527" s="5">
        <f>'[2]All Speed'!E527</f>
        <v>87</v>
      </c>
      <c r="E527" s="1">
        <f>'[2]All Speed'!F527</f>
        <v>0.25</v>
      </c>
      <c r="F527" s="8" t="str">
        <f>'[2]All Speed'!G527</f>
        <v>MORENA</v>
      </c>
      <c r="G527" s="112">
        <f>'[2]All Speed'!I527</f>
        <v>66.39</v>
      </c>
      <c r="H527" s="2">
        <f>'[2]All Speed'!J527</f>
        <v>62.44</v>
      </c>
      <c r="I527" s="112">
        <f>'[2]All Speed'!K527</f>
        <v>64.62</v>
      </c>
      <c r="J527" s="2">
        <f>'[2]All Speed'!L527</f>
        <v>64.77</v>
      </c>
      <c r="K527" s="112">
        <f>'[2]All Speed'!M527</f>
        <v>66.37</v>
      </c>
      <c r="L527" s="115">
        <f>VLOOKUP(A:A,readme[#All],2,FALSE)</f>
        <v>0</v>
      </c>
      <c r="M527" s="119">
        <f>VLOOKUP(A:A,readme[#All],3,FALSE)</f>
        <v>0</v>
      </c>
      <c r="N527" s="115">
        <f>VLOOKUP(A:A,readme[#All],4,FALSE)</f>
        <v>0</v>
      </c>
      <c r="O527" s="6">
        <f>VLOOKUP(A:A,readme[#All],5,FALSE)</f>
        <v>0</v>
      </c>
      <c r="P527" s="115">
        <f>VLOOKUP(A:A,readme[#All],6,FALSE)</f>
        <v>0</v>
      </c>
      <c r="Q527" s="143">
        <f t="shared" si="32"/>
        <v>-1</v>
      </c>
      <c r="R527" s="117">
        <f t="shared" si="33"/>
        <v>3898.7535999999996</v>
      </c>
      <c r="S527" s="143">
        <f t="shared" si="34"/>
        <v>-1</v>
      </c>
      <c r="T527" s="118">
        <f t="shared" si="35"/>
        <v>4195.1528999999991</v>
      </c>
      <c r="V527" s="10">
        <v>16360</v>
      </c>
      <c r="W527" s="139"/>
      <c r="X527" s="139"/>
      <c r="Y527" s="139"/>
      <c r="Z527" s="139"/>
      <c r="AA527" s="139"/>
      <c r="AB527" s="139"/>
      <c r="AC527" s="139"/>
      <c r="AD527" s="139"/>
      <c r="AE527" s="139"/>
      <c r="AF527" s="139"/>
      <c r="AG527" s="139"/>
      <c r="AH527" s="139"/>
      <c r="AI527" s="139">
        <v>66.03</v>
      </c>
      <c r="AJ527" s="139">
        <v>0</v>
      </c>
      <c r="AK527" s="139">
        <v>50.85</v>
      </c>
      <c r="AL527" s="139">
        <v>0</v>
      </c>
      <c r="AM527" s="139">
        <v>66.03</v>
      </c>
      <c r="AN527" s="139">
        <v>0</v>
      </c>
      <c r="AO527" s="139">
        <v>50.85</v>
      </c>
      <c r="AP527" s="139">
        <v>0</v>
      </c>
    </row>
    <row r="528" spans="1:42" x14ac:dyDescent="0.25">
      <c r="A528">
        <f>'[2]All Speed'!A528</f>
        <v>28073</v>
      </c>
      <c r="B528">
        <f>'[2]All Speed'!C528</f>
        <v>3</v>
      </c>
      <c r="C528" s="8" t="str">
        <f>'[2]All Speed'!D528</f>
        <v>I-8 WB</v>
      </c>
      <c r="D528" s="5">
        <f>'[2]All Speed'!E528</f>
        <v>90</v>
      </c>
      <c r="E528" s="1">
        <f>'[2]All Speed'!F528</f>
        <v>0.08</v>
      </c>
      <c r="F528" s="8" t="str">
        <f>'[2]All Speed'!G528</f>
        <v>I-5 NB</v>
      </c>
      <c r="G528" s="112">
        <f>'[2]All Speed'!I528</f>
        <v>59.66</v>
      </c>
      <c r="H528" s="2">
        <f>'[2]All Speed'!J528</f>
        <v>59.84</v>
      </c>
      <c r="I528" s="112">
        <f>'[2]All Speed'!K528</f>
        <v>59.83</v>
      </c>
      <c r="J528" s="2">
        <f>'[2]All Speed'!L528</f>
        <v>59.73</v>
      </c>
      <c r="K528" s="112">
        <f>'[2]All Speed'!M528</f>
        <v>59.83</v>
      </c>
      <c r="L528" s="115">
        <f>VLOOKUP(A:A,readme[#All],2,FALSE)</f>
        <v>0</v>
      </c>
      <c r="M528" s="119">
        <f>VLOOKUP(A:A,readme[#All],3,FALSE)</f>
        <v>0</v>
      </c>
      <c r="N528" s="115">
        <f>VLOOKUP(A:A,readme[#All],4,FALSE)</f>
        <v>0</v>
      </c>
      <c r="O528" s="6">
        <f>VLOOKUP(A:A,readme[#All],5,FALSE)</f>
        <v>0</v>
      </c>
      <c r="P528" s="115">
        <f>VLOOKUP(A:A,readme[#All],6,FALSE)</f>
        <v>0</v>
      </c>
      <c r="Q528" s="143">
        <f t="shared" si="32"/>
        <v>-1</v>
      </c>
      <c r="R528" s="117">
        <f t="shared" si="33"/>
        <v>3580.8256000000006</v>
      </c>
      <c r="S528" s="143">
        <f t="shared" si="34"/>
        <v>-1</v>
      </c>
      <c r="T528" s="118">
        <f t="shared" si="35"/>
        <v>3567.6728999999996</v>
      </c>
      <c r="V528" s="10">
        <v>16370</v>
      </c>
      <c r="W528" s="139">
        <v>65.58</v>
      </c>
      <c r="X528" s="139">
        <v>0</v>
      </c>
      <c r="Y528" s="139">
        <v>65.77</v>
      </c>
      <c r="Z528" s="139">
        <v>0</v>
      </c>
      <c r="AA528" s="139"/>
      <c r="AB528" s="139"/>
      <c r="AC528" s="139"/>
      <c r="AD528" s="139"/>
      <c r="AE528" s="139"/>
      <c r="AF528" s="139"/>
      <c r="AG528" s="139"/>
      <c r="AH528" s="139"/>
      <c r="AI528" s="139"/>
      <c r="AJ528" s="139"/>
      <c r="AK528" s="139"/>
      <c r="AL528" s="139"/>
      <c r="AM528" s="139">
        <v>65.58</v>
      </c>
      <c r="AN528" s="139">
        <v>0</v>
      </c>
      <c r="AO528" s="139">
        <v>65.77</v>
      </c>
      <c r="AP528" s="139">
        <v>0</v>
      </c>
    </row>
    <row r="529" spans="1:42" x14ac:dyDescent="0.25">
      <c r="A529">
        <f>'[2]All Speed'!A529</f>
        <v>30820</v>
      </c>
      <c r="B529">
        <f>'[2]All Speed'!C529</f>
        <v>3</v>
      </c>
      <c r="C529" s="8" t="str">
        <f>'[2]All Speed'!D529</f>
        <v>I-8 WB</v>
      </c>
      <c r="D529" s="5">
        <f>'[2]All Speed'!E529</f>
        <v>91</v>
      </c>
      <c r="E529" s="1">
        <f>'[2]All Speed'!F529</f>
        <v>0.1</v>
      </c>
      <c r="F529" s="8" t="str">
        <f>'[2]All Speed'!G529</f>
        <v>I-5 NB</v>
      </c>
      <c r="G529" s="112">
        <f>'[2]All Speed'!I529</f>
        <v>59.66</v>
      </c>
      <c r="H529" s="2">
        <f>'[2]All Speed'!J529</f>
        <v>59.84</v>
      </c>
      <c r="I529" s="112">
        <f>'[2]All Speed'!K529</f>
        <v>59.83</v>
      </c>
      <c r="J529" s="2">
        <f>'[2]All Speed'!L529</f>
        <v>59.73</v>
      </c>
      <c r="K529" s="112">
        <f>'[2]All Speed'!M529</f>
        <v>59.83</v>
      </c>
      <c r="L529" s="115">
        <f>VLOOKUP(A:A,readme[#All],2,FALSE)</f>
        <v>0</v>
      </c>
      <c r="M529" s="119">
        <f>VLOOKUP(A:A,readme[#All],3,FALSE)</f>
        <v>0</v>
      </c>
      <c r="N529" s="115">
        <f>VLOOKUP(A:A,readme[#All],4,FALSE)</f>
        <v>0</v>
      </c>
      <c r="O529" s="6">
        <f>VLOOKUP(A:A,readme[#All],5,FALSE)</f>
        <v>0</v>
      </c>
      <c r="P529" s="115">
        <f>VLOOKUP(A:A,readme[#All],6,FALSE)</f>
        <v>0</v>
      </c>
      <c r="Q529" s="143">
        <f t="shared" si="32"/>
        <v>-1</v>
      </c>
      <c r="R529" s="117">
        <f t="shared" si="33"/>
        <v>3580.8256000000006</v>
      </c>
      <c r="S529" s="143">
        <f t="shared" si="34"/>
        <v>-1</v>
      </c>
      <c r="T529" s="118">
        <f t="shared" si="35"/>
        <v>3567.6728999999996</v>
      </c>
      <c r="V529" s="10">
        <v>16430</v>
      </c>
      <c r="W529" s="139"/>
      <c r="X529" s="139"/>
      <c r="Y529" s="139"/>
      <c r="Z529" s="139"/>
      <c r="AA529" s="139"/>
      <c r="AB529" s="139"/>
      <c r="AC529" s="139"/>
      <c r="AD529" s="139"/>
      <c r="AE529" s="139">
        <v>67.14</v>
      </c>
      <c r="AF529" s="139">
        <v>0</v>
      </c>
      <c r="AG529" s="139">
        <v>42.75</v>
      </c>
      <c r="AH529" s="139">
        <v>0</v>
      </c>
      <c r="AI529" s="139"/>
      <c r="AJ529" s="139"/>
      <c r="AK529" s="139"/>
      <c r="AL529" s="139"/>
      <c r="AM529" s="139">
        <v>67.14</v>
      </c>
      <c r="AN529" s="139">
        <v>0</v>
      </c>
      <c r="AO529" s="139">
        <v>42.75</v>
      </c>
      <c r="AP529" s="139">
        <v>0</v>
      </c>
    </row>
    <row r="530" spans="1:42" x14ac:dyDescent="0.25">
      <c r="A530">
        <f>'[2]All Speed'!A530</f>
        <v>28453</v>
      </c>
      <c r="B530">
        <f>'[2]All Speed'!C530</f>
        <v>3</v>
      </c>
      <c r="C530" s="8" t="str">
        <f>'[2]All Speed'!D530</f>
        <v>I-8 WB</v>
      </c>
      <c r="D530" s="5">
        <f>'[2]All Speed'!E530</f>
        <v>93</v>
      </c>
      <c r="E530" s="1">
        <f>'[2]All Speed'!F530</f>
        <v>1.1499999999999999</v>
      </c>
      <c r="F530" s="8" t="str">
        <f>'[2]All Speed'!G530</f>
        <v>MIDWAY</v>
      </c>
      <c r="G530" s="112">
        <f>'[2]All Speed'!I530</f>
        <v>59.22</v>
      </c>
      <c r="H530" s="2">
        <f>'[2]All Speed'!J530</f>
        <v>59.48</v>
      </c>
      <c r="I530" s="112">
        <f>'[2]All Speed'!K530</f>
        <v>58.99</v>
      </c>
      <c r="J530" s="2">
        <f>'[2]All Speed'!L530</f>
        <v>57.34</v>
      </c>
      <c r="K530" s="112">
        <f>'[2]All Speed'!M530</f>
        <v>59.01</v>
      </c>
      <c r="L530" s="115">
        <f>VLOOKUP(A:A,readme[#All],2,FALSE)</f>
        <v>0</v>
      </c>
      <c r="M530" s="119">
        <f>VLOOKUP(A:A,readme[#All],3,FALSE)</f>
        <v>0</v>
      </c>
      <c r="N530" s="115">
        <f>VLOOKUP(A:A,readme[#All],4,FALSE)</f>
        <v>0</v>
      </c>
      <c r="O530" s="6">
        <f>VLOOKUP(A:A,readme[#All],5,FALSE)</f>
        <v>0</v>
      </c>
      <c r="P530" s="115">
        <f>VLOOKUP(A:A,readme[#All],6,FALSE)</f>
        <v>0</v>
      </c>
      <c r="Q530" s="143">
        <f t="shared" si="32"/>
        <v>-1</v>
      </c>
      <c r="R530" s="117">
        <f t="shared" si="33"/>
        <v>3537.8703999999998</v>
      </c>
      <c r="S530" s="143">
        <f t="shared" si="34"/>
        <v>-1</v>
      </c>
      <c r="T530" s="118">
        <f t="shared" si="35"/>
        <v>3287.8756000000003</v>
      </c>
      <c r="V530" s="10">
        <v>16446</v>
      </c>
      <c r="W530" s="139"/>
      <c r="X530" s="139"/>
      <c r="Y530" s="139"/>
      <c r="Z530" s="139"/>
      <c r="AA530" s="139"/>
      <c r="AB530" s="139"/>
      <c r="AC530" s="139"/>
      <c r="AD530" s="139"/>
      <c r="AE530" s="139"/>
      <c r="AF530" s="139"/>
      <c r="AG530" s="139"/>
      <c r="AH530" s="139"/>
      <c r="AI530" s="139">
        <v>64.209999999999994</v>
      </c>
      <c r="AJ530" s="139">
        <v>0</v>
      </c>
      <c r="AK530" s="139">
        <v>55.53</v>
      </c>
      <c r="AL530" s="139">
        <v>0</v>
      </c>
      <c r="AM530" s="139">
        <v>64.209999999999994</v>
      </c>
      <c r="AN530" s="139">
        <v>0</v>
      </c>
      <c r="AO530" s="139">
        <v>55.53</v>
      </c>
      <c r="AP530" s="139">
        <v>0</v>
      </c>
    </row>
    <row r="531" spans="1:42" x14ac:dyDescent="0.25">
      <c r="A531">
        <f>'[2]All Speed'!A531</f>
        <v>684</v>
      </c>
      <c r="B531">
        <f>'[2]All Speed'!C531</f>
        <v>1</v>
      </c>
      <c r="C531" s="8" t="str">
        <f>'[2]All Speed'!D531</f>
        <v>I-805 NB</v>
      </c>
      <c r="D531" s="5">
        <f>'[2]All Speed'!E531</f>
        <v>1</v>
      </c>
      <c r="E531" s="1">
        <f>'[2]All Speed'!F531</f>
        <v>0.21</v>
      </c>
      <c r="F531" s="8" t="str">
        <f>'[2]All Speed'!G531</f>
        <v>I-5 NB</v>
      </c>
      <c r="G531" s="112">
        <f>'[2]All Speed'!I531</f>
        <v>59.84</v>
      </c>
      <c r="H531" s="2">
        <f>'[2]All Speed'!J531</f>
        <v>62.5</v>
      </c>
      <c r="I531" s="112">
        <f>'[2]All Speed'!K531</f>
        <v>60.65</v>
      </c>
      <c r="J531" s="2">
        <f>'[2]All Speed'!L531</f>
        <v>60.21</v>
      </c>
      <c r="K531" s="112">
        <f>'[2]All Speed'!M531</f>
        <v>58.9</v>
      </c>
      <c r="L531" s="115">
        <f>VLOOKUP(A:A,readme[#All],2,FALSE)</f>
        <v>0</v>
      </c>
      <c r="M531" s="119">
        <f>VLOOKUP(A:A,readme[#All],3,FALSE)</f>
        <v>0</v>
      </c>
      <c r="N531" s="115">
        <f>VLOOKUP(A:A,readme[#All],4,FALSE)</f>
        <v>0</v>
      </c>
      <c r="O531" s="6">
        <f>VLOOKUP(A:A,readme[#All],5,FALSE)</f>
        <v>0</v>
      </c>
      <c r="P531" s="115">
        <f>VLOOKUP(A:A,readme[#All],6,FALSE)</f>
        <v>0</v>
      </c>
      <c r="Q531" s="143">
        <f t="shared" si="32"/>
        <v>-1</v>
      </c>
      <c r="R531" s="117">
        <f t="shared" si="33"/>
        <v>3906.25</v>
      </c>
      <c r="S531" s="143">
        <f t="shared" si="34"/>
        <v>-1</v>
      </c>
      <c r="T531" s="118">
        <f t="shared" si="35"/>
        <v>3625.2440999999999</v>
      </c>
      <c r="V531" s="10">
        <v>16447</v>
      </c>
      <c r="W531" s="139"/>
      <c r="X531" s="139"/>
      <c r="Y531" s="139"/>
      <c r="Z531" s="139"/>
      <c r="AA531" s="139"/>
      <c r="AB531" s="139"/>
      <c r="AC531" s="139"/>
      <c r="AD531" s="139"/>
      <c r="AE531" s="139">
        <v>62.61</v>
      </c>
      <c r="AF531" s="139">
        <v>0</v>
      </c>
      <c r="AG531" s="139">
        <v>53.49</v>
      </c>
      <c r="AH531" s="139">
        <v>0</v>
      </c>
      <c r="AI531" s="139"/>
      <c r="AJ531" s="139"/>
      <c r="AK531" s="139"/>
      <c r="AL531" s="139"/>
      <c r="AM531" s="139">
        <v>62.61</v>
      </c>
      <c r="AN531" s="139">
        <v>0</v>
      </c>
      <c r="AO531" s="139">
        <v>53.49</v>
      </c>
      <c r="AP531" s="139">
        <v>0</v>
      </c>
    </row>
    <row r="532" spans="1:42" x14ac:dyDescent="0.25">
      <c r="A532">
        <f>'[2]All Speed'!A532</f>
        <v>685</v>
      </c>
      <c r="B532">
        <f>'[2]All Speed'!C532</f>
        <v>1</v>
      </c>
      <c r="C532" s="8" t="str">
        <f>'[2]All Speed'!D532</f>
        <v>I-805 NB</v>
      </c>
      <c r="D532" s="5">
        <f>'[2]All Speed'!E532</f>
        <v>2</v>
      </c>
      <c r="E532" s="1">
        <f>'[2]All Speed'!F532</f>
        <v>0.64</v>
      </c>
      <c r="F532" s="8" t="str">
        <f>'[2]All Speed'!G532</f>
        <v>EAST SAN YSIDRO</v>
      </c>
      <c r="G532" s="112">
        <f>'[2]All Speed'!I532</f>
        <v>66.88</v>
      </c>
      <c r="H532" s="2">
        <f>'[2]All Speed'!J532</f>
        <v>66.650000000000006</v>
      </c>
      <c r="I532" s="112">
        <f>'[2]All Speed'!K532</f>
        <v>65.790000000000006</v>
      </c>
      <c r="J532" s="2">
        <f>'[2]All Speed'!L532</f>
        <v>65.95</v>
      </c>
      <c r="K532" s="112">
        <f>'[2]All Speed'!M532</f>
        <v>66.28</v>
      </c>
      <c r="L532" s="115">
        <f>VLOOKUP(A:A,readme[#All],2,FALSE)</f>
        <v>0</v>
      </c>
      <c r="M532" s="119">
        <f>VLOOKUP(A:A,readme[#All],3,FALSE)</f>
        <v>0</v>
      </c>
      <c r="N532" s="115">
        <f>VLOOKUP(A:A,readme[#All],4,FALSE)</f>
        <v>0</v>
      </c>
      <c r="O532" s="6">
        <f>VLOOKUP(A:A,readme[#All],5,FALSE)</f>
        <v>0</v>
      </c>
      <c r="P532" s="115">
        <f>VLOOKUP(A:A,readme[#All],6,FALSE)</f>
        <v>0</v>
      </c>
      <c r="Q532" s="143">
        <f t="shared" si="32"/>
        <v>-1</v>
      </c>
      <c r="R532" s="117">
        <f t="shared" si="33"/>
        <v>4442.2225000000008</v>
      </c>
      <c r="S532" s="143">
        <f t="shared" si="34"/>
        <v>-1</v>
      </c>
      <c r="T532" s="118">
        <f t="shared" si="35"/>
        <v>4349.4025000000001</v>
      </c>
      <c r="V532" s="10">
        <v>16490</v>
      </c>
      <c r="W532" s="139"/>
      <c r="X532" s="139"/>
      <c r="Y532" s="139"/>
      <c r="Z532" s="139"/>
      <c r="AA532" s="139"/>
      <c r="AB532" s="139"/>
      <c r="AC532" s="139"/>
      <c r="AD532" s="139"/>
      <c r="AE532" s="139">
        <v>42.18</v>
      </c>
      <c r="AF532" s="139">
        <v>0</v>
      </c>
      <c r="AG532" s="139">
        <v>39.22</v>
      </c>
      <c r="AH532" s="139">
        <v>0</v>
      </c>
      <c r="AI532" s="139"/>
      <c r="AJ532" s="139"/>
      <c r="AK532" s="139"/>
      <c r="AL532" s="139"/>
      <c r="AM532" s="139">
        <v>42.18</v>
      </c>
      <c r="AN532" s="139">
        <v>0</v>
      </c>
      <c r="AO532" s="139">
        <v>39.22</v>
      </c>
      <c r="AP532" s="139">
        <v>0</v>
      </c>
    </row>
    <row r="533" spans="1:42" x14ac:dyDescent="0.25">
      <c r="A533">
        <f>'[2]All Speed'!A533</f>
        <v>686</v>
      </c>
      <c r="B533">
        <f>'[2]All Speed'!C533</f>
        <v>1</v>
      </c>
      <c r="C533" s="8" t="str">
        <f>'[2]All Speed'!D533</f>
        <v>I-805 NB</v>
      </c>
      <c r="D533" s="5">
        <f>'[2]All Speed'!E533</f>
        <v>3</v>
      </c>
      <c r="E533" s="1">
        <f>'[2]All Speed'!F533</f>
        <v>0.28000000000000003</v>
      </c>
      <c r="F533" s="8" t="str">
        <f>'[2]All Speed'!G533</f>
        <v>EAST SAN YSIDRO</v>
      </c>
      <c r="G533" s="112">
        <f>'[2]All Speed'!I533</f>
        <v>66.709999999999994</v>
      </c>
      <c r="H533" s="2">
        <f>'[2]All Speed'!J533</f>
        <v>65.459999999999994</v>
      </c>
      <c r="I533" s="112">
        <f>'[2]All Speed'!K533</f>
        <v>64.59</v>
      </c>
      <c r="J533" s="2">
        <f>'[2]All Speed'!L533</f>
        <v>64.92</v>
      </c>
      <c r="K533" s="112">
        <f>'[2]All Speed'!M533</f>
        <v>65.59</v>
      </c>
      <c r="L533" s="115">
        <f>VLOOKUP(A:A,readme[#All],2,FALSE)</f>
        <v>0</v>
      </c>
      <c r="M533" s="119">
        <f>VLOOKUP(A:A,readme[#All],3,FALSE)</f>
        <v>0</v>
      </c>
      <c r="N533" s="115">
        <f>VLOOKUP(A:A,readme[#All],4,FALSE)</f>
        <v>0</v>
      </c>
      <c r="O533" s="6">
        <f>VLOOKUP(A:A,readme[#All],5,FALSE)</f>
        <v>0</v>
      </c>
      <c r="P533" s="115">
        <f>VLOOKUP(A:A,readme[#All],6,FALSE)</f>
        <v>0</v>
      </c>
      <c r="Q533" s="143">
        <f t="shared" si="32"/>
        <v>-1</v>
      </c>
      <c r="R533" s="117">
        <f t="shared" si="33"/>
        <v>4285.0115999999989</v>
      </c>
      <c r="S533" s="143">
        <f t="shared" si="34"/>
        <v>-1</v>
      </c>
      <c r="T533" s="118">
        <f t="shared" si="35"/>
        <v>4214.6064000000006</v>
      </c>
      <c r="V533" s="10">
        <v>16533</v>
      </c>
      <c r="W533" s="139"/>
      <c r="X533" s="139"/>
      <c r="Y533" s="139"/>
      <c r="Z533" s="139"/>
      <c r="AA533" s="139"/>
      <c r="AB533" s="139"/>
      <c r="AC533" s="139"/>
      <c r="AD533" s="139"/>
      <c r="AE533" s="139">
        <v>47.86</v>
      </c>
      <c r="AF533" s="139">
        <v>0</v>
      </c>
      <c r="AG533" s="139">
        <v>68.48</v>
      </c>
      <c r="AH533" s="139">
        <v>0</v>
      </c>
      <c r="AI533" s="139"/>
      <c r="AJ533" s="139"/>
      <c r="AK533" s="139"/>
      <c r="AL533" s="139"/>
      <c r="AM533" s="139">
        <v>47.86</v>
      </c>
      <c r="AN533" s="139">
        <v>0</v>
      </c>
      <c r="AO533" s="139">
        <v>68.48</v>
      </c>
      <c r="AP533" s="139">
        <v>0</v>
      </c>
    </row>
    <row r="534" spans="1:42" x14ac:dyDescent="0.25">
      <c r="A534">
        <f>'[2]All Speed'!A534</f>
        <v>25531</v>
      </c>
      <c r="B534">
        <f>'[2]All Speed'!C534</f>
        <v>1</v>
      </c>
      <c r="C534" s="8" t="str">
        <f>'[2]All Speed'!D534</f>
        <v>I-805 NB</v>
      </c>
      <c r="D534" s="5">
        <f>'[2]All Speed'!E534</f>
        <v>4</v>
      </c>
      <c r="E534" s="1">
        <f>'[2]All Speed'!F534</f>
        <v>0.36</v>
      </c>
      <c r="F534" s="8" t="str">
        <f>'[2]All Speed'!G534</f>
        <v>SR-905 EB</v>
      </c>
      <c r="G534" s="112">
        <f>'[2]All Speed'!I534</f>
        <v>66.709999999999994</v>
      </c>
      <c r="H534" s="2">
        <f>'[2]All Speed'!J534</f>
        <v>65.459999999999994</v>
      </c>
      <c r="I534" s="112">
        <f>'[2]All Speed'!K534</f>
        <v>64.59</v>
      </c>
      <c r="J534" s="2">
        <f>'[2]All Speed'!L534</f>
        <v>64.92</v>
      </c>
      <c r="K534" s="112">
        <f>'[2]All Speed'!M534</f>
        <v>65.59</v>
      </c>
      <c r="L534" s="115">
        <f>VLOOKUP(A:A,readme[#All],2,FALSE)</f>
        <v>0</v>
      </c>
      <c r="M534" s="119">
        <f>VLOOKUP(A:A,readme[#All],3,FALSE)</f>
        <v>0</v>
      </c>
      <c r="N534" s="115">
        <f>VLOOKUP(A:A,readme[#All],4,FALSE)</f>
        <v>0</v>
      </c>
      <c r="O534" s="6">
        <f>VLOOKUP(A:A,readme[#All],5,FALSE)</f>
        <v>0</v>
      </c>
      <c r="P534" s="115">
        <f>VLOOKUP(A:A,readme[#All],6,FALSE)</f>
        <v>0</v>
      </c>
      <c r="Q534" s="143">
        <f t="shared" si="32"/>
        <v>-1</v>
      </c>
      <c r="R534" s="117">
        <f t="shared" si="33"/>
        <v>4285.0115999999989</v>
      </c>
      <c r="S534" s="143">
        <f t="shared" si="34"/>
        <v>-1</v>
      </c>
      <c r="T534" s="118">
        <f t="shared" si="35"/>
        <v>4214.6064000000006</v>
      </c>
      <c r="V534" s="10">
        <v>16534</v>
      </c>
      <c r="W534" s="139"/>
      <c r="X534" s="139"/>
      <c r="Y534" s="139"/>
      <c r="Z534" s="139"/>
      <c r="AA534" s="139"/>
      <c r="AB534" s="139"/>
      <c r="AC534" s="139"/>
      <c r="AD534" s="139"/>
      <c r="AE534" s="139">
        <v>47.86</v>
      </c>
      <c r="AF534" s="139">
        <v>0</v>
      </c>
      <c r="AG534" s="139">
        <v>68.48</v>
      </c>
      <c r="AH534" s="139">
        <v>0</v>
      </c>
      <c r="AI534" s="139"/>
      <c r="AJ534" s="139"/>
      <c r="AK534" s="139"/>
      <c r="AL534" s="139"/>
      <c r="AM534" s="139">
        <v>47.86</v>
      </c>
      <c r="AN534" s="139">
        <v>0</v>
      </c>
      <c r="AO534" s="139">
        <v>68.48</v>
      </c>
      <c r="AP534" s="139">
        <v>0</v>
      </c>
    </row>
    <row r="535" spans="1:42" x14ac:dyDescent="0.25">
      <c r="A535">
        <f>'[2]All Speed'!A535</f>
        <v>29761</v>
      </c>
      <c r="B535">
        <f>'[2]All Speed'!C535</f>
        <v>1</v>
      </c>
      <c r="C535" s="8" t="str">
        <f>'[2]All Speed'!D535</f>
        <v>I-805 NB</v>
      </c>
      <c r="D535" s="5">
        <f>'[2]All Speed'!E535</f>
        <v>5</v>
      </c>
      <c r="E535" s="1">
        <f>'[2]All Speed'!F535</f>
        <v>0.18</v>
      </c>
      <c r="F535" s="8" t="str">
        <f>'[2]All Speed'!G535</f>
        <v>SR-905 EB</v>
      </c>
      <c r="G535" s="112">
        <f>'[2]All Speed'!I535</f>
        <v>66.709999999999994</v>
      </c>
      <c r="H535" s="2">
        <f>'[2]All Speed'!J535</f>
        <v>65.459999999999994</v>
      </c>
      <c r="I535" s="112">
        <f>'[2]All Speed'!K535</f>
        <v>64.59</v>
      </c>
      <c r="J535" s="2">
        <f>'[2]All Speed'!L535</f>
        <v>64.92</v>
      </c>
      <c r="K535" s="112">
        <f>'[2]All Speed'!M535</f>
        <v>65.59</v>
      </c>
      <c r="L535" s="115">
        <f>VLOOKUP(A:A,readme[#All],2,FALSE)</f>
        <v>0</v>
      </c>
      <c r="M535" s="119">
        <f>VLOOKUP(A:A,readme[#All],3,FALSE)</f>
        <v>0</v>
      </c>
      <c r="N535" s="115">
        <f>VLOOKUP(A:A,readme[#All],4,FALSE)</f>
        <v>0</v>
      </c>
      <c r="O535" s="6">
        <f>VLOOKUP(A:A,readme[#All],5,FALSE)</f>
        <v>0</v>
      </c>
      <c r="P535" s="115">
        <f>VLOOKUP(A:A,readme[#All],6,FALSE)</f>
        <v>0</v>
      </c>
      <c r="Q535" s="143">
        <f t="shared" si="32"/>
        <v>-1</v>
      </c>
      <c r="R535" s="117">
        <f t="shared" si="33"/>
        <v>4285.0115999999989</v>
      </c>
      <c r="S535" s="143">
        <f t="shared" si="34"/>
        <v>-1</v>
      </c>
      <c r="T535" s="118">
        <f t="shared" si="35"/>
        <v>4214.6064000000006</v>
      </c>
      <c r="V535" s="10">
        <v>16564</v>
      </c>
      <c r="W535" s="139"/>
      <c r="X535" s="139"/>
      <c r="Y535" s="139"/>
      <c r="Z535" s="139"/>
      <c r="AA535" s="139"/>
      <c r="AB535" s="139"/>
      <c r="AC535" s="139"/>
      <c r="AD535" s="139"/>
      <c r="AE535" s="139">
        <v>65.849999999999994</v>
      </c>
      <c r="AF535" s="139">
        <v>0</v>
      </c>
      <c r="AG535" s="139">
        <v>64.14</v>
      </c>
      <c r="AH535" s="139">
        <v>0</v>
      </c>
      <c r="AI535" s="139"/>
      <c r="AJ535" s="139"/>
      <c r="AK535" s="139"/>
      <c r="AL535" s="139"/>
      <c r="AM535" s="139">
        <v>65.849999999999994</v>
      </c>
      <c r="AN535" s="139">
        <v>0</v>
      </c>
      <c r="AO535" s="139">
        <v>64.14</v>
      </c>
      <c r="AP535" s="139">
        <v>0</v>
      </c>
    </row>
    <row r="536" spans="1:42" x14ac:dyDescent="0.25">
      <c r="A536">
        <f>'[2]All Speed'!A536</f>
        <v>688</v>
      </c>
      <c r="B536">
        <f>'[2]All Speed'!C536</f>
        <v>1</v>
      </c>
      <c r="C536" s="8" t="str">
        <f>'[2]All Speed'!D536</f>
        <v>I-805 NB</v>
      </c>
      <c r="D536" s="5">
        <f>'[2]All Speed'!E536</f>
        <v>8</v>
      </c>
      <c r="E536" s="1">
        <f>'[2]All Speed'!F536</f>
        <v>0.41</v>
      </c>
      <c r="F536" s="8">
        <f>'[2]All Speed'!G536</f>
        <v>0</v>
      </c>
      <c r="G536" s="112">
        <f>'[2]All Speed'!I536</f>
        <v>65.58</v>
      </c>
      <c r="H536" s="2">
        <f>'[2]All Speed'!J536</f>
        <v>64.13</v>
      </c>
      <c r="I536" s="112">
        <f>'[2]All Speed'!K536</f>
        <v>63.81</v>
      </c>
      <c r="J536" s="2">
        <f>'[2]All Speed'!L536</f>
        <v>65.040000000000006</v>
      </c>
      <c r="K536" s="112">
        <f>'[2]All Speed'!M536</f>
        <v>64.72</v>
      </c>
      <c r="L536" s="115">
        <f>VLOOKUP(A:A,readme[#All],2,FALSE)</f>
        <v>0</v>
      </c>
      <c r="M536" s="119">
        <f>VLOOKUP(A:A,readme[#All],3,FALSE)</f>
        <v>0</v>
      </c>
      <c r="N536" s="115">
        <f>VLOOKUP(A:A,readme[#All],4,FALSE)</f>
        <v>0</v>
      </c>
      <c r="O536" s="6">
        <f>VLOOKUP(A:A,readme[#All],5,FALSE)</f>
        <v>0</v>
      </c>
      <c r="P536" s="115">
        <f>VLOOKUP(A:A,readme[#All],6,FALSE)</f>
        <v>0</v>
      </c>
      <c r="Q536" s="143">
        <f t="shared" si="32"/>
        <v>-1</v>
      </c>
      <c r="R536" s="117">
        <f t="shared" si="33"/>
        <v>4112.656899999999</v>
      </c>
      <c r="S536" s="143">
        <f t="shared" si="34"/>
        <v>-1</v>
      </c>
      <c r="T536" s="118">
        <f t="shared" si="35"/>
        <v>4230.2016000000012</v>
      </c>
      <c r="V536" s="10">
        <v>16566</v>
      </c>
      <c r="W536" s="139"/>
      <c r="X536" s="139"/>
      <c r="Y536" s="139"/>
      <c r="Z536" s="139"/>
      <c r="AA536" s="139"/>
      <c r="AB536" s="139"/>
      <c r="AC536" s="139"/>
      <c r="AD536" s="139"/>
      <c r="AE536" s="139"/>
      <c r="AF536" s="139"/>
      <c r="AG536" s="139"/>
      <c r="AH536" s="139"/>
      <c r="AI536" s="139">
        <v>65.849999999999994</v>
      </c>
      <c r="AJ536" s="139">
        <v>0</v>
      </c>
      <c r="AK536" s="139">
        <v>64.14</v>
      </c>
      <c r="AL536" s="139">
        <v>0</v>
      </c>
      <c r="AM536" s="139">
        <v>65.849999999999994</v>
      </c>
      <c r="AN536" s="139">
        <v>0</v>
      </c>
      <c r="AO536" s="139">
        <v>64.14</v>
      </c>
      <c r="AP536" s="139">
        <v>0</v>
      </c>
    </row>
    <row r="537" spans="1:42" x14ac:dyDescent="0.25">
      <c r="A537">
        <f>'[2]All Speed'!A537</f>
        <v>689</v>
      </c>
      <c r="B537">
        <f>'[2]All Speed'!C537</f>
        <v>1</v>
      </c>
      <c r="C537" s="8" t="str">
        <f>'[2]All Speed'!D537</f>
        <v>I-805 NB</v>
      </c>
      <c r="D537" s="5">
        <f>'[2]All Speed'!E537</f>
        <v>9</v>
      </c>
      <c r="E537" s="1">
        <f>'[2]All Speed'!F537</f>
        <v>0.57999999999999996</v>
      </c>
      <c r="F537" s="8" t="str">
        <f>'[2]All Speed'!G537</f>
        <v>PALM</v>
      </c>
      <c r="G537" s="112">
        <f>'[2]All Speed'!I537</f>
        <v>65.58</v>
      </c>
      <c r="H537" s="2">
        <f>'[2]All Speed'!J537</f>
        <v>64.13</v>
      </c>
      <c r="I537" s="112">
        <f>'[2]All Speed'!K537</f>
        <v>63.81</v>
      </c>
      <c r="J537" s="2">
        <f>'[2]All Speed'!L537</f>
        <v>65.040000000000006</v>
      </c>
      <c r="K537" s="112">
        <f>'[2]All Speed'!M537</f>
        <v>64.72</v>
      </c>
      <c r="L537" s="115">
        <f>VLOOKUP(A:A,readme[#All],2,FALSE)</f>
        <v>0</v>
      </c>
      <c r="M537" s="119">
        <f>VLOOKUP(A:A,readme[#All],3,FALSE)</f>
        <v>0</v>
      </c>
      <c r="N537" s="115">
        <f>VLOOKUP(A:A,readme[#All],4,FALSE)</f>
        <v>0</v>
      </c>
      <c r="O537" s="6">
        <f>VLOOKUP(A:A,readme[#All],5,FALSE)</f>
        <v>0</v>
      </c>
      <c r="P537" s="115">
        <f>VLOOKUP(A:A,readme[#All],6,FALSE)</f>
        <v>0</v>
      </c>
      <c r="Q537" s="143">
        <f t="shared" si="32"/>
        <v>-1</v>
      </c>
      <c r="R537" s="117">
        <f t="shared" si="33"/>
        <v>4112.656899999999</v>
      </c>
      <c r="S537" s="143">
        <f t="shared" si="34"/>
        <v>-1</v>
      </c>
      <c r="T537" s="118">
        <f t="shared" si="35"/>
        <v>4230.2016000000012</v>
      </c>
      <c r="V537" s="10">
        <v>16567</v>
      </c>
      <c r="W537" s="139"/>
      <c r="X537" s="139"/>
      <c r="Y537" s="139"/>
      <c r="Z537" s="139"/>
      <c r="AA537" s="139"/>
      <c r="AB537" s="139"/>
      <c r="AC537" s="139"/>
      <c r="AD537" s="139"/>
      <c r="AE537" s="139">
        <v>60.48</v>
      </c>
      <c r="AF537" s="139">
        <v>0</v>
      </c>
      <c r="AG537" s="139">
        <v>64.91</v>
      </c>
      <c r="AH537" s="139">
        <v>0</v>
      </c>
      <c r="AI537" s="139"/>
      <c r="AJ537" s="139"/>
      <c r="AK537" s="139"/>
      <c r="AL537" s="139"/>
      <c r="AM537" s="139">
        <v>60.48</v>
      </c>
      <c r="AN537" s="139">
        <v>0</v>
      </c>
      <c r="AO537" s="139">
        <v>64.91</v>
      </c>
      <c r="AP537" s="139">
        <v>0</v>
      </c>
    </row>
    <row r="538" spans="1:42" x14ac:dyDescent="0.25">
      <c r="A538">
        <f>'[2]All Speed'!A538</f>
        <v>696</v>
      </c>
      <c r="B538">
        <f>'[2]All Speed'!C538</f>
        <v>1</v>
      </c>
      <c r="C538" s="8" t="str">
        <f>'[2]All Speed'!D538</f>
        <v>I-805 NB</v>
      </c>
      <c r="D538" s="5">
        <f>'[2]All Speed'!E538</f>
        <v>11</v>
      </c>
      <c r="E538" s="1">
        <f>'[2]All Speed'!F538</f>
        <v>0.27</v>
      </c>
      <c r="F538" s="8" t="str">
        <f>'[2]All Speed'!G538</f>
        <v>OTAY VALLEY</v>
      </c>
      <c r="G538" s="112">
        <f>'[2]All Speed'!I538</f>
        <v>64.86</v>
      </c>
      <c r="H538" s="2">
        <f>'[2]All Speed'!J538</f>
        <v>65.459999999999994</v>
      </c>
      <c r="I538" s="112">
        <f>'[2]All Speed'!K538</f>
        <v>63.41</v>
      </c>
      <c r="J538" s="2">
        <f>'[2]All Speed'!L538</f>
        <v>63.86</v>
      </c>
      <c r="K538" s="112">
        <f>'[2]All Speed'!M538</f>
        <v>63.73</v>
      </c>
      <c r="L538" s="115">
        <f>VLOOKUP(A:A,readme[#All],2,FALSE)</f>
        <v>0</v>
      </c>
      <c r="M538" s="119">
        <f>VLOOKUP(A:A,readme[#All],3,FALSE)</f>
        <v>0</v>
      </c>
      <c r="N538" s="115">
        <f>VLOOKUP(A:A,readme[#All],4,FALSE)</f>
        <v>0</v>
      </c>
      <c r="O538" s="6">
        <f>VLOOKUP(A:A,readme[#All],5,FALSE)</f>
        <v>0</v>
      </c>
      <c r="P538" s="115">
        <f>VLOOKUP(A:A,readme[#All],6,FALSE)</f>
        <v>0</v>
      </c>
      <c r="Q538" s="143">
        <f t="shared" si="32"/>
        <v>-1</v>
      </c>
      <c r="R538" s="117">
        <f t="shared" si="33"/>
        <v>4285.0115999999989</v>
      </c>
      <c r="S538" s="143">
        <f t="shared" si="34"/>
        <v>-1</v>
      </c>
      <c r="T538" s="118">
        <f t="shared" si="35"/>
        <v>4078.0996</v>
      </c>
      <c r="V538" s="10">
        <v>16570</v>
      </c>
      <c r="W538" s="139"/>
      <c r="X538" s="139"/>
      <c r="Y538" s="139"/>
      <c r="Z538" s="139"/>
      <c r="AA538" s="139">
        <v>67.53</v>
      </c>
      <c r="AB538" s="139">
        <v>0</v>
      </c>
      <c r="AC538" s="139">
        <v>61.52</v>
      </c>
      <c r="AD538" s="139">
        <v>0</v>
      </c>
      <c r="AE538" s="139"/>
      <c r="AF538" s="139"/>
      <c r="AG538" s="139"/>
      <c r="AH538" s="139"/>
      <c r="AI538" s="139"/>
      <c r="AJ538" s="139"/>
      <c r="AK538" s="139"/>
      <c r="AL538" s="139"/>
      <c r="AM538" s="139">
        <v>67.53</v>
      </c>
      <c r="AN538" s="139">
        <v>0</v>
      </c>
      <c r="AO538" s="139">
        <v>61.52</v>
      </c>
      <c r="AP538" s="139">
        <v>0</v>
      </c>
    </row>
    <row r="539" spans="1:42" x14ac:dyDescent="0.25">
      <c r="A539">
        <f>'[2]All Speed'!A539</f>
        <v>16183</v>
      </c>
      <c r="B539">
        <f>'[2]All Speed'!C539</f>
        <v>1</v>
      </c>
      <c r="C539" s="8" t="str">
        <f>'[2]All Speed'!D539</f>
        <v>I-805 NB</v>
      </c>
      <c r="D539" s="5">
        <f>'[2]All Speed'!E539</f>
        <v>12</v>
      </c>
      <c r="E539" s="1">
        <f>'[2]All Speed'!F539</f>
        <v>0.19</v>
      </c>
      <c r="F539" s="8" t="str">
        <f>'[2]All Speed'!G539</f>
        <v>OTAY VALLEY</v>
      </c>
      <c r="G539" s="112">
        <f>'[2]All Speed'!I539</f>
        <v>64.86</v>
      </c>
      <c r="H539" s="2">
        <f>'[2]All Speed'!J539</f>
        <v>65.459999999999994</v>
      </c>
      <c r="I539" s="112">
        <f>'[2]All Speed'!K539</f>
        <v>63.41</v>
      </c>
      <c r="J539" s="2">
        <f>'[2]All Speed'!L539</f>
        <v>63.86</v>
      </c>
      <c r="K539" s="112">
        <f>'[2]All Speed'!M539</f>
        <v>63.73</v>
      </c>
      <c r="L539" s="115">
        <f>VLOOKUP(A:A,readme[#All],2,FALSE)</f>
        <v>0</v>
      </c>
      <c r="M539" s="119">
        <f>VLOOKUP(A:A,readme[#All],3,FALSE)</f>
        <v>0</v>
      </c>
      <c r="N539" s="115">
        <f>VLOOKUP(A:A,readme[#All],4,FALSE)</f>
        <v>0</v>
      </c>
      <c r="O539" s="6">
        <f>VLOOKUP(A:A,readme[#All],5,FALSE)</f>
        <v>0</v>
      </c>
      <c r="P539" s="115">
        <f>VLOOKUP(A:A,readme[#All],6,FALSE)</f>
        <v>0</v>
      </c>
      <c r="Q539" s="143">
        <f t="shared" si="32"/>
        <v>-1</v>
      </c>
      <c r="R539" s="117">
        <f t="shared" si="33"/>
        <v>4285.0115999999989</v>
      </c>
      <c r="S539" s="143">
        <f t="shared" si="34"/>
        <v>-1</v>
      </c>
      <c r="T539" s="118">
        <f t="shared" si="35"/>
        <v>4078.0996</v>
      </c>
      <c r="V539" s="10">
        <v>16584</v>
      </c>
      <c r="W539" s="139">
        <v>61.46</v>
      </c>
      <c r="X539" s="139">
        <v>0</v>
      </c>
      <c r="Y539" s="139">
        <v>62.21</v>
      </c>
      <c r="Z539" s="139">
        <v>0</v>
      </c>
      <c r="AA539" s="139"/>
      <c r="AB539" s="139"/>
      <c r="AC539" s="139"/>
      <c r="AD539" s="139"/>
      <c r="AE539" s="139"/>
      <c r="AF539" s="139"/>
      <c r="AG539" s="139"/>
      <c r="AH539" s="139"/>
      <c r="AI539" s="139"/>
      <c r="AJ539" s="139"/>
      <c r="AK539" s="139"/>
      <c r="AL539" s="139"/>
      <c r="AM539" s="139">
        <v>61.46</v>
      </c>
      <c r="AN539" s="139">
        <v>0</v>
      </c>
      <c r="AO539" s="139">
        <v>62.21</v>
      </c>
      <c r="AP539" s="139">
        <v>0</v>
      </c>
    </row>
    <row r="540" spans="1:42" x14ac:dyDescent="0.25">
      <c r="A540">
        <f>'[2]All Speed'!A540</f>
        <v>699</v>
      </c>
      <c r="B540">
        <f>'[2]All Speed'!C540</f>
        <v>1</v>
      </c>
      <c r="C540" s="8" t="str">
        <f>'[2]All Speed'!D540</f>
        <v>I-805 NB</v>
      </c>
      <c r="D540" s="5">
        <f>'[2]All Speed'!E540</f>
        <v>14</v>
      </c>
      <c r="E540" s="1">
        <f>'[2]All Speed'!F540</f>
        <v>0.55000000000000004</v>
      </c>
      <c r="F540" s="8" t="str">
        <f>'[2]All Speed'!G540</f>
        <v>ORANGE</v>
      </c>
      <c r="G540" s="112">
        <f>'[2]All Speed'!I540</f>
        <v>64.91</v>
      </c>
      <c r="H540" s="2">
        <f>'[2]All Speed'!J540</f>
        <v>64.319999999999993</v>
      </c>
      <c r="I540" s="112">
        <f>'[2]All Speed'!K540</f>
        <v>61.98</v>
      </c>
      <c r="J540" s="2">
        <f>'[2]All Speed'!L540</f>
        <v>63.85</v>
      </c>
      <c r="K540" s="112">
        <f>'[2]All Speed'!M540</f>
        <v>64.13</v>
      </c>
      <c r="L540" s="115">
        <f>VLOOKUP(A:A,readme[#All],2,FALSE)</f>
        <v>0</v>
      </c>
      <c r="M540" s="119">
        <f>VLOOKUP(A:A,readme[#All],3,FALSE)</f>
        <v>0</v>
      </c>
      <c r="N540" s="115">
        <f>VLOOKUP(A:A,readme[#All],4,FALSE)</f>
        <v>0</v>
      </c>
      <c r="O540" s="6">
        <f>VLOOKUP(A:A,readme[#All],5,FALSE)</f>
        <v>0</v>
      </c>
      <c r="P540" s="115">
        <f>VLOOKUP(A:A,readme[#All],6,FALSE)</f>
        <v>0</v>
      </c>
      <c r="Q540" s="143">
        <f t="shared" si="32"/>
        <v>-1</v>
      </c>
      <c r="R540" s="117">
        <f t="shared" si="33"/>
        <v>4137.0623999999989</v>
      </c>
      <c r="S540" s="143">
        <f t="shared" si="34"/>
        <v>-1</v>
      </c>
      <c r="T540" s="118">
        <f t="shared" si="35"/>
        <v>4076.8225000000002</v>
      </c>
      <c r="V540" s="10">
        <v>16759</v>
      </c>
      <c r="W540" s="139"/>
      <c r="X540" s="139"/>
      <c r="Y540" s="139"/>
      <c r="Z540" s="139"/>
      <c r="AA540" s="139">
        <v>67.58</v>
      </c>
      <c r="AB540" s="139">
        <v>0</v>
      </c>
      <c r="AC540" s="139">
        <v>62</v>
      </c>
      <c r="AD540" s="139">
        <v>0</v>
      </c>
      <c r="AE540" s="139"/>
      <c r="AF540" s="139"/>
      <c r="AG540" s="139"/>
      <c r="AH540" s="139"/>
      <c r="AI540" s="139"/>
      <c r="AJ540" s="139"/>
      <c r="AK540" s="139"/>
      <c r="AL540" s="139"/>
      <c r="AM540" s="139">
        <v>67.58</v>
      </c>
      <c r="AN540" s="139">
        <v>0</v>
      </c>
      <c r="AO540" s="139">
        <v>62</v>
      </c>
      <c r="AP540" s="139">
        <v>0</v>
      </c>
    </row>
    <row r="541" spans="1:42" x14ac:dyDescent="0.25">
      <c r="A541">
        <f>'[2]All Speed'!A541</f>
        <v>702</v>
      </c>
      <c r="B541">
        <f>'[2]All Speed'!C541</f>
        <v>1</v>
      </c>
      <c r="C541" s="8" t="str">
        <f>'[2]All Speed'!D541</f>
        <v>I-805 NB</v>
      </c>
      <c r="D541" s="5">
        <f>'[2]All Speed'!E541</f>
        <v>17</v>
      </c>
      <c r="E541" s="1">
        <f>'[2]All Speed'!F541</f>
        <v>0.5</v>
      </c>
      <c r="F541" s="8" t="str">
        <f>'[2]All Speed'!G541</f>
        <v>PALOMAR</v>
      </c>
      <c r="G541" s="112">
        <f>'[2]All Speed'!I541</f>
        <v>64.98</v>
      </c>
      <c r="H541" s="2">
        <f>'[2]All Speed'!J541</f>
        <v>67.510000000000005</v>
      </c>
      <c r="I541" s="112">
        <f>'[2]All Speed'!K541</f>
        <v>64.989999999999995</v>
      </c>
      <c r="J541" s="2">
        <f>'[2]All Speed'!L541</f>
        <v>66.31</v>
      </c>
      <c r="K541" s="112">
        <f>'[2]All Speed'!M541</f>
        <v>64.44</v>
      </c>
      <c r="L541" s="115">
        <f>VLOOKUP(A:A,readme[#All],2,FALSE)</f>
        <v>0</v>
      </c>
      <c r="M541" s="119">
        <f>VLOOKUP(A:A,readme[#All],3,FALSE)</f>
        <v>0</v>
      </c>
      <c r="N541" s="115">
        <f>VLOOKUP(A:A,readme[#All],4,FALSE)</f>
        <v>0</v>
      </c>
      <c r="O541" s="6">
        <f>VLOOKUP(A:A,readme[#All],5,FALSE)</f>
        <v>0</v>
      </c>
      <c r="P541" s="115">
        <f>VLOOKUP(A:A,readme[#All],6,FALSE)</f>
        <v>0</v>
      </c>
      <c r="Q541" s="143">
        <f t="shared" si="32"/>
        <v>-1</v>
      </c>
      <c r="R541" s="117">
        <f t="shared" si="33"/>
        <v>4557.6001000000006</v>
      </c>
      <c r="S541" s="143">
        <f t="shared" si="34"/>
        <v>-1</v>
      </c>
      <c r="T541" s="118">
        <f t="shared" si="35"/>
        <v>4397.0161000000007</v>
      </c>
      <c r="V541" s="10">
        <v>16760</v>
      </c>
      <c r="W541" s="139">
        <v>30.46</v>
      </c>
      <c r="X541" s="139">
        <v>0</v>
      </c>
      <c r="Y541" s="139">
        <v>66.64</v>
      </c>
      <c r="Z541" s="139">
        <v>0</v>
      </c>
      <c r="AA541" s="139"/>
      <c r="AB541" s="139"/>
      <c r="AC541" s="139"/>
      <c r="AD541" s="139"/>
      <c r="AE541" s="139"/>
      <c r="AF541" s="139"/>
      <c r="AG541" s="139"/>
      <c r="AH541" s="139"/>
      <c r="AI541" s="139"/>
      <c r="AJ541" s="139"/>
      <c r="AK541" s="139"/>
      <c r="AL541" s="139"/>
      <c r="AM541" s="139">
        <v>30.46</v>
      </c>
      <c r="AN541" s="139">
        <v>0</v>
      </c>
      <c r="AO541" s="139">
        <v>66.64</v>
      </c>
      <c r="AP541" s="139">
        <v>0</v>
      </c>
    </row>
    <row r="542" spans="1:42" x14ac:dyDescent="0.25">
      <c r="A542">
        <f>'[2]All Speed'!A542</f>
        <v>703</v>
      </c>
      <c r="B542">
        <f>'[2]All Speed'!C542</f>
        <v>1</v>
      </c>
      <c r="C542" s="8" t="str">
        <f>'[2]All Speed'!D542</f>
        <v>I-805 NB</v>
      </c>
      <c r="D542" s="5">
        <f>'[2]All Speed'!E542</f>
        <v>18</v>
      </c>
      <c r="E542" s="1">
        <f>'[2]All Speed'!F542</f>
        <v>0.61</v>
      </c>
      <c r="F542" s="8" t="str">
        <f>'[2]All Speed'!G542</f>
        <v>TELEGRAPH CANYON</v>
      </c>
      <c r="G542" s="112">
        <f>'[2]All Speed'!I542</f>
        <v>64.98</v>
      </c>
      <c r="H542" s="2">
        <f>'[2]All Speed'!J542</f>
        <v>67.510000000000005</v>
      </c>
      <c r="I542" s="112">
        <f>'[2]All Speed'!K542</f>
        <v>64.989999999999995</v>
      </c>
      <c r="J542" s="2">
        <f>'[2]All Speed'!L542</f>
        <v>66.31</v>
      </c>
      <c r="K542" s="112">
        <f>'[2]All Speed'!M542</f>
        <v>64.44</v>
      </c>
      <c r="L542" s="115">
        <f>VLOOKUP(A:A,readme[#All],2,FALSE)</f>
        <v>0</v>
      </c>
      <c r="M542" s="119">
        <f>VLOOKUP(A:A,readme[#All],3,FALSE)</f>
        <v>0</v>
      </c>
      <c r="N542" s="115">
        <f>VLOOKUP(A:A,readme[#All],4,FALSE)</f>
        <v>0</v>
      </c>
      <c r="O542" s="6">
        <f>VLOOKUP(A:A,readme[#All],5,FALSE)</f>
        <v>0</v>
      </c>
      <c r="P542" s="115">
        <f>VLOOKUP(A:A,readme[#All],6,FALSE)</f>
        <v>0</v>
      </c>
      <c r="Q542" s="143">
        <f t="shared" si="32"/>
        <v>-1</v>
      </c>
      <c r="R542" s="117">
        <f t="shared" si="33"/>
        <v>4557.6001000000006</v>
      </c>
      <c r="S542" s="143">
        <f t="shared" si="34"/>
        <v>-1</v>
      </c>
      <c r="T542" s="118">
        <f t="shared" si="35"/>
        <v>4397.0161000000007</v>
      </c>
      <c r="V542" s="10">
        <v>18949</v>
      </c>
      <c r="W542" s="139"/>
      <c r="X542" s="139"/>
      <c r="Y542" s="139"/>
      <c r="Z542" s="139"/>
      <c r="AA542" s="139"/>
      <c r="AB542" s="139"/>
      <c r="AC542" s="139"/>
      <c r="AD542" s="139"/>
      <c r="AE542" s="139"/>
      <c r="AF542" s="139"/>
      <c r="AG542" s="139"/>
      <c r="AH542" s="139"/>
      <c r="AI542" s="139">
        <v>65.2</v>
      </c>
      <c r="AJ542" s="139">
        <v>0</v>
      </c>
      <c r="AK542" s="139">
        <v>34.81</v>
      </c>
      <c r="AL542" s="139">
        <v>0</v>
      </c>
      <c r="AM542" s="139">
        <v>65.2</v>
      </c>
      <c r="AN542" s="139">
        <v>0</v>
      </c>
      <c r="AO542" s="139">
        <v>34.81</v>
      </c>
      <c r="AP542" s="139">
        <v>0</v>
      </c>
    </row>
    <row r="543" spans="1:42" x14ac:dyDescent="0.25">
      <c r="A543">
        <f>'[2]All Speed'!A543</f>
        <v>704</v>
      </c>
      <c r="B543">
        <f>'[2]All Speed'!C543</f>
        <v>1</v>
      </c>
      <c r="C543" s="8" t="str">
        <f>'[2]All Speed'!D543</f>
        <v>I-805 NB</v>
      </c>
      <c r="D543" s="5">
        <f>'[2]All Speed'!E543</f>
        <v>20</v>
      </c>
      <c r="E543" s="1">
        <f>'[2]All Speed'!F543</f>
        <v>0.23</v>
      </c>
      <c r="F543" s="8" t="str">
        <f>'[2]All Speed'!G543</f>
        <v>TELEGRAPH CANYON</v>
      </c>
      <c r="G543" s="112">
        <f>'[2]All Speed'!I543</f>
        <v>65.3</v>
      </c>
      <c r="H543" s="2">
        <f>'[2]All Speed'!J543</f>
        <v>65.58</v>
      </c>
      <c r="I543" s="112">
        <f>'[2]All Speed'!K543</f>
        <v>64.930000000000007</v>
      </c>
      <c r="J543" s="2">
        <f>'[2]All Speed'!L543</f>
        <v>65.77</v>
      </c>
      <c r="K543" s="112">
        <f>'[2]All Speed'!M543</f>
        <v>64.83</v>
      </c>
      <c r="L543" s="115">
        <f>VLOOKUP(A:A,readme[#All],2,FALSE)</f>
        <v>0</v>
      </c>
      <c r="M543" s="119">
        <f>VLOOKUP(A:A,readme[#All],3,FALSE)</f>
        <v>0</v>
      </c>
      <c r="N543" s="115">
        <f>VLOOKUP(A:A,readme[#All],4,FALSE)</f>
        <v>0</v>
      </c>
      <c r="O543" s="6">
        <f>VLOOKUP(A:A,readme[#All],5,FALSE)</f>
        <v>0</v>
      </c>
      <c r="P543" s="115">
        <f>VLOOKUP(A:A,readme[#All],6,FALSE)</f>
        <v>0</v>
      </c>
      <c r="Q543" s="143">
        <f t="shared" si="32"/>
        <v>-1</v>
      </c>
      <c r="R543" s="117">
        <f t="shared" si="33"/>
        <v>4300.7363999999998</v>
      </c>
      <c r="S543" s="143">
        <f t="shared" si="34"/>
        <v>-1</v>
      </c>
      <c r="T543" s="118">
        <f t="shared" si="35"/>
        <v>4325.6928999999991</v>
      </c>
      <c r="V543" s="10">
        <v>19152</v>
      </c>
      <c r="W543" s="139">
        <v>62.07</v>
      </c>
      <c r="X543" s="139">
        <v>0</v>
      </c>
      <c r="Y543" s="139">
        <v>58.09</v>
      </c>
      <c r="Z543" s="139">
        <v>0</v>
      </c>
      <c r="AA543" s="139"/>
      <c r="AB543" s="139"/>
      <c r="AC543" s="139"/>
      <c r="AD543" s="139"/>
      <c r="AE543" s="139"/>
      <c r="AF543" s="139"/>
      <c r="AG543" s="139"/>
      <c r="AH543" s="139"/>
      <c r="AI543" s="139"/>
      <c r="AJ543" s="139"/>
      <c r="AK543" s="139"/>
      <c r="AL543" s="139"/>
      <c r="AM543" s="139">
        <v>62.07</v>
      </c>
      <c r="AN543" s="139">
        <v>0</v>
      </c>
      <c r="AO543" s="139">
        <v>58.09</v>
      </c>
      <c r="AP543" s="139">
        <v>0</v>
      </c>
    </row>
    <row r="544" spans="1:42" x14ac:dyDescent="0.25">
      <c r="A544">
        <f>'[2]All Speed'!A544</f>
        <v>16370</v>
      </c>
      <c r="B544">
        <f>'[2]All Speed'!C544</f>
        <v>1</v>
      </c>
      <c r="C544" s="8" t="str">
        <f>'[2]All Speed'!D544</f>
        <v>I-805 NB</v>
      </c>
      <c r="D544" s="5">
        <f>'[2]All Speed'!E544</f>
        <v>21</v>
      </c>
      <c r="E544" s="1">
        <f>'[2]All Speed'!F544</f>
        <v>0.23</v>
      </c>
      <c r="F544" s="8" t="str">
        <f>'[2]All Speed'!G544</f>
        <v>H</v>
      </c>
      <c r="G544" s="112">
        <f>'[2]All Speed'!I544</f>
        <v>65.3</v>
      </c>
      <c r="H544" s="2">
        <f>'[2]All Speed'!J544</f>
        <v>65.58</v>
      </c>
      <c r="I544" s="112">
        <f>'[2]All Speed'!K544</f>
        <v>64.930000000000007</v>
      </c>
      <c r="J544" s="2">
        <f>'[2]All Speed'!L544</f>
        <v>65.77</v>
      </c>
      <c r="K544" s="112">
        <f>'[2]All Speed'!M544</f>
        <v>64.83</v>
      </c>
      <c r="L544" s="115">
        <f>VLOOKUP(A:A,readme[#All],2,FALSE)</f>
        <v>0</v>
      </c>
      <c r="M544" s="119">
        <f>VLOOKUP(A:A,readme[#All],3,FALSE)</f>
        <v>0</v>
      </c>
      <c r="N544" s="115">
        <f>VLOOKUP(A:A,readme[#All],4,FALSE)</f>
        <v>0</v>
      </c>
      <c r="O544" s="6">
        <f>VLOOKUP(A:A,readme[#All],5,FALSE)</f>
        <v>0</v>
      </c>
      <c r="P544" s="115">
        <f>VLOOKUP(A:A,readme[#All],6,FALSE)</f>
        <v>0</v>
      </c>
      <c r="Q544" s="143">
        <f t="shared" si="32"/>
        <v>-1</v>
      </c>
      <c r="R544" s="117">
        <f t="shared" si="33"/>
        <v>4300.7363999999998</v>
      </c>
      <c r="S544" s="143">
        <f t="shared" si="34"/>
        <v>-1</v>
      </c>
      <c r="T544" s="118">
        <f t="shared" si="35"/>
        <v>4325.6928999999991</v>
      </c>
      <c r="V544" s="10">
        <v>19481</v>
      </c>
      <c r="W544" s="139"/>
      <c r="X544" s="139"/>
      <c r="Y544" s="139"/>
      <c r="Z544" s="139"/>
      <c r="AA544" s="139"/>
      <c r="AB544" s="139"/>
      <c r="AC544" s="139"/>
      <c r="AD544" s="139"/>
      <c r="AE544" s="139"/>
      <c r="AF544" s="139"/>
      <c r="AG544" s="139"/>
      <c r="AH544" s="139"/>
      <c r="AI544" s="139">
        <v>66.73</v>
      </c>
      <c r="AJ544" s="139">
        <v>0</v>
      </c>
      <c r="AK544" s="139">
        <v>66.78</v>
      </c>
      <c r="AL544" s="139">
        <v>0</v>
      </c>
      <c r="AM544" s="139">
        <v>66.73</v>
      </c>
      <c r="AN544" s="139">
        <v>0</v>
      </c>
      <c r="AO544" s="139">
        <v>66.78</v>
      </c>
      <c r="AP544" s="139">
        <v>0</v>
      </c>
    </row>
    <row r="545" spans="1:42" x14ac:dyDescent="0.25">
      <c r="A545">
        <f>'[2]All Speed'!A545</f>
        <v>22146</v>
      </c>
      <c r="B545">
        <f>'[2]All Speed'!C545</f>
        <v>1</v>
      </c>
      <c r="C545" s="8" t="str">
        <f>'[2]All Speed'!D545</f>
        <v>I-805 NB</v>
      </c>
      <c r="D545" s="5">
        <f>'[2]All Speed'!E545</f>
        <v>22</v>
      </c>
      <c r="E545" s="1">
        <f>'[2]All Speed'!F545</f>
        <v>7.0000000000000007E-2</v>
      </c>
      <c r="F545" s="8" t="str">
        <f>'[2]All Speed'!G545</f>
        <v>H</v>
      </c>
      <c r="G545" s="112">
        <f>'[2]All Speed'!I545</f>
        <v>65.3</v>
      </c>
      <c r="H545" s="2">
        <f>'[2]All Speed'!J545</f>
        <v>65.58</v>
      </c>
      <c r="I545" s="112">
        <f>'[2]All Speed'!K545</f>
        <v>64.930000000000007</v>
      </c>
      <c r="J545" s="2">
        <f>'[2]All Speed'!L545</f>
        <v>65.77</v>
      </c>
      <c r="K545" s="112">
        <f>'[2]All Speed'!M545</f>
        <v>64.83</v>
      </c>
      <c r="L545" s="115">
        <f>VLOOKUP(A:A,readme[#All],2,FALSE)</f>
        <v>0</v>
      </c>
      <c r="M545" s="119">
        <f>VLOOKUP(A:A,readme[#All],3,FALSE)</f>
        <v>0</v>
      </c>
      <c r="N545" s="115">
        <f>VLOOKUP(A:A,readme[#All],4,FALSE)</f>
        <v>0</v>
      </c>
      <c r="O545" s="6">
        <f>VLOOKUP(A:A,readme[#All],5,FALSE)</f>
        <v>0</v>
      </c>
      <c r="P545" s="115">
        <f>VLOOKUP(A:A,readme[#All],6,FALSE)</f>
        <v>0</v>
      </c>
      <c r="Q545" s="143">
        <f t="shared" si="32"/>
        <v>-1</v>
      </c>
      <c r="R545" s="117">
        <f t="shared" si="33"/>
        <v>4300.7363999999998</v>
      </c>
      <c r="S545" s="143">
        <f t="shared" si="34"/>
        <v>-1</v>
      </c>
      <c r="T545" s="118">
        <f t="shared" si="35"/>
        <v>4325.6928999999991</v>
      </c>
      <c r="V545" s="10">
        <v>19564</v>
      </c>
      <c r="W545" s="139"/>
      <c r="X545" s="139"/>
      <c r="Y545" s="139"/>
      <c r="Z545" s="139"/>
      <c r="AA545" s="139">
        <v>61.62</v>
      </c>
      <c r="AB545" s="139">
        <v>0</v>
      </c>
      <c r="AC545" s="139">
        <v>65.83</v>
      </c>
      <c r="AD545" s="139">
        <v>0</v>
      </c>
      <c r="AE545" s="139"/>
      <c r="AF545" s="139"/>
      <c r="AG545" s="139"/>
      <c r="AH545" s="139"/>
      <c r="AI545" s="139"/>
      <c r="AJ545" s="139"/>
      <c r="AK545" s="139"/>
      <c r="AL545" s="139"/>
      <c r="AM545" s="139">
        <v>61.62</v>
      </c>
      <c r="AN545" s="139">
        <v>0</v>
      </c>
      <c r="AO545" s="139">
        <v>65.83</v>
      </c>
      <c r="AP545" s="139">
        <v>0</v>
      </c>
    </row>
    <row r="546" spans="1:42" x14ac:dyDescent="0.25">
      <c r="A546">
        <f>'[2]All Speed'!A546</f>
        <v>3197</v>
      </c>
      <c r="B546">
        <f>'[2]All Speed'!C546</f>
        <v>1</v>
      </c>
      <c r="C546" s="8" t="str">
        <f>'[2]All Speed'!D546</f>
        <v>I-805 NB</v>
      </c>
      <c r="D546" s="5">
        <f>'[2]All Speed'!E546</f>
        <v>23</v>
      </c>
      <c r="E546" s="1">
        <f>'[2]All Speed'!F546</f>
        <v>0.33</v>
      </c>
      <c r="F546" s="8" t="str">
        <f>'[2]All Speed'!G546</f>
        <v>H</v>
      </c>
      <c r="G546" s="112">
        <f>'[2]All Speed'!I546</f>
        <v>65.3</v>
      </c>
      <c r="H546" s="2">
        <f>'[2]All Speed'!J546</f>
        <v>65.58</v>
      </c>
      <c r="I546" s="112">
        <f>'[2]All Speed'!K546</f>
        <v>64.930000000000007</v>
      </c>
      <c r="J546" s="2">
        <f>'[2]All Speed'!L546</f>
        <v>65.77</v>
      </c>
      <c r="K546" s="112">
        <f>'[2]All Speed'!M546</f>
        <v>64.83</v>
      </c>
      <c r="L546" s="115">
        <f>VLOOKUP(A:A,readme[#All],2,FALSE)</f>
        <v>0</v>
      </c>
      <c r="M546" s="119">
        <f>VLOOKUP(A:A,readme[#All],3,FALSE)</f>
        <v>0</v>
      </c>
      <c r="N546" s="115">
        <f>VLOOKUP(A:A,readme[#All],4,FALSE)</f>
        <v>0</v>
      </c>
      <c r="O546" s="6">
        <f>VLOOKUP(A:A,readme[#All],5,FALSE)</f>
        <v>0</v>
      </c>
      <c r="P546" s="115">
        <f>VLOOKUP(A:A,readme[#All],6,FALSE)</f>
        <v>0</v>
      </c>
      <c r="Q546" s="143">
        <f t="shared" si="32"/>
        <v>-1</v>
      </c>
      <c r="R546" s="117">
        <f t="shared" si="33"/>
        <v>4300.7363999999998</v>
      </c>
      <c r="S546" s="143">
        <f t="shared" si="34"/>
        <v>-1</v>
      </c>
      <c r="T546" s="118">
        <f t="shared" si="35"/>
        <v>4325.6928999999991</v>
      </c>
      <c r="V546" s="10">
        <v>20457</v>
      </c>
      <c r="W546" s="139">
        <v>40.92</v>
      </c>
      <c r="X546" s="139">
        <v>0</v>
      </c>
      <c r="Y546" s="139">
        <v>67.260000000000005</v>
      </c>
      <c r="Z546" s="139">
        <v>0</v>
      </c>
      <c r="AA546" s="139"/>
      <c r="AB546" s="139"/>
      <c r="AC546" s="139"/>
      <c r="AD546" s="139"/>
      <c r="AE546" s="139"/>
      <c r="AF546" s="139"/>
      <c r="AG546" s="139"/>
      <c r="AH546" s="139"/>
      <c r="AI546" s="139"/>
      <c r="AJ546" s="139"/>
      <c r="AK546" s="139"/>
      <c r="AL546" s="139"/>
      <c r="AM546" s="139">
        <v>40.92</v>
      </c>
      <c r="AN546" s="139">
        <v>0</v>
      </c>
      <c r="AO546" s="139">
        <v>67.260000000000005</v>
      </c>
      <c r="AP546" s="139">
        <v>0</v>
      </c>
    </row>
    <row r="547" spans="1:42" x14ac:dyDescent="0.25">
      <c r="A547">
        <f>'[2]All Speed'!A547</f>
        <v>28673</v>
      </c>
      <c r="B547">
        <f>'[2]All Speed'!C547</f>
        <v>1</v>
      </c>
      <c r="C547" s="8" t="str">
        <f>'[2]All Speed'!D547</f>
        <v>I-805 NB</v>
      </c>
      <c r="D547" s="5">
        <f>'[2]All Speed'!E547</f>
        <v>24</v>
      </c>
      <c r="E547" s="1">
        <f>'[2]All Speed'!F547</f>
        <v>0.25</v>
      </c>
      <c r="F547" s="8" t="str">
        <f>'[2]All Speed'!G547</f>
        <v>H</v>
      </c>
      <c r="G547" s="112">
        <f>'[2]All Speed'!I547</f>
        <v>64.709999999999994</v>
      </c>
      <c r="H547" s="2">
        <f>'[2]All Speed'!J547</f>
        <v>59.93</v>
      </c>
      <c r="I547" s="112">
        <f>'[2]All Speed'!K547</f>
        <v>62.33</v>
      </c>
      <c r="J547" s="2">
        <f>'[2]All Speed'!L547</f>
        <v>62.05</v>
      </c>
      <c r="K547" s="112">
        <f>'[2]All Speed'!M547</f>
        <v>64.3</v>
      </c>
      <c r="L547" s="115">
        <f>VLOOKUP(A:A,readme[#All],2,FALSE)</f>
        <v>0</v>
      </c>
      <c r="M547" s="119">
        <f>VLOOKUP(A:A,readme[#All],3,FALSE)</f>
        <v>0</v>
      </c>
      <c r="N547" s="115">
        <f>VLOOKUP(A:A,readme[#All],4,FALSE)</f>
        <v>0</v>
      </c>
      <c r="O547" s="6">
        <f>VLOOKUP(A:A,readme[#All],5,FALSE)</f>
        <v>0</v>
      </c>
      <c r="P547" s="115">
        <f>VLOOKUP(A:A,readme[#All],6,FALSE)</f>
        <v>0</v>
      </c>
      <c r="Q547" s="143">
        <f t="shared" si="32"/>
        <v>-1</v>
      </c>
      <c r="R547" s="117">
        <f t="shared" si="33"/>
        <v>3591.6048999999998</v>
      </c>
      <c r="S547" s="143">
        <f t="shared" si="34"/>
        <v>-1</v>
      </c>
      <c r="T547" s="118">
        <f t="shared" si="35"/>
        <v>3850.2024999999999</v>
      </c>
      <c r="V547" s="10">
        <v>20458</v>
      </c>
      <c r="W547" s="139">
        <v>39.69</v>
      </c>
      <c r="X547" s="139">
        <v>0</v>
      </c>
      <c r="Y547" s="139">
        <v>65.58</v>
      </c>
      <c r="Z547" s="139">
        <v>0</v>
      </c>
      <c r="AA547" s="139"/>
      <c r="AB547" s="139"/>
      <c r="AC547" s="139"/>
      <c r="AD547" s="139"/>
      <c r="AE547" s="139"/>
      <c r="AF547" s="139"/>
      <c r="AG547" s="139"/>
      <c r="AH547" s="139"/>
      <c r="AI547" s="139"/>
      <c r="AJ547" s="139"/>
      <c r="AK547" s="139"/>
      <c r="AL547" s="139"/>
      <c r="AM547" s="139">
        <v>39.69</v>
      </c>
      <c r="AN547" s="139">
        <v>0</v>
      </c>
      <c r="AO547" s="139">
        <v>65.58</v>
      </c>
      <c r="AP547" s="139">
        <v>0</v>
      </c>
    </row>
    <row r="548" spans="1:42" x14ac:dyDescent="0.25">
      <c r="A548">
        <f>'[2]All Speed'!A548</f>
        <v>705</v>
      </c>
      <c r="B548">
        <f>'[2]All Speed'!C548</f>
        <v>1</v>
      </c>
      <c r="C548" s="8" t="str">
        <f>'[2]All Speed'!D548</f>
        <v>I-805 NB</v>
      </c>
      <c r="D548" s="5">
        <f>'[2]All Speed'!E548</f>
        <v>25</v>
      </c>
      <c r="E548" s="1">
        <f>'[2]All Speed'!F548</f>
        <v>0.39</v>
      </c>
      <c r="F548" s="8" t="str">
        <f>'[2]All Speed'!G548</f>
        <v>H</v>
      </c>
      <c r="G548" s="112">
        <f>'[2]All Speed'!I548</f>
        <v>64.709999999999994</v>
      </c>
      <c r="H548" s="2">
        <f>'[2]All Speed'!J548</f>
        <v>59.93</v>
      </c>
      <c r="I548" s="112">
        <f>'[2]All Speed'!K548</f>
        <v>62.33</v>
      </c>
      <c r="J548" s="2">
        <f>'[2]All Speed'!L548</f>
        <v>62.05</v>
      </c>
      <c r="K548" s="112">
        <f>'[2]All Speed'!M548</f>
        <v>64.3</v>
      </c>
      <c r="L548" s="115">
        <f>VLOOKUP(A:A,readme[#All],2,FALSE)</f>
        <v>0</v>
      </c>
      <c r="M548" s="119">
        <f>VLOOKUP(A:A,readme[#All],3,FALSE)</f>
        <v>0</v>
      </c>
      <c r="N548" s="115">
        <f>VLOOKUP(A:A,readme[#All],4,FALSE)</f>
        <v>0</v>
      </c>
      <c r="O548" s="6">
        <f>VLOOKUP(A:A,readme[#All],5,FALSE)</f>
        <v>0</v>
      </c>
      <c r="P548" s="115">
        <f>VLOOKUP(A:A,readme[#All],6,FALSE)</f>
        <v>0</v>
      </c>
      <c r="Q548" s="143">
        <f t="shared" si="32"/>
        <v>-1</v>
      </c>
      <c r="R548" s="117">
        <f t="shared" si="33"/>
        <v>3591.6048999999998</v>
      </c>
      <c r="S548" s="143">
        <f t="shared" si="34"/>
        <v>-1</v>
      </c>
      <c r="T548" s="118">
        <f t="shared" si="35"/>
        <v>3850.2024999999999</v>
      </c>
      <c r="V548" s="10">
        <v>20463</v>
      </c>
      <c r="W548" s="139"/>
      <c r="X548" s="139"/>
      <c r="Y548" s="139"/>
      <c r="Z548" s="139"/>
      <c r="AA548" s="139">
        <v>67.760000000000005</v>
      </c>
      <c r="AB548" s="139">
        <v>0</v>
      </c>
      <c r="AC548" s="139">
        <v>53.22</v>
      </c>
      <c r="AD548" s="139">
        <v>0</v>
      </c>
      <c r="AE548" s="139"/>
      <c r="AF548" s="139"/>
      <c r="AG548" s="139"/>
      <c r="AH548" s="139"/>
      <c r="AI548" s="139"/>
      <c r="AJ548" s="139"/>
      <c r="AK548" s="139"/>
      <c r="AL548" s="139"/>
      <c r="AM548" s="139">
        <v>67.760000000000005</v>
      </c>
      <c r="AN548" s="139">
        <v>0</v>
      </c>
      <c r="AO548" s="139">
        <v>53.22</v>
      </c>
      <c r="AP548" s="139">
        <v>0</v>
      </c>
    </row>
    <row r="549" spans="1:42" x14ac:dyDescent="0.25">
      <c r="A549">
        <f>'[2]All Speed'!A549</f>
        <v>706</v>
      </c>
      <c r="B549">
        <f>'[2]All Speed'!C549</f>
        <v>1</v>
      </c>
      <c r="C549" s="8" t="str">
        <f>'[2]All Speed'!D549</f>
        <v>I-805 NB</v>
      </c>
      <c r="D549" s="5">
        <f>'[2]All Speed'!E549</f>
        <v>27</v>
      </c>
      <c r="E549" s="1">
        <f>'[2]All Speed'!F549</f>
        <v>0.23</v>
      </c>
      <c r="F549" s="8" t="str">
        <f>'[2]All Speed'!G549</f>
        <v>BONITA</v>
      </c>
      <c r="G549" s="112">
        <f>'[2]All Speed'!I549</f>
        <v>64.23</v>
      </c>
      <c r="H549" s="2">
        <f>'[2]All Speed'!J549</f>
        <v>60.87</v>
      </c>
      <c r="I549" s="112">
        <f>'[2]All Speed'!K549</f>
        <v>65.069999999999993</v>
      </c>
      <c r="J549" s="2">
        <f>'[2]All Speed'!L549</f>
        <v>65.709999999999994</v>
      </c>
      <c r="K549" s="112">
        <f>'[2]All Speed'!M549</f>
        <v>63.92</v>
      </c>
      <c r="L549" s="115">
        <f>VLOOKUP(A:A,readme[#All],2,FALSE)</f>
        <v>0</v>
      </c>
      <c r="M549" s="119">
        <f>VLOOKUP(A:A,readme[#All],3,FALSE)</f>
        <v>0</v>
      </c>
      <c r="N549" s="115">
        <f>VLOOKUP(A:A,readme[#All],4,FALSE)</f>
        <v>0</v>
      </c>
      <c r="O549" s="6">
        <f>VLOOKUP(A:A,readme[#All],5,FALSE)</f>
        <v>0</v>
      </c>
      <c r="P549" s="115">
        <f>VLOOKUP(A:A,readme[#All],6,FALSE)</f>
        <v>0</v>
      </c>
      <c r="Q549" s="143">
        <f t="shared" si="32"/>
        <v>-1</v>
      </c>
      <c r="R549" s="117">
        <f t="shared" si="33"/>
        <v>3705.1568999999995</v>
      </c>
      <c r="S549" s="143">
        <f t="shared" si="34"/>
        <v>-1</v>
      </c>
      <c r="T549" s="118">
        <f t="shared" si="35"/>
        <v>4317.8040999999994</v>
      </c>
      <c r="V549" s="10">
        <v>20465</v>
      </c>
      <c r="W549" s="139">
        <v>41.61</v>
      </c>
      <c r="X549" s="139">
        <v>0</v>
      </c>
      <c r="Y549" s="139">
        <v>67.87</v>
      </c>
      <c r="Z549" s="139">
        <v>0</v>
      </c>
      <c r="AA549" s="139"/>
      <c r="AB549" s="139"/>
      <c r="AC549" s="139"/>
      <c r="AD549" s="139"/>
      <c r="AE549" s="139"/>
      <c r="AF549" s="139"/>
      <c r="AG549" s="139"/>
      <c r="AH549" s="139"/>
      <c r="AI549" s="139"/>
      <c r="AJ549" s="139"/>
      <c r="AK549" s="139"/>
      <c r="AL549" s="139"/>
      <c r="AM549" s="139">
        <v>41.61</v>
      </c>
      <c r="AN549" s="139">
        <v>0</v>
      </c>
      <c r="AO549" s="139">
        <v>67.87</v>
      </c>
      <c r="AP549" s="139">
        <v>0</v>
      </c>
    </row>
    <row r="550" spans="1:42" x14ac:dyDescent="0.25">
      <c r="A550">
        <f>'[2]All Speed'!A550</f>
        <v>707</v>
      </c>
      <c r="B550">
        <f>'[2]All Speed'!C550</f>
        <v>1</v>
      </c>
      <c r="C550" s="8" t="str">
        <f>'[2]All Speed'!D550</f>
        <v>I-805 NB</v>
      </c>
      <c r="D550" s="5">
        <f>'[2]All Speed'!E550</f>
        <v>28</v>
      </c>
      <c r="E550" s="1">
        <f>'[2]All Speed'!F550</f>
        <v>0.45</v>
      </c>
      <c r="F550" s="8" t="str">
        <f>'[2]All Speed'!G550</f>
        <v>SR-54 EB</v>
      </c>
      <c r="G550" s="112">
        <f>'[2]All Speed'!I550</f>
        <v>64.23</v>
      </c>
      <c r="H550" s="2">
        <f>'[2]All Speed'!J550</f>
        <v>60.87</v>
      </c>
      <c r="I550" s="112">
        <f>'[2]All Speed'!K550</f>
        <v>65.069999999999993</v>
      </c>
      <c r="J550" s="2">
        <f>'[2]All Speed'!L550</f>
        <v>65.709999999999994</v>
      </c>
      <c r="K550" s="112">
        <f>'[2]All Speed'!M550</f>
        <v>63.92</v>
      </c>
      <c r="L550" s="115">
        <f>VLOOKUP(A:A,readme[#All],2,FALSE)</f>
        <v>0</v>
      </c>
      <c r="M550" s="119">
        <f>VLOOKUP(A:A,readme[#All],3,FALSE)</f>
        <v>0</v>
      </c>
      <c r="N550" s="115">
        <f>VLOOKUP(A:A,readme[#All],4,FALSE)</f>
        <v>0</v>
      </c>
      <c r="O550" s="6">
        <f>VLOOKUP(A:A,readme[#All],5,FALSE)</f>
        <v>0</v>
      </c>
      <c r="P550" s="115">
        <f>VLOOKUP(A:A,readme[#All],6,FALSE)</f>
        <v>0</v>
      </c>
      <c r="Q550" s="143">
        <f t="shared" si="32"/>
        <v>-1</v>
      </c>
      <c r="R550" s="117">
        <f t="shared" si="33"/>
        <v>3705.1568999999995</v>
      </c>
      <c r="S550" s="143">
        <f t="shared" si="34"/>
        <v>-1</v>
      </c>
      <c r="T550" s="118">
        <f t="shared" si="35"/>
        <v>4317.8040999999994</v>
      </c>
      <c r="V550" s="10">
        <v>20466</v>
      </c>
      <c r="W550" s="139">
        <v>41.61</v>
      </c>
      <c r="X550" s="139">
        <v>0</v>
      </c>
      <c r="Y550" s="139">
        <v>67.87</v>
      </c>
      <c r="Z550" s="139">
        <v>0</v>
      </c>
      <c r="AA550" s="139"/>
      <c r="AB550" s="139"/>
      <c r="AC550" s="139"/>
      <c r="AD550" s="139"/>
      <c r="AE550" s="139"/>
      <c r="AF550" s="139"/>
      <c r="AG550" s="139"/>
      <c r="AH550" s="139"/>
      <c r="AI550" s="139"/>
      <c r="AJ550" s="139"/>
      <c r="AK550" s="139"/>
      <c r="AL550" s="139"/>
      <c r="AM550" s="139">
        <v>41.61</v>
      </c>
      <c r="AN550" s="139">
        <v>0</v>
      </c>
      <c r="AO550" s="139">
        <v>67.87</v>
      </c>
      <c r="AP550" s="139">
        <v>0</v>
      </c>
    </row>
    <row r="551" spans="1:42" x14ac:dyDescent="0.25">
      <c r="A551">
        <f>'[2]All Speed'!A551</f>
        <v>3204</v>
      </c>
      <c r="B551">
        <f>'[2]All Speed'!C551</f>
        <v>1</v>
      </c>
      <c r="C551" s="8" t="str">
        <f>'[2]All Speed'!D551</f>
        <v>I-805 NB</v>
      </c>
      <c r="D551" s="5">
        <f>'[2]All Speed'!E551</f>
        <v>29</v>
      </c>
      <c r="E551" s="1">
        <f>'[2]All Speed'!F551</f>
        <v>0.18</v>
      </c>
      <c r="F551" s="8" t="str">
        <f>'[2]All Speed'!G551</f>
        <v>SWEETWATER</v>
      </c>
      <c r="G551" s="112">
        <f>'[2]All Speed'!I551</f>
        <v>64.23</v>
      </c>
      <c r="H551" s="2">
        <f>'[2]All Speed'!J551</f>
        <v>60.87</v>
      </c>
      <c r="I551" s="112">
        <f>'[2]All Speed'!K551</f>
        <v>65.069999999999993</v>
      </c>
      <c r="J551" s="2">
        <f>'[2]All Speed'!L551</f>
        <v>65.709999999999994</v>
      </c>
      <c r="K551" s="112">
        <f>'[2]All Speed'!M551</f>
        <v>63.92</v>
      </c>
      <c r="L551" s="115">
        <f>VLOOKUP(A:A,readme[#All],2,FALSE)</f>
        <v>0</v>
      </c>
      <c r="M551" s="119">
        <f>VLOOKUP(A:A,readme[#All],3,FALSE)</f>
        <v>0</v>
      </c>
      <c r="N551" s="115">
        <f>VLOOKUP(A:A,readme[#All],4,FALSE)</f>
        <v>0</v>
      </c>
      <c r="O551" s="6">
        <f>VLOOKUP(A:A,readme[#All],5,FALSE)</f>
        <v>0</v>
      </c>
      <c r="P551" s="115">
        <f>VLOOKUP(A:A,readme[#All],6,FALSE)</f>
        <v>0</v>
      </c>
      <c r="Q551" s="143">
        <f t="shared" si="32"/>
        <v>-1</v>
      </c>
      <c r="R551" s="117">
        <f t="shared" si="33"/>
        <v>3705.1568999999995</v>
      </c>
      <c r="S551" s="143">
        <f t="shared" si="34"/>
        <v>-1</v>
      </c>
      <c r="T551" s="118">
        <f t="shared" si="35"/>
        <v>4317.8040999999994</v>
      </c>
      <c r="V551" s="10">
        <v>20467</v>
      </c>
      <c r="W551" s="139">
        <v>42.72</v>
      </c>
      <c r="X551" s="139">
        <v>0</v>
      </c>
      <c r="Y551" s="139">
        <v>66.569999999999993</v>
      </c>
      <c r="Z551" s="139">
        <v>0</v>
      </c>
      <c r="AA551" s="139"/>
      <c r="AB551" s="139"/>
      <c r="AC551" s="139"/>
      <c r="AD551" s="139"/>
      <c r="AE551" s="139"/>
      <c r="AF551" s="139"/>
      <c r="AG551" s="139"/>
      <c r="AH551" s="139"/>
      <c r="AI551" s="139"/>
      <c r="AJ551" s="139"/>
      <c r="AK551" s="139"/>
      <c r="AL551" s="139"/>
      <c r="AM551" s="139">
        <v>42.72</v>
      </c>
      <c r="AN551" s="139">
        <v>0</v>
      </c>
      <c r="AO551" s="139">
        <v>66.569999999999993</v>
      </c>
      <c r="AP551" s="139">
        <v>0</v>
      </c>
    </row>
    <row r="552" spans="1:42" x14ac:dyDescent="0.25">
      <c r="A552">
        <f>'[2]All Speed'!A552</f>
        <v>708</v>
      </c>
      <c r="B552">
        <f>'[2]All Speed'!C552</f>
        <v>1</v>
      </c>
      <c r="C552" s="8" t="str">
        <f>'[2]All Speed'!D552</f>
        <v>I-805 NB</v>
      </c>
      <c r="D552" s="5">
        <f>'[2]All Speed'!E552</f>
        <v>30</v>
      </c>
      <c r="E552" s="1">
        <f>'[2]All Speed'!F552</f>
        <v>0.33</v>
      </c>
      <c r="F552" s="8" t="str">
        <f>'[2]All Speed'!G552</f>
        <v>SWEETWATER</v>
      </c>
      <c r="G552" s="112">
        <f>'[2]All Speed'!I552</f>
        <v>64.23</v>
      </c>
      <c r="H552" s="2">
        <f>'[2]All Speed'!J552</f>
        <v>60.87</v>
      </c>
      <c r="I552" s="112">
        <f>'[2]All Speed'!K552</f>
        <v>65.069999999999993</v>
      </c>
      <c r="J552" s="2">
        <f>'[2]All Speed'!L552</f>
        <v>65.709999999999994</v>
      </c>
      <c r="K552" s="112">
        <f>'[2]All Speed'!M552</f>
        <v>63.92</v>
      </c>
      <c r="L552" s="115">
        <f>VLOOKUP(A:A,readme[#All],2,FALSE)</f>
        <v>0</v>
      </c>
      <c r="M552" s="119">
        <f>VLOOKUP(A:A,readme[#All],3,FALSE)</f>
        <v>0</v>
      </c>
      <c r="N552" s="115">
        <f>VLOOKUP(A:A,readme[#All],4,FALSE)</f>
        <v>0</v>
      </c>
      <c r="O552" s="6">
        <f>VLOOKUP(A:A,readme[#All],5,FALSE)</f>
        <v>0</v>
      </c>
      <c r="P552" s="115">
        <f>VLOOKUP(A:A,readme[#All],6,FALSE)</f>
        <v>0</v>
      </c>
      <c r="Q552" s="143">
        <f t="shared" si="32"/>
        <v>-1</v>
      </c>
      <c r="R552" s="117">
        <f t="shared" si="33"/>
        <v>3705.1568999999995</v>
      </c>
      <c r="S552" s="143">
        <f t="shared" si="34"/>
        <v>-1</v>
      </c>
      <c r="T552" s="118">
        <f t="shared" si="35"/>
        <v>4317.8040999999994</v>
      </c>
      <c r="V552" s="10">
        <v>20471</v>
      </c>
      <c r="W552" s="139">
        <v>40.71</v>
      </c>
      <c r="X552" s="139">
        <v>0</v>
      </c>
      <c r="Y552" s="139">
        <v>63.27</v>
      </c>
      <c r="Z552" s="139">
        <v>0</v>
      </c>
      <c r="AA552" s="139"/>
      <c r="AB552" s="139"/>
      <c r="AC552" s="139"/>
      <c r="AD552" s="139"/>
      <c r="AE552" s="139"/>
      <c r="AF552" s="139"/>
      <c r="AG552" s="139"/>
      <c r="AH552" s="139"/>
      <c r="AI552" s="139"/>
      <c r="AJ552" s="139"/>
      <c r="AK552" s="139"/>
      <c r="AL552" s="139"/>
      <c r="AM552" s="139">
        <v>40.71</v>
      </c>
      <c r="AN552" s="139">
        <v>0</v>
      </c>
      <c r="AO552" s="139">
        <v>63.27</v>
      </c>
      <c r="AP552" s="139">
        <v>0</v>
      </c>
    </row>
    <row r="553" spans="1:42" x14ac:dyDescent="0.25">
      <c r="A553">
        <f>'[2]All Speed'!A553</f>
        <v>711</v>
      </c>
      <c r="B553">
        <f>'[2]All Speed'!C553</f>
        <v>1</v>
      </c>
      <c r="C553" s="8" t="str">
        <f>'[2]All Speed'!D553</f>
        <v>I-805 NB</v>
      </c>
      <c r="D553" s="5">
        <f>'[2]All Speed'!E553</f>
        <v>31</v>
      </c>
      <c r="E553" s="1">
        <f>'[2]All Speed'!F553</f>
        <v>0.28999999999999998</v>
      </c>
      <c r="F553" s="8" t="str">
        <f>'[2]All Speed'!G553</f>
        <v>SWEETWATER</v>
      </c>
      <c r="G553" s="112">
        <f>'[2]All Speed'!I553</f>
        <v>64.23</v>
      </c>
      <c r="H553" s="2">
        <f>'[2]All Speed'!J553</f>
        <v>60.87</v>
      </c>
      <c r="I553" s="112">
        <f>'[2]All Speed'!K553</f>
        <v>65.069999999999993</v>
      </c>
      <c r="J553" s="2">
        <f>'[2]All Speed'!L553</f>
        <v>65.709999999999994</v>
      </c>
      <c r="K553" s="112">
        <f>'[2]All Speed'!M553</f>
        <v>63.92</v>
      </c>
      <c r="L553" s="115">
        <f>VLOOKUP(A:A,readme[#All],2,FALSE)</f>
        <v>0</v>
      </c>
      <c r="M553" s="119">
        <f>VLOOKUP(A:A,readme[#All],3,FALSE)</f>
        <v>0</v>
      </c>
      <c r="N553" s="115">
        <f>VLOOKUP(A:A,readme[#All],4,FALSE)</f>
        <v>0</v>
      </c>
      <c r="O553" s="6">
        <f>VLOOKUP(A:A,readme[#All],5,FALSE)</f>
        <v>0</v>
      </c>
      <c r="P553" s="115">
        <f>VLOOKUP(A:A,readme[#All],6,FALSE)</f>
        <v>0</v>
      </c>
      <c r="Q553" s="144">
        <f t="shared" si="32"/>
        <v>-1</v>
      </c>
      <c r="R553" s="117">
        <f t="shared" si="33"/>
        <v>3705.1568999999995</v>
      </c>
      <c r="S553" s="144">
        <f t="shared" si="34"/>
        <v>-1</v>
      </c>
      <c r="T553" s="118">
        <f t="shared" si="35"/>
        <v>4317.8040999999994</v>
      </c>
      <c r="V553" s="10">
        <v>20472</v>
      </c>
      <c r="W553" s="139">
        <v>40.71</v>
      </c>
      <c r="X553" s="139">
        <v>0</v>
      </c>
      <c r="Y553" s="139">
        <v>63.27</v>
      </c>
      <c r="Z553" s="139">
        <v>0</v>
      </c>
      <c r="AA553" s="139"/>
      <c r="AB553" s="139"/>
      <c r="AC553" s="139"/>
      <c r="AD553" s="139"/>
      <c r="AE553" s="139"/>
      <c r="AF553" s="139"/>
      <c r="AG553" s="139"/>
      <c r="AH553" s="139"/>
      <c r="AI553" s="139"/>
      <c r="AJ553" s="139"/>
      <c r="AK553" s="139"/>
      <c r="AL553" s="139"/>
      <c r="AM553" s="139">
        <v>40.71</v>
      </c>
      <c r="AN553" s="139">
        <v>0</v>
      </c>
      <c r="AO553" s="139">
        <v>63.27</v>
      </c>
      <c r="AP553" s="139">
        <v>0</v>
      </c>
    </row>
    <row r="554" spans="1:42" x14ac:dyDescent="0.25">
      <c r="A554">
        <f>'[2]All Speed'!A554</f>
        <v>20741</v>
      </c>
      <c r="B554">
        <f>'[2]All Speed'!C554</f>
        <v>1</v>
      </c>
      <c r="C554" s="8" t="str">
        <f>'[2]All Speed'!D554</f>
        <v>I-805 NB</v>
      </c>
      <c r="D554" s="5">
        <f>'[2]All Speed'!E554</f>
        <v>32</v>
      </c>
      <c r="E554" s="1">
        <f>'[2]All Speed'!F554</f>
        <v>0.48</v>
      </c>
      <c r="F554" s="8" t="str">
        <f>'[2]All Speed'!G554</f>
        <v>SR-54 WB</v>
      </c>
      <c r="G554" s="112">
        <f>'[2]All Speed'!I554</f>
        <v>66.540000000000006</v>
      </c>
      <c r="H554" s="2">
        <f>'[2]All Speed'!J554</f>
        <v>45.43</v>
      </c>
      <c r="I554" s="112">
        <f>'[2]All Speed'!K554</f>
        <v>66.239999999999995</v>
      </c>
      <c r="J554" s="2">
        <f>'[2]All Speed'!L554</f>
        <v>67.56</v>
      </c>
      <c r="K554" s="112">
        <f>'[2]All Speed'!M554</f>
        <v>66.73</v>
      </c>
      <c r="L554" s="115">
        <f>VLOOKUP(A:A,readme[#All],2,FALSE)</f>
        <v>0</v>
      </c>
      <c r="M554" s="119">
        <f>VLOOKUP(A:A,readme[#All],3,FALSE)</f>
        <v>0</v>
      </c>
      <c r="N554" s="115">
        <f>VLOOKUP(A:A,readme[#All],4,FALSE)</f>
        <v>0</v>
      </c>
      <c r="O554" s="6">
        <f>VLOOKUP(A:A,readme[#All],5,FALSE)</f>
        <v>0</v>
      </c>
      <c r="P554" s="115">
        <f>VLOOKUP(A:A,readme[#All],6,FALSE)</f>
        <v>0</v>
      </c>
      <c r="Q554" s="143">
        <f t="shared" si="32"/>
        <v>-1</v>
      </c>
      <c r="R554" s="117">
        <f t="shared" si="33"/>
        <v>2063.8849</v>
      </c>
      <c r="S554" s="143">
        <f t="shared" si="34"/>
        <v>-1</v>
      </c>
      <c r="T554" s="118">
        <f t="shared" si="35"/>
        <v>4564.3536000000004</v>
      </c>
      <c r="V554" s="10">
        <v>20487</v>
      </c>
      <c r="W554" s="139">
        <v>53.84</v>
      </c>
      <c r="X554" s="139">
        <v>0</v>
      </c>
      <c r="Y554" s="139">
        <v>61.86</v>
      </c>
      <c r="Z554" s="139">
        <v>0</v>
      </c>
      <c r="AA554" s="139"/>
      <c r="AB554" s="139"/>
      <c r="AC554" s="139"/>
      <c r="AD554" s="139"/>
      <c r="AE554" s="139"/>
      <c r="AF554" s="139"/>
      <c r="AG554" s="139"/>
      <c r="AH554" s="139"/>
      <c r="AI554" s="139"/>
      <c r="AJ554" s="139"/>
      <c r="AK554" s="139"/>
      <c r="AL554" s="139"/>
      <c r="AM554" s="139">
        <v>53.84</v>
      </c>
      <c r="AN554" s="139">
        <v>0</v>
      </c>
      <c r="AO554" s="139">
        <v>61.86</v>
      </c>
      <c r="AP554" s="139">
        <v>0</v>
      </c>
    </row>
    <row r="555" spans="1:42" x14ac:dyDescent="0.25">
      <c r="A555">
        <f>'[2]All Speed'!A555</f>
        <v>20743</v>
      </c>
      <c r="B555">
        <f>'[2]All Speed'!C555</f>
        <v>1</v>
      </c>
      <c r="C555" s="8" t="str">
        <f>'[2]All Speed'!D555</f>
        <v>I-805 NB</v>
      </c>
      <c r="D555" s="5">
        <f>'[2]All Speed'!E555</f>
        <v>33</v>
      </c>
      <c r="E555" s="1">
        <f>'[2]All Speed'!F555</f>
        <v>0.42</v>
      </c>
      <c r="F555" s="8" t="str">
        <f>'[2]All Speed'!G555</f>
        <v>PLAZA</v>
      </c>
      <c r="G555" s="112">
        <f>'[2]All Speed'!I555</f>
        <v>66.540000000000006</v>
      </c>
      <c r="H555" s="2">
        <f>'[2]All Speed'!J555</f>
        <v>45.43</v>
      </c>
      <c r="I555" s="112">
        <f>'[2]All Speed'!K555</f>
        <v>66.239999999999995</v>
      </c>
      <c r="J555" s="2">
        <f>'[2]All Speed'!L555</f>
        <v>67.56</v>
      </c>
      <c r="K555" s="112">
        <f>'[2]All Speed'!M555</f>
        <v>66.73</v>
      </c>
      <c r="L555" s="115">
        <f>VLOOKUP(A:A,readme[#All],2,FALSE)</f>
        <v>0</v>
      </c>
      <c r="M555" s="119">
        <f>VLOOKUP(A:A,readme[#All],3,FALSE)</f>
        <v>0</v>
      </c>
      <c r="N555" s="115">
        <f>VLOOKUP(A:A,readme[#All],4,FALSE)</f>
        <v>0</v>
      </c>
      <c r="O555" s="6">
        <f>VLOOKUP(A:A,readme[#All],5,FALSE)</f>
        <v>0</v>
      </c>
      <c r="P555" s="115">
        <f>VLOOKUP(A:A,readme[#All],6,FALSE)</f>
        <v>0</v>
      </c>
      <c r="Q555" s="143">
        <f t="shared" si="32"/>
        <v>-1</v>
      </c>
      <c r="R555" s="117">
        <f t="shared" si="33"/>
        <v>2063.8849</v>
      </c>
      <c r="S555" s="143">
        <f t="shared" si="34"/>
        <v>-1</v>
      </c>
      <c r="T555" s="118">
        <f t="shared" si="35"/>
        <v>4564.3536000000004</v>
      </c>
      <c r="V555" s="10">
        <v>20529</v>
      </c>
      <c r="W555" s="139">
        <v>65.12</v>
      </c>
      <c r="X555" s="139">
        <v>0</v>
      </c>
      <c r="Y555" s="139">
        <v>65.290000000000006</v>
      </c>
      <c r="Z555" s="139">
        <v>0</v>
      </c>
      <c r="AA555" s="139"/>
      <c r="AB555" s="139"/>
      <c r="AC555" s="139"/>
      <c r="AD555" s="139"/>
      <c r="AE555" s="139"/>
      <c r="AF555" s="139"/>
      <c r="AG555" s="139"/>
      <c r="AH555" s="139"/>
      <c r="AI555" s="139"/>
      <c r="AJ555" s="139"/>
      <c r="AK555" s="139"/>
      <c r="AL555" s="139"/>
      <c r="AM555" s="139">
        <v>65.12</v>
      </c>
      <c r="AN555" s="139">
        <v>0</v>
      </c>
      <c r="AO555" s="139">
        <v>65.290000000000006</v>
      </c>
      <c r="AP555" s="139">
        <v>0</v>
      </c>
    </row>
    <row r="556" spans="1:42" x14ac:dyDescent="0.25">
      <c r="A556">
        <f>'[2]All Speed'!A556</f>
        <v>717</v>
      </c>
      <c r="B556">
        <f>'[2]All Speed'!C556</f>
        <v>1</v>
      </c>
      <c r="C556" s="8" t="str">
        <f>'[2]All Speed'!D556</f>
        <v>I-805 NB</v>
      </c>
      <c r="D556" s="5">
        <f>'[2]All Speed'!E556</f>
        <v>35</v>
      </c>
      <c r="E556" s="1">
        <f>'[2]All Speed'!F556</f>
        <v>0.24</v>
      </c>
      <c r="F556" s="8" t="str">
        <f>'[2]All Speed'!G556</f>
        <v>43RD</v>
      </c>
      <c r="G556" s="112">
        <f>'[2]All Speed'!I556</f>
        <v>63.57</v>
      </c>
      <c r="H556" s="2">
        <f>'[2]All Speed'!J556</f>
        <v>36.31</v>
      </c>
      <c r="I556" s="112">
        <f>'[2]All Speed'!K556</f>
        <v>64.989999999999995</v>
      </c>
      <c r="J556" s="2">
        <f>'[2]All Speed'!L556</f>
        <v>65.98</v>
      </c>
      <c r="K556" s="112">
        <f>'[2]All Speed'!M556</f>
        <v>64.14</v>
      </c>
      <c r="L556" s="115">
        <f>VLOOKUP(A:A,readme[#All],2,FALSE)</f>
        <v>0</v>
      </c>
      <c r="M556" s="119">
        <f>VLOOKUP(A:A,readme[#All],3,FALSE)</f>
        <v>0</v>
      </c>
      <c r="N556" s="115">
        <f>VLOOKUP(A:A,readme[#All],4,FALSE)</f>
        <v>0</v>
      </c>
      <c r="O556" s="6">
        <f>VLOOKUP(A:A,readme[#All],5,FALSE)</f>
        <v>0</v>
      </c>
      <c r="P556" s="115">
        <f>VLOOKUP(A:A,readme[#All],6,FALSE)</f>
        <v>0</v>
      </c>
      <c r="Q556" s="143">
        <f t="shared" si="32"/>
        <v>-1</v>
      </c>
      <c r="R556" s="117">
        <f t="shared" si="33"/>
        <v>1318.4161000000001</v>
      </c>
      <c r="S556" s="143">
        <f t="shared" si="34"/>
        <v>-1</v>
      </c>
      <c r="T556" s="118">
        <f t="shared" si="35"/>
        <v>4353.3604000000005</v>
      </c>
      <c r="V556" s="10">
        <v>20588</v>
      </c>
      <c r="W556" s="139">
        <v>62.33</v>
      </c>
      <c r="X556" s="139">
        <v>0</v>
      </c>
      <c r="Y556" s="139">
        <v>62.29</v>
      </c>
      <c r="Z556" s="139">
        <v>0</v>
      </c>
      <c r="AA556" s="139"/>
      <c r="AB556" s="139"/>
      <c r="AC556" s="139"/>
      <c r="AD556" s="139"/>
      <c r="AE556" s="139"/>
      <c r="AF556" s="139"/>
      <c r="AG556" s="139"/>
      <c r="AH556" s="139"/>
      <c r="AI556" s="139"/>
      <c r="AJ556" s="139"/>
      <c r="AK556" s="139"/>
      <c r="AL556" s="139"/>
      <c r="AM556" s="139">
        <v>62.33</v>
      </c>
      <c r="AN556" s="139">
        <v>0</v>
      </c>
      <c r="AO556" s="139">
        <v>62.29</v>
      </c>
      <c r="AP556" s="139">
        <v>0</v>
      </c>
    </row>
    <row r="557" spans="1:42" x14ac:dyDescent="0.25">
      <c r="A557">
        <f>'[2]All Speed'!A557</f>
        <v>3205</v>
      </c>
      <c r="B557">
        <f>'[2]All Speed'!C557</f>
        <v>1</v>
      </c>
      <c r="C557" s="8" t="str">
        <f>'[2]All Speed'!D557</f>
        <v>I-805 NB</v>
      </c>
      <c r="D557" s="5">
        <f>'[2]All Speed'!E557</f>
        <v>36</v>
      </c>
      <c r="E557" s="1">
        <f>'[2]All Speed'!F557</f>
        <v>0.23</v>
      </c>
      <c r="F557" s="8" t="str">
        <f>'[2]All Speed'!G557</f>
        <v>47TH</v>
      </c>
      <c r="G557" s="112">
        <f>'[2]All Speed'!I557</f>
        <v>63.57</v>
      </c>
      <c r="H557" s="2">
        <f>'[2]All Speed'!J557</f>
        <v>36.31</v>
      </c>
      <c r="I557" s="112">
        <f>'[2]All Speed'!K557</f>
        <v>64.989999999999995</v>
      </c>
      <c r="J557" s="2">
        <f>'[2]All Speed'!L557</f>
        <v>65.98</v>
      </c>
      <c r="K557" s="112">
        <f>'[2]All Speed'!M557</f>
        <v>64.14</v>
      </c>
      <c r="L557" s="115">
        <f>VLOOKUP(A:A,readme[#All],2,FALSE)</f>
        <v>0</v>
      </c>
      <c r="M557" s="119">
        <f>VLOOKUP(A:A,readme[#All],3,FALSE)</f>
        <v>0</v>
      </c>
      <c r="N557" s="115">
        <f>VLOOKUP(A:A,readme[#All],4,FALSE)</f>
        <v>0</v>
      </c>
      <c r="O557" s="6">
        <f>VLOOKUP(A:A,readme[#All],5,FALSE)</f>
        <v>0</v>
      </c>
      <c r="P557" s="115">
        <f>VLOOKUP(A:A,readme[#All],6,FALSE)</f>
        <v>0</v>
      </c>
      <c r="Q557" s="143">
        <f t="shared" si="32"/>
        <v>-1</v>
      </c>
      <c r="R557" s="117">
        <f t="shared" si="33"/>
        <v>1318.4161000000001</v>
      </c>
      <c r="S557" s="143">
        <f t="shared" si="34"/>
        <v>-1</v>
      </c>
      <c r="T557" s="118">
        <f t="shared" si="35"/>
        <v>4353.3604000000005</v>
      </c>
      <c r="V557" s="10">
        <v>20600</v>
      </c>
      <c r="W557" s="139">
        <v>50</v>
      </c>
      <c r="X557" s="139">
        <v>0</v>
      </c>
      <c r="Y557" s="139">
        <v>64.02</v>
      </c>
      <c r="Z557" s="139">
        <v>0</v>
      </c>
      <c r="AA557" s="139"/>
      <c r="AB557" s="139"/>
      <c r="AC557" s="139"/>
      <c r="AD557" s="139"/>
      <c r="AE557" s="139"/>
      <c r="AF557" s="139"/>
      <c r="AG557" s="139"/>
      <c r="AH557" s="139"/>
      <c r="AI557" s="139"/>
      <c r="AJ557" s="139"/>
      <c r="AK557" s="139"/>
      <c r="AL557" s="139"/>
      <c r="AM557" s="139">
        <v>50</v>
      </c>
      <c r="AN557" s="139">
        <v>0</v>
      </c>
      <c r="AO557" s="139">
        <v>64.02</v>
      </c>
      <c r="AP557" s="139">
        <v>0</v>
      </c>
    </row>
    <row r="558" spans="1:42" x14ac:dyDescent="0.25">
      <c r="A558">
        <f>'[2]All Speed'!A558</f>
        <v>20747</v>
      </c>
      <c r="B558">
        <f>'[2]All Speed'!C558</f>
        <v>1</v>
      </c>
      <c r="C558" s="8" t="str">
        <f>'[2]All Speed'!D558</f>
        <v>I-805 NB</v>
      </c>
      <c r="D558" s="5">
        <f>'[2]All Speed'!E558</f>
        <v>37</v>
      </c>
      <c r="E558" s="1">
        <f>'[2]All Speed'!F558</f>
        <v>0.22</v>
      </c>
      <c r="F558" s="8" t="str">
        <f>'[2]All Speed'!G558</f>
        <v>47TH</v>
      </c>
      <c r="G558" s="112">
        <f>'[2]All Speed'!I558</f>
        <v>63.57</v>
      </c>
      <c r="H558" s="2">
        <f>'[2]All Speed'!J558</f>
        <v>36.31</v>
      </c>
      <c r="I558" s="112">
        <f>'[2]All Speed'!K558</f>
        <v>64.989999999999995</v>
      </c>
      <c r="J558" s="2">
        <f>'[2]All Speed'!L558</f>
        <v>65.98</v>
      </c>
      <c r="K558" s="112">
        <f>'[2]All Speed'!M558</f>
        <v>64.14</v>
      </c>
      <c r="L558" s="115">
        <f>VLOOKUP(A:A,readme[#All],2,FALSE)</f>
        <v>0</v>
      </c>
      <c r="M558" s="119">
        <f>VLOOKUP(A:A,readme[#All],3,FALSE)</f>
        <v>0</v>
      </c>
      <c r="N558" s="115">
        <f>VLOOKUP(A:A,readme[#All],4,FALSE)</f>
        <v>0</v>
      </c>
      <c r="O558" s="6">
        <f>VLOOKUP(A:A,readme[#All],5,FALSE)</f>
        <v>0</v>
      </c>
      <c r="P558" s="115">
        <f>VLOOKUP(A:A,readme[#All],6,FALSE)</f>
        <v>0</v>
      </c>
      <c r="Q558" s="143">
        <f t="shared" si="32"/>
        <v>-1</v>
      </c>
      <c r="R558" s="117">
        <f t="shared" si="33"/>
        <v>1318.4161000000001</v>
      </c>
      <c r="S558" s="143">
        <f t="shared" si="34"/>
        <v>-1</v>
      </c>
      <c r="T558" s="118">
        <f t="shared" si="35"/>
        <v>4353.3604000000005</v>
      </c>
      <c r="V558" s="10">
        <v>20640</v>
      </c>
      <c r="W558" s="139">
        <v>47.76</v>
      </c>
      <c r="X558" s="139">
        <v>0</v>
      </c>
      <c r="Y558" s="139">
        <v>47.64</v>
      </c>
      <c r="Z558" s="139">
        <v>0</v>
      </c>
      <c r="AA558" s="139"/>
      <c r="AB558" s="139"/>
      <c r="AC558" s="139"/>
      <c r="AD558" s="139"/>
      <c r="AE558" s="139"/>
      <c r="AF558" s="139"/>
      <c r="AG558" s="139"/>
      <c r="AH558" s="139"/>
      <c r="AI558" s="139"/>
      <c r="AJ558" s="139"/>
      <c r="AK558" s="139"/>
      <c r="AL558" s="139"/>
      <c r="AM558" s="139">
        <v>47.76</v>
      </c>
      <c r="AN558" s="139">
        <v>0</v>
      </c>
      <c r="AO558" s="139">
        <v>47.64</v>
      </c>
      <c r="AP558" s="139">
        <v>0</v>
      </c>
    </row>
    <row r="559" spans="1:42" x14ac:dyDescent="0.25">
      <c r="A559">
        <f>'[2]All Speed'!A559</f>
        <v>720</v>
      </c>
      <c r="B559">
        <f>'[2]All Speed'!C559</f>
        <v>1</v>
      </c>
      <c r="C559" s="8" t="str">
        <f>'[2]All Speed'!D559</f>
        <v>I-805 NB</v>
      </c>
      <c r="D559" s="5">
        <f>'[2]All Speed'!E559</f>
        <v>38</v>
      </c>
      <c r="E559" s="1">
        <f>'[2]All Speed'!F559</f>
        <v>0.15</v>
      </c>
      <c r="F559" s="8" t="str">
        <f>'[2]All Speed'!G559</f>
        <v>47TH</v>
      </c>
      <c r="G559" s="112">
        <f>'[2]All Speed'!I559</f>
        <v>63.57</v>
      </c>
      <c r="H559" s="2">
        <f>'[2]All Speed'!J559</f>
        <v>36.31</v>
      </c>
      <c r="I559" s="112">
        <f>'[2]All Speed'!K559</f>
        <v>64.989999999999995</v>
      </c>
      <c r="J559" s="2">
        <f>'[2]All Speed'!L559</f>
        <v>65.98</v>
      </c>
      <c r="K559" s="112">
        <f>'[2]All Speed'!M559</f>
        <v>64.14</v>
      </c>
      <c r="L559" s="115">
        <f>VLOOKUP(A:A,readme[#All],2,FALSE)</f>
        <v>0</v>
      </c>
      <c r="M559" s="119">
        <f>VLOOKUP(A:A,readme[#All],3,FALSE)</f>
        <v>0</v>
      </c>
      <c r="N559" s="115">
        <f>VLOOKUP(A:A,readme[#All],4,FALSE)</f>
        <v>0</v>
      </c>
      <c r="O559" s="6">
        <f>VLOOKUP(A:A,readme[#All],5,FALSE)</f>
        <v>0</v>
      </c>
      <c r="P559" s="115">
        <f>VLOOKUP(A:A,readme[#All],6,FALSE)</f>
        <v>0</v>
      </c>
      <c r="Q559" s="143">
        <f t="shared" si="32"/>
        <v>-1</v>
      </c>
      <c r="R559" s="117">
        <f t="shared" si="33"/>
        <v>1318.4161000000001</v>
      </c>
      <c r="S559" s="143">
        <f t="shared" si="34"/>
        <v>-1</v>
      </c>
      <c r="T559" s="118">
        <f t="shared" si="35"/>
        <v>4353.3604000000005</v>
      </c>
      <c r="V559" s="10">
        <v>20654</v>
      </c>
      <c r="W559" s="139"/>
      <c r="X559" s="139"/>
      <c r="Y559" s="139"/>
      <c r="Z559" s="139"/>
      <c r="AA559" s="139">
        <v>63.37</v>
      </c>
      <c r="AB559" s="139">
        <v>0</v>
      </c>
      <c r="AC559" s="139">
        <v>60.03</v>
      </c>
      <c r="AD559" s="139">
        <v>0</v>
      </c>
      <c r="AE559" s="139"/>
      <c r="AF559" s="139"/>
      <c r="AG559" s="139"/>
      <c r="AH559" s="139"/>
      <c r="AI559" s="139"/>
      <c r="AJ559" s="139"/>
      <c r="AK559" s="139"/>
      <c r="AL559" s="139"/>
      <c r="AM559" s="139">
        <v>63.37</v>
      </c>
      <c r="AN559" s="139">
        <v>0</v>
      </c>
      <c r="AO559" s="139">
        <v>60.03</v>
      </c>
      <c r="AP559" s="139">
        <v>0</v>
      </c>
    </row>
    <row r="560" spans="1:42" x14ac:dyDescent="0.25">
      <c r="A560">
        <f>'[2]All Speed'!A560</f>
        <v>725</v>
      </c>
      <c r="B560">
        <f>'[2]All Speed'!C560</f>
        <v>1</v>
      </c>
      <c r="C560" s="8" t="str">
        <f>'[2]All Speed'!D560</f>
        <v>I-805 NB</v>
      </c>
      <c r="D560" s="5">
        <f>'[2]All Speed'!E560</f>
        <v>39</v>
      </c>
      <c r="E560" s="1">
        <f>'[2]All Speed'!F560</f>
        <v>0.31</v>
      </c>
      <c r="F560" s="8" t="str">
        <f>'[2]All Speed'!G560</f>
        <v>43RD</v>
      </c>
      <c r="G560" s="112">
        <f>'[2]All Speed'!I560</f>
        <v>66.41</v>
      </c>
      <c r="H560" s="2">
        <f>'[2]All Speed'!J560</f>
        <v>31.41</v>
      </c>
      <c r="I560" s="112">
        <f>'[2]All Speed'!K560</f>
        <v>65.22</v>
      </c>
      <c r="J560" s="2">
        <f>'[2]All Speed'!L560</f>
        <v>67.17</v>
      </c>
      <c r="K560" s="112">
        <f>'[2]All Speed'!M560</f>
        <v>66.569999999999993</v>
      </c>
      <c r="L560" s="115">
        <f>VLOOKUP(A:A,readme[#All],2,FALSE)</f>
        <v>0</v>
      </c>
      <c r="M560" s="119">
        <f>VLOOKUP(A:A,readme[#All],3,FALSE)</f>
        <v>0</v>
      </c>
      <c r="N560" s="115">
        <f>VLOOKUP(A:A,readme[#All],4,FALSE)</f>
        <v>0</v>
      </c>
      <c r="O560" s="6">
        <f>VLOOKUP(A:A,readme[#All],5,FALSE)</f>
        <v>0</v>
      </c>
      <c r="P560" s="115">
        <f>VLOOKUP(A:A,readme[#All],6,FALSE)</f>
        <v>0</v>
      </c>
      <c r="Q560" s="143">
        <f t="shared" si="32"/>
        <v>-1</v>
      </c>
      <c r="R560" s="117">
        <f t="shared" si="33"/>
        <v>986.58810000000005</v>
      </c>
      <c r="S560" s="143">
        <f t="shared" si="34"/>
        <v>-1</v>
      </c>
      <c r="T560" s="118">
        <f t="shared" si="35"/>
        <v>4511.8089</v>
      </c>
      <c r="V560" s="10">
        <v>20684</v>
      </c>
      <c r="W560" s="139"/>
      <c r="X560" s="139"/>
      <c r="Y560" s="139"/>
      <c r="Z560" s="139"/>
      <c r="AA560" s="139">
        <v>55.83</v>
      </c>
      <c r="AB560" s="139">
        <v>0</v>
      </c>
      <c r="AC560" s="139">
        <v>68.540000000000006</v>
      </c>
      <c r="AD560" s="139">
        <v>0</v>
      </c>
      <c r="AE560" s="139"/>
      <c r="AF560" s="139"/>
      <c r="AG560" s="139"/>
      <c r="AH560" s="139"/>
      <c r="AI560" s="139"/>
      <c r="AJ560" s="139"/>
      <c r="AK560" s="139"/>
      <c r="AL560" s="139"/>
      <c r="AM560" s="139">
        <v>55.83</v>
      </c>
      <c r="AN560" s="139">
        <v>0</v>
      </c>
      <c r="AO560" s="139">
        <v>68.540000000000006</v>
      </c>
      <c r="AP560" s="139">
        <v>0</v>
      </c>
    </row>
    <row r="561" spans="1:42" x14ac:dyDescent="0.25">
      <c r="A561">
        <f>'[2]All Speed'!A561</f>
        <v>726</v>
      </c>
      <c r="B561">
        <f>'[2]All Speed'!C561</f>
        <v>1</v>
      </c>
      <c r="C561" s="8" t="str">
        <f>'[2]All Speed'!D561</f>
        <v>I-805 NB</v>
      </c>
      <c r="D561" s="5">
        <f>'[2]All Speed'!E561</f>
        <v>40</v>
      </c>
      <c r="E561" s="1">
        <f>'[2]All Speed'!F561</f>
        <v>0.43</v>
      </c>
      <c r="F561" s="8" t="str">
        <f>'[2]All Speed'!G561</f>
        <v>IMPERIAL</v>
      </c>
      <c r="G561" s="112">
        <f>'[2]All Speed'!I561</f>
        <v>66.41</v>
      </c>
      <c r="H561" s="2">
        <f>'[2]All Speed'!J561</f>
        <v>31.41</v>
      </c>
      <c r="I561" s="112">
        <f>'[2]All Speed'!K561</f>
        <v>65.22</v>
      </c>
      <c r="J561" s="2">
        <f>'[2]All Speed'!L561</f>
        <v>67.17</v>
      </c>
      <c r="K561" s="112">
        <f>'[2]All Speed'!M561</f>
        <v>66.569999999999993</v>
      </c>
      <c r="L561" s="115">
        <f>VLOOKUP(A:A,readme[#All],2,FALSE)</f>
        <v>0</v>
      </c>
      <c r="M561" s="119">
        <f>VLOOKUP(A:A,readme[#All],3,FALSE)</f>
        <v>0</v>
      </c>
      <c r="N561" s="115">
        <f>VLOOKUP(A:A,readme[#All],4,FALSE)</f>
        <v>0</v>
      </c>
      <c r="O561" s="6">
        <f>VLOOKUP(A:A,readme[#All],5,FALSE)</f>
        <v>0</v>
      </c>
      <c r="P561" s="115">
        <f>VLOOKUP(A:A,readme[#All],6,FALSE)</f>
        <v>0</v>
      </c>
      <c r="Q561" s="143">
        <f t="shared" si="32"/>
        <v>-1</v>
      </c>
      <c r="R561" s="117">
        <f t="shared" si="33"/>
        <v>986.58810000000005</v>
      </c>
      <c r="S561" s="143">
        <f t="shared" si="34"/>
        <v>-1</v>
      </c>
      <c r="T561" s="118">
        <f t="shared" si="35"/>
        <v>4511.8089</v>
      </c>
      <c r="V561" s="10">
        <v>20685</v>
      </c>
      <c r="W561" s="139"/>
      <c r="X561" s="139"/>
      <c r="Y561" s="139"/>
      <c r="Z561" s="139"/>
      <c r="AA561" s="139">
        <v>50</v>
      </c>
      <c r="AB561" s="139">
        <v>0</v>
      </c>
      <c r="AC561" s="139">
        <v>64.02</v>
      </c>
      <c r="AD561" s="139">
        <v>0</v>
      </c>
      <c r="AE561" s="139"/>
      <c r="AF561" s="139"/>
      <c r="AG561" s="139"/>
      <c r="AH561" s="139"/>
      <c r="AI561" s="139"/>
      <c r="AJ561" s="139"/>
      <c r="AK561" s="139"/>
      <c r="AL561" s="139"/>
      <c r="AM561" s="139">
        <v>50</v>
      </c>
      <c r="AN561" s="139">
        <v>0</v>
      </c>
      <c r="AO561" s="139">
        <v>64.02</v>
      </c>
      <c r="AP561" s="139">
        <v>0</v>
      </c>
    </row>
    <row r="562" spans="1:42" x14ac:dyDescent="0.25">
      <c r="A562">
        <f>'[2]All Speed'!A562</f>
        <v>728</v>
      </c>
      <c r="B562">
        <f>'[2]All Speed'!C562</f>
        <v>1</v>
      </c>
      <c r="C562" s="8" t="str">
        <f>'[2]All Speed'!D562</f>
        <v>I-805 NB</v>
      </c>
      <c r="D562" s="5">
        <f>'[2]All Speed'!E562</f>
        <v>42</v>
      </c>
      <c r="E562" s="1">
        <f>'[2]All Speed'!F562</f>
        <v>0.2</v>
      </c>
      <c r="F562" s="8" t="str">
        <f>'[2]All Speed'!G562</f>
        <v>MARKET</v>
      </c>
      <c r="G562" s="112">
        <f>'[2]All Speed'!I562</f>
        <v>63.85</v>
      </c>
      <c r="H562" s="2">
        <f>'[2]All Speed'!J562</f>
        <v>29.04</v>
      </c>
      <c r="I562" s="112">
        <f>'[2]All Speed'!K562</f>
        <v>63.31</v>
      </c>
      <c r="J562" s="2">
        <f>'[2]All Speed'!L562</f>
        <v>65.22</v>
      </c>
      <c r="K562" s="112">
        <f>'[2]All Speed'!M562</f>
        <v>64.180000000000007</v>
      </c>
      <c r="L562" s="115">
        <f>VLOOKUP(A:A,readme[#All],2,FALSE)</f>
        <v>0</v>
      </c>
      <c r="M562" s="119">
        <f>VLOOKUP(A:A,readme[#All],3,FALSE)</f>
        <v>0</v>
      </c>
      <c r="N562" s="115">
        <f>VLOOKUP(A:A,readme[#All],4,FALSE)</f>
        <v>0</v>
      </c>
      <c r="O562" s="6">
        <f>VLOOKUP(A:A,readme[#All],5,FALSE)</f>
        <v>0</v>
      </c>
      <c r="P562" s="115">
        <f>VLOOKUP(A:A,readme[#All],6,FALSE)</f>
        <v>0</v>
      </c>
      <c r="Q562" s="143">
        <f t="shared" si="32"/>
        <v>-1</v>
      </c>
      <c r="R562" s="117">
        <f t="shared" si="33"/>
        <v>843.32159999999999</v>
      </c>
      <c r="S562" s="143">
        <f t="shared" si="34"/>
        <v>-1</v>
      </c>
      <c r="T562" s="118">
        <f t="shared" si="35"/>
        <v>4253.6484</v>
      </c>
      <c r="V562" s="10">
        <v>20689</v>
      </c>
      <c r="W562" s="139"/>
      <c r="X562" s="139"/>
      <c r="Y562" s="139"/>
      <c r="Z562" s="139"/>
      <c r="AA562" s="139">
        <v>50</v>
      </c>
      <c r="AB562" s="139">
        <v>0</v>
      </c>
      <c r="AC562" s="139">
        <v>64.02</v>
      </c>
      <c r="AD562" s="139">
        <v>0</v>
      </c>
      <c r="AE562" s="139"/>
      <c r="AF562" s="139"/>
      <c r="AG562" s="139"/>
      <c r="AH562" s="139"/>
      <c r="AI562" s="139"/>
      <c r="AJ562" s="139"/>
      <c r="AK562" s="139"/>
      <c r="AL562" s="139"/>
      <c r="AM562" s="139">
        <v>50</v>
      </c>
      <c r="AN562" s="139">
        <v>0</v>
      </c>
      <c r="AO562" s="139">
        <v>64.02</v>
      </c>
      <c r="AP562" s="139">
        <v>0</v>
      </c>
    </row>
    <row r="563" spans="1:42" x14ac:dyDescent="0.25">
      <c r="A563">
        <f>'[2]All Speed'!A563</f>
        <v>3206</v>
      </c>
      <c r="B563">
        <f>'[2]All Speed'!C563</f>
        <v>1</v>
      </c>
      <c r="C563" s="8" t="str">
        <f>'[2]All Speed'!D563</f>
        <v>I-805 NB</v>
      </c>
      <c r="D563" s="5">
        <f>'[2]All Speed'!E563</f>
        <v>43</v>
      </c>
      <c r="E563" s="1">
        <f>'[2]All Speed'!F563</f>
        <v>0.31</v>
      </c>
      <c r="F563" s="8" t="str">
        <f>'[2]All Speed'!G563</f>
        <v>SR-94 WB</v>
      </c>
      <c r="G563" s="112">
        <f>'[2]All Speed'!I563</f>
        <v>63.89</v>
      </c>
      <c r="H563" s="2">
        <f>'[2]All Speed'!J563</f>
        <v>32.94</v>
      </c>
      <c r="I563" s="112">
        <f>'[2]All Speed'!K563</f>
        <v>63.56</v>
      </c>
      <c r="J563" s="2">
        <f>'[2]All Speed'!L563</f>
        <v>65.260000000000005</v>
      </c>
      <c r="K563" s="112">
        <f>'[2]All Speed'!M563</f>
        <v>64.34</v>
      </c>
      <c r="L563" s="115">
        <f>VLOOKUP(A:A,readme[#All],2,FALSE)</f>
        <v>0</v>
      </c>
      <c r="M563" s="119">
        <f>VLOOKUP(A:A,readme[#All],3,FALSE)</f>
        <v>0</v>
      </c>
      <c r="N563" s="115">
        <f>VLOOKUP(A:A,readme[#All],4,FALSE)</f>
        <v>0</v>
      </c>
      <c r="O563" s="6">
        <f>VLOOKUP(A:A,readme[#All],5,FALSE)</f>
        <v>0</v>
      </c>
      <c r="P563" s="115">
        <f>VLOOKUP(A:A,readme[#All],6,FALSE)</f>
        <v>0</v>
      </c>
      <c r="Q563" s="143">
        <f t="shared" si="32"/>
        <v>-1</v>
      </c>
      <c r="R563" s="117">
        <f t="shared" si="33"/>
        <v>1085.0435999999997</v>
      </c>
      <c r="S563" s="143">
        <f t="shared" si="34"/>
        <v>-1</v>
      </c>
      <c r="T563" s="118">
        <f t="shared" si="35"/>
        <v>4258.8676000000005</v>
      </c>
      <c r="V563" s="10">
        <v>20694</v>
      </c>
      <c r="W563" s="139"/>
      <c r="X563" s="139"/>
      <c r="Y563" s="139"/>
      <c r="Z563" s="139"/>
      <c r="AA563" s="139">
        <v>66.069999999999993</v>
      </c>
      <c r="AB563" s="139">
        <v>0</v>
      </c>
      <c r="AC563" s="139">
        <v>22.76</v>
      </c>
      <c r="AD563" s="139">
        <v>0</v>
      </c>
      <c r="AE563" s="139"/>
      <c r="AF563" s="139"/>
      <c r="AG563" s="139"/>
      <c r="AH563" s="139"/>
      <c r="AI563" s="139"/>
      <c r="AJ563" s="139"/>
      <c r="AK563" s="139"/>
      <c r="AL563" s="139"/>
      <c r="AM563" s="139">
        <v>66.069999999999993</v>
      </c>
      <c r="AN563" s="139">
        <v>0</v>
      </c>
      <c r="AO563" s="139">
        <v>22.76</v>
      </c>
      <c r="AP563" s="139">
        <v>0</v>
      </c>
    </row>
    <row r="564" spans="1:42" x14ac:dyDescent="0.25">
      <c r="A564">
        <f>'[2]All Speed'!A564</f>
        <v>729</v>
      </c>
      <c r="B564">
        <f>'[2]All Speed'!C564</f>
        <v>1</v>
      </c>
      <c r="C564" s="8" t="str">
        <f>'[2]All Speed'!D564</f>
        <v>I-805 NB</v>
      </c>
      <c r="D564" s="5">
        <f>'[2]All Speed'!E564</f>
        <v>44</v>
      </c>
      <c r="E564" s="1">
        <f>'[2]All Speed'!F564</f>
        <v>0.09</v>
      </c>
      <c r="F564" s="8" t="str">
        <f>'[2]All Speed'!G564</f>
        <v>SR-94 WB</v>
      </c>
      <c r="G564" s="112">
        <f>'[2]All Speed'!I564</f>
        <v>63.89</v>
      </c>
      <c r="H564" s="2">
        <f>'[2]All Speed'!J564</f>
        <v>32.94</v>
      </c>
      <c r="I564" s="112">
        <f>'[2]All Speed'!K564</f>
        <v>63.56</v>
      </c>
      <c r="J564" s="2">
        <f>'[2]All Speed'!L564</f>
        <v>65.260000000000005</v>
      </c>
      <c r="K564" s="112">
        <f>'[2]All Speed'!M564</f>
        <v>64.34</v>
      </c>
      <c r="L564" s="115">
        <f>VLOOKUP(A:A,readme[#All],2,FALSE)</f>
        <v>0</v>
      </c>
      <c r="M564" s="119">
        <f>VLOOKUP(A:A,readme[#All],3,FALSE)</f>
        <v>0</v>
      </c>
      <c r="N564" s="115">
        <f>VLOOKUP(A:A,readme[#All],4,FALSE)</f>
        <v>0</v>
      </c>
      <c r="O564" s="6">
        <f>VLOOKUP(A:A,readme[#All],5,FALSE)</f>
        <v>0</v>
      </c>
      <c r="P564" s="115">
        <f>VLOOKUP(A:A,readme[#All],6,FALSE)</f>
        <v>0</v>
      </c>
      <c r="Q564" s="143">
        <f t="shared" si="32"/>
        <v>-1</v>
      </c>
      <c r="R564" s="117">
        <f t="shared" si="33"/>
        <v>1085.0435999999997</v>
      </c>
      <c r="S564" s="143">
        <f t="shared" si="34"/>
        <v>-1</v>
      </c>
      <c r="T564" s="118">
        <f t="shared" si="35"/>
        <v>4258.8676000000005</v>
      </c>
      <c r="V564" s="10">
        <v>20696</v>
      </c>
      <c r="W564" s="139"/>
      <c r="X564" s="139"/>
      <c r="Y564" s="139"/>
      <c r="Z564" s="139"/>
      <c r="AA564" s="139">
        <v>64.34</v>
      </c>
      <c r="AB564" s="139">
        <v>0</v>
      </c>
      <c r="AC564" s="139">
        <v>28.02</v>
      </c>
      <c r="AD564" s="139">
        <v>0</v>
      </c>
      <c r="AE564" s="139"/>
      <c r="AF564" s="139"/>
      <c r="AG564" s="139"/>
      <c r="AH564" s="139"/>
      <c r="AI564" s="139"/>
      <c r="AJ564" s="139"/>
      <c r="AK564" s="139"/>
      <c r="AL564" s="139"/>
      <c r="AM564" s="139">
        <v>64.34</v>
      </c>
      <c r="AN564" s="139">
        <v>0</v>
      </c>
      <c r="AO564" s="139">
        <v>28.02</v>
      </c>
      <c r="AP564" s="139">
        <v>0</v>
      </c>
    </row>
    <row r="565" spans="1:42" x14ac:dyDescent="0.25">
      <c r="A565">
        <f>'[2]All Speed'!A565</f>
        <v>730</v>
      </c>
      <c r="B565">
        <f>'[2]All Speed'!C565</f>
        <v>1</v>
      </c>
      <c r="C565" s="8" t="str">
        <f>'[2]All Speed'!D565</f>
        <v>I-805 NB</v>
      </c>
      <c r="D565" s="5">
        <f>'[2]All Speed'!E565</f>
        <v>45</v>
      </c>
      <c r="E565" s="1">
        <f>'[2]All Speed'!F565</f>
        <v>0.25</v>
      </c>
      <c r="F565" s="8" t="str">
        <f>'[2]All Speed'!G565</f>
        <v>MARKET</v>
      </c>
      <c r="G565" s="112">
        <f>'[2]All Speed'!I565</f>
        <v>63.89</v>
      </c>
      <c r="H565" s="2">
        <f>'[2]All Speed'!J565</f>
        <v>32.94</v>
      </c>
      <c r="I565" s="112">
        <f>'[2]All Speed'!K565</f>
        <v>63.56</v>
      </c>
      <c r="J565" s="2">
        <f>'[2]All Speed'!L565</f>
        <v>65.260000000000005</v>
      </c>
      <c r="K565" s="112">
        <f>'[2]All Speed'!M565</f>
        <v>64.34</v>
      </c>
      <c r="L565" s="115">
        <f>VLOOKUP(A:A,readme[#All],2,FALSE)</f>
        <v>0</v>
      </c>
      <c r="M565" s="119">
        <f>VLOOKUP(A:A,readme[#All],3,FALSE)</f>
        <v>0</v>
      </c>
      <c r="N565" s="115">
        <f>VLOOKUP(A:A,readme[#All],4,FALSE)</f>
        <v>0</v>
      </c>
      <c r="O565" s="6">
        <f>VLOOKUP(A:A,readme[#All],5,FALSE)</f>
        <v>0</v>
      </c>
      <c r="P565" s="115">
        <f>VLOOKUP(A:A,readme[#All],6,FALSE)</f>
        <v>0</v>
      </c>
      <c r="Q565" s="143">
        <f t="shared" si="32"/>
        <v>-1</v>
      </c>
      <c r="R565" s="117">
        <f t="shared" si="33"/>
        <v>1085.0435999999997</v>
      </c>
      <c r="S565" s="143">
        <f t="shared" si="34"/>
        <v>-1</v>
      </c>
      <c r="T565" s="118">
        <f t="shared" si="35"/>
        <v>4258.8676000000005</v>
      </c>
      <c r="V565" s="10">
        <v>20700</v>
      </c>
      <c r="W565" s="139"/>
      <c r="X565" s="139"/>
      <c r="Y565" s="139"/>
      <c r="Z565" s="139"/>
      <c r="AA565" s="139">
        <v>66.510000000000005</v>
      </c>
      <c r="AB565" s="139">
        <v>0</v>
      </c>
      <c r="AC565" s="139">
        <v>29.26</v>
      </c>
      <c r="AD565" s="139">
        <v>0</v>
      </c>
      <c r="AE565" s="139"/>
      <c r="AF565" s="139"/>
      <c r="AG565" s="139"/>
      <c r="AH565" s="139"/>
      <c r="AI565" s="139"/>
      <c r="AJ565" s="139"/>
      <c r="AK565" s="139"/>
      <c r="AL565" s="139"/>
      <c r="AM565" s="139">
        <v>66.510000000000005</v>
      </c>
      <c r="AN565" s="139">
        <v>0</v>
      </c>
      <c r="AO565" s="139">
        <v>29.26</v>
      </c>
      <c r="AP565" s="139">
        <v>0</v>
      </c>
    </row>
    <row r="566" spans="1:42" x14ac:dyDescent="0.25">
      <c r="A566">
        <f>'[2]All Speed'!A566</f>
        <v>733</v>
      </c>
      <c r="B566">
        <f>'[2]All Speed'!C566</f>
        <v>1</v>
      </c>
      <c r="C566" s="8" t="str">
        <f>'[2]All Speed'!D566</f>
        <v>I-805 NB</v>
      </c>
      <c r="D566" s="5">
        <f>'[2]All Speed'!E566</f>
        <v>46</v>
      </c>
      <c r="E566" s="1">
        <f>'[2]All Speed'!F566</f>
        <v>0.47</v>
      </c>
      <c r="F566" s="8" t="str">
        <f>'[2]All Speed'!G566</f>
        <v>SR-94 WB</v>
      </c>
      <c r="G566" s="112">
        <f>'[2]All Speed'!I566</f>
        <v>62.06</v>
      </c>
      <c r="H566" s="2">
        <f>'[2]All Speed'!J566</f>
        <v>33.380000000000003</v>
      </c>
      <c r="I566" s="112">
        <f>'[2]All Speed'!K566</f>
        <v>62.2</v>
      </c>
      <c r="J566" s="2">
        <f>'[2]All Speed'!L566</f>
        <v>63.96</v>
      </c>
      <c r="K566" s="112">
        <f>'[2]All Speed'!M566</f>
        <v>62.89</v>
      </c>
      <c r="L566" s="115">
        <f>VLOOKUP(A:A,readme[#All],2,FALSE)</f>
        <v>0</v>
      </c>
      <c r="M566" s="119">
        <f>VLOOKUP(A:A,readme[#All],3,FALSE)</f>
        <v>0</v>
      </c>
      <c r="N566" s="115">
        <f>VLOOKUP(A:A,readme[#All],4,FALSE)</f>
        <v>0</v>
      </c>
      <c r="O566" s="6">
        <f>VLOOKUP(A:A,readme[#All],5,FALSE)</f>
        <v>0</v>
      </c>
      <c r="P566" s="115">
        <f>VLOOKUP(A:A,readme[#All],6,FALSE)</f>
        <v>0</v>
      </c>
      <c r="Q566" s="143">
        <f t="shared" si="32"/>
        <v>-1</v>
      </c>
      <c r="R566" s="117">
        <f t="shared" si="33"/>
        <v>1114.2244000000001</v>
      </c>
      <c r="S566" s="143">
        <f t="shared" si="34"/>
        <v>-1</v>
      </c>
      <c r="T566" s="118">
        <f t="shared" si="35"/>
        <v>4090.8816000000002</v>
      </c>
      <c r="V566" s="10">
        <v>20701</v>
      </c>
      <c r="W566" s="139"/>
      <c r="X566" s="139"/>
      <c r="Y566" s="139"/>
      <c r="Z566" s="139"/>
      <c r="AA566" s="139">
        <v>59.82</v>
      </c>
      <c r="AB566" s="139">
        <v>0</v>
      </c>
      <c r="AC566" s="139">
        <v>64.569999999999993</v>
      </c>
      <c r="AD566" s="139">
        <v>0</v>
      </c>
      <c r="AE566" s="139"/>
      <c r="AF566" s="139"/>
      <c r="AG566" s="139"/>
      <c r="AH566" s="139"/>
      <c r="AI566" s="139"/>
      <c r="AJ566" s="139"/>
      <c r="AK566" s="139"/>
      <c r="AL566" s="139"/>
      <c r="AM566" s="139">
        <v>59.82</v>
      </c>
      <c r="AN566" s="139">
        <v>0</v>
      </c>
      <c r="AO566" s="139">
        <v>64.569999999999993</v>
      </c>
      <c r="AP566" s="139">
        <v>0</v>
      </c>
    </row>
    <row r="567" spans="1:42" x14ac:dyDescent="0.25">
      <c r="A567">
        <f>'[2]All Speed'!A567</f>
        <v>20749</v>
      </c>
      <c r="B567">
        <f>'[2]All Speed'!C567</f>
        <v>1</v>
      </c>
      <c r="C567" s="8" t="str">
        <f>'[2]All Speed'!D567</f>
        <v>I-805 NB</v>
      </c>
      <c r="D567" s="5">
        <f>'[2]All Speed'!E567</f>
        <v>47</v>
      </c>
      <c r="E567" s="1">
        <f>'[2]All Speed'!F567</f>
        <v>0.34</v>
      </c>
      <c r="F567" s="8" t="str">
        <f>'[2]All Speed'!G567</f>
        <v>HOME</v>
      </c>
      <c r="G567" s="112">
        <f>'[2]All Speed'!I567</f>
        <v>65.459999999999994</v>
      </c>
      <c r="H567" s="2">
        <f>'[2]All Speed'!J567</f>
        <v>31.08</v>
      </c>
      <c r="I567" s="112">
        <f>'[2]All Speed'!K567</f>
        <v>65.53</v>
      </c>
      <c r="J567" s="2">
        <f>'[2]All Speed'!L567</f>
        <v>66.88</v>
      </c>
      <c r="K567" s="112">
        <f>'[2]All Speed'!M567</f>
        <v>65.680000000000007</v>
      </c>
      <c r="L567" s="115">
        <f>VLOOKUP(A:A,readme[#All],2,FALSE)</f>
        <v>0</v>
      </c>
      <c r="M567" s="119">
        <f>VLOOKUP(A:A,readme[#All],3,FALSE)</f>
        <v>0</v>
      </c>
      <c r="N567" s="115">
        <f>VLOOKUP(A:A,readme[#All],4,FALSE)</f>
        <v>0</v>
      </c>
      <c r="O567" s="6">
        <f>VLOOKUP(A:A,readme[#All],5,FALSE)</f>
        <v>0</v>
      </c>
      <c r="P567" s="115">
        <f>VLOOKUP(A:A,readme[#All],6,FALSE)</f>
        <v>0</v>
      </c>
      <c r="Q567" s="143">
        <f t="shared" si="32"/>
        <v>-1</v>
      </c>
      <c r="R567" s="117">
        <f t="shared" si="33"/>
        <v>965.96639999999991</v>
      </c>
      <c r="S567" s="143">
        <f t="shared" si="34"/>
        <v>-1</v>
      </c>
      <c r="T567" s="118">
        <f t="shared" si="35"/>
        <v>4472.9343999999992</v>
      </c>
      <c r="V567" s="10">
        <v>20705</v>
      </c>
      <c r="W567" s="139"/>
      <c r="X567" s="139"/>
      <c r="Y567" s="139"/>
      <c r="Z567" s="139"/>
      <c r="AA567" s="139">
        <v>66.040000000000006</v>
      </c>
      <c r="AB567" s="139">
        <v>0</v>
      </c>
      <c r="AC567" s="139">
        <v>49.96</v>
      </c>
      <c r="AD567" s="139">
        <v>0</v>
      </c>
      <c r="AE567" s="139"/>
      <c r="AF567" s="139"/>
      <c r="AG567" s="139"/>
      <c r="AH567" s="139"/>
      <c r="AI567" s="139"/>
      <c r="AJ567" s="139"/>
      <c r="AK567" s="139"/>
      <c r="AL567" s="139"/>
      <c r="AM567" s="139">
        <v>66.040000000000006</v>
      </c>
      <c r="AN567" s="139">
        <v>0</v>
      </c>
      <c r="AO567" s="139">
        <v>49.96</v>
      </c>
      <c r="AP567" s="139">
        <v>0</v>
      </c>
    </row>
    <row r="568" spans="1:42" x14ac:dyDescent="0.25">
      <c r="A568">
        <f>'[2]All Speed'!A568</f>
        <v>15870</v>
      </c>
      <c r="B568">
        <f>'[2]All Speed'!C568</f>
        <v>1</v>
      </c>
      <c r="C568" s="8" t="str">
        <f>'[2]All Speed'!D568</f>
        <v>I-805 NB</v>
      </c>
      <c r="D568" s="5">
        <f>'[2]All Speed'!E568</f>
        <v>48</v>
      </c>
      <c r="E568" s="1">
        <f>'[2]All Speed'!F568</f>
        <v>0.51</v>
      </c>
      <c r="F568" s="8" t="str">
        <f>'[2]All Speed'!G568</f>
        <v>SR-15 NB</v>
      </c>
      <c r="G568" s="112">
        <f>'[2]All Speed'!I568</f>
        <v>65.459999999999994</v>
      </c>
      <c r="H568" s="2">
        <f>'[2]All Speed'!J568</f>
        <v>31.08</v>
      </c>
      <c r="I568" s="112">
        <f>'[2]All Speed'!K568</f>
        <v>65.53</v>
      </c>
      <c r="J568" s="2">
        <f>'[2]All Speed'!L568</f>
        <v>66.88</v>
      </c>
      <c r="K568" s="112">
        <f>'[2]All Speed'!M568</f>
        <v>65.680000000000007</v>
      </c>
      <c r="L568" s="115">
        <f>VLOOKUP(A:A,readme[#All],2,FALSE)</f>
        <v>0</v>
      </c>
      <c r="M568" s="119">
        <f>VLOOKUP(A:A,readme[#All],3,FALSE)</f>
        <v>0</v>
      </c>
      <c r="N568" s="115">
        <f>VLOOKUP(A:A,readme[#All],4,FALSE)</f>
        <v>0</v>
      </c>
      <c r="O568" s="6">
        <f>VLOOKUP(A:A,readme[#All],5,FALSE)</f>
        <v>0</v>
      </c>
      <c r="P568" s="115">
        <f>VLOOKUP(A:A,readme[#All],6,FALSE)</f>
        <v>0</v>
      </c>
      <c r="Q568" s="143">
        <f t="shared" si="32"/>
        <v>-1</v>
      </c>
      <c r="R568" s="117">
        <f t="shared" si="33"/>
        <v>965.96639999999991</v>
      </c>
      <c r="S568" s="143">
        <f t="shared" si="34"/>
        <v>-1</v>
      </c>
      <c r="T568" s="118">
        <f t="shared" si="35"/>
        <v>4472.9343999999992</v>
      </c>
      <c r="V568" s="10">
        <v>20706</v>
      </c>
      <c r="W568" s="139"/>
      <c r="X568" s="139"/>
      <c r="Y568" s="139"/>
      <c r="Z568" s="139"/>
      <c r="AA568" s="139">
        <v>40.71</v>
      </c>
      <c r="AB568" s="139">
        <v>0</v>
      </c>
      <c r="AC568" s="139">
        <v>63.27</v>
      </c>
      <c r="AD568" s="139">
        <v>0</v>
      </c>
      <c r="AE568" s="139"/>
      <c r="AF568" s="139"/>
      <c r="AG568" s="139"/>
      <c r="AH568" s="139"/>
      <c r="AI568" s="139"/>
      <c r="AJ568" s="139"/>
      <c r="AK568" s="139"/>
      <c r="AL568" s="139"/>
      <c r="AM568" s="139">
        <v>40.71</v>
      </c>
      <c r="AN568" s="139">
        <v>0</v>
      </c>
      <c r="AO568" s="139">
        <v>63.27</v>
      </c>
      <c r="AP568" s="139">
        <v>0</v>
      </c>
    </row>
    <row r="569" spans="1:42" x14ac:dyDescent="0.25">
      <c r="A569">
        <f>'[2]All Speed'!A569</f>
        <v>738</v>
      </c>
      <c r="B569">
        <f>'[2]All Speed'!C569</f>
        <v>1</v>
      </c>
      <c r="C569" s="8" t="str">
        <f>'[2]All Speed'!D569</f>
        <v>I-805 NB</v>
      </c>
      <c r="D569" s="5">
        <f>'[2]All Speed'!E569</f>
        <v>49</v>
      </c>
      <c r="E569" s="1">
        <f>'[2]All Speed'!F569</f>
        <v>0.43</v>
      </c>
      <c r="F569" s="8" t="str">
        <f>'[2]All Speed'!G569</f>
        <v>SR-15 NB</v>
      </c>
      <c r="G569" s="112">
        <f>'[2]All Speed'!I569</f>
        <v>65.459999999999994</v>
      </c>
      <c r="H569" s="2">
        <f>'[2]All Speed'!J569</f>
        <v>31.08</v>
      </c>
      <c r="I569" s="112">
        <f>'[2]All Speed'!K569</f>
        <v>65.53</v>
      </c>
      <c r="J569" s="2">
        <f>'[2]All Speed'!L569</f>
        <v>66.88</v>
      </c>
      <c r="K569" s="112">
        <f>'[2]All Speed'!M569</f>
        <v>65.680000000000007</v>
      </c>
      <c r="L569" s="115">
        <f>VLOOKUP(A:A,readme[#All],2,FALSE)</f>
        <v>0</v>
      </c>
      <c r="M569" s="119">
        <f>VLOOKUP(A:A,readme[#All],3,FALSE)</f>
        <v>0</v>
      </c>
      <c r="N569" s="115">
        <f>VLOOKUP(A:A,readme[#All],4,FALSE)</f>
        <v>0</v>
      </c>
      <c r="O569" s="6">
        <f>VLOOKUP(A:A,readme[#All],5,FALSE)</f>
        <v>0</v>
      </c>
      <c r="P569" s="115">
        <f>VLOOKUP(A:A,readme[#All],6,FALSE)</f>
        <v>0</v>
      </c>
      <c r="Q569" s="143">
        <f t="shared" si="32"/>
        <v>-1</v>
      </c>
      <c r="R569" s="117">
        <f t="shared" si="33"/>
        <v>965.96639999999991</v>
      </c>
      <c r="S569" s="143">
        <f t="shared" si="34"/>
        <v>-1</v>
      </c>
      <c r="T569" s="118">
        <f t="shared" si="35"/>
        <v>4472.9343999999992</v>
      </c>
      <c r="V569" s="10">
        <v>20709</v>
      </c>
      <c r="W569" s="139"/>
      <c r="X569" s="139"/>
      <c r="Y569" s="139"/>
      <c r="Z569" s="139"/>
      <c r="AA569" s="139">
        <v>66.040000000000006</v>
      </c>
      <c r="AB569" s="139">
        <v>0</v>
      </c>
      <c r="AC569" s="139">
        <v>49.96</v>
      </c>
      <c r="AD569" s="139">
        <v>0</v>
      </c>
      <c r="AE569" s="139"/>
      <c r="AF569" s="139"/>
      <c r="AG569" s="139"/>
      <c r="AH569" s="139"/>
      <c r="AI569" s="139"/>
      <c r="AJ569" s="139"/>
      <c r="AK569" s="139"/>
      <c r="AL569" s="139"/>
      <c r="AM569" s="139">
        <v>66.040000000000006</v>
      </c>
      <c r="AN569" s="139">
        <v>0</v>
      </c>
      <c r="AO569" s="139">
        <v>49.96</v>
      </c>
      <c r="AP569" s="139">
        <v>0</v>
      </c>
    </row>
    <row r="570" spans="1:42" x14ac:dyDescent="0.25">
      <c r="A570">
        <f>'[2]All Speed'!A570</f>
        <v>743</v>
      </c>
      <c r="B570">
        <f>'[2]All Speed'!C570</f>
        <v>1</v>
      </c>
      <c r="C570" s="8" t="str">
        <f>'[2]All Speed'!D570</f>
        <v>I-805 NB</v>
      </c>
      <c r="D570" s="5">
        <f>'[2]All Speed'!E570</f>
        <v>50</v>
      </c>
      <c r="E570" s="1">
        <f>'[2]All Speed'!F570</f>
        <v>0.33</v>
      </c>
      <c r="F570" s="8" t="str">
        <f>'[2]All Speed'!G570</f>
        <v>SR-15 NB</v>
      </c>
      <c r="G570" s="112">
        <f>'[2]All Speed'!I570</f>
        <v>65.459999999999994</v>
      </c>
      <c r="H570" s="2">
        <f>'[2]All Speed'!J570</f>
        <v>31.08</v>
      </c>
      <c r="I570" s="112">
        <f>'[2]All Speed'!K570</f>
        <v>65.53</v>
      </c>
      <c r="J570" s="2">
        <f>'[2]All Speed'!L570</f>
        <v>66.88</v>
      </c>
      <c r="K570" s="112">
        <f>'[2]All Speed'!M570</f>
        <v>65.680000000000007</v>
      </c>
      <c r="L570" s="115">
        <f>VLOOKUP(A:A,readme[#All],2,FALSE)</f>
        <v>0</v>
      </c>
      <c r="M570" s="119">
        <f>VLOOKUP(A:A,readme[#All],3,FALSE)</f>
        <v>0</v>
      </c>
      <c r="N570" s="115">
        <f>VLOOKUP(A:A,readme[#All],4,FALSE)</f>
        <v>0</v>
      </c>
      <c r="O570" s="6">
        <f>VLOOKUP(A:A,readme[#All],5,FALSE)</f>
        <v>0</v>
      </c>
      <c r="P570" s="115">
        <f>VLOOKUP(A:A,readme[#All],6,FALSE)</f>
        <v>0</v>
      </c>
      <c r="Q570" s="143">
        <f t="shared" si="32"/>
        <v>-1</v>
      </c>
      <c r="R570" s="117">
        <f t="shared" si="33"/>
        <v>965.96639999999991</v>
      </c>
      <c r="S570" s="143">
        <f t="shared" si="34"/>
        <v>-1</v>
      </c>
      <c r="T570" s="118">
        <f t="shared" si="35"/>
        <v>4472.9343999999992</v>
      </c>
      <c r="V570" s="10">
        <v>20711</v>
      </c>
      <c r="W570" s="139"/>
      <c r="X570" s="139"/>
      <c r="Y570" s="139"/>
      <c r="Z570" s="139"/>
      <c r="AA570" s="139">
        <v>67.44</v>
      </c>
      <c r="AB570" s="139">
        <v>0</v>
      </c>
      <c r="AC570" s="139">
        <v>37.5</v>
      </c>
      <c r="AD570" s="139">
        <v>0</v>
      </c>
      <c r="AE570" s="139"/>
      <c r="AF570" s="139"/>
      <c r="AG570" s="139"/>
      <c r="AH570" s="139"/>
      <c r="AI570" s="139"/>
      <c r="AJ570" s="139"/>
      <c r="AK570" s="139"/>
      <c r="AL570" s="139"/>
      <c r="AM570" s="139">
        <v>67.44</v>
      </c>
      <c r="AN570" s="139">
        <v>0</v>
      </c>
      <c r="AO570" s="139">
        <v>37.5</v>
      </c>
      <c r="AP570" s="139">
        <v>0</v>
      </c>
    </row>
    <row r="571" spans="1:42" x14ac:dyDescent="0.25">
      <c r="A571">
        <f>'[2]All Speed'!A571</f>
        <v>744</v>
      </c>
      <c r="B571">
        <f>'[2]All Speed'!C571</f>
        <v>1</v>
      </c>
      <c r="C571" s="8" t="str">
        <f>'[2]All Speed'!D571</f>
        <v>I-805 NB</v>
      </c>
      <c r="D571" s="5">
        <f>'[2]All Speed'!E571</f>
        <v>51</v>
      </c>
      <c r="E571" s="1">
        <f>'[2]All Speed'!F571</f>
        <v>0.28000000000000003</v>
      </c>
      <c r="F571" s="8" t="str">
        <f>'[2]All Speed'!G571</f>
        <v>UNIVERSITY</v>
      </c>
      <c r="G571" s="112">
        <f>'[2]All Speed'!I571</f>
        <v>65.75</v>
      </c>
      <c r="H571" s="2">
        <f>'[2]All Speed'!J571</f>
        <v>27.76</v>
      </c>
      <c r="I571" s="112">
        <f>'[2]All Speed'!K571</f>
        <v>64.930000000000007</v>
      </c>
      <c r="J571" s="2">
        <f>'[2]All Speed'!L571</f>
        <v>66.72</v>
      </c>
      <c r="K571" s="112">
        <f>'[2]All Speed'!M571</f>
        <v>66.53</v>
      </c>
      <c r="L571" s="115">
        <f>VLOOKUP(A:A,readme[#All],2,FALSE)</f>
        <v>0</v>
      </c>
      <c r="M571" s="119">
        <f>VLOOKUP(A:A,readme[#All],3,FALSE)</f>
        <v>0</v>
      </c>
      <c r="N571" s="115">
        <f>VLOOKUP(A:A,readme[#All],4,FALSE)</f>
        <v>0</v>
      </c>
      <c r="O571" s="6">
        <f>VLOOKUP(A:A,readme[#All],5,FALSE)</f>
        <v>0</v>
      </c>
      <c r="P571" s="115">
        <f>VLOOKUP(A:A,readme[#All],6,FALSE)</f>
        <v>0</v>
      </c>
      <c r="Q571" s="143">
        <f t="shared" si="32"/>
        <v>-1</v>
      </c>
      <c r="R571" s="117">
        <f t="shared" si="33"/>
        <v>770.61760000000004</v>
      </c>
      <c r="S571" s="143">
        <f t="shared" si="34"/>
        <v>-1</v>
      </c>
      <c r="T571" s="118">
        <f t="shared" si="35"/>
        <v>4451.5583999999999</v>
      </c>
      <c r="V571" s="10">
        <v>20713</v>
      </c>
      <c r="W571" s="139"/>
      <c r="X571" s="139"/>
      <c r="Y571" s="139"/>
      <c r="Z571" s="139"/>
      <c r="AA571" s="139">
        <v>66.83</v>
      </c>
      <c r="AB571" s="139">
        <v>0</v>
      </c>
      <c r="AC571" s="139">
        <v>40.659999999999997</v>
      </c>
      <c r="AD571" s="139">
        <v>0</v>
      </c>
      <c r="AE571" s="139"/>
      <c r="AF571" s="139"/>
      <c r="AG571" s="139"/>
      <c r="AH571" s="139"/>
      <c r="AI571" s="139"/>
      <c r="AJ571" s="139"/>
      <c r="AK571" s="139"/>
      <c r="AL571" s="139"/>
      <c r="AM571" s="139">
        <v>66.83</v>
      </c>
      <c r="AN571" s="139">
        <v>0</v>
      </c>
      <c r="AO571" s="139">
        <v>40.659999999999997</v>
      </c>
      <c r="AP571" s="139">
        <v>0</v>
      </c>
    </row>
    <row r="572" spans="1:42" x14ac:dyDescent="0.25">
      <c r="A572">
        <f>'[2]All Speed'!A572</f>
        <v>746</v>
      </c>
      <c r="B572">
        <f>'[2]All Speed'!C572</f>
        <v>1</v>
      </c>
      <c r="C572" s="8" t="str">
        <f>'[2]All Speed'!D572</f>
        <v>I-805 NB</v>
      </c>
      <c r="D572" s="5">
        <f>'[2]All Speed'!E572</f>
        <v>52</v>
      </c>
      <c r="E572" s="1">
        <f>'[2]All Speed'!F572</f>
        <v>0.25</v>
      </c>
      <c r="F572" s="8" t="str">
        <f>'[2]All Speed'!G572</f>
        <v>UNIVERSITY</v>
      </c>
      <c r="G572" s="112">
        <f>'[2]All Speed'!I572</f>
        <v>65.75</v>
      </c>
      <c r="H572" s="2">
        <f>'[2]All Speed'!J572</f>
        <v>27.76</v>
      </c>
      <c r="I572" s="112">
        <f>'[2]All Speed'!K572</f>
        <v>64.930000000000007</v>
      </c>
      <c r="J572" s="2">
        <f>'[2]All Speed'!L572</f>
        <v>66.72</v>
      </c>
      <c r="K572" s="112">
        <f>'[2]All Speed'!M572</f>
        <v>66.53</v>
      </c>
      <c r="L572" s="115">
        <f>VLOOKUP(A:A,readme[#All],2,FALSE)</f>
        <v>0</v>
      </c>
      <c r="M572" s="119">
        <f>VLOOKUP(A:A,readme[#All],3,FALSE)</f>
        <v>0</v>
      </c>
      <c r="N572" s="115">
        <f>VLOOKUP(A:A,readme[#All],4,FALSE)</f>
        <v>0</v>
      </c>
      <c r="O572" s="6">
        <f>VLOOKUP(A:A,readme[#All],5,FALSE)</f>
        <v>0</v>
      </c>
      <c r="P572" s="115">
        <f>VLOOKUP(A:A,readme[#All],6,FALSE)</f>
        <v>0</v>
      </c>
      <c r="Q572" s="143">
        <f t="shared" si="32"/>
        <v>-1</v>
      </c>
      <c r="R572" s="117">
        <f t="shared" si="33"/>
        <v>770.61760000000004</v>
      </c>
      <c r="S572" s="143">
        <f t="shared" si="34"/>
        <v>-1</v>
      </c>
      <c r="T572" s="118">
        <f t="shared" si="35"/>
        <v>4451.5583999999999</v>
      </c>
      <c r="V572" s="10">
        <v>20717</v>
      </c>
      <c r="W572" s="139"/>
      <c r="X572" s="139"/>
      <c r="Y572" s="139"/>
      <c r="Z572" s="139"/>
      <c r="AA572" s="139">
        <v>67.86</v>
      </c>
      <c r="AB572" s="139">
        <v>0</v>
      </c>
      <c r="AC572" s="139">
        <v>35.42</v>
      </c>
      <c r="AD572" s="139">
        <v>0</v>
      </c>
      <c r="AE572" s="139"/>
      <c r="AF572" s="139"/>
      <c r="AG572" s="139"/>
      <c r="AH572" s="139"/>
      <c r="AI572" s="139"/>
      <c r="AJ572" s="139"/>
      <c r="AK572" s="139"/>
      <c r="AL572" s="139"/>
      <c r="AM572" s="139">
        <v>67.86</v>
      </c>
      <c r="AN572" s="139">
        <v>0</v>
      </c>
      <c r="AO572" s="139">
        <v>35.42</v>
      </c>
      <c r="AP572" s="139">
        <v>0</v>
      </c>
    </row>
    <row r="573" spans="1:42" x14ac:dyDescent="0.25">
      <c r="A573">
        <f>'[2]All Speed'!A573</f>
        <v>20750</v>
      </c>
      <c r="B573">
        <f>'[2]All Speed'!C573</f>
        <v>1</v>
      </c>
      <c r="C573" s="8" t="str">
        <f>'[2]All Speed'!D573</f>
        <v>I-805 NB</v>
      </c>
      <c r="D573" s="5">
        <f>'[2]All Speed'!E573</f>
        <v>53</v>
      </c>
      <c r="E573" s="1">
        <f>'[2]All Speed'!F573</f>
        <v>0.35</v>
      </c>
      <c r="F573" s="8" t="str">
        <f>'[2]All Speed'!G573</f>
        <v>EL CAJON</v>
      </c>
      <c r="G573" s="112">
        <f>'[2]All Speed'!I573</f>
        <v>65.25</v>
      </c>
      <c r="H573" s="2">
        <f>'[2]All Speed'!J573</f>
        <v>36.979999999999997</v>
      </c>
      <c r="I573" s="112">
        <f>'[2]All Speed'!K573</f>
        <v>63.69</v>
      </c>
      <c r="J573" s="2">
        <f>'[2]All Speed'!L573</f>
        <v>65.58</v>
      </c>
      <c r="K573" s="112">
        <f>'[2]All Speed'!M573</f>
        <v>65.33</v>
      </c>
      <c r="L573" s="115">
        <f>VLOOKUP(A:A,readme[#All],2,FALSE)</f>
        <v>0</v>
      </c>
      <c r="M573" s="119">
        <f>VLOOKUP(A:A,readme[#All],3,FALSE)</f>
        <v>0</v>
      </c>
      <c r="N573" s="115">
        <f>VLOOKUP(A:A,readme[#All],4,FALSE)</f>
        <v>0</v>
      </c>
      <c r="O573" s="6">
        <f>VLOOKUP(A:A,readme[#All],5,FALSE)</f>
        <v>0</v>
      </c>
      <c r="P573" s="115">
        <f>VLOOKUP(A:A,readme[#All],6,FALSE)</f>
        <v>0</v>
      </c>
      <c r="Q573" s="143">
        <f t="shared" si="32"/>
        <v>-1</v>
      </c>
      <c r="R573" s="117">
        <f t="shared" si="33"/>
        <v>1367.5203999999999</v>
      </c>
      <c r="S573" s="143">
        <f t="shared" si="34"/>
        <v>-1</v>
      </c>
      <c r="T573" s="118">
        <f t="shared" si="35"/>
        <v>4300.7363999999998</v>
      </c>
      <c r="V573" s="10">
        <v>20719</v>
      </c>
      <c r="W573" s="139"/>
      <c r="X573" s="139"/>
      <c r="Y573" s="139"/>
      <c r="Z573" s="139"/>
      <c r="AA573" s="139"/>
      <c r="AB573" s="139"/>
      <c r="AC573" s="139"/>
      <c r="AD573" s="139"/>
      <c r="AE573" s="139"/>
      <c r="AF573" s="139"/>
      <c r="AG573" s="139"/>
      <c r="AH573" s="139"/>
      <c r="AI573" s="139">
        <v>41.84</v>
      </c>
      <c r="AJ573" s="139">
        <v>0</v>
      </c>
      <c r="AK573" s="139">
        <v>68.819999999999993</v>
      </c>
      <c r="AL573" s="139">
        <v>0</v>
      </c>
      <c r="AM573" s="139">
        <v>41.84</v>
      </c>
      <c r="AN573" s="139">
        <v>0</v>
      </c>
      <c r="AO573" s="139">
        <v>68.819999999999993</v>
      </c>
      <c r="AP573" s="139">
        <v>0</v>
      </c>
    </row>
    <row r="574" spans="1:42" x14ac:dyDescent="0.25">
      <c r="A574">
        <f>'[2]All Speed'!A574</f>
        <v>20755</v>
      </c>
      <c r="B574">
        <f>'[2]All Speed'!C574</f>
        <v>1</v>
      </c>
      <c r="C574" s="8" t="str">
        <f>'[2]All Speed'!D574</f>
        <v>I-805 NB</v>
      </c>
      <c r="D574" s="5">
        <f>'[2]All Speed'!E574</f>
        <v>56</v>
      </c>
      <c r="E574" s="1">
        <f>'[2]All Speed'!F574</f>
        <v>0.75</v>
      </c>
      <c r="F574" s="8" t="str">
        <f>'[2]All Speed'!G574</f>
        <v>I-8 EB</v>
      </c>
      <c r="G574" s="112">
        <f>'[2]All Speed'!I574</f>
        <v>67.53</v>
      </c>
      <c r="H574" s="2">
        <f>'[2]All Speed'!J574</f>
        <v>46.08</v>
      </c>
      <c r="I574" s="112">
        <f>'[2]All Speed'!K574</f>
        <v>68.47</v>
      </c>
      <c r="J574" s="2">
        <f>'[2]All Speed'!L574</f>
        <v>69.900000000000006</v>
      </c>
      <c r="K574" s="112">
        <f>'[2]All Speed'!M574</f>
        <v>67.56</v>
      </c>
      <c r="L574" s="115">
        <f>VLOOKUP(A:A,readme[#All],2,FALSE)</f>
        <v>0</v>
      </c>
      <c r="M574" s="119">
        <f>VLOOKUP(A:A,readme[#All],3,FALSE)</f>
        <v>0</v>
      </c>
      <c r="N574" s="115">
        <f>VLOOKUP(A:A,readme[#All],4,FALSE)</f>
        <v>0</v>
      </c>
      <c r="O574" s="6">
        <f>VLOOKUP(A:A,readme[#All],5,FALSE)</f>
        <v>0</v>
      </c>
      <c r="P574" s="115">
        <f>VLOOKUP(A:A,readme[#All],6,FALSE)</f>
        <v>0</v>
      </c>
      <c r="Q574" s="143">
        <f t="shared" si="32"/>
        <v>-1</v>
      </c>
      <c r="R574" s="117">
        <f t="shared" si="33"/>
        <v>2123.3663999999999</v>
      </c>
      <c r="S574" s="143">
        <f t="shared" si="34"/>
        <v>-1</v>
      </c>
      <c r="T574" s="118">
        <f t="shared" si="35"/>
        <v>4886.0100000000011</v>
      </c>
      <c r="V574" s="10">
        <v>20726</v>
      </c>
      <c r="W574" s="139"/>
      <c r="X574" s="139"/>
      <c r="Y574" s="139"/>
      <c r="Z574" s="139"/>
      <c r="AA574" s="139"/>
      <c r="AB574" s="139"/>
      <c r="AC574" s="139"/>
      <c r="AD574" s="139"/>
      <c r="AE574" s="139"/>
      <c r="AF574" s="139"/>
      <c r="AG574" s="139"/>
      <c r="AH574" s="139"/>
      <c r="AI574" s="139">
        <v>66.13</v>
      </c>
      <c r="AJ574" s="139">
        <v>0</v>
      </c>
      <c r="AK574" s="139">
        <v>61.09</v>
      </c>
      <c r="AL574" s="139">
        <v>0</v>
      </c>
      <c r="AM574" s="139">
        <v>66.13</v>
      </c>
      <c r="AN574" s="139">
        <v>0</v>
      </c>
      <c r="AO574" s="139">
        <v>61.09</v>
      </c>
      <c r="AP574" s="139">
        <v>0</v>
      </c>
    </row>
    <row r="575" spans="1:42" x14ac:dyDescent="0.25">
      <c r="A575">
        <f>'[2]All Speed'!A575</f>
        <v>751</v>
      </c>
      <c r="B575">
        <f>'[2]All Speed'!C575</f>
        <v>1</v>
      </c>
      <c r="C575" s="8" t="str">
        <f>'[2]All Speed'!D575</f>
        <v>I-805 NB</v>
      </c>
      <c r="D575" s="5">
        <f>'[2]All Speed'!E575</f>
        <v>57</v>
      </c>
      <c r="E575" s="1">
        <f>'[2]All Speed'!F575</f>
        <v>0.4</v>
      </c>
      <c r="F575" s="8" t="str">
        <f>'[2]All Speed'!G575</f>
        <v>I-8 WB</v>
      </c>
      <c r="G575" s="112">
        <f>'[2]All Speed'!I575</f>
        <v>67.53</v>
      </c>
      <c r="H575" s="2">
        <f>'[2]All Speed'!J575</f>
        <v>46.08</v>
      </c>
      <c r="I575" s="112">
        <f>'[2]All Speed'!K575</f>
        <v>68.47</v>
      </c>
      <c r="J575" s="2">
        <f>'[2]All Speed'!L575</f>
        <v>69.900000000000006</v>
      </c>
      <c r="K575" s="112">
        <f>'[2]All Speed'!M575</f>
        <v>67.56</v>
      </c>
      <c r="L575" s="115">
        <f>VLOOKUP(A:A,readme[#All],2,FALSE)</f>
        <v>0</v>
      </c>
      <c r="M575" s="119">
        <f>VLOOKUP(A:A,readme[#All],3,FALSE)</f>
        <v>0</v>
      </c>
      <c r="N575" s="115">
        <f>VLOOKUP(A:A,readme[#All],4,FALSE)</f>
        <v>0</v>
      </c>
      <c r="O575" s="6">
        <f>VLOOKUP(A:A,readme[#All],5,FALSE)</f>
        <v>0</v>
      </c>
      <c r="P575" s="115">
        <f>VLOOKUP(A:A,readme[#All],6,FALSE)</f>
        <v>0</v>
      </c>
      <c r="Q575" s="143">
        <f t="shared" si="32"/>
        <v>-1</v>
      </c>
      <c r="R575" s="117">
        <f t="shared" si="33"/>
        <v>2123.3663999999999</v>
      </c>
      <c r="S575" s="143">
        <f t="shared" si="34"/>
        <v>-1</v>
      </c>
      <c r="T575" s="118">
        <f t="shared" si="35"/>
        <v>4886.0100000000011</v>
      </c>
      <c r="V575" s="10">
        <v>20727</v>
      </c>
      <c r="W575" s="139"/>
      <c r="X575" s="139"/>
      <c r="Y575" s="139"/>
      <c r="Z575" s="139"/>
      <c r="AA575" s="139"/>
      <c r="AB575" s="139"/>
      <c r="AC575" s="139"/>
      <c r="AD575" s="139"/>
      <c r="AE575" s="139">
        <v>66.13</v>
      </c>
      <c r="AF575" s="139">
        <v>0</v>
      </c>
      <c r="AG575" s="139">
        <v>61.09</v>
      </c>
      <c r="AH575" s="139">
        <v>0</v>
      </c>
      <c r="AI575" s="139"/>
      <c r="AJ575" s="139"/>
      <c r="AK575" s="139"/>
      <c r="AL575" s="139"/>
      <c r="AM575" s="139">
        <v>66.13</v>
      </c>
      <c r="AN575" s="139">
        <v>0</v>
      </c>
      <c r="AO575" s="139">
        <v>61.09</v>
      </c>
      <c r="AP575" s="139">
        <v>0</v>
      </c>
    </row>
    <row r="576" spans="1:42" x14ac:dyDescent="0.25">
      <c r="A576">
        <f>'[2]All Speed'!A576</f>
        <v>752</v>
      </c>
      <c r="B576">
        <f>'[2]All Speed'!C576</f>
        <v>1</v>
      </c>
      <c r="C576" s="8" t="str">
        <f>'[2]All Speed'!D576</f>
        <v>I-805 NB</v>
      </c>
      <c r="D576" s="5">
        <f>'[2]All Speed'!E576</f>
        <v>58</v>
      </c>
      <c r="E576" s="1">
        <f>'[2]All Speed'!F576</f>
        <v>0.86</v>
      </c>
      <c r="F576" s="8" t="str">
        <f>'[2]All Speed'!G576</f>
        <v>MURRAY RIDGE</v>
      </c>
      <c r="G576" s="112">
        <f>'[2]All Speed'!I576</f>
        <v>67.62</v>
      </c>
      <c r="H576" s="2">
        <f>'[2]All Speed'!J576</f>
        <v>57.82</v>
      </c>
      <c r="I576" s="112">
        <f>'[2]All Speed'!K576</f>
        <v>66.709999999999994</v>
      </c>
      <c r="J576" s="2">
        <f>'[2]All Speed'!L576</f>
        <v>68.12</v>
      </c>
      <c r="K576" s="112">
        <f>'[2]All Speed'!M576</f>
        <v>67.45</v>
      </c>
      <c r="L576" s="115">
        <f>VLOOKUP(A:A,readme[#All],2,FALSE)</f>
        <v>0</v>
      </c>
      <c r="M576" s="119">
        <f>VLOOKUP(A:A,readme[#All],3,FALSE)</f>
        <v>0</v>
      </c>
      <c r="N576" s="115">
        <f>VLOOKUP(A:A,readme[#All],4,FALSE)</f>
        <v>0</v>
      </c>
      <c r="O576" s="6">
        <f>VLOOKUP(A:A,readme[#All],5,FALSE)</f>
        <v>0</v>
      </c>
      <c r="P576" s="115">
        <f>VLOOKUP(A:A,readme[#All],6,FALSE)</f>
        <v>0</v>
      </c>
      <c r="Q576" s="143">
        <f t="shared" si="32"/>
        <v>-1</v>
      </c>
      <c r="R576" s="117">
        <f t="shared" si="33"/>
        <v>3343.1523999999999</v>
      </c>
      <c r="S576" s="143">
        <f t="shared" si="34"/>
        <v>-1</v>
      </c>
      <c r="T576" s="118">
        <f t="shared" si="35"/>
        <v>4640.3344000000006</v>
      </c>
      <c r="V576" s="10">
        <v>20730</v>
      </c>
      <c r="W576" s="139"/>
      <c r="X576" s="139"/>
      <c r="Y576" s="139"/>
      <c r="Z576" s="139"/>
      <c r="AA576" s="139"/>
      <c r="AB576" s="139"/>
      <c r="AC576" s="139"/>
      <c r="AD576" s="139"/>
      <c r="AE576" s="139">
        <v>63.95</v>
      </c>
      <c r="AF576" s="139">
        <v>0</v>
      </c>
      <c r="AG576" s="139">
        <v>62.83</v>
      </c>
      <c r="AH576" s="139">
        <v>0</v>
      </c>
      <c r="AI576" s="139"/>
      <c r="AJ576" s="139"/>
      <c r="AK576" s="139"/>
      <c r="AL576" s="139"/>
      <c r="AM576" s="139">
        <v>63.95</v>
      </c>
      <c r="AN576" s="139">
        <v>0</v>
      </c>
      <c r="AO576" s="139">
        <v>62.83</v>
      </c>
      <c r="AP576" s="139">
        <v>0</v>
      </c>
    </row>
    <row r="577" spans="1:42" x14ac:dyDescent="0.25">
      <c r="A577">
        <f>'[2]All Speed'!A577</f>
        <v>753</v>
      </c>
      <c r="B577">
        <f>'[2]All Speed'!C577</f>
        <v>1</v>
      </c>
      <c r="C577" s="8" t="str">
        <f>'[2]All Speed'!D577</f>
        <v>I-805 NB</v>
      </c>
      <c r="D577" s="5">
        <f>'[2]All Speed'!E577</f>
        <v>59</v>
      </c>
      <c r="E577" s="1">
        <f>'[2]All Speed'!F577</f>
        <v>0.65</v>
      </c>
      <c r="F577" s="8" t="str">
        <f>'[2]All Speed'!G577</f>
        <v>MURRAY RIDGE</v>
      </c>
      <c r="G577" s="112">
        <f>'[2]All Speed'!I577</f>
        <v>68.64</v>
      </c>
      <c r="H577" s="2">
        <f>'[2]All Speed'!J577</f>
        <v>60.56</v>
      </c>
      <c r="I577" s="112">
        <f>'[2]All Speed'!K577</f>
        <v>68.11</v>
      </c>
      <c r="J577" s="2">
        <f>'[2]All Speed'!L577</f>
        <v>69.099999999999994</v>
      </c>
      <c r="K577" s="112">
        <f>'[2]All Speed'!M577</f>
        <v>68.42</v>
      </c>
      <c r="L577" s="115">
        <f>VLOOKUP(A:A,readme[#All],2,FALSE)</f>
        <v>0</v>
      </c>
      <c r="M577" s="119">
        <f>VLOOKUP(A:A,readme[#All],3,FALSE)</f>
        <v>0</v>
      </c>
      <c r="N577" s="115">
        <f>VLOOKUP(A:A,readme[#All],4,FALSE)</f>
        <v>0</v>
      </c>
      <c r="O577" s="6">
        <f>VLOOKUP(A:A,readme[#All],5,FALSE)</f>
        <v>0</v>
      </c>
      <c r="P577" s="115">
        <f>VLOOKUP(A:A,readme[#All],6,FALSE)</f>
        <v>0</v>
      </c>
      <c r="Q577" s="143">
        <f t="shared" si="32"/>
        <v>-1</v>
      </c>
      <c r="R577" s="117">
        <f t="shared" si="33"/>
        <v>3667.5136000000002</v>
      </c>
      <c r="S577" s="143">
        <f t="shared" si="34"/>
        <v>-1</v>
      </c>
      <c r="T577" s="118">
        <f t="shared" si="35"/>
        <v>4774.8099999999995</v>
      </c>
      <c r="V577" s="10">
        <v>20741</v>
      </c>
      <c r="W577" s="139">
        <v>45.43</v>
      </c>
      <c r="X577" s="139">
        <v>0</v>
      </c>
      <c r="Y577" s="139">
        <v>67.56</v>
      </c>
      <c r="Z577" s="139">
        <v>0</v>
      </c>
      <c r="AA577" s="139"/>
      <c r="AB577" s="139"/>
      <c r="AC577" s="139"/>
      <c r="AD577" s="139"/>
      <c r="AE577" s="139"/>
      <c r="AF577" s="139"/>
      <c r="AG577" s="139"/>
      <c r="AH577" s="139"/>
      <c r="AI577" s="139"/>
      <c r="AJ577" s="139"/>
      <c r="AK577" s="139"/>
      <c r="AL577" s="139"/>
      <c r="AM577" s="139">
        <v>45.43</v>
      </c>
      <c r="AN577" s="139">
        <v>0</v>
      </c>
      <c r="AO577" s="139">
        <v>67.56</v>
      </c>
      <c r="AP577" s="139">
        <v>0</v>
      </c>
    </row>
    <row r="578" spans="1:42" x14ac:dyDescent="0.25">
      <c r="A578">
        <f>'[2]All Speed'!A578</f>
        <v>754</v>
      </c>
      <c r="B578">
        <f>'[2]All Speed'!C578</f>
        <v>1</v>
      </c>
      <c r="C578" s="8" t="str">
        <f>'[2]All Speed'!D578</f>
        <v>I-805 NB</v>
      </c>
      <c r="D578" s="5">
        <f>'[2]All Speed'!E578</f>
        <v>60</v>
      </c>
      <c r="E578" s="1">
        <f>'[2]All Speed'!F578</f>
        <v>0.38</v>
      </c>
      <c r="F578" s="8" t="str">
        <f>'[2]All Speed'!G578</f>
        <v>KEARNY VILLA</v>
      </c>
      <c r="G578" s="112">
        <f>'[2]All Speed'!I578</f>
        <v>69.010000000000005</v>
      </c>
      <c r="H578" s="2">
        <f>'[2]All Speed'!J578</f>
        <v>59.44</v>
      </c>
      <c r="I578" s="112">
        <f>'[2]All Speed'!K578</f>
        <v>68.19</v>
      </c>
      <c r="J578" s="2">
        <f>'[2]All Speed'!L578</f>
        <v>69.849999999999994</v>
      </c>
      <c r="K578" s="112">
        <f>'[2]All Speed'!M578</f>
        <v>68.91</v>
      </c>
      <c r="L578" s="115">
        <f>VLOOKUP(A:A,readme[#All],2,FALSE)</f>
        <v>0</v>
      </c>
      <c r="M578" s="119">
        <f>VLOOKUP(A:A,readme[#All],3,FALSE)</f>
        <v>0</v>
      </c>
      <c r="N578" s="115">
        <f>VLOOKUP(A:A,readme[#All],4,FALSE)</f>
        <v>0</v>
      </c>
      <c r="O578" s="6">
        <f>VLOOKUP(A:A,readme[#All],5,FALSE)</f>
        <v>0</v>
      </c>
      <c r="P578" s="115">
        <f>VLOOKUP(A:A,readme[#All],6,FALSE)</f>
        <v>0</v>
      </c>
      <c r="Q578" s="143">
        <f t="shared" si="32"/>
        <v>-1</v>
      </c>
      <c r="R578" s="117">
        <f t="shared" si="33"/>
        <v>3533.1135999999997</v>
      </c>
      <c r="S578" s="143">
        <f t="shared" si="34"/>
        <v>-1</v>
      </c>
      <c r="T578" s="118">
        <f t="shared" si="35"/>
        <v>4879.0224999999991</v>
      </c>
      <c r="V578" s="10">
        <v>20743</v>
      </c>
      <c r="W578" s="139">
        <v>45.43</v>
      </c>
      <c r="X578" s="139">
        <v>0</v>
      </c>
      <c r="Y578" s="139">
        <v>67.56</v>
      </c>
      <c r="Z578" s="139">
        <v>0</v>
      </c>
      <c r="AA578" s="139"/>
      <c r="AB578" s="139"/>
      <c r="AC578" s="139"/>
      <c r="AD578" s="139"/>
      <c r="AE578" s="139"/>
      <c r="AF578" s="139"/>
      <c r="AG578" s="139"/>
      <c r="AH578" s="139"/>
      <c r="AI578" s="139"/>
      <c r="AJ578" s="139"/>
      <c r="AK578" s="139"/>
      <c r="AL578" s="139"/>
      <c r="AM578" s="139">
        <v>45.43</v>
      </c>
      <c r="AN578" s="139">
        <v>0</v>
      </c>
      <c r="AO578" s="139">
        <v>67.56</v>
      </c>
      <c r="AP578" s="139">
        <v>0</v>
      </c>
    </row>
    <row r="579" spans="1:42" x14ac:dyDescent="0.25">
      <c r="A579">
        <f>'[2]All Speed'!A579</f>
        <v>22715</v>
      </c>
      <c r="B579">
        <f>'[2]All Speed'!C579</f>
        <v>1</v>
      </c>
      <c r="C579" s="8" t="str">
        <f>'[2]All Speed'!D579</f>
        <v>I-805 NB</v>
      </c>
      <c r="D579" s="5">
        <f>'[2]All Speed'!E579</f>
        <v>61</v>
      </c>
      <c r="E579" s="1">
        <f>'[2]All Speed'!F579</f>
        <v>0.54</v>
      </c>
      <c r="F579" s="8" t="str">
        <f>'[2]All Speed'!G579</f>
        <v>SR-163 NB</v>
      </c>
      <c r="G579" s="112">
        <f>'[2]All Speed'!I579</f>
        <v>68.03</v>
      </c>
      <c r="H579" s="2">
        <f>'[2]All Speed'!J579</f>
        <v>51.13</v>
      </c>
      <c r="I579" s="112">
        <f>'[2]All Speed'!K579</f>
        <v>66.849999999999994</v>
      </c>
      <c r="J579" s="2">
        <f>'[2]All Speed'!L579</f>
        <v>68.97</v>
      </c>
      <c r="K579" s="112">
        <f>'[2]All Speed'!M579</f>
        <v>67.599999999999994</v>
      </c>
      <c r="L579" s="115">
        <f>VLOOKUP(A:A,readme[#All],2,FALSE)</f>
        <v>0</v>
      </c>
      <c r="M579" s="119">
        <f>VLOOKUP(A:A,readme[#All],3,FALSE)</f>
        <v>0</v>
      </c>
      <c r="N579" s="115">
        <f>VLOOKUP(A:A,readme[#All],4,FALSE)</f>
        <v>0</v>
      </c>
      <c r="O579" s="6">
        <f>VLOOKUP(A:A,readme[#All],5,FALSE)</f>
        <v>0</v>
      </c>
      <c r="P579" s="115">
        <f>VLOOKUP(A:A,readme[#All],6,FALSE)</f>
        <v>0</v>
      </c>
      <c r="Q579" s="143">
        <f t="shared" ref="Q579:Q642" si="36">IFERROR(M579/H579-1,"")</f>
        <v>-1</v>
      </c>
      <c r="R579" s="117">
        <f t="shared" ref="R579:R642" si="37">IFERROR(POWER((M579-H579),2),"")</f>
        <v>2614.2769000000003</v>
      </c>
      <c r="S579" s="143">
        <f t="shared" ref="S579:S642" si="38">IFERROR(O579/J579-1,"")</f>
        <v>-1</v>
      </c>
      <c r="T579" s="118">
        <f t="shared" ref="T579:T642" si="39">IFERROR(POWER((O579-J579),2),"")</f>
        <v>4756.8608999999997</v>
      </c>
      <c r="V579" s="10">
        <v>20747</v>
      </c>
      <c r="W579" s="139">
        <v>36.31</v>
      </c>
      <c r="X579" s="139">
        <v>0</v>
      </c>
      <c r="Y579" s="139">
        <v>65.98</v>
      </c>
      <c r="Z579" s="139">
        <v>0</v>
      </c>
      <c r="AA579" s="139"/>
      <c r="AB579" s="139"/>
      <c r="AC579" s="139"/>
      <c r="AD579" s="139"/>
      <c r="AE579" s="139"/>
      <c r="AF579" s="139"/>
      <c r="AG579" s="139"/>
      <c r="AH579" s="139"/>
      <c r="AI579" s="139"/>
      <c r="AJ579" s="139"/>
      <c r="AK579" s="139"/>
      <c r="AL579" s="139"/>
      <c r="AM579" s="139">
        <v>36.31</v>
      </c>
      <c r="AN579" s="139">
        <v>0</v>
      </c>
      <c r="AO579" s="139">
        <v>65.98</v>
      </c>
      <c r="AP579" s="139">
        <v>0</v>
      </c>
    </row>
    <row r="580" spans="1:42" x14ac:dyDescent="0.25">
      <c r="A580">
        <f>'[2]All Speed'!A580</f>
        <v>756</v>
      </c>
      <c r="B580">
        <f>'[2]All Speed'!C580</f>
        <v>1</v>
      </c>
      <c r="C580" s="8" t="str">
        <f>'[2]All Speed'!D580</f>
        <v>I-805 NB</v>
      </c>
      <c r="D580" s="5">
        <f>'[2]All Speed'!E580</f>
        <v>63</v>
      </c>
      <c r="E580" s="1">
        <f>'[2]All Speed'!F580</f>
        <v>0.44</v>
      </c>
      <c r="F580" s="8" t="str">
        <f>'[2]All Speed'!G580</f>
        <v>SR-163 NB</v>
      </c>
      <c r="G580" s="112">
        <f>'[2]All Speed'!I580</f>
        <v>67.8</v>
      </c>
      <c r="H580" s="2">
        <f>'[2]All Speed'!J580</f>
        <v>37.659999999999997</v>
      </c>
      <c r="I580" s="112">
        <f>'[2]All Speed'!K580</f>
        <v>64.489999999999995</v>
      </c>
      <c r="J580" s="2">
        <f>'[2]All Speed'!L580</f>
        <v>69.069999999999993</v>
      </c>
      <c r="K580" s="112">
        <f>'[2]All Speed'!M580</f>
        <v>67.33</v>
      </c>
      <c r="L580" s="115">
        <f>VLOOKUP(A:A,readme[#All],2,FALSE)</f>
        <v>0</v>
      </c>
      <c r="M580" s="119">
        <f>VLOOKUP(A:A,readme[#All],3,FALSE)</f>
        <v>0</v>
      </c>
      <c r="N580" s="115">
        <f>VLOOKUP(A:A,readme[#All],4,FALSE)</f>
        <v>0</v>
      </c>
      <c r="O580" s="6">
        <f>VLOOKUP(A:A,readme[#All],5,FALSE)</f>
        <v>0</v>
      </c>
      <c r="P580" s="115">
        <f>VLOOKUP(A:A,readme[#All],6,FALSE)</f>
        <v>0</v>
      </c>
      <c r="Q580" s="143">
        <f t="shared" si="36"/>
        <v>-1</v>
      </c>
      <c r="R580" s="117">
        <f t="shared" si="37"/>
        <v>1418.2755999999997</v>
      </c>
      <c r="S580" s="143">
        <f t="shared" si="38"/>
        <v>-1</v>
      </c>
      <c r="T580" s="118">
        <f t="shared" si="39"/>
        <v>4770.6648999999989</v>
      </c>
      <c r="V580" s="10">
        <v>20749</v>
      </c>
      <c r="W580" s="139">
        <v>31.08</v>
      </c>
      <c r="X580" s="139">
        <v>0</v>
      </c>
      <c r="Y580" s="139">
        <v>66.88</v>
      </c>
      <c r="Z580" s="139">
        <v>0</v>
      </c>
      <c r="AA580" s="139"/>
      <c r="AB580" s="139"/>
      <c r="AC580" s="139"/>
      <c r="AD580" s="139"/>
      <c r="AE580" s="139"/>
      <c r="AF580" s="139"/>
      <c r="AG580" s="139"/>
      <c r="AH580" s="139"/>
      <c r="AI580" s="139"/>
      <c r="AJ580" s="139"/>
      <c r="AK580" s="139"/>
      <c r="AL580" s="139"/>
      <c r="AM580" s="139">
        <v>31.08</v>
      </c>
      <c r="AN580" s="139">
        <v>0</v>
      </c>
      <c r="AO580" s="139">
        <v>66.88</v>
      </c>
      <c r="AP580" s="139">
        <v>0</v>
      </c>
    </row>
    <row r="581" spans="1:42" x14ac:dyDescent="0.25">
      <c r="A581">
        <f>'[2]All Speed'!A581</f>
        <v>757</v>
      </c>
      <c r="B581">
        <f>'[2]All Speed'!C581</f>
        <v>1</v>
      </c>
      <c r="C581" s="8" t="str">
        <f>'[2]All Speed'!D581</f>
        <v>I-805 NB</v>
      </c>
      <c r="D581" s="5">
        <f>'[2]All Speed'!E581</f>
        <v>64</v>
      </c>
      <c r="E581" s="1">
        <f>'[2]All Speed'!F581</f>
        <v>0.65</v>
      </c>
      <c r="F581" s="8" t="str">
        <f>'[2]All Speed'!G581</f>
        <v>BALBOA</v>
      </c>
      <c r="G581" s="112">
        <f>'[2]All Speed'!I581</f>
        <v>67.8</v>
      </c>
      <c r="H581" s="2">
        <f>'[2]All Speed'!J581</f>
        <v>37.659999999999997</v>
      </c>
      <c r="I581" s="112">
        <f>'[2]All Speed'!K581</f>
        <v>64.489999999999995</v>
      </c>
      <c r="J581" s="2">
        <f>'[2]All Speed'!L581</f>
        <v>69.069999999999993</v>
      </c>
      <c r="K581" s="112">
        <f>'[2]All Speed'!M581</f>
        <v>67.33</v>
      </c>
      <c r="L581" s="115">
        <f>VLOOKUP(A:A,readme[#All],2,FALSE)</f>
        <v>0</v>
      </c>
      <c r="M581" s="119">
        <f>VLOOKUP(A:A,readme[#All],3,FALSE)</f>
        <v>0</v>
      </c>
      <c r="N581" s="115">
        <f>VLOOKUP(A:A,readme[#All],4,FALSE)</f>
        <v>0</v>
      </c>
      <c r="O581" s="6">
        <f>VLOOKUP(A:A,readme[#All],5,FALSE)</f>
        <v>0</v>
      </c>
      <c r="P581" s="115">
        <f>VLOOKUP(A:A,readme[#All],6,FALSE)</f>
        <v>0</v>
      </c>
      <c r="Q581" s="143">
        <f t="shared" si="36"/>
        <v>-1</v>
      </c>
      <c r="R581" s="117">
        <f t="shared" si="37"/>
        <v>1418.2755999999997</v>
      </c>
      <c r="S581" s="143">
        <f t="shared" si="38"/>
        <v>-1</v>
      </c>
      <c r="T581" s="118">
        <f t="shared" si="39"/>
        <v>4770.6648999999989</v>
      </c>
      <c r="V581" s="10">
        <v>20750</v>
      </c>
      <c r="W581" s="139">
        <v>36.979999999999997</v>
      </c>
      <c r="X581" s="139">
        <v>0</v>
      </c>
      <c r="Y581" s="139">
        <v>65.58</v>
      </c>
      <c r="Z581" s="139">
        <v>0</v>
      </c>
      <c r="AA581" s="139"/>
      <c r="AB581" s="139"/>
      <c r="AC581" s="139"/>
      <c r="AD581" s="139"/>
      <c r="AE581" s="139"/>
      <c r="AF581" s="139"/>
      <c r="AG581" s="139"/>
      <c r="AH581" s="139"/>
      <c r="AI581" s="139"/>
      <c r="AJ581" s="139"/>
      <c r="AK581" s="139"/>
      <c r="AL581" s="139"/>
      <c r="AM581" s="139">
        <v>36.979999999999997</v>
      </c>
      <c r="AN581" s="139">
        <v>0</v>
      </c>
      <c r="AO581" s="139">
        <v>65.58</v>
      </c>
      <c r="AP581" s="139">
        <v>0</v>
      </c>
    </row>
    <row r="582" spans="1:42" x14ac:dyDescent="0.25">
      <c r="A582">
        <f>'[2]All Speed'!A582</f>
        <v>758</v>
      </c>
      <c r="B582">
        <f>'[2]All Speed'!C582</f>
        <v>1</v>
      </c>
      <c r="C582" s="8" t="str">
        <f>'[2]All Speed'!D582</f>
        <v>I-805 NB</v>
      </c>
      <c r="D582" s="5">
        <f>'[2]All Speed'!E582</f>
        <v>65</v>
      </c>
      <c r="E582" s="1">
        <f>'[2]All Speed'!F582</f>
        <v>0.25</v>
      </c>
      <c r="F582" s="8" t="str">
        <f>'[2]All Speed'!G582</f>
        <v>BALBOA</v>
      </c>
      <c r="G582" s="112">
        <f>'[2]All Speed'!I582</f>
        <v>67.19</v>
      </c>
      <c r="H582" s="2">
        <f>'[2]All Speed'!J582</f>
        <v>30.33</v>
      </c>
      <c r="I582" s="112">
        <f>'[2]All Speed'!K582</f>
        <v>62.52</v>
      </c>
      <c r="J582" s="2">
        <f>'[2]All Speed'!L582</f>
        <v>69.599999999999994</v>
      </c>
      <c r="K582" s="112">
        <f>'[2]All Speed'!M582</f>
        <v>67.16</v>
      </c>
      <c r="L582" s="115">
        <f>VLOOKUP(A:A,readme[#All],2,FALSE)</f>
        <v>0</v>
      </c>
      <c r="M582" s="119">
        <f>VLOOKUP(A:A,readme[#All],3,FALSE)</f>
        <v>0</v>
      </c>
      <c r="N582" s="115">
        <f>VLOOKUP(A:A,readme[#All],4,FALSE)</f>
        <v>0</v>
      </c>
      <c r="O582" s="6">
        <f>VLOOKUP(A:A,readme[#All],5,FALSE)</f>
        <v>0</v>
      </c>
      <c r="P582" s="115">
        <f>VLOOKUP(A:A,readme[#All],6,FALSE)</f>
        <v>0</v>
      </c>
      <c r="Q582" s="143">
        <f t="shared" si="36"/>
        <v>-1</v>
      </c>
      <c r="R582" s="117">
        <f t="shared" si="37"/>
        <v>919.9088999999999</v>
      </c>
      <c r="S582" s="143">
        <f t="shared" si="38"/>
        <v>-1</v>
      </c>
      <c r="T582" s="118">
        <f t="shared" si="39"/>
        <v>4844.1599999999989</v>
      </c>
      <c r="V582" s="10">
        <v>20755</v>
      </c>
      <c r="W582" s="139">
        <v>46.08</v>
      </c>
      <c r="X582" s="139">
        <v>0</v>
      </c>
      <c r="Y582" s="139">
        <v>69.900000000000006</v>
      </c>
      <c r="Z582" s="139">
        <v>0</v>
      </c>
      <c r="AA582" s="139"/>
      <c r="AB582" s="139"/>
      <c r="AC582" s="139"/>
      <c r="AD582" s="139"/>
      <c r="AE582" s="139"/>
      <c r="AF582" s="139"/>
      <c r="AG582" s="139"/>
      <c r="AH582" s="139"/>
      <c r="AI582" s="139"/>
      <c r="AJ582" s="139"/>
      <c r="AK582" s="139"/>
      <c r="AL582" s="139"/>
      <c r="AM582" s="139">
        <v>46.08</v>
      </c>
      <c r="AN582" s="139">
        <v>0</v>
      </c>
      <c r="AO582" s="139">
        <v>69.900000000000006</v>
      </c>
      <c r="AP582" s="139">
        <v>0</v>
      </c>
    </row>
    <row r="583" spans="1:42" x14ac:dyDescent="0.25">
      <c r="A583">
        <f>'[2]All Speed'!A583</f>
        <v>759</v>
      </c>
      <c r="B583">
        <f>'[2]All Speed'!C583</f>
        <v>1</v>
      </c>
      <c r="C583" s="8" t="str">
        <f>'[2]All Speed'!D583</f>
        <v>I-805 NB</v>
      </c>
      <c r="D583" s="5">
        <f>'[2]All Speed'!E583</f>
        <v>66</v>
      </c>
      <c r="E583" s="1">
        <f>'[2]All Speed'!F583</f>
        <v>0.53</v>
      </c>
      <c r="F583" s="8">
        <f>'[2]All Speed'!G583</f>
        <v>0</v>
      </c>
      <c r="G583" s="112">
        <f>'[2]All Speed'!I583</f>
        <v>67.19</v>
      </c>
      <c r="H583" s="2">
        <f>'[2]All Speed'!J583</f>
        <v>30.33</v>
      </c>
      <c r="I583" s="112">
        <f>'[2]All Speed'!K583</f>
        <v>62.52</v>
      </c>
      <c r="J583" s="2">
        <f>'[2]All Speed'!L583</f>
        <v>69.599999999999994</v>
      </c>
      <c r="K583" s="112">
        <f>'[2]All Speed'!M583</f>
        <v>67.16</v>
      </c>
      <c r="L583" s="115">
        <f>VLOOKUP(A:A,readme[#All],2,FALSE)</f>
        <v>0</v>
      </c>
      <c r="M583" s="119">
        <f>VLOOKUP(A:A,readme[#All],3,FALSE)</f>
        <v>0</v>
      </c>
      <c r="N583" s="115">
        <f>VLOOKUP(A:A,readme[#All],4,FALSE)</f>
        <v>0</v>
      </c>
      <c r="O583" s="6">
        <f>VLOOKUP(A:A,readme[#All],5,FALSE)</f>
        <v>0</v>
      </c>
      <c r="P583" s="115">
        <f>VLOOKUP(A:A,readme[#All],6,FALSE)</f>
        <v>0</v>
      </c>
      <c r="Q583" s="143">
        <f t="shared" si="36"/>
        <v>-1</v>
      </c>
      <c r="R583" s="117">
        <f t="shared" si="37"/>
        <v>919.9088999999999</v>
      </c>
      <c r="S583" s="143">
        <f t="shared" si="38"/>
        <v>-1</v>
      </c>
      <c r="T583" s="118">
        <f t="shared" si="39"/>
        <v>4844.1599999999989</v>
      </c>
      <c r="V583" s="10">
        <v>20762</v>
      </c>
      <c r="W583" s="139">
        <v>69.599999999999994</v>
      </c>
      <c r="X583" s="139">
        <v>0</v>
      </c>
      <c r="Y583" s="139">
        <v>68.81</v>
      </c>
      <c r="Z583" s="139">
        <v>0</v>
      </c>
      <c r="AA583" s="139"/>
      <c r="AB583" s="139"/>
      <c r="AC583" s="139"/>
      <c r="AD583" s="139"/>
      <c r="AE583" s="139"/>
      <c r="AF583" s="139"/>
      <c r="AG583" s="139"/>
      <c r="AH583" s="139"/>
      <c r="AI583" s="139"/>
      <c r="AJ583" s="139"/>
      <c r="AK583" s="139"/>
      <c r="AL583" s="139"/>
      <c r="AM583" s="139">
        <v>69.599999999999994</v>
      </c>
      <c r="AN583" s="139">
        <v>0</v>
      </c>
      <c r="AO583" s="139">
        <v>68.81</v>
      </c>
      <c r="AP583" s="139">
        <v>0</v>
      </c>
    </row>
    <row r="584" spans="1:42" x14ac:dyDescent="0.25">
      <c r="A584">
        <f>'[2]All Speed'!A584</f>
        <v>760</v>
      </c>
      <c r="B584">
        <f>'[2]All Speed'!C584</f>
        <v>1</v>
      </c>
      <c r="C584" s="8" t="str">
        <f>'[2]All Speed'!D584</f>
        <v>I-805 NB</v>
      </c>
      <c r="D584" s="5">
        <f>'[2]All Speed'!E584</f>
        <v>67</v>
      </c>
      <c r="E584" s="1">
        <f>'[2]All Speed'!F584</f>
        <v>0.43</v>
      </c>
      <c r="F584" s="8" t="str">
        <f>'[2]All Speed'!G584</f>
        <v>CLAIREMONT MESA</v>
      </c>
      <c r="G584" s="112">
        <f>'[2]All Speed'!I584</f>
        <v>67.19</v>
      </c>
      <c r="H584" s="2">
        <f>'[2]All Speed'!J584</f>
        <v>30.33</v>
      </c>
      <c r="I584" s="112">
        <f>'[2]All Speed'!K584</f>
        <v>62.52</v>
      </c>
      <c r="J584" s="2">
        <f>'[2]All Speed'!L584</f>
        <v>69.599999999999994</v>
      </c>
      <c r="K584" s="112">
        <f>'[2]All Speed'!M584</f>
        <v>67.16</v>
      </c>
      <c r="L584" s="115">
        <f>VLOOKUP(A:A,readme[#All],2,FALSE)</f>
        <v>0</v>
      </c>
      <c r="M584" s="119">
        <f>VLOOKUP(A:A,readme[#All],3,FALSE)</f>
        <v>0</v>
      </c>
      <c r="N584" s="115">
        <f>VLOOKUP(A:A,readme[#All],4,FALSE)</f>
        <v>0</v>
      </c>
      <c r="O584" s="6">
        <f>VLOOKUP(A:A,readme[#All],5,FALSE)</f>
        <v>0</v>
      </c>
      <c r="P584" s="115">
        <f>VLOOKUP(A:A,readme[#All],6,FALSE)</f>
        <v>0</v>
      </c>
      <c r="Q584" s="143">
        <f t="shared" si="36"/>
        <v>-1</v>
      </c>
      <c r="R584" s="117">
        <f t="shared" si="37"/>
        <v>919.9088999999999</v>
      </c>
      <c r="S584" s="143">
        <f t="shared" si="38"/>
        <v>-1</v>
      </c>
      <c r="T584" s="118">
        <f t="shared" si="39"/>
        <v>4844.1599999999989</v>
      </c>
      <c r="V584" s="10">
        <v>20781</v>
      </c>
      <c r="W584" s="139"/>
      <c r="X584" s="139"/>
      <c r="Y584" s="139"/>
      <c r="Z584" s="139"/>
      <c r="AA584" s="139">
        <v>70.14</v>
      </c>
      <c r="AB584" s="139">
        <v>0</v>
      </c>
      <c r="AC584" s="139">
        <v>54.36</v>
      </c>
      <c r="AD584" s="139">
        <v>0</v>
      </c>
      <c r="AE584" s="139"/>
      <c r="AF584" s="139"/>
      <c r="AG584" s="139"/>
      <c r="AH584" s="139"/>
      <c r="AI584" s="139"/>
      <c r="AJ584" s="139"/>
      <c r="AK584" s="139"/>
      <c r="AL584" s="139"/>
      <c r="AM584" s="139">
        <v>70.14</v>
      </c>
      <c r="AN584" s="139">
        <v>0</v>
      </c>
      <c r="AO584" s="139">
        <v>54.36</v>
      </c>
      <c r="AP584" s="139">
        <v>0</v>
      </c>
    </row>
    <row r="585" spans="1:42" x14ac:dyDescent="0.25">
      <c r="A585">
        <f>'[2]All Speed'!A585</f>
        <v>762</v>
      </c>
      <c r="B585">
        <f>'[2]All Speed'!C585</f>
        <v>1</v>
      </c>
      <c r="C585" s="8" t="str">
        <f>'[2]All Speed'!D585</f>
        <v>I-805 NB</v>
      </c>
      <c r="D585" s="5">
        <f>'[2]All Speed'!E585</f>
        <v>68</v>
      </c>
      <c r="E585" s="1">
        <f>'[2]All Speed'!F585</f>
        <v>0.43</v>
      </c>
      <c r="F585" s="8" t="str">
        <f>'[2]All Speed'!G585</f>
        <v>SR-52 EB</v>
      </c>
      <c r="G585" s="112">
        <f>'[2]All Speed'!I585</f>
        <v>65.81</v>
      </c>
      <c r="H585" s="2">
        <f>'[2]All Speed'!J585</f>
        <v>28.86</v>
      </c>
      <c r="I585" s="112">
        <f>'[2]All Speed'!K585</f>
        <v>61.41</v>
      </c>
      <c r="J585" s="2">
        <f>'[2]All Speed'!L585</f>
        <v>69.73</v>
      </c>
      <c r="K585" s="112">
        <f>'[2]All Speed'!M585</f>
        <v>66.48</v>
      </c>
      <c r="L585" s="115">
        <f>VLOOKUP(A:A,readme[#All],2,FALSE)</f>
        <v>0</v>
      </c>
      <c r="M585" s="119">
        <f>VLOOKUP(A:A,readme[#All],3,FALSE)</f>
        <v>0</v>
      </c>
      <c r="N585" s="115">
        <f>VLOOKUP(A:A,readme[#All],4,FALSE)</f>
        <v>0</v>
      </c>
      <c r="O585" s="6">
        <f>VLOOKUP(A:A,readme[#All],5,FALSE)</f>
        <v>0</v>
      </c>
      <c r="P585" s="115">
        <f>VLOOKUP(A:A,readme[#All],6,FALSE)</f>
        <v>0</v>
      </c>
      <c r="Q585" s="143">
        <f t="shared" si="36"/>
        <v>-1</v>
      </c>
      <c r="R585" s="117">
        <f t="shared" si="37"/>
        <v>832.89959999999996</v>
      </c>
      <c r="S585" s="143">
        <f t="shared" si="38"/>
        <v>-1</v>
      </c>
      <c r="T585" s="118">
        <f t="shared" si="39"/>
        <v>4862.2729000000008</v>
      </c>
      <c r="V585" s="10">
        <v>20782</v>
      </c>
      <c r="W585" s="139"/>
      <c r="X585" s="139"/>
      <c r="Y585" s="139"/>
      <c r="Z585" s="139"/>
      <c r="AA585" s="139">
        <v>66.87</v>
      </c>
      <c r="AB585" s="139">
        <v>0</v>
      </c>
      <c r="AC585" s="139">
        <v>31.83</v>
      </c>
      <c r="AD585" s="139">
        <v>0</v>
      </c>
      <c r="AE585" s="139"/>
      <c r="AF585" s="139"/>
      <c r="AG585" s="139"/>
      <c r="AH585" s="139"/>
      <c r="AI585" s="139"/>
      <c r="AJ585" s="139"/>
      <c r="AK585" s="139"/>
      <c r="AL585" s="139"/>
      <c r="AM585" s="139">
        <v>66.87</v>
      </c>
      <c r="AN585" s="139">
        <v>0</v>
      </c>
      <c r="AO585" s="139">
        <v>31.83</v>
      </c>
      <c r="AP585" s="139">
        <v>0</v>
      </c>
    </row>
    <row r="586" spans="1:42" x14ac:dyDescent="0.25">
      <c r="A586">
        <f>'[2]All Speed'!A586</f>
        <v>59</v>
      </c>
      <c r="B586">
        <f>'[2]All Speed'!C586</f>
        <v>1</v>
      </c>
      <c r="C586" s="8" t="str">
        <f>'[2]All Speed'!D586</f>
        <v>I-805 NB</v>
      </c>
      <c r="D586" s="5">
        <f>'[2]All Speed'!E586</f>
        <v>69</v>
      </c>
      <c r="E586" s="1">
        <f>'[2]All Speed'!F586</f>
        <v>0.31</v>
      </c>
      <c r="F586" s="8" t="str">
        <f>'[2]All Speed'!G586</f>
        <v>SR-52 EB</v>
      </c>
      <c r="G586" s="112">
        <f>'[2]All Speed'!I586</f>
        <v>65.81</v>
      </c>
      <c r="H586" s="2">
        <f>'[2]All Speed'!J586</f>
        <v>28.86</v>
      </c>
      <c r="I586" s="112">
        <f>'[2]All Speed'!K586</f>
        <v>61.41</v>
      </c>
      <c r="J586" s="2">
        <f>'[2]All Speed'!L586</f>
        <v>69.73</v>
      </c>
      <c r="K586" s="112">
        <f>'[2]All Speed'!M586</f>
        <v>66.48</v>
      </c>
      <c r="L586" s="115">
        <f>VLOOKUP(A:A,readme[#All],2,FALSE)</f>
        <v>0</v>
      </c>
      <c r="M586" s="119">
        <f>VLOOKUP(A:A,readme[#All],3,FALSE)</f>
        <v>0</v>
      </c>
      <c r="N586" s="115">
        <f>VLOOKUP(A:A,readme[#All],4,FALSE)</f>
        <v>0</v>
      </c>
      <c r="O586" s="6">
        <f>VLOOKUP(A:A,readme[#All],5,FALSE)</f>
        <v>0</v>
      </c>
      <c r="P586" s="115">
        <f>VLOOKUP(A:A,readme[#All],6,FALSE)</f>
        <v>0</v>
      </c>
      <c r="Q586" s="143">
        <f t="shared" si="36"/>
        <v>-1</v>
      </c>
      <c r="R586" s="117">
        <f t="shared" si="37"/>
        <v>832.89959999999996</v>
      </c>
      <c r="S586" s="143">
        <f t="shared" si="38"/>
        <v>-1</v>
      </c>
      <c r="T586" s="118">
        <f t="shared" si="39"/>
        <v>4862.2729000000008</v>
      </c>
      <c r="V586" s="10">
        <v>20787</v>
      </c>
      <c r="W586" s="139"/>
      <c r="X586" s="139"/>
      <c r="Y586" s="139"/>
      <c r="Z586" s="139"/>
      <c r="AA586" s="139">
        <v>67.12</v>
      </c>
      <c r="AB586" s="139">
        <v>0</v>
      </c>
      <c r="AC586" s="139">
        <v>32.28</v>
      </c>
      <c r="AD586" s="139">
        <v>0</v>
      </c>
      <c r="AE586" s="139"/>
      <c r="AF586" s="139"/>
      <c r="AG586" s="139"/>
      <c r="AH586" s="139"/>
      <c r="AI586" s="139"/>
      <c r="AJ586" s="139"/>
      <c r="AK586" s="139"/>
      <c r="AL586" s="139"/>
      <c r="AM586" s="139">
        <v>67.12</v>
      </c>
      <c r="AN586" s="139">
        <v>0</v>
      </c>
      <c r="AO586" s="139">
        <v>32.28</v>
      </c>
      <c r="AP586" s="139">
        <v>0</v>
      </c>
    </row>
    <row r="587" spans="1:42" x14ac:dyDescent="0.25">
      <c r="A587">
        <f>'[2]All Speed'!A587</f>
        <v>764</v>
      </c>
      <c r="B587">
        <f>'[2]All Speed'!C587</f>
        <v>1</v>
      </c>
      <c r="C587" s="8" t="str">
        <f>'[2]All Speed'!D587</f>
        <v>I-805 NB</v>
      </c>
      <c r="D587" s="5">
        <f>'[2]All Speed'!E587</f>
        <v>71</v>
      </c>
      <c r="E587" s="1">
        <f>'[2]All Speed'!F587</f>
        <v>0.31</v>
      </c>
      <c r="F587" s="8" t="str">
        <f>'[2]All Speed'!G587</f>
        <v>SR-52 WB</v>
      </c>
      <c r="G587" s="112">
        <f>'[2]All Speed'!I587</f>
        <v>65.5</v>
      </c>
      <c r="H587" s="2">
        <f>'[2]All Speed'!J587</f>
        <v>50.52</v>
      </c>
      <c r="I587" s="112">
        <f>'[2]All Speed'!K587</f>
        <v>62.3</v>
      </c>
      <c r="J587" s="2">
        <f>'[2]All Speed'!L587</f>
        <v>67.739999999999995</v>
      </c>
      <c r="K587" s="112">
        <f>'[2]All Speed'!M587</f>
        <v>65.83</v>
      </c>
      <c r="L587" s="115">
        <f>VLOOKUP(A:A,readme[#All],2,FALSE)</f>
        <v>0</v>
      </c>
      <c r="M587" s="119">
        <f>VLOOKUP(A:A,readme[#All],3,FALSE)</f>
        <v>0</v>
      </c>
      <c r="N587" s="115">
        <f>VLOOKUP(A:A,readme[#All],4,FALSE)</f>
        <v>0</v>
      </c>
      <c r="O587" s="6">
        <f>VLOOKUP(A:A,readme[#All],5,FALSE)</f>
        <v>0</v>
      </c>
      <c r="P587" s="115">
        <f>VLOOKUP(A:A,readme[#All],6,FALSE)</f>
        <v>0</v>
      </c>
      <c r="Q587" s="143">
        <f t="shared" si="36"/>
        <v>-1</v>
      </c>
      <c r="R587" s="117">
        <f t="shared" si="37"/>
        <v>2552.2704000000003</v>
      </c>
      <c r="S587" s="143">
        <f t="shared" si="38"/>
        <v>-1</v>
      </c>
      <c r="T587" s="118">
        <f t="shared" si="39"/>
        <v>4588.7075999999997</v>
      </c>
      <c r="V587" s="10">
        <v>20788</v>
      </c>
      <c r="W587" s="139"/>
      <c r="X587" s="139"/>
      <c r="Y587" s="139"/>
      <c r="Z587" s="139"/>
      <c r="AA587" s="139">
        <v>65.81</v>
      </c>
      <c r="AB587" s="139">
        <v>0</v>
      </c>
      <c r="AC587" s="139">
        <v>58.65</v>
      </c>
      <c r="AD587" s="139">
        <v>0</v>
      </c>
      <c r="AE587" s="139"/>
      <c r="AF587" s="139"/>
      <c r="AG587" s="139"/>
      <c r="AH587" s="139"/>
      <c r="AI587" s="139"/>
      <c r="AJ587" s="139"/>
      <c r="AK587" s="139"/>
      <c r="AL587" s="139"/>
      <c r="AM587" s="139">
        <v>65.81</v>
      </c>
      <c r="AN587" s="139">
        <v>0</v>
      </c>
      <c r="AO587" s="139">
        <v>58.65</v>
      </c>
      <c r="AP587" s="139">
        <v>0</v>
      </c>
    </row>
    <row r="588" spans="1:42" x14ac:dyDescent="0.25">
      <c r="A588">
        <f>'[2]All Speed'!A588</f>
        <v>15081</v>
      </c>
      <c r="B588">
        <f>'[2]All Speed'!C588</f>
        <v>1</v>
      </c>
      <c r="C588" s="8" t="str">
        <f>'[2]All Speed'!D588</f>
        <v>I-805 NB</v>
      </c>
      <c r="D588" s="5">
        <f>'[2]All Speed'!E588</f>
        <v>72</v>
      </c>
      <c r="E588" s="1">
        <f>'[2]All Speed'!F588</f>
        <v>0.42</v>
      </c>
      <c r="F588" s="8" t="str">
        <f>'[2]All Speed'!G588</f>
        <v>GOVERNOR</v>
      </c>
      <c r="G588" s="112">
        <f>'[2]All Speed'!I588</f>
        <v>65.5</v>
      </c>
      <c r="H588" s="2">
        <f>'[2]All Speed'!J588</f>
        <v>50.52</v>
      </c>
      <c r="I588" s="112">
        <f>'[2]All Speed'!K588</f>
        <v>62.3</v>
      </c>
      <c r="J588" s="2">
        <f>'[2]All Speed'!L588</f>
        <v>67.739999999999995</v>
      </c>
      <c r="K588" s="112">
        <f>'[2]All Speed'!M588</f>
        <v>65.83</v>
      </c>
      <c r="L588" s="115">
        <f>VLOOKUP(A:A,readme[#All],2,FALSE)</f>
        <v>0</v>
      </c>
      <c r="M588" s="119">
        <f>VLOOKUP(A:A,readme[#All],3,FALSE)</f>
        <v>0</v>
      </c>
      <c r="N588" s="115">
        <f>VLOOKUP(A:A,readme[#All],4,FALSE)</f>
        <v>0</v>
      </c>
      <c r="O588" s="6">
        <f>VLOOKUP(A:A,readme[#All],5,FALSE)</f>
        <v>0</v>
      </c>
      <c r="P588" s="115">
        <f>VLOOKUP(A:A,readme[#All],6,FALSE)</f>
        <v>0</v>
      </c>
      <c r="Q588" s="143">
        <f t="shared" si="36"/>
        <v>-1</v>
      </c>
      <c r="R588" s="117">
        <f t="shared" si="37"/>
        <v>2552.2704000000003</v>
      </c>
      <c r="S588" s="143">
        <f t="shared" si="38"/>
        <v>-1</v>
      </c>
      <c r="T588" s="118">
        <f t="shared" si="39"/>
        <v>4588.7075999999997</v>
      </c>
      <c r="V588" s="10">
        <v>20789</v>
      </c>
      <c r="W588" s="139"/>
      <c r="X588" s="139"/>
      <c r="Y588" s="139"/>
      <c r="Z588" s="139"/>
      <c r="AA588" s="139">
        <v>65.650000000000006</v>
      </c>
      <c r="AB588" s="139">
        <v>0</v>
      </c>
      <c r="AC588" s="139">
        <v>59.7</v>
      </c>
      <c r="AD588" s="139">
        <v>0</v>
      </c>
      <c r="AE588" s="139"/>
      <c r="AF588" s="139"/>
      <c r="AG588" s="139"/>
      <c r="AH588" s="139"/>
      <c r="AI588" s="139"/>
      <c r="AJ588" s="139"/>
      <c r="AK588" s="139"/>
      <c r="AL588" s="139"/>
      <c r="AM588" s="139">
        <v>65.650000000000006</v>
      </c>
      <c r="AN588" s="139">
        <v>0</v>
      </c>
      <c r="AO588" s="139">
        <v>59.7</v>
      </c>
      <c r="AP588" s="139">
        <v>0</v>
      </c>
    </row>
    <row r="589" spans="1:42" x14ac:dyDescent="0.25">
      <c r="A589">
        <f>'[2]All Speed'!A589</f>
        <v>15064</v>
      </c>
      <c r="B589">
        <f>'[2]All Speed'!C589</f>
        <v>1</v>
      </c>
      <c r="C589" s="8" t="str">
        <f>'[2]All Speed'!D589</f>
        <v>I-805 NB</v>
      </c>
      <c r="D589" s="5">
        <f>'[2]All Speed'!E589</f>
        <v>74</v>
      </c>
      <c r="E589" s="1">
        <f>'[2]All Speed'!F589</f>
        <v>0.55000000000000004</v>
      </c>
      <c r="F589" s="8" t="str">
        <f>'[2]All Speed'!G589</f>
        <v>NOBEL</v>
      </c>
      <c r="G589" s="112">
        <f>'[2]All Speed'!I589</f>
        <v>67.709999999999994</v>
      </c>
      <c r="H589" s="2">
        <f>'[2]All Speed'!J589</f>
        <v>67.5</v>
      </c>
      <c r="I589" s="112">
        <f>'[2]All Speed'!K589</f>
        <v>68.56</v>
      </c>
      <c r="J589" s="2">
        <f>'[2]All Speed'!L589</f>
        <v>69.989999999999995</v>
      </c>
      <c r="K589" s="112">
        <f>'[2]All Speed'!M589</f>
        <v>67.66</v>
      </c>
      <c r="L589" s="115">
        <f>VLOOKUP(A:A,readme[#All],2,FALSE)</f>
        <v>0</v>
      </c>
      <c r="M589" s="119">
        <f>VLOOKUP(A:A,readme[#All],3,FALSE)</f>
        <v>0</v>
      </c>
      <c r="N589" s="115">
        <f>VLOOKUP(A:A,readme[#All],4,FALSE)</f>
        <v>0</v>
      </c>
      <c r="O589" s="6">
        <f>VLOOKUP(A:A,readme[#All],5,FALSE)</f>
        <v>0</v>
      </c>
      <c r="P589" s="115">
        <f>VLOOKUP(A:A,readme[#All],6,FALSE)</f>
        <v>0</v>
      </c>
      <c r="Q589" s="143">
        <f t="shared" si="36"/>
        <v>-1</v>
      </c>
      <c r="R589" s="117">
        <f t="shared" si="37"/>
        <v>4556.25</v>
      </c>
      <c r="S589" s="143">
        <f t="shared" si="38"/>
        <v>-1</v>
      </c>
      <c r="T589" s="118">
        <f t="shared" si="39"/>
        <v>4898.6000999999997</v>
      </c>
      <c r="V589" s="10">
        <v>20790</v>
      </c>
      <c r="W589" s="139"/>
      <c r="X589" s="139"/>
      <c r="Y589" s="139"/>
      <c r="Z589" s="139"/>
      <c r="AA589" s="139">
        <v>65.650000000000006</v>
      </c>
      <c r="AB589" s="139">
        <v>0</v>
      </c>
      <c r="AC589" s="139">
        <v>59.7</v>
      </c>
      <c r="AD589" s="139">
        <v>0</v>
      </c>
      <c r="AE589" s="139"/>
      <c r="AF589" s="139"/>
      <c r="AG589" s="139"/>
      <c r="AH589" s="139"/>
      <c r="AI589" s="139"/>
      <c r="AJ589" s="139"/>
      <c r="AK589" s="139"/>
      <c r="AL589" s="139"/>
      <c r="AM589" s="139">
        <v>65.650000000000006</v>
      </c>
      <c r="AN589" s="139">
        <v>0</v>
      </c>
      <c r="AO589" s="139">
        <v>59.7</v>
      </c>
      <c r="AP589" s="139">
        <v>0</v>
      </c>
    </row>
    <row r="590" spans="1:42" x14ac:dyDescent="0.25">
      <c r="A590">
        <f>'[2]All Speed'!A590</f>
        <v>23851</v>
      </c>
      <c r="B590">
        <f>'[2]All Speed'!C590</f>
        <v>1</v>
      </c>
      <c r="C590" s="8" t="str">
        <f>'[2]All Speed'!D590</f>
        <v>I-805 NB</v>
      </c>
      <c r="D590" s="5">
        <f>'[2]All Speed'!E590</f>
        <v>75</v>
      </c>
      <c r="E590" s="1">
        <f>'[2]All Speed'!F590</f>
        <v>0.57999999999999996</v>
      </c>
      <c r="F590" s="8" t="str">
        <f>'[2]All Speed'!G590</f>
        <v>MIRAMAR</v>
      </c>
      <c r="G590" s="112">
        <f>'[2]All Speed'!I590</f>
        <v>67.709999999999994</v>
      </c>
      <c r="H590" s="2">
        <f>'[2]All Speed'!J590</f>
        <v>67.5</v>
      </c>
      <c r="I590" s="112">
        <f>'[2]All Speed'!K590</f>
        <v>68.56</v>
      </c>
      <c r="J590" s="2">
        <f>'[2]All Speed'!L590</f>
        <v>69.989999999999995</v>
      </c>
      <c r="K590" s="112">
        <f>'[2]All Speed'!M590</f>
        <v>67.66</v>
      </c>
      <c r="L590" s="115">
        <f>VLOOKUP(A:A,readme[#All],2,FALSE)</f>
        <v>0</v>
      </c>
      <c r="M590" s="119">
        <f>VLOOKUP(A:A,readme[#All],3,FALSE)</f>
        <v>0</v>
      </c>
      <c r="N590" s="115">
        <f>VLOOKUP(A:A,readme[#All],4,FALSE)</f>
        <v>0</v>
      </c>
      <c r="O590" s="6">
        <f>VLOOKUP(A:A,readme[#All],5,FALSE)</f>
        <v>0</v>
      </c>
      <c r="P590" s="115">
        <f>VLOOKUP(A:A,readme[#All],6,FALSE)</f>
        <v>0</v>
      </c>
      <c r="Q590" s="143">
        <f t="shared" si="36"/>
        <v>-1</v>
      </c>
      <c r="R590" s="117">
        <f t="shared" si="37"/>
        <v>4556.25</v>
      </c>
      <c r="S590" s="143">
        <f t="shared" si="38"/>
        <v>-1</v>
      </c>
      <c r="T590" s="118">
        <f t="shared" si="39"/>
        <v>4898.6000999999997</v>
      </c>
      <c r="V590" s="10">
        <v>21782</v>
      </c>
      <c r="W590" s="139">
        <v>54.02</v>
      </c>
      <c r="X590" s="139">
        <v>0</v>
      </c>
      <c r="Y590" s="139">
        <v>46.59</v>
      </c>
      <c r="Z590" s="139">
        <v>0</v>
      </c>
      <c r="AA590" s="139"/>
      <c r="AB590" s="139"/>
      <c r="AC590" s="139"/>
      <c r="AD590" s="139"/>
      <c r="AE590" s="139"/>
      <c r="AF590" s="139"/>
      <c r="AG590" s="139"/>
      <c r="AH590" s="139"/>
      <c r="AI590" s="139"/>
      <c r="AJ590" s="139"/>
      <c r="AK590" s="139"/>
      <c r="AL590" s="139"/>
      <c r="AM590" s="139">
        <v>54.02</v>
      </c>
      <c r="AN590" s="139">
        <v>0</v>
      </c>
      <c r="AO590" s="139">
        <v>46.59</v>
      </c>
      <c r="AP590" s="139">
        <v>0</v>
      </c>
    </row>
    <row r="591" spans="1:42" x14ac:dyDescent="0.25">
      <c r="A591">
        <f>'[2]All Speed'!A591</f>
        <v>8803</v>
      </c>
      <c r="B591">
        <f>'[2]All Speed'!C591</f>
        <v>1</v>
      </c>
      <c r="C591" s="8" t="str">
        <f>'[2]All Speed'!D591</f>
        <v>I-805 NB</v>
      </c>
      <c r="D591" s="5">
        <f>'[2]All Speed'!E591</f>
        <v>76</v>
      </c>
      <c r="E591" s="1">
        <f>'[2]All Speed'!F591</f>
        <v>0.1</v>
      </c>
      <c r="F591" s="8" t="str">
        <f>'[2]All Speed'!G591</f>
        <v>MIRAMAR</v>
      </c>
      <c r="G591" s="112">
        <f>'[2]All Speed'!I591</f>
        <v>67.709999999999994</v>
      </c>
      <c r="H591" s="2">
        <f>'[2]All Speed'!J591</f>
        <v>67.5</v>
      </c>
      <c r="I591" s="112">
        <f>'[2]All Speed'!K591</f>
        <v>68.56</v>
      </c>
      <c r="J591" s="2">
        <f>'[2]All Speed'!L591</f>
        <v>69.989999999999995</v>
      </c>
      <c r="K591" s="112">
        <f>'[2]All Speed'!M591</f>
        <v>67.66</v>
      </c>
      <c r="L591" s="115">
        <f>VLOOKUP(A:A,readme[#All],2,FALSE)</f>
        <v>0</v>
      </c>
      <c r="M591" s="119">
        <f>VLOOKUP(A:A,readme[#All],3,FALSE)</f>
        <v>0</v>
      </c>
      <c r="N591" s="115">
        <f>VLOOKUP(A:A,readme[#All],4,FALSE)</f>
        <v>0</v>
      </c>
      <c r="O591" s="6">
        <f>VLOOKUP(A:A,readme[#All],5,FALSE)</f>
        <v>0</v>
      </c>
      <c r="P591" s="115">
        <f>VLOOKUP(A:A,readme[#All],6,FALSE)</f>
        <v>0</v>
      </c>
      <c r="Q591" s="143">
        <f t="shared" si="36"/>
        <v>-1</v>
      </c>
      <c r="R591" s="117">
        <f t="shared" si="37"/>
        <v>4556.25</v>
      </c>
      <c r="S591" s="143">
        <f t="shared" si="38"/>
        <v>-1</v>
      </c>
      <c r="T591" s="118">
        <f t="shared" si="39"/>
        <v>4898.6000999999997</v>
      </c>
      <c r="V591" s="10">
        <v>21849</v>
      </c>
      <c r="W591" s="139"/>
      <c r="X591" s="139"/>
      <c r="Y591" s="139"/>
      <c r="Z591" s="139"/>
      <c r="AA591" s="139">
        <v>46.13</v>
      </c>
      <c r="AB591" s="139">
        <v>0</v>
      </c>
      <c r="AC591" s="139">
        <v>36.11</v>
      </c>
      <c r="AD591" s="139">
        <v>0</v>
      </c>
      <c r="AE591" s="139"/>
      <c r="AF591" s="139"/>
      <c r="AG591" s="139"/>
      <c r="AH591" s="139"/>
      <c r="AI591" s="139"/>
      <c r="AJ591" s="139"/>
      <c r="AK591" s="139"/>
      <c r="AL591" s="139"/>
      <c r="AM591" s="139">
        <v>46.13</v>
      </c>
      <c r="AN591" s="139">
        <v>0</v>
      </c>
      <c r="AO591" s="139">
        <v>36.11</v>
      </c>
      <c r="AP591" s="139">
        <v>0</v>
      </c>
    </row>
    <row r="592" spans="1:42" x14ac:dyDescent="0.25">
      <c r="A592">
        <f>'[2]All Speed'!A592</f>
        <v>26788</v>
      </c>
      <c r="B592">
        <f>'[2]All Speed'!C592</f>
        <v>1</v>
      </c>
      <c r="C592" s="8" t="str">
        <f>'[2]All Speed'!D592</f>
        <v>I-805 NB</v>
      </c>
      <c r="D592" s="5">
        <f>'[2]All Speed'!E592</f>
        <v>77</v>
      </c>
      <c r="E592" s="1">
        <f>'[2]All Speed'!F592</f>
        <v>0.14000000000000001</v>
      </c>
      <c r="F592" s="8" t="str">
        <f>'[2]All Speed'!G592</f>
        <v>MIRAMAR</v>
      </c>
      <c r="G592" s="112">
        <f>'[2]All Speed'!I592</f>
        <v>67.709999999999994</v>
      </c>
      <c r="H592" s="2">
        <f>'[2]All Speed'!J592</f>
        <v>67.5</v>
      </c>
      <c r="I592" s="112">
        <f>'[2]All Speed'!K592</f>
        <v>68.56</v>
      </c>
      <c r="J592" s="2">
        <f>'[2]All Speed'!L592</f>
        <v>69.989999999999995</v>
      </c>
      <c r="K592" s="112">
        <f>'[2]All Speed'!M592</f>
        <v>67.66</v>
      </c>
      <c r="L592" s="115">
        <f>VLOOKUP(A:A,readme[#All],2,FALSE)</f>
        <v>0</v>
      </c>
      <c r="M592" s="119">
        <f>VLOOKUP(A:A,readme[#All],3,FALSE)</f>
        <v>0</v>
      </c>
      <c r="N592" s="115">
        <f>VLOOKUP(A:A,readme[#All],4,FALSE)</f>
        <v>0</v>
      </c>
      <c r="O592" s="6">
        <f>VLOOKUP(A:A,readme[#All],5,FALSE)</f>
        <v>0</v>
      </c>
      <c r="P592" s="115">
        <f>VLOOKUP(A:A,readme[#All],6,FALSE)</f>
        <v>0</v>
      </c>
      <c r="Q592" s="143">
        <f t="shared" si="36"/>
        <v>-1</v>
      </c>
      <c r="R592" s="117">
        <f t="shared" si="37"/>
        <v>4556.25</v>
      </c>
      <c r="S592" s="143">
        <f t="shared" si="38"/>
        <v>-1</v>
      </c>
      <c r="T592" s="118">
        <f t="shared" si="39"/>
        <v>4898.6000999999997</v>
      </c>
      <c r="V592" s="10">
        <v>21850</v>
      </c>
      <c r="W592" s="139"/>
      <c r="X592" s="139"/>
      <c r="Y592" s="139"/>
      <c r="Z592" s="139"/>
      <c r="AA592" s="139">
        <v>49.76</v>
      </c>
      <c r="AB592" s="139">
        <v>0</v>
      </c>
      <c r="AC592" s="139">
        <v>47.59</v>
      </c>
      <c r="AD592" s="139">
        <v>0</v>
      </c>
      <c r="AE592" s="139"/>
      <c r="AF592" s="139"/>
      <c r="AG592" s="139"/>
      <c r="AH592" s="139"/>
      <c r="AI592" s="139"/>
      <c r="AJ592" s="139"/>
      <c r="AK592" s="139"/>
      <c r="AL592" s="139"/>
      <c r="AM592" s="139">
        <v>49.76</v>
      </c>
      <c r="AN592" s="139">
        <v>0</v>
      </c>
      <c r="AO592" s="139">
        <v>47.59</v>
      </c>
      <c r="AP592" s="139">
        <v>0</v>
      </c>
    </row>
    <row r="593" spans="1:42" x14ac:dyDescent="0.25">
      <c r="A593">
        <f>'[2]All Speed'!A593</f>
        <v>28805</v>
      </c>
      <c r="B593">
        <f>'[2]All Speed'!C593</f>
        <v>1</v>
      </c>
      <c r="C593" s="8" t="str">
        <f>'[2]All Speed'!D593</f>
        <v>I-805 NB</v>
      </c>
      <c r="D593" s="5">
        <f>'[2]All Speed'!E593</f>
        <v>79</v>
      </c>
      <c r="E593" s="1">
        <f>'[2]All Speed'!F593</f>
        <v>0.35</v>
      </c>
      <c r="F593" s="8" t="str">
        <f>'[2]All Speed'!G593</f>
        <v>MIRA MESA</v>
      </c>
      <c r="G593" s="112">
        <f>'[2]All Speed'!I593</f>
        <v>66.95</v>
      </c>
      <c r="H593" s="2">
        <f>'[2]All Speed'!J593</f>
        <v>67.510000000000005</v>
      </c>
      <c r="I593" s="112">
        <f>'[2]All Speed'!K593</f>
        <v>68.02</v>
      </c>
      <c r="J593" s="2">
        <f>'[2]All Speed'!L593</f>
        <v>69.11</v>
      </c>
      <c r="K593" s="112">
        <f>'[2]All Speed'!M593</f>
        <v>66.78</v>
      </c>
      <c r="L593" s="115">
        <f>VLOOKUP(A:A,readme[#All],2,FALSE)</f>
        <v>0</v>
      </c>
      <c r="M593" s="119">
        <f>VLOOKUP(A:A,readme[#All],3,FALSE)</f>
        <v>0</v>
      </c>
      <c r="N593" s="115">
        <f>VLOOKUP(A:A,readme[#All],4,FALSE)</f>
        <v>0</v>
      </c>
      <c r="O593" s="6">
        <f>VLOOKUP(A:A,readme[#All],5,FALSE)</f>
        <v>0</v>
      </c>
      <c r="P593" s="115">
        <f>VLOOKUP(A:A,readme[#All],6,FALSE)</f>
        <v>0</v>
      </c>
      <c r="Q593" s="143">
        <f t="shared" si="36"/>
        <v>-1</v>
      </c>
      <c r="R593" s="117">
        <f t="shared" si="37"/>
        <v>4557.6001000000006</v>
      </c>
      <c r="S593" s="143">
        <f t="shared" si="38"/>
        <v>-1</v>
      </c>
      <c r="T593" s="118">
        <f t="shared" si="39"/>
        <v>4776.1921000000002</v>
      </c>
      <c r="V593" s="10">
        <v>21941</v>
      </c>
      <c r="W593" s="139"/>
      <c r="X593" s="139"/>
      <c r="Y593" s="139"/>
      <c r="Z593" s="139"/>
      <c r="AA593" s="139"/>
      <c r="AB593" s="139"/>
      <c r="AC593" s="139"/>
      <c r="AD593" s="139"/>
      <c r="AE593" s="139"/>
      <c r="AF593" s="139"/>
      <c r="AG593" s="139"/>
      <c r="AH593" s="139"/>
      <c r="AI593" s="139">
        <v>56.45</v>
      </c>
      <c r="AJ593" s="139">
        <v>0</v>
      </c>
      <c r="AK593" s="139">
        <v>47.86</v>
      </c>
      <c r="AL593" s="139">
        <v>0</v>
      </c>
      <c r="AM593" s="139">
        <v>56.45</v>
      </c>
      <c r="AN593" s="139">
        <v>0</v>
      </c>
      <c r="AO593" s="139">
        <v>47.86</v>
      </c>
      <c r="AP593" s="139">
        <v>0</v>
      </c>
    </row>
    <row r="594" spans="1:42" x14ac:dyDescent="0.25">
      <c r="A594">
        <f>'[2]All Speed'!A594</f>
        <v>589</v>
      </c>
      <c r="B594">
        <f>'[2]All Speed'!C594</f>
        <v>1</v>
      </c>
      <c r="C594" s="8" t="str">
        <f>'[2]All Speed'!D594</f>
        <v>I-805 NB</v>
      </c>
      <c r="D594" s="5">
        <f>'[2]All Speed'!E594</f>
        <v>80</v>
      </c>
      <c r="E594" s="1">
        <f>'[2]All Speed'!F594</f>
        <v>0.42</v>
      </c>
      <c r="F594" s="8" t="str">
        <f>'[2]All Speed'!G594</f>
        <v>VISTA SORRENTO</v>
      </c>
      <c r="G594" s="112">
        <f>'[2]All Speed'!I594</f>
        <v>66.95</v>
      </c>
      <c r="H594" s="2">
        <f>'[2]All Speed'!J594</f>
        <v>67.510000000000005</v>
      </c>
      <c r="I594" s="112">
        <f>'[2]All Speed'!K594</f>
        <v>68.02</v>
      </c>
      <c r="J594" s="2">
        <f>'[2]All Speed'!L594</f>
        <v>69.11</v>
      </c>
      <c r="K594" s="112">
        <f>'[2]All Speed'!M594</f>
        <v>66.78</v>
      </c>
      <c r="L594" s="115">
        <f>VLOOKUP(A:A,readme[#All],2,FALSE)</f>
        <v>0</v>
      </c>
      <c r="M594" s="119">
        <f>VLOOKUP(A:A,readme[#All],3,FALSE)</f>
        <v>0</v>
      </c>
      <c r="N594" s="115">
        <f>VLOOKUP(A:A,readme[#All],4,FALSE)</f>
        <v>0</v>
      </c>
      <c r="O594" s="6">
        <f>VLOOKUP(A:A,readme[#All],5,FALSE)</f>
        <v>0</v>
      </c>
      <c r="P594" s="115">
        <f>VLOOKUP(A:A,readme[#All],6,FALSE)</f>
        <v>0</v>
      </c>
      <c r="Q594" s="143">
        <f t="shared" si="36"/>
        <v>-1</v>
      </c>
      <c r="R594" s="117">
        <f t="shared" si="37"/>
        <v>4557.6001000000006</v>
      </c>
      <c r="S594" s="143">
        <f t="shared" si="38"/>
        <v>-1</v>
      </c>
      <c r="T594" s="118">
        <f t="shared" si="39"/>
        <v>4776.1921000000002</v>
      </c>
      <c r="V594" s="10">
        <v>21942</v>
      </c>
      <c r="W594" s="139"/>
      <c r="X594" s="139"/>
      <c r="Y594" s="139"/>
      <c r="Z594" s="139"/>
      <c r="AA594" s="139"/>
      <c r="AB594" s="139"/>
      <c r="AC594" s="139"/>
      <c r="AD594" s="139"/>
      <c r="AE594" s="139">
        <v>38.19</v>
      </c>
      <c r="AF594" s="139">
        <v>0</v>
      </c>
      <c r="AG594" s="139">
        <v>50.39</v>
      </c>
      <c r="AH594" s="139">
        <v>0</v>
      </c>
      <c r="AI594" s="139"/>
      <c r="AJ594" s="139"/>
      <c r="AK594" s="139"/>
      <c r="AL594" s="139"/>
      <c r="AM594" s="139">
        <v>38.19</v>
      </c>
      <c r="AN594" s="139">
        <v>0</v>
      </c>
      <c r="AO594" s="139">
        <v>50.39</v>
      </c>
      <c r="AP594" s="139">
        <v>0</v>
      </c>
    </row>
    <row r="595" spans="1:42" x14ac:dyDescent="0.25">
      <c r="A595">
        <f>'[2]All Speed'!A595</f>
        <v>28806</v>
      </c>
      <c r="B595">
        <f>'[2]All Speed'!C595</f>
        <v>1</v>
      </c>
      <c r="C595" s="8" t="str">
        <f>'[2]All Speed'!D595</f>
        <v>I-805 NB</v>
      </c>
      <c r="D595" s="5">
        <f>'[2]All Speed'!E595</f>
        <v>81</v>
      </c>
      <c r="E595" s="1">
        <f>'[2]All Speed'!F595</f>
        <v>0.04</v>
      </c>
      <c r="F595" s="8" t="str">
        <f>'[2]All Speed'!G595</f>
        <v>VISTA SORRENTO</v>
      </c>
      <c r="G595" s="112">
        <f>'[2]All Speed'!I595</f>
        <v>66.95</v>
      </c>
      <c r="H595" s="2">
        <f>'[2]All Speed'!J595</f>
        <v>67.510000000000005</v>
      </c>
      <c r="I595" s="112">
        <f>'[2]All Speed'!K595</f>
        <v>68.02</v>
      </c>
      <c r="J595" s="2">
        <f>'[2]All Speed'!L595</f>
        <v>69.11</v>
      </c>
      <c r="K595" s="112">
        <f>'[2]All Speed'!M595</f>
        <v>66.78</v>
      </c>
      <c r="L595" s="115">
        <f>VLOOKUP(A:A,readme[#All],2,FALSE)</f>
        <v>0</v>
      </c>
      <c r="M595" s="119">
        <f>VLOOKUP(A:A,readme[#All],3,FALSE)</f>
        <v>0</v>
      </c>
      <c r="N595" s="115">
        <f>VLOOKUP(A:A,readme[#All],4,FALSE)</f>
        <v>0</v>
      </c>
      <c r="O595" s="6">
        <f>VLOOKUP(A:A,readme[#All],5,FALSE)</f>
        <v>0</v>
      </c>
      <c r="P595" s="115">
        <f>VLOOKUP(A:A,readme[#All],6,FALSE)</f>
        <v>0</v>
      </c>
      <c r="Q595" s="143">
        <f t="shared" si="36"/>
        <v>-1</v>
      </c>
      <c r="R595" s="117">
        <f t="shared" si="37"/>
        <v>4557.6001000000006</v>
      </c>
      <c r="S595" s="143">
        <f t="shared" si="38"/>
        <v>-1</v>
      </c>
      <c r="T595" s="118">
        <f t="shared" si="39"/>
        <v>4776.1921000000002</v>
      </c>
      <c r="V595" s="10">
        <v>22146</v>
      </c>
      <c r="W595" s="139">
        <v>65.58</v>
      </c>
      <c r="X595" s="139">
        <v>0</v>
      </c>
      <c r="Y595" s="139">
        <v>65.77</v>
      </c>
      <c r="Z595" s="139">
        <v>0</v>
      </c>
      <c r="AA595" s="139"/>
      <c r="AB595" s="139"/>
      <c r="AC595" s="139"/>
      <c r="AD595" s="139"/>
      <c r="AE595" s="139"/>
      <c r="AF595" s="139"/>
      <c r="AG595" s="139"/>
      <c r="AH595" s="139"/>
      <c r="AI595" s="139"/>
      <c r="AJ595" s="139"/>
      <c r="AK595" s="139"/>
      <c r="AL595" s="139"/>
      <c r="AM595" s="139">
        <v>65.58</v>
      </c>
      <c r="AN595" s="139">
        <v>0</v>
      </c>
      <c r="AO595" s="139">
        <v>65.77</v>
      </c>
      <c r="AP595" s="139">
        <v>0</v>
      </c>
    </row>
    <row r="596" spans="1:42" x14ac:dyDescent="0.25">
      <c r="A596">
        <f>'[2]All Speed'!A596</f>
        <v>31198</v>
      </c>
      <c r="B596">
        <f>'[2]All Speed'!C596</f>
        <v>1</v>
      </c>
      <c r="C596" s="8" t="str">
        <f>'[2]All Speed'!D596</f>
        <v>I-805 NB</v>
      </c>
      <c r="D596" s="5">
        <f>'[2]All Speed'!E596</f>
        <v>82</v>
      </c>
      <c r="E596" s="1">
        <f>'[2]All Speed'!F596</f>
        <v>0.46</v>
      </c>
      <c r="F596" s="8" t="str">
        <f>'[2]All Speed'!G596</f>
        <v>MIRA MESA</v>
      </c>
      <c r="G596" s="112">
        <f>'[2]All Speed'!I596</f>
        <v>66.95</v>
      </c>
      <c r="H596" s="2">
        <f>'[2]All Speed'!J596</f>
        <v>67.510000000000005</v>
      </c>
      <c r="I596" s="112">
        <f>'[2]All Speed'!K596</f>
        <v>68.02</v>
      </c>
      <c r="J596" s="2">
        <f>'[2]All Speed'!L596</f>
        <v>69.11</v>
      </c>
      <c r="K596" s="112">
        <f>'[2]All Speed'!M596</f>
        <v>66.78</v>
      </c>
      <c r="L596" s="115">
        <f>VLOOKUP(A:A,readme[#All],2,FALSE)</f>
        <v>0</v>
      </c>
      <c r="M596" s="119">
        <f>VLOOKUP(A:A,readme[#All],3,FALSE)</f>
        <v>0</v>
      </c>
      <c r="N596" s="115">
        <f>VLOOKUP(A:A,readme[#All],4,FALSE)</f>
        <v>0</v>
      </c>
      <c r="O596" s="6">
        <f>VLOOKUP(A:A,readme[#All],5,FALSE)</f>
        <v>0</v>
      </c>
      <c r="P596" s="115">
        <f>VLOOKUP(A:A,readme[#All],6,FALSE)</f>
        <v>0</v>
      </c>
      <c r="Q596" s="143">
        <f t="shared" si="36"/>
        <v>-1</v>
      </c>
      <c r="R596" s="117">
        <f t="shared" si="37"/>
        <v>4557.6001000000006</v>
      </c>
      <c r="S596" s="143">
        <f t="shared" si="38"/>
        <v>-1</v>
      </c>
      <c r="T596" s="118">
        <f t="shared" si="39"/>
        <v>4776.1921000000002</v>
      </c>
      <c r="V596" s="10">
        <v>22157</v>
      </c>
      <c r="W596" s="139"/>
      <c r="X596" s="139"/>
      <c r="Y596" s="139"/>
      <c r="Z596" s="139"/>
      <c r="AA596" s="139">
        <v>62.9</v>
      </c>
      <c r="AB596" s="139">
        <v>0</v>
      </c>
      <c r="AC596" s="139">
        <v>55.08</v>
      </c>
      <c r="AD596" s="139">
        <v>0</v>
      </c>
      <c r="AE596" s="139"/>
      <c r="AF596" s="139"/>
      <c r="AG596" s="139"/>
      <c r="AH596" s="139"/>
      <c r="AI596" s="139"/>
      <c r="AJ596" s="139"/>
      <c r="AK596" s="139"/>
      <c r="AL596" s="139"/>
      <c r="AM596" s="139">
        <v>62.9</v>
      </c>
      <c r="AN596" s="139">
        <v>0</v>
      </c>
      <c r="AO596" s="139">
        <v>55.08</v>
      </c>
      <c r="AP596" s="139">
        <v>0</v>
      </c>
    </row>
    <row r="597" spans="1:42" x14ac:dyDescent="0.25">
      <c r="A597">
        <f>'[2]All Speed'!A597</f>
        <v>20762</v>
      </c>
      <c r="B597">
        <f>'[2]All Speed'!C597</f>
        <v>1</v>
      </c>
      <c r="C597" s="8" t="str">
        <f>'[2]All Speed'!D597</f>
        <v>I-805 NB</v>
      </c>
      <c r="D597" s="5">
        <f>'[2]All Speed'!E597</f>
        <v>83</v>
      </c>
      <c r="E597" s="1">
        <f>'[2]All Speed'!F597</f>
        <v>0.43</v>
      </c>
      <c r="F597" s="8" t="str">
        <f>'[2]All Speed'!G597</f>
        <v>MIRA MESA</v>
      </c>
      <c r="G597" s="112">
        <f>'[2]All Speed'!I597</f>
        <v>66.66</v>
      </c>
      <c r="H597" s="2">
        <f>'[2]All Speed'!J597</f>
        <v>69.599999999999994</v>
      </c>
      <c r="I597" s="112">
        <f>'[2]All Speed'!K597</f>
        <v>69.72</v>
      </c>
      <c r="J597" s="2">
        <f>'[2]All Speed'!L597</f>
        <v>68.81</v>
      </c>
      <c r="K597" s="112">
        <f>'[2]All Speed'!M597</f>
        <v>67.12</v>
      </c>
      <c r="L597" s="115">
        <f>VLOOKUP(A:A,readme[#All],2,FALSE)</f>
        <v>0</v>
      </c>
      <c r="M597" s="119">
        <f>VLOOKUP(A:A,readme[#All],3,FALSE)</f>
        <v>0</v>
      </c>
      <c r="N597" s="115">
        <f>VLOOKUP(A:A,readme[#All],4,FALSE)</f>
        <v>0</v>
      </c>
      <c r="O597" s="6">
        <f>VLOOKUP(A:A,readme[#All],5,FALSE)</f>
        <v>0</v>
      </c>
      <c r="P597" s="115">
        <f>VLOOKUP(A:A,readme[#All],6,FALSE)</f>
        <v>0</v>
      </c>
      <c r="Q597" s="143">
        <f t="shared" si="36"/>
        <v>-1</v>
      </c>
      <c r="R597" s="117">
        <f t="shared" si="37"/>
        <v>4844.1599999999989</v>
      </c>
      <c r="S597" s="143">
        <f t="shared" si="38"/>
        <v>-1</v>
      </c>
      <c r="T597" s="118">
        <f t="shared" si="39"/>
        <v>4734.8161</v>
      </c>
      <c r="V597" s="10">
        <v>22158</v>
      </c>
      <c r="W597" s="139"/>
      <c r="X597" s="139"/>
      <c r="Y597" s="139"/>
      <c r="Z597" s="139"/>
      <c r="AA597" s="139">
        <v>62.9</v>
      </c>
      <c r="AB597" s="139">
        <v>0</v>
      </c>
      <c r="AC597" s="139">
        <v>55.08</v>
      </c>
      <c r="AD597" s="139">
        <v>0</v>
      </c>
      <c r="AE597" s="139"/>
      <c r="AF597" s="139"/>
      <c r="AG597" s="139"/>
      <c r="AH597" s="139"/>
      <c r="AI597" s="139"/>
      <c r="AJ597" s="139"/>
      <c r="AK597" s="139"/>
      <c r="AL597" s="139"/>
      <c r="AM597" s="139">
        <v>62.9</v>
      </c>
      <c r="AN597" s="139">
        <v>0</v>
      </c>
      <c r="AO597" s="139">
        <v>55.08</v>
      </c>
      <c r="AP597" s="139">
        <v>0</v>
      </c>
    </row>
    <row r="598" spans="1:42" x14ac:dyDescent="0.25">
      <c r="A598">
        <f>'[2]All Speed'!A598</f>
        <v>25409</v>
      </c>
      <c r="B598">
        <f>'[2]All Speed'!C598</f>
        <v>1</v>
      </c>
      <c r="C598" s="8" t="str">
        <f>'[2]All Speed'!D598</f>
        <v>I-805 NB</v>
      </c>
      <c r="D598" s="5">
        <f>'[2]All Speed'!E598</f>
        <v>84</v>
      </c>
      <c r="E598" s="1">
        <f>'[2]All Speed'!F598</f>
        <v>0.4</v>
      </c>
      <c r="F598" s="8" t="str">
        <f>'[2]All Speed'!G598</f>
        <v>I-5 NB</v>
      </c>
      <c r="G598" s="112">
        <f>'[2]All Speed'!I598</f>
        <v>66.66</v>
      </c>
      <c r="H598" s="2">
        <f>'[2]All Speed'!J598</f>
        <v>69.599999999999994</v>
      </c>
      <c r="I598" s="112">
        <f>'[2]All Speed'!K598</f>
        <v>69.72</v>
      </c>
      <c r="J598" s="2">
        <f>'[2]All Speed'!L598</f>
        <v>68.81</v>
      </c>
      <c r="K598" s="112">
        <f>'[2]All Speed'!M598</f>
        <v>67.12</v>
      </c>
      <c r="L598" s="115">
        <f>VLOOKUP(A:A,readme[#All],2,FALSE)</f>
        <v>0</v>
      </c>
      <c r="M598" s="119">
        <f>VLOOKUP(A:A,readme[#All],3,FALSE)</f>
        <v>0</v>
      </c>
      <c r="N598" s="115">
        <f>VLOOKUP(A:A,readme[#All],4,FALSE)</f>
        <v>0</v>
      </c>
      <c r="O598" s="6">
        <f>VLOOKUP(A:A,readme[#All],5,FALSE)</f>
        <v>0</v>
      </c>
      <c r="P598" s="115">
        <f>VLOOKUP(A:A,readme[#All],6,FALSE)</f>
        <v>0</v>
      </c>
      <c r="Q598" s="143">
        <f t="shared" si="36"/>
        <v>-1</v>
      </c>
      <c r="R598" s="117">
        <f t="shared" si="37"/>
        <v>4844.1599999999989</v>
      </c>
      <c r="S598" s="143">
        <f t="shared" si="38"/>
        <v>-1</v>
      </c>
      <c r="T598" s="118">
        <f t="shared" si="39"/>
        <v>4734.8161</v>
      </c>
      <c r="V598" s="10">
        <v>22275</v>
      </c>
      <c r="W598" s="139"/>
      <c r="X598" s="139"/>
      <c r="Y598" s="139"/>
      <c r="Z598" s="139"/>
      <c r="AA598" s="139">
        <v>55.87</v>
      </c>
      <c r="AB598" s="139">
        <v>0</v>
      </c>
      <c r="AC598" s="139">
        <v>68.11</v>
      </c>
      <c r="AD598" s="139">
        <v>0</v>
      </c>
      <c r="AE598" s="139"/>
      <c r="AF598" s="139"/>
      <c r="AG598" s="139"/>
      <c r="AH598" s="139"/>
      <c r="AI598" s="139"/>
      <c r="AJ598" s="139"/>
      <c r="AK598" s="139"/>
      <c r="AL598" s="139"/>
      <c r="AM598" s="139">
        <v>55.87</v>
      </c>
      <c r="AN598" s="139">
        <v>0</v>
      </c>
      <c r="AO598" s="139">
        <v>68.11</v>
      </c>
      <c r="AP598" s="139">
        <v>0</v>
      </c>
    </row>
    <row r="599" spans="1:42" x14ac:dyDescent="0.25">
      <c r="A599">
        <f>'[2]All Speed'!A599</f>
        <v>28796</v>
      </c>
      <c r="B599">
        <f>'[2]All Speed'!C599</f>
        <v>1</v>
      </c>
      <c r="C599" s="8" t="str">
        <f>'[2]All Speed'!D599</f>
        <v>I-805 NB</v>
      </c>
      <c r="D599" s="5">
        <f>'[2]All Speed'!E599</f>
        <v>85</v>
      </c>
      <c r="E599" s="1">
        <f>'[2]All Speed'!F599</f>
        <v>0.27</v>
      </c>
      <c r="F599" s="8" t="str">
        <f>'[2]All Speed'!G599</f>
        <v>I-5 NB</v>
      </c>
      <c r="G599" s="112">
        <f>'[2]All Speed'!I599</f>
        <v>66.66</v>
      </c>
      <c r="H599" s="2">
        <f>'[2]All Speed'!J599</f>
        <v>69.599999999999994</v>
      </c>
      <c r="I599" s="112">
        <f>'[2]All Speed'!K599</f>
        <v>69.72</v>
      </c>
      <c r="J599" s="2">
        <f>'[2]All Speed'!L599</f>
        <v>68.81</v>
      </c>
      <c r="K599" s="112">
        <f>'[2]All Speed'!M599</f>
        <v>67.12</v>
      </c>
      <c r="L599" s="115">
        <f>VLOOKUP(A:A,readme[#All],2,FALSE)</f>
        <v>0</v>
      </c>
      <c r="M599" s="119">
        <f>VLOOKUP(A:A,readme[#All],3,FALSE)</f>
        <v>0</v>
      </c>
      <c r="N599" s="115">
        <f>VLOOKUP(A:A,readme[#All],4,FALSE)</f>
        <v>0</v>
      </c>
      <c r="O599" s="6">
        <f>VLOOKUP(A:A,readme[#All],5,FALSE)</f>
        <v>0</v>
      </c>
      <c r="P599" s="115">
        <f>VLOOKUP(A:A,readme[#All],6,FALSE)</f>
        <v>0</v>
      </c>
      <c r="Q599" s="143">
        <f t="shared" si="36"/>
        <v>-1</v>
      </c>
      <c r="R599" s="117">
        <f t="shared" si="37"/>
        <v>4844.1599999999989</v>
      </c>
      <c r="S599" s="143">
        <f t="shared" si="38"/>
        <v>-1</v>
      </c>
      <c r="T599" s="118">
        <f t="shared" si="39"/>
        <v>4734.8161</v>
      </c>
      <c r="V599" s="10">
        <v>22715</v>
      </c>
      <c r="W599" s="139">
        <v>51.13</v>
      </c>
      <c r="X599" s="139">
        <v>0</v>
      </c>
      <c r="Y599" s="139">
        <v>68.97</v>
      </c>
      <c r="Z599" s="139">
        <v>0</v>
      </c>
      <c r="AA599" s="139"/>
      <c r="AB599" s="139"/>
      <c r="AC599" s="139"/>
      <c r="AD599" s="139"/>
      <c r="AE599" s="139"/>
      <c r="AF599" s="139"/>
      <c r="AG599" s="139"/>
      <c r="AH599" s="139"/>
      <c r="AI599" s="139"/>
      <c r="AJ599" s="139"/>
      <c r="AK599" s="139"/>
      <c r="AL599" s="139"/>
      <c r="AM599" s="139">
        <v>51.13</v>
      </c>
      <c r="AN599" s="139">
        <v>0</v>
      </c>
      <c r="AO599" s="139">
        <v>68.97</v>
      </c>
      <c r="AP599" s="139">
        <v>0</v>
      </c>
    </row>
    <row r="600" spans="1:42" x14ac:dyDescent="0.25">
      <c r="A600">
        <f>'[2]All Speed'!A600</f>
        <v>28793</v>
      </c>
      <c r="B600">
        <f>'[2]All Speed'!C600</f>
        <v>2</v>
      </c>
      <c r="C600" s="8" t="str">
        <f>'[2]All Speed'!D600</f>
        <v>I-805 SB</v>
      </c>
      <c r="D600" s="5">
        <f>'[2]All Speed'!E600</f>
        <v>1</v>
      </c>
      <c r="E600" s="1">
        <f>'[2]All Speed'!F600</f>
        <v>0.61</v>
      </c>
      <c r="F600" s="8" t="str">
        <f>'[2]All Speed'!G600</f>
        <v>I-5 SB</v>
      </c>
      <c r="G600" s="112">
        <f>'[2]All Speed'!I600</f>
        <v>67.72</v>
      </c>
      <c r="H600" s="2">
        <f>'[2]All Speed'!J600</f>
        <v>65.62</v>
      </c>
      <c r="I600" s="112">
        <f>'[2]All Speed'!K600</f>
        <v>68.61</v>
      </c>
      <c r="J600" s="2">
        <f>'[2]All Speed'!L600</f>
        <v>41.63</v>
      </c>
      <c r="K600" s="112">
        <f>'[2]All Speed'!M600</f>
        <v>67.05</v>
      </c>
      <c r="L600" s="115">
        <f>VLOOKUP(A:A,readme[#All],2,FALSE)</f>
        <v>0</v>
      </c>
      <c r="M600" s="119">
        <f>VLOOKUP(A:A,readme[#All],3,FALSE)</f>
        <v>0</v>
      </c>
      <c r="N600" s="115">
        <f>VLOOKUP(A:A,readme[#All],4,FALSE)</f>
        <v>0</v>
      </c>
      <c r="O600" s="6">
        <f>VLOOKUP(A:A,readme[#All],5,FALSE)</f>
        <v>0</v>
      </c>
      <c r="P600" s="115">
        <f>VLOOKUP(A:A,readme[#All],6,FALSE)</f>
        <v>0</v>
      </c>
      <c r="Q600" s="143">
        <f t="shared" si="36"/>
        <v>-1</v>
      </c>
      <c r="R600" s="117">
        <f t="shared" si="37"/>
        <v>4305.9844000000003</v>
      </c>
      <c r="S600" s="143">
        <f t="shared" si="38"/>
        <v>-1</v>
      </c>
      <c r="T600" s="118">
        <f t="shared" si="39"/>
        <v>1733.0569000000003</v>
      </c>
      <c r="V600" s="10">
        <v>22743</v>
      </c>
      <c r="W600" s="139">
        <v>66</v>
      </c>
      <c r="X600" s="139">
        <v>0</v>
      </c>
      <c r="Y600" s="139">
        <v>63.85</v>
      </c>
      <c r="Z600" s="139">
        <v>0</v>
      </c>
      <c r="AA600" s="139"/>
      <c r="AB600" s="139"/>
      <c r="AC600" s="139"/>
      <c r="AD600" s="139"/>
      <c r="AE600" s="139"/>
      <c r="AF600" s="139"/>
      <c r="AG600" s="139"/>
      <c r="AH600" s="139"/>
      <c r="AI600" s="139"/>
      <c r="AJ600" s="139"/>
      <c r="AK600" s="139"/>
      <c r="AL600" s="139"/>
      <c r="AM600" s="139">
        <v>66</v>
      </c>
      <c r="AN600" s="139">
        <v>0</v>
      </c>
      <c r="AO600" s="139">
        <v>63.85</v>
      </c>
      <c r="AP600" s="139">
        <v>0</v>
      </c>
    </row>
    <row r="601" spans="1:42" x14ac:dyDescent="0.25">
      <c r="A601">
        <f>'[2]All Speed'!A601</f>
        <v>20781</v>
      </c>
      <c r="B601">
        <f>'[2]All Speed'!C601</f>
        <v>2</v>
      </c>
      <c r="C601" s="8" t="str">
        <f>'[2]All Speed'!D601</f>
        <v>I-805 SB</v>
      </c>
      <c r="D601" s="5">
        <f>'[2]All Speed'!E601</f>
        <v>2</v>
      </c>
      <c r="E601" s="1">
        <f>'[2]All Speed'!F601</f>
        <v>0.67</v>
      </c>
      <c r="F601" s="8" t="str">
        <f>'[2]All Speed'!G601</f>
        <v>I-5 SB</v>
      </c>
      <c r="G601" s="112">
        <f>'[2]All Speed'!I601</f>
        <v>65.849999999999994</v>
      </c>
      <c r="H601" s="2">
        <f>'[2]All Speed'!J601</f>
        <v>70.14</v>
      </c>
      <c r="I601" s="112">
        <f>'[2]All Speed'!K601</f>
        <v>70.34</v>
      </c>
      <c r="J601" s="2">
        <f>'[2]All Speed'!L601</f>
        <v>54.36</v>
      </c>
      <c r="K601" s="112">
        <f>'[2]All Speed'!M601</f>
        <v>67.19</v>
      </c>
      <c r="L601" s="115">
        <f>VLOOKUP(A:A,readme[#All],2,FALSE)</f>
        <v>0</v>
      </c>
      <c r="M601" s="119">
        <f>VLOOKUP(A:A,readme[#All],3,FALSE)</f>
        <v>0</v>
      </c>
      <c r="N601" s="115">
        <f>VLOOKUP(A:A,readme[#All],4,FALSE)</f>
        <v>0</v>
      </c>
      <c r="O601" s="6">
        <f>VLOOKUP(A:A,readme[#All],5,FALSE)</f>
        <v>0</v>
      </c>
      <c r="P601" s="115">
        <f>VLOOKUP(A:A,readme[#All],6,FALSE)</f>
        <v>0</v>
      </c>
      <c r="Q601" s="143">
        <f t="shared" si="36"/>
        <v>-1</v>
      </c>
      <c r="R601" s="117">
        <f t="shared" si="37"/>
        <v>4919.6196</v>
      </c>
      <c r="S601" s="143">
        <f t="shared" si="38"/>
        <v>-1</v>
      </c>
      <c r="T601" s="118">
        <f t="shared" si="39"/>
        <v>2955.0095999999999</v>
      </c>
      <c r="V601" s="10">
        <v>22757</v>
      </c>
      <c r="W601" s="139"/>
      <c r="X601" s="139"/>
      <c r="Y601" s="139"/>
      <c r="Z601" s="139"/>
      <c r="AA601" s="139">
        <v>69.069999999999993</v>
      </c>
      <c r="AB601" s="139">
        <v>0</v>
      </c>
      <c r="AC601" s="139">
        <v>51.51</v>
      </c>
      <c r="AD601" s="139">
        <v>0</v>
      </c>
      <c r="AE601" s="139"/>
      <c r="AF601" s="139"/>
      <c r="AG601" s="139"/>
      <c r="AH601" s="139"/>
      <c r="AI601" s="139"/>
      <c r="AJ601" s="139"/>
      <c r="AK601" s="139"/>
      <c r="AL601" s="139"/>
      <c r="AM601" s="139">
        <v>69.069999999999993</v>
      </c>
      <c r="AN601" s="139">
        <v>0</v>
      </c>
      <c r="AO601" s="139">
        <v>51.51</v>
      </c>
      <c r="AP601" s="139">
        <v>0</v>
      </c>
    </row>
    <row r="602" spans="1:42" x14ac:dyDescent="0.25">
      <c r="A602">
        <f>'[2]All Speed'!A602</f>
        <v>25742</v>
      </c>
      <c r="B602">
        <f>'[2]All Speed'!C602</f>
        <v>2</v>
      </c>
      <c r="C602" s="8" t="str">
        <f>'[2]All Speed'!D602</f>
        <v>I-805 SB</v>
      </c>
      <c r="D602" s="5">
        <f>'[2]All Speed'!E602</f>
        <v>3</v>
      </c>
      <c r="E602" s="1">
        <f>'[2]All Speed'!F602</f>
        <v>0.1</v>
      </c>
      <c r="F602" s="8" t="str">
        <f>'[2]All Speed'!G602</f>
        <v>SORRENTO VALLEY</v>
      </c>
      <c r="G602" s="112">
        <f>'[2]All Speed'!I602</f>
        <v>64.540000000000006</v>
      </c>
      <c r="H602" s="2">
        <f>'[2]All Speed'!J602</f>
        <v>67.459999999999994</v>
      </c>
      <c r="I602" s="112">
        <f>'[2]All Speed'!K602</f>
        <v>65.94</v>
      </c>
      <c r="J602" s="2">
        <f>'[2]All Speed'!L602</f>
        <v>32.76</v>
      </c>
      <c r="K602" s="112">
        <f>'[2]All Speed'!M602</f>
        <v>65.2</v>
      </c>
      <c r="L602" s="115">
        <f>VLOOKUP(A:A,readme[#All],2,FALSE)</f>
        <v>0</v>
      </c>
      <c r="M602" s="119">
        <f>VLOOKUP(A:A,readme[#All],3,FALSE)</f>
        <v>0</v>
      </c>
      <c r="N602" s="115">
        <f>VLOOKUP(A:A,readme[#All],4,FALSE)</f>
        <v>0</v>
      </c>
      <c r="O602" s="6">
        <f>VLOOKUP(A:A,readme[#All],5,FALSE)</f>
        <v>0</v>
      </c>
      <c r="P602" s="115">
        <f>VLOOKUP(A:A,readme[#All],6,FALSE)</f>
        <v>0</v>
      </c>
      <c r="Q602" s="143">
        <f t="shared" si="36"/>
        <v>-1</v>
      </c>
      <c r="R602" s="117">
        <f t="shared" si="37"/>
        <v>4550.8515999999991</v>
      </c>
      <c r="S602" s="143">
        <f t="shared" si="38"/>
        <v>-1</v>
      </c>
      <c r="T602" s="118">
        <f t="shared" si="39"/>
        <v>1073.2175999999999</v>
      </c>
      <c r="V602" s="10">
        <v>22761</v>
      </c>
      <c r="W602" s="139"/>
      <c r="X602" s="139"/>
      <c r="Y602" s="139"/>
      <c r="Z602" s="139"/>
      <c r="AA602" s="139"/>
      <c r="AB602" s="139"/>
      <c r="AC602" s="139"/>
      <c r="AD602" s="139"/>
      <c r="AE602" s="139">
        <v>43.22</v>
      </c>
      <c r="AF602" s="139">
        <v>0</v>
      </c>
      <c r="AG602" s="139">
        <v>67.819999999999993</v>
      </c>
      <c r="AH602" s="139">
        <v>0</v>
      </c>
      <c r="AI602" s="139"/>
      <c r="AJ602" s="139"/>
      <c r="AK602" s="139"/>
      <c r="AL602" s="139"/>
      <c r="AM602" s="139">
        <v>43.22</v>
      </c>
      <c r="AN602" s="139">
        <v>0</v>
      </c>
      <c r="AO602" s="139">
        <v>67.819999999999993</v>
      </c>
      <c r="AP602" s="139">
        <v>0</v>
      </c>
    </row>
    <row r="603" spans="1:42" x14ac:dyDescent="0.25">
      <c r="A603">
        <f>'[2]All Speed'!A603</f>
        <v>28798</v>
      </c>
      <c r="B603">
        <f>'[2]All Speed'!C603</f>
        <v>2</v>
      </c>
      <c r="C603" s="8" t="str">
        <f>'[2]All Speed'!D603</f>
        <v>I-805 SB</v>
      </c>
      <c r="D603" s="5">
        <f>'[2]All Speed'!E603</f>
        <v>4</v>
      </c>
      <c r="E603" s="1">
        <f>'[2]All Speed'!F603</f>
        <v>0.22</v>
      </c>
      <c r="F603" s="8" t="str">
        <f>'[2]All Speed'!G603</f>
        <v>SORRENTO VALLEY</v>
      </c>
      <c r="G603" s="112">
        <f>'[2]All Speed'!I603</f>
        <v>64.540000000000006</v>
      </c>
      <c r="H603" s="2">
        <f>'[2]All Speed'!J603</f>
        <v>67.459999999999994</v>
      </c>
      <c r="I603" s="112">
        <f>'[2]All Speed'!K603</f>
        <v>65.94</v>
      </c>
      <c r="J603" s="2">
        <f>'[2]All Speed'!L603</f>
        <v>32.76</v>
      </c>
      <c r="K603" s="112">
        <f>'[2]All Speed'!M603</f>
        <v>65.2</v>
      </c>
      <c r="L603" s="115">
        <f>VLOOKUP(A:A,readme[#All],2,FALSE)</f>
        <v>0</v>
      </c>
      <c r="M603" s="119">
        <f>VLOOKUP(A:A,readme[#All],3,FALSE)</f>
        <v>0</v>
      </c>
      <c r="N603" s="115">
        <f>VLOOKUP(A:A,readme[#All],4,FALSE)</f>
        <v>0</v>
      </c>
      <c r="O603" s="6">
        <f>VLOOKUP(A:A,readme[#All],5,FALSE)</f>
        <v>0</v>
      </c>
      <c r="P603" s="115">
        <f>VLOOKUP(A:A,readme[#All],6,FALSE)</f>
        <v>0</v>
      </c>
      <c r="Q603" s="143">
        <f t="shared" si="36"/>
        <v>-1</v>
      </c>
      <c r="R603" s="117">
        <f t="shared" si="37"/>
        <v>4550.8515999999991</v>
      </c>
      <c r="S603" s="143">
        <f t="shared" si="38"/>
        <v>-1</v>
      </c>
      <c r="T603" s="118">
        <f t="shared" si="39"/>
        <v>1073.2175999999999</v>
      </c>
      <c r="V603" s="10">
        <v>22937</v>
      </c>
      <c r="W603" s="139">
        <v>65.06</v>
      </c>
      <c r="X603" s="139">
        <v>0</v>
      </c>
      <c r="Y603" s="139">
        <v>62.29</v>
      </c>
      <c r="Z603" s="139">
        <v>0</v>
      </c>
      <c r="AA603" s="139"/>
      <c r="AB603" s="139"/>
      <c r="AC603" s="139"/>
      <c r="AD603" s="139"/>
      <c r="AE603" s="139"/>
      <c r="AF603" s="139"/>
      <c r="AG603" s="139"/>
      <c r="AH603" s="139"/>
      <c r="AI603" s="139"/>
      <c r="AJ603" s="139"/>
      <c r="AK603" s="139"/>
      <c r="AL603" s="139"/>
      <c r="AM603" s="139">
        <v>65.06</v>
      </c>
      <c r="AN603" s="139">
        <v>0</v>
      </c>
      <c r="AO603" s="139">
        <v>62.29</v>
      </c>
      <c r="AP603" s="139">
        <v>0</v>
      </c>
    </row>
    <row r="604" spans="1:42" x14ac:dyDescent="0.25">
      <c r="A604">
        <f>'[2]All Speed'!A604</f>
        <v>8802</v>
      </c>
      <c r="B604">
        <f>'[2]All Speed'!C604</f>
        <v>2</v>
      </c>
      <c r="C604" s="8" t="str">
        <f>'[2]All Speed'!D604</f>
        <v>I-805 SB</v>
      </c>
      <c r="D604" s="5">
        <f>'[2]All Speed'!E604</f>
        <v>5</v>
      </c>
      <c r="E604" s="1">
        <f>'[2]All Speed'!F604</f>
        <v>0.25</v>
      </c>
      <c r="F604" s="8" t="str">
        <f>'[2]All Speed'!G604</f>
        <v>SORRENTO VALLEY</v>
      </c>
      <c r="G604" s="112">
        <f>'[2]All Speed'!I604</f>
        <v>64.540000000000006</v>
      </c>
      <c r="H604" s="2">
        <f>'[2]All Speed'!J604</f>
        <v>67.459999999999994</v>
      </c>
      <c r="I604" s="112">
        <f>'[2]All Speed'!K604</f>
        <v>65.94</v>
      </c>
      <c r="J604" s="2">
        <f>'[2]All Speed'!L604</f>
        <v>32.76</v>
      </c>
      <c r="K604" s="112">
        <f>'[2]All Speed'!M604</f>
        <v>65.2</v>
      </c>
      <c r="L604" s="115">
        <f>VLOOKUP(A:A,readme[#All],2,FALSE)</f>
        <v>0</v>
      </c>
      <c r="M604" s="119">
        <f>VLOOKUP(A:A,readme[#All],3,FALSE)</f>
        <v>0</v>
      </c>
      <c r="N604" s="115">
        <f>VLOOKUP(A:A,readme[#All],4,FALSE)</f>
        <v>0</v>
      </c>
      <c r="O604" s="6">
        <f>VLOOKUP(A:A,readme[#All],5,FALSE)</f>
        <v>0</v>
      </c>
      <c r="P604" s="115">
        <f>VLOOKUP(A:A,readme[#All],6,FALSE)</f>
        <v>0</v>
      </c>
      <c r="Q604" s="143">
        <f t="shared" si="36"/>
        <v>-1</v>
      </c>
      <c r="R604" s="117">
        <f t="shared" si="37"/>
        <v>4550.8515999999991</v>
      </c>
      <c r="S604" s="143">
        <f t="shared" si="38"/>
        <v>-1</v>
      </c>
      <c r="T604" s="118">
        <f t="shared" si="39"/>
        <v>1073.2175999999999</v>
      </c>
      <c r="V604" s="10">
        <v>23044</v>
      </c>
      <c r="W604" s="139">
        <v>67.81</v>
      </c>
      <c r="X604" s="139">
        <v>0</v>
      </c>
      <c r="Y604" s="139">
        <v>48.16</v>
      </c>
      <c r="Z604" s="139">
        <v>0</v>
      </c>
      <c r="AA604" s="139"/>
      <c r="AB604" s="139"/>
      <c r="AC604" s="139"/>
      <c r="AD604" s="139"/>
      <c r="AE604" s="139"/>
      <c r="AF604" s="139"/>
      <c r="AG604" s="139"/>
      <c r="AH604" s="139"/>
      <c r="AI604" s="139"/>
      <c r="AJ604" s="139"/>
      <c r="AK604" s="139"/>
      <c r="AL604" s="139"/>
      <c r="AM604" s="139">
        <v>67.81</v>
      </c>
      <c r="AN604" s="139">
        <v>0</v>
      </c>
      <c r="AO604" s="139">
        <v>48.16</v>
      </c>
      <c r="AP604" s="139">
        <v>0</v>
      </c>
    </row>
    <row r="605" spans="1:42" x14ac:dyDescent="0.25">
      <c r="A605">
        <f>'[2]All Speed'!A605</f>
        <v>14271</v>
      </c>
      <c r="B605">
        <f>'[2]All Speed'!C605</f>
        <v>2</v>
      </c>
      <c r="C605" s="8" t="str">
        <f>'[2]All Speed'!D605</f>
        <v>I-805 SB</v>
      </c>
      <c r="D605" s="5">
        <f>'[2]All Speed'!E605</f>
        <v>8</v>
      </c>
      <c r="E605" s="1">
        <f>'[2]All Speed'!F605</f>
        <v>0.14000000000000001</v>
      </c>
      <c r="F605" s="8" t="str">
        <f>'[2]All Speed'!G605</f>
        <v>SORRENTO VALLEY</v>
      </c>
      <c r="G605" s="112">
        <f>'[2]All Speed'!I605</f>
        <v>67.709999999999994</v>
      </c>
      <c r="H605" s="2">
        <f>'[2]All Speed'!J605</f>
        <v>67.5</v>
      </c>
      <c r="I605" s="112">
        <f>'[2]All Speed'!K605</f>
        <v>68.56</v>
      </c>
      <c r="J605" s="2">
        <f>'[2]All Speed'!L605</f>
        <v>69.989999999999995</v>
      </c>
      <c r="K605" s="112">
        <f>'[2]All Speed'!M605</f>
        <v>67.66</v>
      </c>
      <c r="L605" s="115">
        <f>VLOOKUP(A:A,readme[#All],2,FALSE)</f>
        <v>0</v>
      </c>
      <c r="M605" s="119">
        <f>VLOOKUP(A:A,readme[#All],3,FALSE)</f>
        <v>0</v>
      </c>
      <c r="N605" s="115">
        <f>VLOOKUP(A:A,readme[#All],4,FALSE)</f>
        <v>0</v>
      </c>
      <c r="O605" s="6">
        <f>VLOOKUP(A:A,readme[#All],5,FALSE)</f>
        <v>0</v>
      </c>
      <c r="P605" s="115">
        <f>VLOOKUP(A:A,readme[#All],6,FALSE)</f>
        <v>0</v>
      </c>
      <c r="Q605" s="143">
        <f t="shared" si="36"/>
        <v>-1</v>
      </c>
      <c r="R605" s="117">
        <f t="shared" si="37"/>
        <v>4556.25</v>
      </c>
      <c r="S605" s="143">
        <f t="shared" si="38"/>
        <v>-1</v>
      </c>
      <c r="T605" s="118">
        <f t="shared" si="39"/>
        <v>4898.6000999999997</v>
      </c>
      <c r="V605" s="10">
        <v>23142</v>
      </c>
      <c r="W605" s="139"/>
      <c r="X605" s="139"/>
      <c r="Y605" s="139"/>
      <c r="Z605" s="139"/>
      <c r="AA605" s="139">
        <v>72.19</v>
      </c>
      <c r="AB605" s="139">
        <v>0</v>
      </c>
      <c r="AC605" s="139">
        <v>69.42</v>
      </c>
      <c r="AD605" s="139">
        <v>0</v>
      </c>
      <c r="AE605" s="139"/>
      <c r="AF605" s="139"/>
      <c r="AG605" s="139"/>
      <c r="AH605" s="139"/>
      <c r="AI605" s="139"/>
      <c r="AJ605" s="139"/>
      <c r="AK605" s="139"/>
      <c r="AL605" s="139"/>
      <c r="AM605" s="139">
        <v>72.19</v>
      </c>
      <c r="AN605" s="139">
        <v>0</v>
      </c>
      <c r="AO605" s="139">
        <v>69.42</v>
      </c>
      <c r="AP605" s="139">
        <v>0</v>
      </c>
    </row>
    <row r="606" spans="1:42" x14ac:dyDescent="0.25">
      <c r="A606">
        <f>'[2]All Speed'!A606</f>
        <v>15065</v>
      </c>
      <c r="B606">
        <f>'[2]All Speed'!C606</f>
        <v>2</v>
      </c>
      <c r="C606" s="8" t="str">
        <f>'[2]All Speed'!D606</f>
        <v>I-805 SB</v>
      </c>
      <c r="D606" s="5">
        <f>'[2]All Speed'!E606</f>
        <v>11</v>
      </c>
      <c r="E606" s="1">
        <f>'[2]All Speed'!F606</f>
        <v>0.51</v>
      </c>
      <c r="F606" s="8" t="str">
        <f>'[2]All Speed'!G606</f>
        <v>LA JOLLA VILLAGE</v>
      </c>
      <c r="G606" s="112">
        <f>'[2]All Speed'!I606</f>
        <v>65</v>
      </c>
      <c r="H606" s="2">
        <f>'[2]All Speed'!J606</f>
        <v>68.16</v>
      </c>
      <c r="I606" s="112">
        <f>'[2]All Speed'!K606</f>
        <v>64.819999999999993</v>
      </c>
      <c r="J606" s="2">
        <f>'[2]All Speed'!L606</f>
        <v>30.12</v>
      </c>
      <c r="K606" s="112">
        <f>'[2]All Speed'!M606</f>
        <v>66.06</v>
      </c>
      <c r="L606" s="115">
        <f>VLOOKUP(A:A,readme[#All],2,FALSE)</f>
        <v>0</v>
      </c>
      <c r="M606" s="119">
        <f>VLOOKUP(A:A,readme[#All],3,FALSE)</f>
        <v>0</v>
      </c>
      <c r="N606" s="115">
        <f>VLOOKUP(A:A,readme[#All],4,FALSE)</f>
        <v>0</v>
      </c>
      <c r="O606" s="6">
        <f>VLOOKUP(A:A,readme[#All],5,FALSE)</f>
        <v>0</v>
      </c>
      <c r="P606" s="115">
        <f>VLOOKUP(A:A,readme[#All],6,FALSE)</f>
        <v>0</v>
      </c>
      <c r="Q606" s="143">
        <f t="shared" si="36"/>
        <v>-1</v>
      </c>
      <c r="R606" s="117">
        <f t="shared" si="37"/>
        <v>4645.7855999999992</v>
      </c>
      <c r="S606" s="143">
        <f t="shared" si="38"/>
        <v>-1</v>
      </c>
      <c r="T606" s="118">
        <f t="shared" si="39"/>
        <v>907.21440000000007</v>
      </c>
      <c r="V606" s="10">
        <v>23435</v>
      </c>
      <c r="W606" s="139"/>
      <c r="X606" s="139"/>
      <c r="Y606" s="139"/>
      <c r="Z606" s="139"/>
      <c r="AA606" s="139"/>
      <c r="AB606" s="139"/>
      <c r="AC606" s="139"/>
      <c r="AD606" s="139"/>
      <c r="AE606" s="139">
        <v>64.19</v>
      </c>
      <c r="AF606" s="139">
        <v>0</v>
      </c>
      <c r="AG606" s="139">
        <v>65.959999999999994</v>
      </c>
      <c r="AH606" s="139">
        <v>0</v>
      </c>
      <c r="AI606" s="139"/>
      <c r="AJ606" s="139"/>
      <c r="AK606" s="139"/>
      <c r="AL606" s="139"/>
      <c r="AM606" s="139">
        <v>64.19</v>
      </c>
      <c r="AN606" s="139">
        <v>0</v>
      </c>
      <c r="AO606" s="139">
        <v>65.959999999999994</v>
      </c>
      <c r="AP606" s="139">
        <v>0</v>
      </c>
    </row>
    <row r="607" spans="1:42" x14ac:dyDescent="0.25">
      <c r="A607">
        <f>'[2]All Speed'!A607</f>
        <v>8804</v>
      </c>
      <c r="B607">
        <f>'[2]All Speed'!C607</f>
        <v>2</v>
      </c>
      <c r="C607" s="8" t="str">
        <f>'[2]All Speed'!D607</f>
        <v>I-805 SB</v>
      </c>
      <c r="D607" s="5">
        <f>'[2]All Speed'!E607</f>
        <v>12</v>
      </c>
      <c r="E607" s="1">
        <f>'[2]All Speed'!F607</f>
        <v>0.38</v>
      </c>
      <c r="F607" s="8" t="str">
        <f>'[2]All Speed'!G607</f>
        <v>NOBEL</v>
      </c>
      <c r="G607" s="112">
        <f>'[2]All Speed'!I607</f>
        <v>65.13</v>
      </c>
      <c r="H607" s="2">
        <f>'[2]All Speed'!J607</f>
        <v>67.39</v>
      </c>
      <c r="I607" s="112">
        <f>'[2]All Speed'!K607</f>
        <v>64.8</v>
      </c>
      <c r="J607" s="2">
        <f>'[2]All Speed'!L607</f>
        <v>33.03</v>
      </c>
      <c r="K607" s="112">
        <f>'[2]All Speed'!M607</f>
        <v>66.13</v>
      </c>
      <c r="L607" s="115">
        <f>VLOOKUP(A:A,readme[#All],2,FALSE)</f>
        <v>0</v>
      </c>
      <c r="M607" s="119">
        <f>VLOOKUP(A:A,readme[#All],3,FALSE)</f>
        <v>0</v>
      </c>
      <c r="N607" s="115">
        <f>VLOOKUP(A:A,readme[#All],4,FALSE)</f>
        <v>0</v>
      </c>
      <c r="O607" s="6">
        <f>VLOOKUP(A:A,readme[#All],5,FALSE)</f>
        <v>0</v>
      </c>
      <c r="P607" s="115">
        <f>VLOOKUP(A:A,readme[#All],6,FALSE)</f>
        <v>0</v>
      </c>
      <c r="Q607" s="143">
        <f t="shared" si="36"/>
        <v>-1</v>
      </c>
      <c r="R607" s="117">
        <f t="shared" si="37"/>
        <v>4541.4121000000005</v>
      </c>
      <c r="S607" s="143">
        <f t="shared" si="38"/>
        <v>-1</v>
      </c>
      <c r="T607" s="118">
        <f t="shared" si="39"/>
        <v>1090.9809</v>
      </c>
      <c r="V607" s="10">
        <v>23851</v>
      </c>
      <c r="W607" s="139">
        <v>67.5</v>
      </c>
      <c r="X607" s="139">
        <v>0</v>
      </c>
      <c r="Y607" s="139">
        <v>69.989999999999995</v>
      </c>
      <c r="Z607" s="139">
        <v>0</v>
      </c>
      <c r="AA607" s="139"/>
      <c r="AB607" s="139"/>
      <c r="AC607" s="139"/>
      <c r="AD607" s="139"/>
      <c r="AE607" s="139"/>
      <c r="AF607" s="139"/>
      <c r="AG607" s="139"/>
      <c r="AH607" s="139"/>
      <c r="AI607" s="139"/>
      <c r="AJ607" s="139"/>
      <c r="AK607" s="139"/>
      <c r="AL607" s="139"/>
      <c r="AM607" s="139">
        <v>67.5</v>
      </c>
      <c r="AN607" s="139">
        <v>0</v>
      </c>
      <c r="AO607" s="139">
        <v>69.989999999999995</v>
      </c>
      <c r="AP607" s="139">
        <v>0</v>
      </c>
    </row>
    <row r="608" spans="1:42" x14ac:dyDescent="0.25">
      <c r="A608">
        <f>'[2]All Speed'!A608</f>
        <v>24704</v>
      </c>
      <c r="B608">
        <f>'[2]All Speed'!C608</f>
        <v>2</v>
      </c>
      <c r="C608" s="8" t="str">
        <f>'[2]All Speed'!D608</f>
        <v>I-805 SB</v>
      </c>
      <c r="D608" s="5">
        <f>'[2]All Speed'!E608</f>
        <v>13</v>
      </c>
      <c r="E608" s="1">
        <f>'[2]All Speed'!F608</f>
        <v>0.39</v>
      </c>
      <c r="F608" s="8" t="str">
        <f>'[2]All Speed'!G608</f>
        <v>GOVERNOR</v>
      </c>
      <c r="G608" s="112">
        <f>'[2]All Speed'!I608</f>
        <v>65.13</v>
      </c>
      <c r="H608" s="2">
        <f>'[2]All Speed'!J608</f>
        <v>67.39</v>
      </c>
      <c r="I608" s="112">
        <f>'[2]All Speed'!K608</f>
        <v>64.8</v>
      </c>
      <c r="J608" s="2">
        <f>'[2]All Speed'!L608</f>
        <v>33.03</v>
      </c>
      <c r="K608" s="112">
        <f>'[2]All Speed'!M608</f>
        <v>66.13</v>
      </c>
      <c r="L608" s="115">
        <f>VLOOKUP(A:A,readme[#All],2,FALSE)</f>
        <v>0</v>
      </c>
      <c r="M608" s="119">
        <f>VLOOKUP(A:A,readme[#All],3,FALSE)</f>
        <v>0</v>
      </c>
      <c r="N608" s="115">
        <f>VLOOKUP(A:A,readme[#All],4,FALSE)</f>
        <v>0</v>
      </c>
      <c r="O608" s="6">
        <f>VLOOKUP(A:A,readme[#All],5,FALSE)</f>
        <v>0</v>
      </c>
      <c r="P608" s="115">
        <f>VLOOKUP(A:A,readme[#All],6,FALSE)</f>
        <v>0</v>
      </c>
      <c r="Q608" s="143">
        <f t="shared" si="36"/>
        <v>-1</v>
      </c>
      <c r="R608" s="117">
        <f t="shared" si="37"/>
        <v>4541.4121000000005</v>
      </c>
      <c r="S608" s="143">
        <f t="shared" si="38"/>
        <v>-1</v>
      </c>
      <c r="T608" s="118">
        <f t="shared" si="39"/>
        <v>1090.9809</v>
      </c>
      <c r="V608" s="10">
        <v>23885</v>
      </c>
      <c r="W608" s="139"/>
      <c r="X608" s="139"/>
      <c r="Y608" s="139"/>
      <c r="Z608" s="139"/>
      <c r="AA608" s="139"/>
      <c r="AB608" s="139"/>
      <c r="AC608" s="139"/>
      <c r="AD608" s="139"/>
      <c r="AE608" s="139">
        <v>52.91</v>
      </c>
      <c r="AF608" s="139">
        <v>0</v>
      </c>
      <c r="AG608" s="139">
        <v>67.52</v>
      </c>
      <c r="AH608" s="139">
        <v>0</v>
      </c>
      <c r="AI608" s="139"/>
      <c r="AJ608" s="139"/>
      <c r="AK608" s="139"/>
      <c r="AL608" s="139"/>
      <c r="AM608" s="139">
        <v>52.91</v>
      </c>
      <c r="AN608" s="139">
        <v>0</v>
      </c>
      <c r="AO608" s="139">
        <v>67.52</v>
      </c>
      <c r="AP608" s="139">
        <v>0</v>
      </c>
    </row>
    <row r="609" spans="1:42" x14ac:dyDescent="0.25">
      <c r="A609">
        <f>'[2]All Speed'!A609</f>
        <v>15083</v>
      </c>
      <c r="B609">
        <f>'[2]All Speed'!C609</f>
        <v>2</v>
      </c>
      <c r="C609" s="8" t="str">
        <f>'[2]All Speed'!D609</f>
        <v>I-805 SB</v>
      </c>
      <c r="D609" s="5">
        <f>'[2]All Speed'!E609</f>
        <v>14</v>
      </c>
      <c r="E609" s="1">
        <f>'[2]All Speed'!F609</f>
        <v>7.0000000000000007E-2</v>
      </c>
      <c r="F609" s="8" t="str">
        <f>'[2]All Speed'!G609</f>
        <v>GOVERNOR</v>
      </c>
      <c r="G609" s="112">
        <f>'[2]All Speed'!I609</f>
        <v>65.13</v>
      </c>
      <c r="H609" s="2">
        <f>'[2]All Speed'!J609</f>
        <v>67.39</v>
      </c>
      <c r="I609" s="112">
        <f>'[2]All Speed'!K609</f>
        <v>64.8</v>
      </c>
      <c r="J609" s="2">
        <f>'[2]All Speed'!L609</f>
        <v>33.03</v>
      </c>
      <c r="K609" s="112">
        <f>'[2]All Speed'!M609</f>
        <v>66.13</v>
      </c>
      <c r="L609" s="115">
        <f>VLOOKUP(A:A,readme[#All],2,FALSE)</f>
        <v>0</v>
      </c>
      <c r="M609" s="119">
        <f>VLOOKUP(A:A,readme[#All],3,FALSE)</f>
        <v>0</v>
      </c>
      <c r="N609" s="115">
        <f>VLOOKUP(A:A,readme[#All],4,FALSE)</f>
        <v>0</v>
      </c>
      <c r="O609" s="6">
        <f>VLOOKUP(A:A,readme[#All],5,FALSE)</f>
        <v>0</v>
      </c>
      <c r="P609" s="115">
        <f>VLOOKUP(A:A,readme[#All],6,FALSE)</f>
        <v>0</v>
      </c>
      <c r="Q609" s="143">
        <f t="shared" si="36"/>
        <v>-1</v>
      </c>
      <c r="R609" s="117">
        <f t="shared" si="37"/>
        <v>4541.4121000000005</v>
      </c>
      <c r="S609" s="143">
        <f t="shared" si="38"/>
        <v>-1</v>
      </c>
      <c r="T609" s="118">
        <f t="shared" si="39"/>
        <v>1090.9809</v>
      </c>
      <c r="V609" s="10">
        <v>24091</v>
      </c>
      <c r="W609" s="139"/>
      <c r="X609" s="139"/>
      <c r="Y609" s="139"/>
      <c r="Z609" s="139"/>
      <c r="AA609" s="139"/>
      <c r="AB609" s="139"/>
      <c r="AC609" s="139"/>
      <c r="AD609" s="139"/>
      <c r="AE609" s="139">
        <v>50.58</v>
      </c>
      <c r="AF609" s="139">
        <v>0</v>
      </c>
      <c r="AG609" s="139">
        <v>68.430000000000007</v>
      </c>
      <c r="AH609" s="139">
        <v>0</v>
      </c>
      <c r="AI609" s="139"/>
      <c r="AJ609" s="139"/>
      <c r="AK609" s="139"/>
      <c r="AL609" s="139"/>
      <c r="AM609" s="139">
        <v>50.58</v>
      </c>
      <c r="AN609" s="139">
        <v>0</v>
      </c>
      <c r="AO609" s="139">
        <v>68.430000000000007</v>
      </c>
      <c r="AP609" s="139">
        <v>0</v>
      </c>
    </row>
    <row r="610" spans="1:42" x14ac:dyDescent="0.25">
      <c r="A610">
        <f>'[2]All Speed'!A610</f>
        <v>768</v>
      </c>
      <c r="B610">
        <f>'[2]All Speed'!C610</f>
        <v>2</v>
      </c>
      <c r="C610" s="8" t="str">
        <f>'[2]All Speed'!D610</f>
        <v>I-805 SB</v>
      </c>
      <c r="D610" s="5">
        <f>'[2]All Speed'!E610</f>
        <v>15</v>
      </c>
      <c r="E610" s="1">
        <f>'[2]All Speed'!F610</f>
        <v>0.25</v>
      </c>
      <c r="F610" s="8" t="str">
        <f>'[2]All Speed'!G610</f>
        <v>GOVERNOR</v>
      </c>
      <c r="G610" s="112">
        <f>'[2]All Speed'!I610</f>
        <v>65.13</v>
      </c>
      <c r="H610" s="2">
        <f>'[2]All Speed'!J610</f>
        <v>67.39</v>
      </c>
      <c r="I610" s="112">
        <f>'[2]All Speed'!K610</f>
        <v>64.8</v>
      </c>
      <c r="J610" s="2">
        <f>'[2]All Speed'!L610</f>
        <v>33.03</v>
      </c>
      <c r="K610" s="112">
        <f>'[2]All Speed'!M610</f>
        <v>66.13</v>
      </c>
      <c r="L610" s="115">
        <f>VLOOKUP(A:A,readme[#All],2,FALSE)</f>
        <v>0</v>
      </c>
      <c r="M610" s="119">
        <f>VLOOKUP(A:A,readme[#All],3,FALSE)</f>
        <v>0</v>
      </c>
      <c r="N610" s="115">
        <f>VLOOKUP(A:A,readme[#All],4,FALSE)</f>
        <v>0</v>
      </c>
      <c r="O610" s="6">
        <f>VLOOKUP(A:A,readme[#All],5,FALSE)</f>
        <v>0</v>
      </c>
      <c r="P610" s="115">
        <f>VLOOKUP(A:A,readme[#All],6,FALSE)</f>
        <v>0</v>
      </c>
      <c r="Q610" s="143">
        <f t="shared" si="36"/>
        <v>-1</v>
      </c>
      <c r="R610" s="117">
        <f t="shared" si="37"/>
        <v>4541.4121000000005</v>
      </c>
      <c r="S610" s="143">
        <f t="shared" si="38"/>
        <v>-1</v>
      </c>
      <c r="T610" s="118">
        <f t="shared" si="39"/>
        <v>1090.9809</v>
      </c>
      <c r="V610" s="10">
        <v>24499</v>
      </c>
      <c r="W610" s="139">
        <v>65.7</v>
      </c>
      <c r="X610" s="139">
        <v>0</v>
      </c>
      <c r="Y610" s="139">
        <v>67.099999999999994</v>
      </c>
      <c r="Z610" s="139">
        <v>0</v>
      </c>
      <c r="AA610" s="139"/>
      <c r="AB610" s="139"/>
      <c r="AC610" s="139"/>
      <c r="AD610" s="139"/>
      <c r="AE610" s="139"/>
      <c r="AF610" s="139"/>
      <c r="AG610" s="139"/>
      <c r="AH610" s="139"/>
      <c r="AI610" s="139"/>
      <c r="AJ610" s="139"/>
      <c r="AK610" s="139"/>
      <c r="AL610" s="139"/>
      <c r="AM610" s="139">
        <v>65.7</v>
      </c>
      <c r="AN610" s="139">
        <v>0</v>
      </c>
      <c r="AO610" s="139">
        <v>67.099999999999994</v>
      </c>
      <c r="AP610" s="139">
        <v>0</v>
      </c>
    </row>
    <row r="611" spans="1:42" x14ac:dyDescent="0.25">
      <c r="A611">
        <f>'[2]All Speed'!A611</f>
        <v>769</v>
      </c>
      <c r="B611">
        <f>'[2]All Speed'!C611</f>
        <v>2</v>
      </c>
      <c r="C611" s="8" t="str">
        <f>'[2]All Speed'!D611</f>
        <v>I-805 SB</v>
      </c>
      <c r="D611" s="5">
        <f>'[2]All Speed'!E611</f>
        <v>17</v>
      </c>
      <c r="E611" s="1">
        <f>'[2]All Speed'!F611</f>
        <v>0.28999999999999998</v>
      </c>
      <c r="F611" s="8" t="str">
        <f>'[2]All Speed'!G611</f>
        <v>SR-52 WB</v>
      </c>
      <c r="G611" s="112">
        <f>'[2]All Speed'!I611</f>
        <v>66.87</v>
      </c>
      <c r="H611" s="2">
        <f>'[2]All Speed'!J611</f>
        <v>69.790000000000006</v>
      </c>
      <c r="I611" s="112">
        <f>'[2]All Speed'!K611</f>
        <v>68.819999999999993</v>
      </c>
      <c r="J611" s="2">
        <f>'[2]All Speed'!L611</f>
        <v>27</v>
      </c>
      <c r="K611" s="112">
        <f>'[2]All Speed'!M611</f>
        <v>67.959999999999994</v>
      </c>
      <c r="L611" s="115">
        <f>VLOOKUP(A:A,readme[#All],2,FALSE)</f>
        <v>0</v>
      </c>
      <c r="M611" s="119">
        <f>VLOOKUP(A:A,readme[#All],3,FALSE)</f>
        <v>0</v>
      </c>
      <c r="N611" s="115">
        <f>VLOOKUP(A:A,readme[#All],4,FALSE)</f>
        <v>0</v>
      </c>
      <c r="O611" s="6">
        <f>VLOOKUP(A:A,readme[#All],5,FALSE)</f>
        <v>0</v>
      </c>
      <c r="P611" s="115">
        <f>VLOOKUP(A:A,readme[#All],6,FALSE)</f>
        <v>0</v>
      </c>
      <c r="Q611" s="143">
        <f t="shared" si="36"/>
        <v>-1</v>
      </c>
      <c r="R611" s="117">
        <f t="shared" si="37"/>
        <v>4870.6441000000004</v>
      </c>
      <c r="S611" s="143">
        <f t="shared" si="38"/>
        <v>-1</v>
      </c>
      <c r="T611" s="118">
        <f t="shared" si="39"/>
        <v>729</v>
      </c>
      <c r="V611" s="10">
        <v>24696</v>
      </c>
      <c r="W611" s="139">
        <v>71.44</v>
      </c>
      <c r="X611" s="139">
        <v>0</v>
      </c>
      <c r="Y611" s="139">
        <v>70.67</v>
      </c>
      <c r="Z611" s="139">
        <v>0</v>
      </c>
      <c r="AA611" s="139"/>
      <c r="AB611" s="139"/>
      <c r="AC611" s="139"/>
      <c r="AD611" s="139"/>
      <c r="AE611" s="139"/>
      <c r="AF611" s="139"/>
      <c r="AG611" s="139"/>
      <c r="AH611" s="139"/>
      <c r="AI611" s="139"/>
      <c r="AJ611" s="139"/>
      <c r="AK611" s="139"/>
      <c r="AL611" s="139"/>
      <c r="AM611" s="139">
        <v>71.44</v>
      </c>
      <c r="AN611" s="139">
        <v>0</v>
      </c>
      <c r="AO611" s="139">
        <v>70.67</v>
      </c>
      <c r="AP611" s="139">
        <v>0</v>
      </c>
    </row>
    <row r="612" spans="1:42" x14ac:dyDescent="0.25">
      <c r="A612">
        <f>'[2]All Speed'!A612</f>
        <v>770</v>
      </c>
      <c r="B612">
        <f>'[2]All Speed'!C612</f>
        <v>2</v>
      </c>
      <c r="C612" s="8" t="str">
        <f>'[2]All Speed'!D612</f>
        <v>I-805 SB</v>
      </c>
      <c r="D612" s="5">
        <f>'[2]All Speed'!E612</f>
        <v>18</v>
      </c>
      <c r="E612" s="1">
        <f>'[2]All Speed'!F612</f>
        <v>0.32</v>
      </c>
      <c r="F612" s="8" t="str">
        <f>'[2]All Speed'!G612</f>
        <v>SR-52 WB</v>
      </c>
      <c r="G612" s="112">
        <f>'[2]All Speed'!I612</f>
        <v>66.87</v>
      </c>
      <c r="H612" s="2">
        <f>'[2]All Speed'!J612</f>
        <v>69.790000000000006</v>
      </c>
      <c r="I612" s="112">
        <f>'[2]All Speed'!K612</f>
        <v>68.819999999999993</v>
      </c>
      <c r="J612" s="2">
        <f>'[2]All Speed'!L612</f>
        <v>27</v>
      </c>
      <c r="K612" s="112">
        <f>'[2]All Speed'!M612</f>
        <v>67.959999999999994</v>
      </c>
      <c r="L612" s="115">
        <f>VLOOKUP(A:A,readme[#All],2,FALSE)</f>
        <v>0</v>
      </c>
      <c r="M612" s="119">
        <f>VLOOKUP(A:A,readme[#All],3,FALSE)</f>
        <v>0</v>
      </c>
      <c r="N612" s="115">
        <f>VLOOKUP(A:A,readme[#All],4,FALSE)</f>
        <v>0</v>
      </c>
      <c r="O612" s="6">
        <f>VLOOKUP(A:A,readme[#All],5,FALSE)</f>
        <v>0</v>
      </c>
      <c r="P612" s="115">
        <f>VLOOKUP(A:A,readme[#All],6,FALSE)</f>
        <v>0</v>
      </c>
      <c r="Q612" s="143">
        <f t="shared" si="36"/>
        <v>-1</v>
      </c>
      <c r="R612" s="117">
        <f t="shared" si="37"/>
        <v>4870.6441000000004</v>
      </c>
      <c r="S612" s="143">
        <f t="shared" si="38"/>
        <v>-1</v>
      </c>
      <c r="T612" s="118">
        <f t="shared" si="39"/>
        <v>729</v>
      </c>
      <c r="V612" s="10">
        <v>24704</v>
      </c>
      <c r="W612" s="139"/>
      <c r="X612" s="139"/>
      <c r="Y612" s="139"/>
      <c r="Z612" s="139"/>
      <c r="AA612" s="139">
        <v>67.39</v>
      </c>
      <c r="AB612" s="139">
        <v>0</v>
      </c>
      <c r="AC612" s="139">
        <v>33.03</v>
      </c>
      <c r="AD612" s="139">
        <v>0</v>
      </c>
      <c r="AE612" s="139"/>
      <c r="AF612" s="139"/>
      <c r="AG612" s="139"/>
      <c r="AH612" s="139"/>
      <c r="AI612" s="139"/>
      <c r="AJ612" s="139"/>
      <c r="AK612" s="139"/>
      <c r="AL612" s="139"/>
      <c r="AM612" s="139">
        <v>67.39</v>
      </c>
      <c r="AN612" s="139">
        <v>0</v>
      </c>
      <c r="AO612" s="139">
        <v>33.03</v>
      </c>
      <c r="AP612" s="139">
        <v>0</v>
      </c>
    </row>
    <row r="613" spans="1:42" x14ac:dyDescent="0.25">
      <c r="A613">
        <f>'[2]All Speed'!A613</f>
        <v>786</v>
      </c>
      <c r="B613">
        <f>'[2]All Speed'!C613</f>
        <v>2</v>
      </c>
      <c r="C613" s="8" t="str">
        <f>'[2]All Speed'!D613</f>
        <v>I-805 SB</v>
      </c>
      <c r="D613" s="5">
        <f>'[2]All Speed'!E613</f>
        <v>28</v>
      </c>
      <c r="E613" s="1">
        <f>'[2]All Speed'!F613</f>
        <v>0.69</v>
      </c>
      <c r="F613" s="8" t="str">
        <f>'[2]All Speed'!G613</f>
        <v>MESA COLLEGE</v>
      </c>
      <c r="G613" s="112">
        <f>'[2]All Speed'!I613</f>
        <v>66.540000000000006</v>
      </c>
      <c r="H613" s="2">
        <f>'[2]All Speed'!J613</f>
        <v>67.849999999999994</v>
      </c>
      <c r="I613" s="112">
        <f>'[2]All Speed'!K613</f>
        <v>66.89</v>
      </c>
      <c r="J613" s="2">
        <f>'[2]All Speed'!L613</f>
        <v>23.01</v>
      </c>
      <c r="K613" s="112">
        <f>'[2]All Speed'!M613</f>
        <v>67.02</v>
      </c>
      <c r="L613" s="115">
        <f>VLOOKUP(A:A,readme[#All],2,FALSE)</f>
        <v>0</v>
      </c>
      <c r="M613" s="119">
        <f>VLOOKUP(A:A,readme[#All],3,FALSE)</f>
        <v>0</v>
      </c>
      <c r="N613" s="115">
        <f>VLOOKUP(A:A,readme[#All],4,FALSE)</f>
        <v>0</v>
      </c>
      <c r="O613" s="6">
        <f>VLOOKUP(A:A,readme[#All],5,FALSE)</f>
        <v>0</v>
      </c>
      <c r="P613" s="115">
        <f>VLOOKUP(A:A,readme[#All],6,FALSE)</f>
        <v>0</v>
      </c>
      <c r="Q613" s="143">
        <f t="shared" si="36"/>
        <v>-1</v>
      </c>
      <c r="R613" s="117">
        <f t="shared" si="37"/>
        <v>4603.6224999999995</v>
      </c>
      <c r="S613" s="143">
        <f t="shared" si="38"/>
        <v>-1</v>
      </c>
      <c r="T613" s="118">
        <f t="shared" si="39"/>
        <v>529.46010000000012</v>
      </c>
      <c r="V613" s="10">
        <v>25025</v>
      </c>
      <c r="W613" s="139"/>
      <c r="X613" s="139"/>
      <c r="Y613" s="139"/>
      <c r="Z613" s="139"/>
      <c r="AA613" s="139"/>
      <c r="AB613" s="139"/>
      <c r="AC613" s="139"/>
      <c r="AD613" s="139"/>
      <c r="AE613" s="139">
        <v>43.22</v>
      </c>
      <c r="AF613" s="139">
        <v>0</v>
      </c>
      <c r="AG613" s="139">
        <v>67.819999999999993</v>
      </c>
      <c r="AH613" s="139">
        <v>0</v>
      </c>
      <c r="AI613" s="139"/>
      <c r="AJ613" s="139"/>
      <c r="AK613" s="139"/>
      <c r="AL613" s="139"/>
      <c r="AM613" s="139">
        <v>43.22</v>
      </c>
      <c r="AN613" s="139">
        <v>0</v>
      </c>
      <c r="AO613" s="139">
        <v>67.819999999999993</v>
      </c>
      <c r="AP613" s="139">
        <v>0</v>
      </c>
    </row>
    <row r="614" spans="1:42" x14ac:dyDescent="0.25">
      <c r="A614">
        <f>'[2]All Speed'!A614</f>
        <v>787</v>
      </c>
      <c r="B614">
        <f>'[2]All Speed'!C614</f>
        <v>2</v>
      </c>
      <c r="C614" s="8" t="str">
        <f>'[2]All Speed'!D614</f>
        <v>I-805 SB</v>
      </c>
      <c r="D614" s="5">
        <f>'[2]All Speed'!E614</f>
        <v>29</v>
      </c>
      <c r="E614" s="1">
        <f>'[2]All Speed'!F614</f>
        <v>0.59</v>
      </c>
      <c r="F614" s="8" t="str">
        <f>'[2]All Speed'!G614</f>
        <v>MURRAY RIDGE</v>
      </c>
      <c r="G614" s="112">
        <f>'[2]All Speed'!I614</f>
        <v>67.59</v>
      </c>
      <c r="H614" s="2">
        <f>'[2]All Speed'!J614</f>
        <v>67.86</v>
      </c>
      <c r="I614" s="112">
        <f>'[2]All Speed'!K614</f>
        <v>66.95</v>
      </c>
      <c r="J614" s="2">
        <f>'[2]All Speed'!L614</f>
        <v>29.19</v>
      </c>
      <c r="K614" s="112">
        <f>'[2]All Speed'!M614</f>
        <v>67.349999999999994</v>
      </c>
      <c r="L614" s="115">
        <f>VLOOKUP(A:A,readme[#All],2,FALSE)</f>
        <v>0</v>
      </c>
      <c r="M614" s="119">
        <f>VLOOKUP(A:A,readme[#All],3,FALSE)</f>
        <v>0</v>
      </c>
      <c r="N614" s="115">
        <f>VLOOKUP(A:A,readme[#All],4,FALSE)</f>
        <v>0</v>
      </c>
      <c r="O614" s="6">
        <f>VLOOKUP(A:A,readme[#All],5,FALSE)</f>
        <v>0</v>
      </c>
      <c r="P614" s="115">
        <f>VLOOKUP(A:A,readme[#All],6,FALSE)</f>
        <v>0</v>
      </c>
      <c r="Q614" s="143">
        <f t="shared" si="36"/>
        <v>-1</v>
      </c>
      <c r="R614" s="117">
        <f t="shared" si="37"/>
        <v>4604.9795999999997</v>
      </c>
      <c r="S614" s="143">
        <f t="shared" si="38"/>
        <v>-1</v>
      </c>
      <c r="T614" s="118">
        <f t="shared" si="39"/>
        <v>852.05610000000013</v>
      </c>
      <c r="V614" s="10">
        <v>25100</v>
      </c>
      <c r="W614" s="139"/>
      <c r="X614" s="139"/>
      <c r="Y614" s="139"/>
      <c r="Z614" s="139"/>
      <c r="AA614" s="139">
        <v>66.959999999999994</v>
      </c>
      <c r="AB614" s="139">
        <v>0</v>
      </c>
      <c r="AC614" s="139">
        <v>68.44</v>
      </c>
      <c r="AD614" s="139">
        <v>0</v>
      </c>
      <c r="AE614" s="139"/>
      <c r="AF614" s="139"/>
      <c r="AG614" s="139"/>
      <c r="AH614" s="139"/>
      <c r="AI614" s="139"/>
      <c r="AJ614" s="139"/>
      <c r="AK614" s="139"/>
      <c r="AL614" s="139"/>
      <c r="AM614" s="139">
        <v>66.959999999999994</v>
      </c>
      <c r="AN614" s="139">
        <v>0</v>
      </c>
      <c r="AO614" s="139">
        <v>68.44</v>
      </c>
      <c r="AP614" s="139">
        <v>0</v>
      </c>
    </row>
    <row r="615" spans="1:42" x14ac:dyDescent="0.25">
      <c r="A615">
        <f>'[2]All Speed'!A615</f>
        <v>788</v>
      </c>
      <c r="B615">
        <f>'[2]All Speed'!C615</f>
        <v>2</v>
      </c>
      <c r="C615" s="8" t="str">
        <f>'[2]All Speed'!D615</f>
        <v>I-805 SB</v>
      </c>
      <c r="D615" s="5">
        <f>'[2]All Speed'!E615</f>
        <v>30</v>
      </c>
      <c r="E615" s="1">
        <f>'[2]All Speed'!F615</f>
        <v>0.56999999999999995</v>
      </c>
      <c r="F615" s="8" t="str">
        <f>'[2]All Speed'!G615</f>
        <v>MURRAY RIDGE</v>
      </c>
      <c r="G615" s="112">
        <f>'[2]All Speed'!I615</f>
        <v>63.79</v>
      </c>
      <c r="H615" s="2">
        <f>'[2]All Speed'!J615</f>
        <v>66.87</v>
      </c>
      <c r="I615" s="112">
        <f>'[2]All Speed'!K615</f>
        <v>66.44</v>
      </c>
      <c r="J615" s="2">
        <f>'[2]All Speed'!L615</f>
        <v>31.83</v>
      </c>
      <c r="K615" s="112">
        <f>'[2]All Speed'!M615</f>
        <v>65.48</v>
      </c>
      <c r="L615" s="115">
        <f>VLOOKUP(A:A,readme[#All],2,FALSE)</f>
        <v>0</v>
      </c>
      <c r="M615" s="119">
        <f>VLOOKUP(A:A,readme[#All],3,FALSE)</f>
        <v>0</v>
      </c>
      <c r="N615" s="115">
        <f>VLOOKUP(A:A,readme[#All],4,FALSE)</f>
        <v>0</v>
      </c>
      <c r="O615" s="6">
        <f>VLOOKUP(A:A,readme[#All],5,FALSE)</f>
        <v>0</v>
      </c>
      <c r="P615" s="115">
        <f>VLOOKUP(A:A,readme[#All],6,FALSE)</f>
        <v>0</v>
      </c>
      <c r="Q615" s="143">
        <f t="shared" si="36"/>
        <v>-1</v>
      </c>
      <c r="R615" s="117">
        <f t="shared" si="37"/>
        <v>4471.5969000000005</v>
      </c>
      <c r="S615" s="143">
        <f t="shared" si="38"/>
        <v>-1</v>
      </c>
      <c r="T615" s="118">
        <f t="shared" si="39"/>
        <v>1013.1488999999999</v>
      </c>
      <c r="V615" s="10">
        <v>25105</v>
      </c>
      <c r="W615" s="139"/>
      <c r="X615" s="139"/>
      <c r="Y615" s="139"/>
      <c r="Z615" s="139"/>
      <c r="AA615" s="139">
        <v>68.040000000000006</v>
      </c>
      <c r="AB615" s="139">
        <v>0</v>
      </c>
      <c r="AC615" s="139">
        <v>57.88</v>
      </c>
      <c r="AD615" s="139">
        <v>0</v>
      </c>
      <c r="AE615" s="139"/>
      <c r="AF615" s="139"/>
      <c r="AG615" s="139"/>
      <c r="AH615" s="139"/>
      <c r="AI615" s="139"/>
      <c r="AJ615" s="139"/>
      <c r="AK615" s="139"/>
      <c r="AL615" s="139"/>
      <c r="AM615" s="139">
        <v>68.040000000000006</v>
      </c>
      <c r="AN615" s="139">
        <v>0</v>
      </c>
      <c r="AO615" s="139">
        <v>57.88</v>
      </c>
      <c r="AP615" s="139">
        <v>0</v>
      </c>
    </row>
    <row r="616" spans="1:42" x14ac:dyDescent="0.25">
      <c r="A616">
        <f>'[2]All Speed'!A616</f>
        <v>20782</v>
      </c>
      <c r="B616">
        <f>'[2]All Speed'!C616</f>
        <v>2</v>
      </c>
      <c r="C616" s="8" t="str">
        <f>'[2]All Speed'!D616</f>
        <v>I-805 SB</v>
      </c>
      <c r="D616" s="5">
        <f>'[2]All Speed'!E616</f>
        <v>31</v>
      </c>
      <c r="E616" s="1">
        <f>'[2]All Speed'!F616</f>
        <v>0.72</v>
      </c>
      <c r="F616" s="8" t="str">
        <f>'[2]All Speed'!G616</f>
        <v>I-8 WB</v>
      </c>
      <c r="G616" s="112">
        <f>'[2]All Speed'!I616</f>
        <v>63.79</v>
      </c>
      <c r="H616" s="2">
        <f>'[2]All Speed'!J616</f>
        <v>66.87</v>
      </c>
      <c r="I616" s="112">
        <f>'[2]All Speed'!K616</f>
        <v>66.44</v>
      </c>
      <c r="J616" s="2">
        <f>'[2]All Speed'!L616</f>
        <v>31.83</v>
      </c>
      <c r="K616" s="112">
        <f>'[2]All Speed'!M616</f>
        <v>65.48</v>
      </c>
      <c r="L616" s="115">
        <f>VLOOKUP(A:A,readme[#All],2,FALSE)</f>
        <v>0</v>
      </c>
      <c r="M616" s="119">
        <f>VLOOKUP(A:A,readme[#All],3,FALSE)</f>
        <v>0</v>
      </c>
      <c r="N616" s="115">
        <f>VLOOKUP(A:A,readme[#All],4,FALSE)</f>
        <v>0</v>
      </c>
      <c r="O616" s="6">
        <f>VLOOKUP(A:A,readme[#All],5,FALSE)</f>
        <v>0</v>
      </c>
      <c r="P616" s="115">
        <f>VLOOKUP(A:A,readme[#All],6,FALSE)</f>
        <v>0</v>
      </c>
      <c r="Q616" s="143">
        <f t="shared" si="36"/>
        <v>-1</v>
      </c>
      <c r="R616" s="117">
        <f t="shared" si="37"/>
        <v>4471.5969000000005</v>
      </c>
      <c r="S616" s="143">
        <f t="shared" si="38"/>
        <v>-1</v>
      </c>
      <c r="T616" s="118">
        <f t="shared" si="39"/>
        <v>1013.1488999999999</v>
      </c>
      <c r="V616" s="10">
        <v>25128</v>
      </c>
      <c r="W616" s="139">
        <v>64.760000000000005</v>
      </c>
      <c r="X616" s="139">
        <v>0</v>
      </c>
      <c r="Y616" s="139">
        <v>65.95</v>
      </c>
      <c r="Z616" s="139">
        <v>0</v>
      </c>
      <c r="AA616" s="139"/>
      <c r="AB616" s="139"/>
      <c r="AC616" s="139"/>
      <c r="AD616" s="139"/>
      <c r="AE616" s="139"/>
      <c r="AF616" s="139"/>
      <c r="AG616" s="139"/>
      <c r="AH616" s="139"/>
      <c r="AI616" s="139"/>
      <c r="AJ616" s="139"/>
      <c r="AK616" s="139"/>
      <c r="AL616" s="139"/>
      <c r="AM616" s="139">
        <v>64.760000000000005</v>
      </c>
      <c r="AN616" s="139">
        <v>0</v>
      </c>
      <c r="AO616" s="139">
        <v>65.95</v>
      </c>
      <c r="AP616" s="139">
        <v>0</v>
      </c>
    </row>
    <row r="617" spans="1:42" x14ac:dyDescent="0.25">
      <c r="A617">
        <f>'[2]All Speed'!A617</f>
        <v>791</v>
      </c>
      <c r="B617">
        <f>'[2]All Speed'!C617</f>
        <v>2</v>
      </c>
      <c r="C617" s="8" t="str">
        <f>'[2]All Speed'!D617</f>
        <v>I-805 SB</v>
      </c>
      <c r="D617" s="5">
        <f>'[2]All Speed'!E617</f>
        <v>32</v>
      </c>
      <c r="E617" s="1">
        <f>'[2]All Speed'!F617</f>
        <v>0.25</v>
      </c>
      <c r="F617" s="8" t="str">
        <f>'[2]All Speed'!G617</f>
        <v>I-8 EB</v>
      </c>
      <c r="G617" s="112">
        <f>'[2]All Speed'!I617</f>
        <v>57.2</v>
      </c>
      <c r="H617" s="2">
        <f>'[2]All Speed'!J617</f>
        <v>62.97</v>
      </c>
      <c r="I617" s="112">
        <f>'[2]All Speed'!K617</f>
        <v>61.29</v>
      </c>
      <c r="J617" s="2">
        <f>'[2]All Speed'!L617</f>
        <v>33.9</v>
      </c>
      <c r="K617" s="112">
        <f>'[2]All Speed'!M617</f>
        <v>60.07</v>
      </c>
      <c r="L617" s="115">
        <f>VLOOKUP(A:A,readme[#All],2,FALSE)</f>
        <v>0</v>
      </c>
      <c r="M617" s="119">
        <f>VLOOKUP(A:A,readme[#All],3,FALSE)</f>
        <v>0</v>
      </c>
      <c r="N617" s="115">
        <f>VLOOKUP(A:A,readme[#All],4,FALSE)</f>
        <v>0</v>
      </c>
      <c r="O617" s="6">
        <f>VLOOKUP(A:A,readme[#All],5,FALSE)</f>
        <v>0</v>
      </c>
      <c r="P617" s="115">
        <f>VLOOKUP(A:A,readme[#All],6,FALSE)</f>
        <v>0</v>
      </c>
      <c r="Q617" s="143">
        <f t="shared" si="36"/>
        <v>-1</v>
      </c>
      <c r="R617" s="117">
        <f t="shared" si="37"/>
        <v>3965.2208999999998</v>
      </c>
      <c r="S617" s="143">
        <f t="shared" si="38"/>
        <v>-1</v>
      </c>
      <c r="T617" s="118">
        <f t="shared" si="39"/>
        <v>1149.2099999999998</v>
      </c>
      <c r="V617" s="10">
        <v>25163</v>
      </c>
      <c r="W617" s="139"/>
      <c r="X617" s="139"/>
      <c r="Y617" s="139"/>
      <c r="Z617" s="139"/>
      <c r="AA617" s="139">
        <v>63.72</v>
      </c>
      <c r="AB617" s="139">
        <v>0</v>
      </c>
      <c r="AC617" s="139">
        <v>32.56</v>
      </c>
      <c r="AD617" s="139">
        <v>0</v>
      </c>
      <c r="AE617" s="139"/>
      <c r="AF617" s="139"/>
      <c r="AG617" s="139"/>
      <c r="AH617" s="139"/>
      <c r="AI617" s="139"/>
      <c r="AJ617" s="139"/>
      <c r="AK617" s="139"/>
      <c r="AL617" s="139"/>
      <c r="AM617" s="139">
        <v>63.72</v>
      </c>
      <c r="AN617" s="139">
        <v>0</v>
      </c>
      <c r="AO617" s="139">
        <v>32.56</v>
      </c>
      <c r="AP617" s="139">
        <v>0</v>
      </c>
    </row>
    <row r="618" spans="1:42" x14ac:dyDescent="0.25">
      <c r="A618">
        <f>'[2]All Speed'!A618</f>
        <v>792</v>
      </c>
      <c r="B618">
        <f>'[2]All Speed'!C618</f>
        <v>2</v>
      </c>
      <c r="C618" s="8" t="str">
        <f>'[2]All Speed'!D618</f>
        <v>I-805 SB</v>
      </c>
      <c r="D618" s="5">
        <f>'[2]All Speed'!E618</f>
        <v>33</v>
      </c>
      <c r="E618" s="1">
        <f>'[2]All Speed'!F618</f>
        <v>0.43</v>
      </c>
      <c r="F618" s="8" t="str">
        <f>'[2]All Speed'!G618</f>
        <v>MADISON</v>
      </c>
      <c r="G618" s="112">
        <f>'[2]All Speed'!I618</f>
        <v>66.41</v>
      </c>
      <c r="H618" s="2">
        <f>'[2]All Speed'!J618</f>
        <v>67.12</v>
      </c>
      <c r="I618" s="112">
        <f>'[2]All Speed'!K618</f>
        <v>65.83</v>
      </c>
      <c r="J618" s="2">
        <f>'[2]All Speed'!L618</f>
        <v>32.28</v>
      </c>
      <c r="K618" s="112">
        <f>'[2]All Speed'!M618</f>
        <v>66.91</v>
      </c>
      <c r="L618" s="115">
        <f>VLOOKUP(A:A,readme[#All],2,FALSE)</f>
        <v>0</v>
      </c>
      <c r="M618" s="119">
        <f>VLOOKUP(A:A,readme[#All],3,FALSE)</f>
        <v>0</v>
      </c>
      <c r="N618" s="115">
        <f>VLOOKUP(A:A,readme[#All],4,FALSE)</f>
        <v>0</v>
      </c>
      <c r="O618" s="6">
        <f>VLOOKUP(A:A,readme[#All],5,FALSE)</f>
        <v>0</v>
      </c>
      <c r="P618" s="115">
        <f>VLOOKUP(A:A,readme[#All],6,FALSE)</f>
        <v>0</v>
      </c>
      <c r="Q618" s="143">
        <f t="shared" si="36"/>
        <v>-1</v>
      </c>
      <c r="R618" s="117">
        <f t="shared" si="37"/>
        <v>4505.0944000000009</v>
      </c>
      <c r="S618" s="143">
        <f t="shared" si="38"/>
        <v>-1</v>
      </c>
      <c r="T618" s="118">
        <f t="shared" si="39"/>
        <v>1041.9984000000002</v>
      </c>
      <c r="V618" s="10">
        <v>25259</v>
      </c>
      <c r="W618" s="139"/>
      <c r="X618" s="139"/>
      <c r="Y618" s="139"/>
      <c r="Z618" s="139"/>
      <c r="AA618" s="139"/>
      <c r="AB618" s="139"/>
      <c r="AC618" s="139"/>
      <c r="AD618" s="139"/>
      <c r="AE618" s="139"/>
      <c r="AF618" s="139"/>
      <c r="AG618" s="139"/>
      <c r="AH618" s="139"/>
      <c r="AI618" s="139">
        <v>60.1</v>
      </c>
      <c r="AJ618" s="139">
        <v>0</v>
      </c>
      <c r="AK618" s="139">
        <v>60.19</v>
      </c>
      <c r="AL618" s="139">
        <v>0</v>
      </c>
      <c r="AM618" s="139">
        <v>60.1</v>
      </c>
      <c r="AN618" s="139">
        <v>0</v>
      </c>
      <c r="AO618" s="139">
        <v>60.19</v>
      </c>
      <c r="AP618" s="139">
        <v>0</v>
      </c>
    </row>
    <row r="619" spans="1:42" x14ac:dyDescent="0.25">
      <c r="A619">
        <f>'[2]All Speed'!A619</f>
        <v>20787</v>
      </c>
      <c r="B619">
        <f>'[2]All Speed'!C619</f>
        <v>2</v>
      </c>
      <c r="C619" s="8" t="str">
        <f>'[2]All Speed'!D619</f>
        <v>I-805 SB</v>
      </c>
      <c r="D619" s="5">
        <f>'[2]All Speed'!E619</f>
        <v>34</v>
      </c>
      <c r="E619" s="1">
        <f>'[2]All Speed'!F619</f>
        <v>0.3</v>
      </c>
      <c r="F619" s="8" t="str">
        <f>'[2]All Speed'!G619</f>
        <v>EL CAJON</v>
      </c>
      <c r="G619" s="112">
        <f>'[2]All Speed'!I619</f>
        <v>66.41</v>
      </c>
      <c r="H619" s="2">
        <f>'[2]All Speed'!J619</f>
        <v>67.12</v>
      </c>
      <c r="I619" s="112">
        <f>'[2]All Speed'!K619</f>
        <v>65.83</v>
      </c>
      <c r="J619" s="2">
        <f>'[2]All Speed'!L619</f>
        <v>32.28</v>
      </c>
      <c r="K619" s="112">
        <f>'[2]All Speed'!M619</f>
        <v>66.91</v>
      </c>
      <c r="L619" s="115">
        <f>VLOOKUP(A:A,readme[#All],2,FALSE)</f>
        <v>0</v>
      </c>
      <c r="M619" s="119">
        <f>VLOOKUP(A:A,readme[#All],3,FALSE)</f>
        <v>0</v>
      </c>
      <c r="N619" s="115">
        <f>VLOOKUP(A:A,readme[#All],4,FALSE)</f>
        <v>0</v>
      </c>
      <c r="O619" s="6">
        <f>VLOOKUP(A:A,readme[#All],5,FALSE)</f>
        <v>0</v>
      </c>
      <c r="P619" s="115">
        <f>VLOOKUP(A:A,readme[#All],6,FALSE)</f>
        <v>0</v>
      </c>
      <c r="Q619" s="143">
        <f t="shared" si="36"/>
        <v>-1</v>
      </c>
      <c r="R619" s="117">
        <f t="shared" si="37"/>
        <v>4505.0944000000009</v>
      </c>
      <c r="S619" s="143">
        <f t="shared" si="38"/>
        <v>-1</v>
      </c>
      <c r="T619" s="118">
        <f t="shared" si="39"/>
        <v>1041.9984000000002</v>
      </c>
      <c r="V619" s="10">
        <v>25364</v>
      </c>
      <c r="W619" s="139"/>
      <c r="X619" s="139"/>
      <c r="Y619" s="139"/>
      <c r="Z619" s="139"/>
      <c r="AA619" s="139">
        <v>62.88</v>
      </c>
      <c r="AB619" s="139">
        <v>0</v>
      </c>
      <c r="AC619" s="139">
        <v>66.64</v>
      </c>
      <c r="AD619" s="139">
        <v>0</v>
      </c>
      <c r="AE619" s="139"/>
      <c r="AF619" s="139"/>
      <c r="AG619" s="139"/>
      <c r="AH619" s="139"/>
      <c r="AI619" s="139"/>
      <c r="AJ619" s="139"/>
      <c r="AK619" s="139"/>
      <c r="AL619" s="139"/>
      <c r="AM619" s="139">
        <v>62.88</v>
      </c>
      <c r="AN619" s="139">
        <v>0</v>
      </c>
      <c r="AO619" s="139">
        <v>66.64</v>
      </c>
      <c r="AP619" s="139">
        <v>0</v>
      </c>
    </row>
    <row r="620" spans="1:42" x14ac:dyDescent="0.25">
      <c r="A620">
        <f>'[2]All Speed'!A620</f>
        <v>797</v>
      </c>
      <c r="B620">
        <f>'[2]All Speed'!C620</f>
        <v>2</v>
      </c>
      <c r="C620" s="8" t="str">
        <f>'[2]All Speed'!D620</f>
        <v>I-805 SB</v>
      </c>
      <c r="D620" s="5">
        <f>'[2]All Speed'!E620</f>
        <v>35</v>
      </c>
      <c r="E620" s="1">
        <f>'[2]All Speed'!F620</f>
        <v>0.31</v>
      </c>
      <c r="F620" s="8" t="str">
        <f>'[2]All Speed'!G620</f>
        <v>EL CAJON</v>
      </c>
      <c r="G620" s="112">
        <f>'[2]All Speed'!I620</f>
        <v>67.06</v>
      </c>
      <c r="H620" s="2">
        <f>'[2]All Speed'!J620</f>
        <v>68.010000000000005</v>
      </c>
      <c r="I620" s="112">
        <f>'[2]All Speed'!K620</f>
        <v>66.78</v>
      </c>
      <c r="J620" s="2">
        <f>'[2]All Speed'!L620</f>
        <v>30.62</v>
      </c>
      <c r="K620" s="112">
        <f>'[2]All Speed'!M620</f>
        <v>67.040000000000006</v>
      </c>
      <c r="L620" s="115">
        <f>VLOOKUP(A:A,readme[#All],2,FALSE)</f>
        <v>0</v>
      </c>
      <c r="M620" s="119">
        <f>VLOOKUP(A:A,readme[#All],3,FALSE)</f>
        <v>0</v>
      </c>
      <c r="N620" s="115">
        <f>VLOOKUP(A:A,readme[#All],4,FALSE)</f>
        <v>0</v>
      </c>
      <c r="O620" s="6">
        <f>VLOOKUP(A:A,readme[#All],5,FALSE)</f>
        <v>0</v>
      </c>
      <c r="P620" s="115">
        <f>VLOOKUP(A:A,readme[#All],6,FALSE)</f>
        <v>0</v>
      </c>
      <c r="Q620" s="143">
        <f t="shared" si="36"/>
        <v>-1</v>
      </c>
      <c r="R620" s="117">
        <f t="shared" si="37"/>
        <v>4625.3601000000008</v>
      </c>
      <c r="S620" s="143">
        <f t="shared" si="38"/>
        <v>-1</v>
      </c>
      <c r="T620" s="118">
        <f t="shared" si="39"/>
        <v>937.58440000000007</v>
      </c>
      <c r="V620" s="10">
        <v>25381</v>
      </c>
      <c r="W620" s="139">
        <v>67.48</v>
      </c>
      <c r="X620" s="139">
        <v>0</v>
      </c>
      <c r="Y620" s="139">
        <v>69.099999999999994</v>
      </c>
      <c r="Z620" s="139">
        <v>0</v>
      </c>
      <c r="AA620" s="139"/>
      <c r="AB620" s="139"/>
      <c r="AC620" s="139"/>
      <c r="AD620" s="139"/>
      <c r="AE620" s="139"/>
      <c r="AF620" s="139"/>
      <c r="AG620" s="139"/>
      <c r="AH620" s="139"/>
      <c r="AI620" s="139"/>
      <c r="AJ620" s="139"/>
      <c r="AK620" s="139"/>
      <c r="AL620" s="139"/>
      <c r="AM620" s="139">
        <v>67.48</v>
      </c>
      <c r="AN620" s="139">
        <v>0</v>
      </c>
      <c r="AO620" s="139">
        <v>69.099999999999994</v>
      </c>
      <c r="AP620" s="139">
        <v>0</v>
      </c>
    </row>
    <row r="621" spans="1:42" x14ac:dyDescent="0.25">
      <c r="A621">
        <f>'[2]All Speed'!A621</f>
        <v>800</v>
      </c>
      <c r="B621">
        <f>'[2]All Speed'!C621</f>
        <v>2</v>
      </c>
      <c r="C621" s="8" t="str">
        <f>'[2]All Speed'!D621</f>
        <v>I-805 SB</v>
      </c>
      <c r="D621" s="5">
        <f>'[2]All Speed'!E621</f>
        <v>37</v>
      </c>
      <c r="E621" s="1">
        <f>'[2]All Speed'!F621</f>
        <v>0.51</v>
      </c>
      <c r="F621" s="8" t="str">
        <f>'[2]All Speed'!G621</f>
        <v>UNIVERSITY</v>
      </c>
      <c r="G621" s="112">
        <f>'[2]All Speed'!I621</f>
        <v>65.819999999999993</v>
      </c>
      <c r="H621" s="2">
        <f>'[2]All Speed'!J621</f>
        <v>67.62</v>
      </c>
      <c r="I621" s="112">
        <f>'[2]All Speed'!K621</f>
        <v>66.69</v>
      </c>
      <c r="J621" s="2">
        <f>'[2]All Speed'!L621</f>
        <v>34.39</v>
      </c>
      <c r="K621" s="112">
        <f>'[2]All Speed'!M621</f>
        <v>66.38</v>
      </c>
      <c r="L621" s="115">
        <f>VLOOKUP(A:A,readme[#All],2,FALSE)</f>
        <v>0</v>
      </c>
      <c r="M621" s="119">
        <f>VLOOKUP(A:A,readme[#All],3,FALSE)</f>
        <v>0</v>
      </c>
      <c r="N621" s="115">
        <f>VLOOKUP(A:A,readme[#All],4,FALSE)</f>
        <v>0</v>
      </c>
      <c r="O621" s="6">
        <f>VLOOKUP(A:A,readme[#All],5,FALSE)</f>
        <v>0</v>
      </c>
      <c r="P621" s="115">
        <f>VLOOKUP(A:A,readme[#All],6,FALSE)</f>
        <v>0</v>
      </c>
      <c r="Q621" s="143">
        <f t="shared" si="36"/>
        <v>-1</v>
      </c>
      <c r="R621" s="117">
        <f t="shared" si="37"/>
        <v>4572.4644000000008</v>
      </c>
      <c r="S621" s="143">
        <f t="shared" si="38"/>
        <v>-1</v>
      </c>
      <c r="T621" s="118">
        <f t="shared" si="39"/>
        <v>1182.6721</v>
      </c>
      <c r="V621" s="10">
        <v>25409</v>
      </c>
      <c r="W621" s="139">
        <v>69.599999999999994</v>
      </c>
      <c r="X621" s="139">
        <v>0</v>
      </c>
      <c r="Y621" s="139">
        <v>68.81</v>
      </c>
      <c r="Z621" s="139">
        <v>0</v>
      </c>
      <c r="AA621" s="139"/>
      <c r="AB621" s="139"/>
      <c r="AC621" s="139"/>
      <c r="AD621" s="139"/>
      <c r="AE621" s="139"/>
      <c r="AF621" s="139"/>
      <c r="AG621" s="139"/>
      <c r="AH621" s="139"/>
      <c r="AI621" s="139"/>
      <c r="AJ621" s="139"/>
      <c r="AK621" s="139"/>
      <c r="AL621" s="139"/>
      <c r="AM621" s="139">
        <v>69.599999999999994</v>
      </c>
      <c r="AN621" s="139">
        <v>0</v>
      </c>
      <c r="AO621" s="139">
        <v>68.81</v>
      </c>
      <c r="AP621" s="139">
        <v>0</v>
      </c>
    </row>
    <row r="622" spans="1:42" x14ac:dyDescent="0.25">
      <c r="A622">
        <f>'[2]All Speed'!A622</f>
        <v>15874</v>
      </c>
      <c r="B622">
        <f>'[2]All Speed'!C622</f>
        <v>2</v>
      </c>
      <c r="C622" s="8" t="str">
        <f>'[2]All Speed'!D622</f>
        <v>I-805 SB</v>
      </c>
      <c r="D622" s="5">
        <f>'[2]All Speed'!E622</f>
        <v>38</v>
      </c>
      <c r="E622" s="1">
        <f>'[2]All Speed'!F622</f>
        <v>0.3</v>
      </c>
      <c r="F622" s="8" t="str">
        <f>'[2]All Speed'!G622</f>
        <v>SR-15 SB</v>
      </c>
      <c r="G622" s="112">
        <f>'[2]All Speed'!I622</f>
        <v>65.819999999999993</v>
      </c>
      <c r="H622" s="2">
        <f>'[2]All Speed'!J622</f>
        <v>67.62</v>
      </c>
      <c r="I622" s="112">
        <f>'[2]All Speed'!K622</f>
        <v>66.69</v>
      </c>
      <c r="J622" s="2">
        <f>'[2]All Speed'!L622</f>
        <v>34.39</v>
      </c>
      <c r="K622" s="112">
        <f>'[2]All Speed'!M622</f>
        <v>66.38</v>
      </c>
      <c r="L622" s="115">
        <f>VLOOKUP(A:A,readme[#All],2,FALSE)</f>
        <v>0</v>
      </c>
      <c r="M622" s="119">
        <f>VLOOKUP(A:A,readme[#All],3,FALSE)</f>
        <v>0</v>
      </c>
      <c r="N622" s="115">
        <f>VLOOKUP(A:A,readme[#All],4,FALSE)</f>
        <v>0</v>
      </c>
      <c r="O622" s="6">
        <f>VLOOKUP(A:A,readme[#All],5,FALSE)</f>
        <v>0</v>
      </c>
      <c r="P622" s="115">
        <f>VLOOKUP(A:A,readme[#All],6,FALSE)</f>
        <v>0</v>
      </c>
      <c r="Q622" s="143">
        <f t="shared" si="36"/>
        <v>-1</v>
      </c>
      <c r="R622" s="117">
        <f t="shared" si="37"/>
        <v>4572.4644000000008</v>
      </c>
      <c r="S622" s="143">
        <f t="shared" si="38"/>
        <v>-1</v>
      </c>
      <c r="T622" s="118">
        <f t="shared" si="39"/>
        <v>1182.6721</v>
      </c>
      <c r="V622" s="10">
        <v>25467</v>
      </c>
      <c r="W622" s="139"/>
      <c r="X622" s="139"/>
      <c r="Y622" s="139"/>
      <c r="Z622" s="139"/>
      <c r="AA622" s="139">
        <v>66.16</v>
      </c>
      <c r="AB622" s="139">
        <v>0</v>
      </c>
      <c r="AC622" s="139">
        <v>66.72</v>
      </c>
      <c r="AD622" s="139">
        <v>0</v>
      </c>
      <c r="AE622" s="139"/>
      <c r="AF622" s="139"/>
      <c r="AG622" s="139"/>
      <c r="AH622" s="139"/>
      <c r="AI622" s="139"/>
      <c r="AJ622" s="139"/>
      <c r="AK622" s="139"/>
      <c r="AL622" s="139"/>
      <c r="AM622" s="139">
        <v>66.16</v>
      </c>
      <c r="AN622" s="139">
        <v>0</v>
      </c>
      <c r="AO622" s="139">
        <v>66.72</v>
      </c>
      <c r="AP622" s="139">
        <v>0</v>
      </c>
    </row>
    <row r="623" spans="1:42" x14ac:dyDescent="0.25">
      <c r="A623">
        <f>'[2]All Speed'!A623</f>
        <v>801</v>
      </c>
      <c r="B623">
        <f>'[2]All Speed'!C623</f>
        <v>2</v>
      </c>
      <c r="C623" s="8" t="str">
        <f>'[2]All Speed'!D623</f>
        <v>I-805 SB</v>
      </c>
      <c r="D623" s="5">
        <f>'[2]All Speed'!E623</f>
        <v>39</v>
      </c>
      <c r="E623" s="1">
        <f>'[2]All Speed'!F623</f>
        <v>0.16</v>
      </c>
      <c r="F623" s="8" t="str">
        <f>'[2]All Speed'!G623</f>
        <v>SR-15 SB</v>
      </c>
      <c r="G623" s="112">
        <f>'[2]All Speed'!I623</f>
        <v>65.819999999999993</v>
      </c>
      <c r="H623" s="2">
        <f>'[2]All Speed'!J623</f>
        <v>67.62</v>
      </c>
      <c r="I623" s="112">
        <f>'[2]All Speed'!K623</f>
        <v>66.69</v>
      </c>
      <c r="J623" s="2">
        <f>'[2]All Speed'!L623</f>
        <v>34.39</v>
      </c>
      <c r="K623" s="112">
        <f>'[2]All Speed'!M623</f>
        <v>66.38</v>
      </c>
      <c r="L623" s="115">
        <f>VLOOKUP(A:A,readme[#All],2,FALSE)</f>
        <v>0</v>
      </c>
      <c r="M623" s="119">
        <f>VLOOKUP(A:A,readme[#All],3,FALSE)</f>
        <v>0</v>
      </c>
      <c r="N623" s="115">
        <f>VLOOKUP(A:A,readme[#All],4,FALSE)</f>
        <v>0</v>
      </c>
      <c r="O623" s="6">
        <f>VLOOKUP(A:A,readme[#All],5,FALSE)</f>
        <v>0</v>
      </c>
      <c r="P623" s="115">
        <f>VLOOKUP(A:A,readme[#All],6,FALSE)</f>
        <v>0</v>
      </c>
      <c r="Q623" s="143">
        <f t="shared" si="36"/>
        <v>-1</v>
      </c>
      <c r="R623" s="117">
        <f t="shared" si="37"/>
        <v>4572.4644000000008</v>
      </c>
      <c r="S623" s="143">
        <f t="shared" si="38"/>
        <v>-1</v>
      </c>
      <c r="T623" s="118">
        <f t="shared" si="39"/>
        <v>1182.6721</v>
      </c>
      <c r="V623" s="10">
        <v>25531</v>
      </c>
      <c r="W623" s="139">
        <v>65.459999999999994</v>
      </c>
      <c r="X623" s="139">
        <v>0</v>
      </c>
      <c r="Y623" s="139">
        <v>64.92</v>
      </c>
      <c r="Z623" s="139">
        <v>0</v>
      </c>
      <c r="AA623" s="139"/>
      <c r="AB623" s="139"/>
      <c r="AC623" s="139"/>
      <c r="AD623" s="139"/>
      <c r="AE623" s="139"/>
      <c r="AF623" s="139"/>
      <c r="AG623" s="139"/>
      <c r="AH623" s="139"/>
      <c r="AI623" s="139"/>
      <c r="AJ623" s="139"/>
      <c r="AK623" s="139"/>
      <c r="AL623" s="139"/>
      <c r="AM623" s="139">
        <v>65.459999999999994</v>
      </c>
      <c r="AN623" s="139">
        <v>0</v>
      </c>
      <c r="AO623" s="139">
        <v>64.92</v>
      </c>
      <c r="AP623" s="139">
        <v>0</v>
      </c>
    </row>
    <row r="624" spans="1:42" x14ac:dyDescent="0.25">
      <c r="A624">
        <f>'[2]All Speed'!A624</f>
        <v>802</v>
      </c>
      <c r="B624">
        <f>'[2]All Speed'!C624</f>
        <v>2</v>
      </c>
      <c r="C624" s="8" t="str">
        <f>'[2]All Speed'!D624</f>
        <v>I-805 SB</v>
      </c>
      <c r="D624" s="5">
        <f>'[2]All Speed'!E624</f>
        <v>40</v>
      </c>
      <c r="E624" s="1">
        <f>'[2]All Speed'!F624</f>
        <v>0.5</v>
      </c>
      <c r="F624" s="8" t="str">
        <f>'[2]All Speed'!G624</f>
        <v>SR-15 SB</v>
      </c>
      <c r="G624" s="112">
        <f>'[2]All Speed'!I624</f>
        <v>65.819999999999993</v>
      </c>
      <c r="H624" s="2">
        <f>'[2]All Speed'!J624</f>
        <v>67.62</v>
      </c>
      <c r="I624" s="112">
        <f>'[2]All Speed'!K624</f>
        <v>66.69</v>
      </c>
      <c r="J624" s="2">
        <f>'[2]All Speed'!L624</f>
        <v>34.39</v>
      </c>
      <c r="K624" s="112">
        <f>'[2]All Speed'!M624</f>
        <v>66.38</v>
      </c>
      <c r="L624" s="115">
        <f>VLOOKUP(A:A,readme[#All],2,FALSE)</f>
        <v>0</v>
      </c>
      <c r="M624" s="119">
        <f>VLOOKUP(A:A,readme[#All],3,FALSE)</f>
        <v>0</v>
      </c>
      <c r="N624" s="115">
        <f>VLOOKUP(A:A,readme[#All],4,FALSE)</f>
        <v>0</v>
      </c>
      <c r="O624" s="6">
        <f>VLOOKUP(A:A,readme[#All],5,FALSE)</f>
        <v>0</v>
      </c>
      <c r="P624" s="115">
        <f>VLOOKUP(A:A,readme[#All],6,FALSE)</f>
        <v>0</v>
      </c>
      <c r="Q624" s="143">
        <f t="shared" si="36"/>
        <v>-1</v>
      </c>
      <c r="R624" s="117">
        <f t="shared" si="37"/>
        <v>4572.4644000000008</v>
      </c>
      <c r="S624" s="143">
        <f t="shared" si="38"/>
        <v>-1</v>
      </c>
      <c r="T624" s="118">
        <f t="shared" si="39"/>
        <v>1182.6721</v>
      </c>
      <c r="V624" s="10">
        <v>25533</v>
      </c>
      <c r="W624" s="139"/>
      <c r="X624" s="139"/>
      <c r="Y624" s="139"/>
      <c r="Z624" s="139"/>
      <c r="AA624" s="139">
        <v>67.84</v>
      </c>
      <c r="AB624" s="139">
        <v>0</v>
      </c>
      <c r="AC624" s="139">
        <v>65.569999999999993</v>
      </c>
      <c r="AD624" s="139">
        <v>0</v>
      </c>
      <c r="AE624" s="139"/>
      <c r="AF624" s="139"/>
      <c r="AG624" s="139"/>
      <c r="AH624" s="139"/>
      <c r="AI624" s="139"/>
      <c r="AJ624" s="139"/>
      <c r="AK624" s="139"/>
      <c r="AL624" s="139"/>
      <c r="AM624" s="139">
        <v>67.84</v>
      </c>
      <c r="AN624" s="139">
        <v>0</v>
      </c>
      <c r="AO624" s="139">
        <v>65.569999999999993</v>
      </c>
      <c r="AP624" s="139">
        <v>0</v>
      </c>
    </row>
    <row r="625" spans="1:42" x14ac:dyDescent="0.25">
      <c r="A625">
        <f>'[2]All Speed'!A625</f>
        <v>803</v>
      </c>
      <c r="B625">
        <f>'[2]All Speed'!C625</f>
        <v>2</v>
      </c>
      <c r="C625" s="8" t="str">
        <f>'[2]All Speed'!D625</f>
        <v>I-805 SB</v>
      </c>
      <c r="D625" s="5">
        <f>'[2]All Speed'!E625</f>
        <v>41</v>
      </c>
      <c r="E625" s="1">
        <f>'[2]All Speed'!F625</f>
        <v>0.26</v>
      </c>
      <c r="F625" s="8" t="str">
        <f>'[2]All Speed'!G625</f>
        <v>HOME</v>
      </c>
      <c r="G625" s="112">
        <f>'[2]All Speed'!I625</f>
        <v>66.92</v>
      </c>
      <c r="H625" s="2">
        <f>'[2]All Speed'!J625</f>
        <v>67.17</v>
      </c>
      <c r="I625" s="112">
        <f>'[2]All Speed'!K625</f>
        <v>66.44</v>
      </c>
      <c r="J625" s="2">
        <f>'[2]All Speed'!L625</f>
        <v>57.11</v>
      </c>
      <c r="K625" s="112">
        <f>'[2]All Speed'!M625</f>
        <v>67.17</v>
      </c>
      <c r="L625" s="115">
        <f>VLOOKUP(A:A,readme[#All],2,FALSE)</f>
        <v>0</v>
      </c>
      <c r="M625" s="119">
        <f>VLOOKUP(A:A,readme[#All],3,FALSE)</f>
        <v>0</v>
      </c>
      <c r="N625" s="115">
        <f>VLOOKUP(A:A,readme[#All],4,FALSE)</f>
        <v>0</v>
      </c>
      <c r="O625" s="6">
        <f>VLOOKUP(A:A,readme[#All],5,FALSE)</f>
        <v>0</v>
      </c>
      <c r="P625" s="115">
        <f>VLOOKUP(A:A,readme[#All],6,FALSE)</f>
        <v>0</v>
      </c>
      <c r="Q625" s="143">
        <f t="shared" si="36"/>
        <v>-1</v>
      </c>
      <c r="R625" s="117">
        <f t="shared" si="37"/>
        <v>4511.8089</v>
      </c>
      <c r="S625" s="143">
        <f t="shared" si="38"/>
        <v>-1</v>
      </c>
      <c r="T625" s="118">
        <f t="shared" si="39"/>
        <v>3261.5520999999999</v>
      </c>
      <c r="V625" s="10">
        <v>25742</v>
      </c>
      <c r="W625" s="139"/>
      <c r="X625" s="139"/>
      <c r="Y625" s="139"/>
      <c r="Z625" s="139"/>
      <c r="AA625" s="139">
        <v>67.459999999999994</v>
      </c>
      <c r="AB625" s="139">
        <v>0</v>
      </c>
      <c r="AC625" s="139">
        <v>32.76</v>
      </c>
      <c r="AD625" s="139">
        <v>0</v>
      </c>
      <c r="AE625" s="139"/>
      <c r="AF625" s="139"/>
      <c r="AG625" s="139"/>
      <c r="AH625" s="139"/>
      <c r="AI625" s="139"/>
      <c r="AJ625" s="139"/>
      <c r="AK625" s="139"/>
      <c r="AL625" s="139"/>
      <c r="AM625" s="139">
        <v>67.459999999999994</v>
      </c>
      <c r="AN625" s="139">
        <v>0</v>
      </c>
      <c r="AO625" s="139">
        <v>32.76</v>
      </c>
      <c r="AP625" s="139">
        <v>0</v>
      </c>
    </row>
    <row r="626" spans="1:42" x14ac:dyDescent="0.25">
      <c r="A626">
        <f>'[2]All Speed'!A626</f>
        <v>804</v>
      </c>
      <c r="B626">
        <f>'[2]All Speed'!C626</f>
        <v>2</v>
      </c>
      <c r="C626" s="8" t="str">
        <f>'[2]All Speed'!D626</f>
        <v>I-805 SB</v>
      </c>
      <c r="D626" s="5">
        <f>'[2]All Speed'!E626</f>
        <v>42</v>
      </c>
      <c r="E626" s="1">
        <f>'[2]All Speed'!F626</f>
        <v>0.27</v>
      </c>
      <c r="F626" s="8">
        <f>'[2]All Speed'!G626</f>
        <v>0</v>
      </c>
      <c r="G626" s="112">
        <f>'[2]All Speed'!I626</f>
        <v>66.92</v>
      </c>
      <c r="H626" s="2">
        <f>'[2]All Speed'!J626</f>
        <v>67.17</v>
      </c>
      <c r="I626" s="112">
        <f>'[2]All Speed'!K626</f>
        <v>66.44</v>
      </c>
      <c r="J626" s="2">
        <f>'[2]All Speed'!L626</f>
        <v>57.11</v>
      </c>
      <c r="K626" s="112">
        <f>'[2]All Speed'!M626</f>
        <v>67.17</v>
      </c>
      <c r="L626" s="115">
        <f>VLOOKUP(A:A,readme[#All],2,FALSE)</f>
        <v>0</v>
      </c>
      <c r="M626" s="119">
        <f>VLOOKUP(A:A,readme[#All],3,FALSE)</f>
        <v>0</v>
      </c>
      <c r="N626" s="115">
        <f>VLOOKUP(A:A,readme[#All],4,FALSE)</f>
        <v>0</v>
      </c>
      <c r="O626" s="6">
        <f>VLOOKUP(A:A,readme[#All],5,FALSE)</f>
        <v>0</v>
      </c>
      <c r="P626" s="115">
        <f>VLOOKUP(A:A,readme[#All],6,FALSE)</f>
        <v>0</v>
      </c>
      <c r="Q626" s="143">
        <f t="shared" si="36"/>
        <v>-1</v>
      </c>
      <c r="R626" s="117">
        <f t="shared" si="37"/>
        <v>4511.8089</v>
      </c>
      <c r="S626" s="143">
        <f t="shared" si="38"/>
        <v>-1</v>
      </c>
      <c r="T626" s="118">
        <f t="shared" si="39"/>
        <v>3261.5520999999999</v>
      </c>
      <c r="V626" s="10">
        <v>25878</v>
      </c>
      <c r="W626" s="139">
        <v>71.39</v>
      </c>
      <c r="X626" s="139">
        <v>0</v>
      </c>
      <c r="Y626" s="139">
        <v>71.23</v>
      </c>
      <c r="Z626" s="139">
        <v>0</v>
      </c>
      <c r="AA626" s="139"/>
      <c r="AB626" s="139"/>
      <c r="AC626" s="139"/>
      <c r="AD626" s="139"/>
      <c r="AE626" s="139"/>
      <c r="AF626" s="139"/>
      <c r="AG626" s="139"/>
      <c r="AH626" s="139"/>
      <c r="AI626" s="139"/>
      <c r="AJ626" s="139"/>
      <c r="AK626" s="139"/>
      <c r="AL626" s="139"/>
      <c r="AM626" s="139">
        <v>71.39</v>
      </c>
      <c r="AN626" s="139">
        <v>0</v>
      </c>
      <c r="AO626" s="139">
        <v>71.23</v>
      </c>
      <c r="AP626" s="139">
        <v>0</v>
      </c>
    </row>
    <row r="627" spans="1:42" x14ac:dyDescent="0.25">
      <c r="A627">
        <f>'[2]All Speed'!A627</f>
        <v>805</v>
      </c>
      <c r="B627">
        <f>'[2]All Speed'!C627</f>
        <v>2</v>
      </c>
      <c r="C627" s="8" t="str">
        <f>'[2]All Speed'!D627</f>
        <v>I-805 SB</v>
      </c>
      <c r="D627" s="5">
        <f>'[2]All Speed'!E627</f>
        <v>43</v>
      </c>
      <c r="E627" s="1">
        <f>'[2]All Speed'!F627</f>
        <v>0.33</v>
      </c>
      <c r="F627" s="8" t="str">
        <f>'[2]All Speed'!G627</f>
        <v>SR-94 EB</v>
      </c>
      <c r="G627" s="112">
        <f>'[2]All Speed'!I627</f>
        <v>66.58</v>
      </c>
      <c r="H627" s="2">
        <f>'[2]All Speed'!J627</f>
        <v>67.489999999999995</v>
      </c>
      <c r="I627" s="112">
        <f>'[2]All Speed'!K627</f>
        <v>66.959999999999994</v>
      </c>
      <c r="J627" s="2">
        <f>'[2]All Speed'!L627</f>
        <v>59.51</v>
      </c>
      <c r="K627" s="112">
        <f>'[2]All Speed'!M627</f>
        <v>66.86</v>
      </c>
      <c r="L627" s="115">
        <f>VLOOKUP(A:A,readme[#All],2,FALSE)</f>
        <v>0</v>
      </c>
      <c r="M627" s="119">
        <f>VLOOKUP(A:A,readme[#All],3,FALSE)</f>
        <v>0</v>
      </c>
      <c r="N627" s="115">
        <f>VLOOKUP(A:A,readme[#All],4,FALSE)</f>
        <v>0</v>
      </c>
      <c r="O627" s="6">
        <f>VLOOKUP(A:A,readme[#All],5,FALSE)</f>
        <v>0</v>
      </c>
      <c r="P627" s="115">
        <f>VLOOKUP(A:A,readme[#All],6,FALSE)</f>
        <v>0</v>
      </c>
      <c r="Q627" s="143">
        <f t="shared" si="36"/>
        <v>-1</v>
      </c>
      <c r="R627" s="117">
        <f t="shared" si="37"/>
        <v>4554.9000999999989</v>
      </c>
      <c r="S627" s="143">
        <f t="shared" si="38"/>
        <v>-1</v>
      </c>
      <c r="T627" s="118">
        <f t="shared" si="39"/>
        <v>3541.4400999999998</v>
      </c>
      <c r="V627" s="10">
        <v>25879</v>
      </c>
      <c r="W627" s="139"/>
      <c r="X627" s="139"/>
      <c r="Y627" s="139"/>
      <c r="Z627" s="139"/>
      <c r="AA627" s="139">
        <v>64.92</v>
      </c>
      <c r="AB627" s="139">
        <v>0</v>
      </c>
      <c r="AC627" s="139">
        <v>41.34</v>
      </c>
      <c r="AD627" s="139">
        <v>0</v>
      </c>
      <c r="AE627" s="139"/>
      <c r="AF627" s="139"/>
      <c r="AG627" s="139"/>
      <c r="AH627" s="139"/>
      <c r="AI627" s="139"/>
      <c r="AJ627" s="139"/>
      <c r="AK627" s="139"/>
      <c r="AL627" s="139"/>
      <c r="AM627" s="139">
        <v>64.92</v>
      </c>
      <c r="AN627" s="139">
        <v>0</v>
      </c>
      <c r="AO627" s="139">
        <v>41.34</v>
      </c>
      <c r="AP627" s="139">
        <v>0</v>
      </c>
    </row>
    <row r="628" spans="1:42" x14ac:dyDescent="0.25">
      <c r="A628">
        <f>'[2]All Speed'!A628</f>
        <v>3221</v>
      </c>
      <c r="B628">
        <f>'[2]All Speed'!C628</f>
        <v>2</v>
      </c>
      <c r="C628" s="8" t="str">
        <f>'[2]All Speed'!D628</f>
        <v>I-805 SB</v>
      </c>
      <c r="D628" s="5">
        <f>'[2]All Speed'!E628</f>
        <v>44</v>
      </c>
      <c r="E628" s="1">
        <f>'[2]All Speed'!F628</f>
        <v>0.15</v>
      </c>
      <c r="F628" s="8" t="str">
        <f>'[2]All Speed'!G628</f>
        <v>MARKET</v>
      </c>
      <c r="G628" s="112">
        <f>'[2]All Speed'!I628</f>
        <v>66.58</v>
      </c>
      <c r="H628" s="2">
        <f>'[2]All Speed'!J628</f>
        <v>67.489999999999995</v>
      </c>
      <c r="I628" s="112">
        <f>'[2]All Speed'!K628</f>
        <v>66.959999999999994</v>
      </c>
      <c r="J628" s="2">
        <f>'[2]All Speed'!L628</f>
        <v>59.51</v>
      </c>
      <c r="K628" s="112">
        <f>'[2]All Speed'!M628</f>
        <v>66.86</v>
      </c>
      <c r="L628" s="115">
        <f>VLOOKUP(A:A,readme[#All],2,FALSE)</f>
        <v>0</v>
      </c>
      <c r="M628" s="119">
        <f>VLOOKUP(A:A,readme[#All],3,FALSE)</f>
        <v>0</v>
      </c>
      <c r="N628" s="115">
        <f>VLOOKUP(A:A,readme[#All],4,FALSE)</f>
        <v>0</v>
      </c>
      <c r="O628" s="6">
        <f>VLOOKUP(A:A,readme[#All],5,FALSE)</f>
        <v>0</v>
      </c>
      <c r="P628" s="115">
        <f>VLOOKUP(A:A,readme[#All],6,FALSE)</f>
        <v>0</v>
      </c>
      <c r="Q628" s="144">
        <f t="shared" si="36"/>
        <v>-1</v>
      </c>
      <c r="R628" s="117">
        <f t="shared" si="37"/>
        <v>4554.9000999999989</v>
      </c>
      <c r="S628" s="144">
        <f t="shared" si="38"/>
        <v>-1</v>
      </c>
      <c r="T628" s="118">
        <f t="shared" si="39"/>
        <v>3541.4400999999998</v>
      </c>
      <c r="V628" s="10">
        <v>26017</v>
      </c>
      <c r="W628" s="139"/>
      <c r="X628" s="139"/>
      <c r="Y628" s="139"/>
      <c r="Z628" s="139"/>
      <c r="AA628" s="139">
        <v>69.709999999999994</v>
      </c>
      <c r="AB628" s="139">
        <v>0</v>
      </c>
      <c r="AC628" s="139">
        <v>36.549999999999997</v>
      </c>
      <c r="AD628" s="139">
        <v>0</v>
      </c>
      <c r="AE628" s="139"/>
      <c r="AF628" s="139"/>
      <c r="AG628" s="139"/>
      <c r="AH628" s="139"/>
      <c r="AI628" s="139"/>
      <c r="AJ628" s="139"/>
      <c r="AK628" s="139"/>
      <c r="AL628" s="139"/>
      <c r="AM628" s="139">
        <v>69.709999999999994</v>
      </c>
      <c r="AN628" s="139">
        <v>0</v>
      </c>
      <c r="AO628" s="139">
        <v>36.549999999999997</v>
      </c>
      <c r="AP628" s="139">
        <v>0</v>
      </c>
    </row>
    <row r="629" spans="1:42" x14ac:dyDescent="0.25">
      <c r="A629">
        <f>'[2]All Speed'!A629</f>
        <v>806</v>
      </c>
      <c r="B629">
        <f>'[2]All Speed'!C629</f>
        <v>2</v>
      </c>
      <c r="C629" s="8" t="str">
        <f>'[2]All Speed'!D629</f>
        <v>I-805 SB</v>
      </c>
      <c r="D629" s="5">
        <f>'[2]All Speed'!E629</f>
        <v>45</v>
      </c>
      <c r="E629" s="1">
        <f>'[2]All Speed'!F629</f>
        <v>0.26</v>
      </c>
      <c r="F629" s="8" t="str">
        <f>'[2]All Speed'!G629</f>
        <v>MARKET</v>
      </c>
      <c r="G629" s="112">
        <f>'[2]All Speed'!I629</f>
        <v>66.58</v>
      </c>
      <c r="H629" s="2">
        <f>'[2]All Speed'!J629</f>
        <v>67.489999999999995</v>
      </c>
      <c r="I629" s="112">
        <f>'[2]All Speed'!K629</f>
        <v>66.959999999999994</v>
      </c>
      <c r="J629" s="2">
        <f>'[2]All Speed'!L629</f>
        <v>59.51</v>
      </c>
      <c r="K629" s="112">
        <f>'[2]All Speed'!M629</f>
        <v>66.86</v>
      </c>
      <c r="L629" s="115">
        <f>VLOOKUP(A:A,readme[#All],2,FALSE)</f>
        <v>0</v>
      </c>
      <c r="M629" s="119">
        <f>VLOOKUP(A:A,readme[#All],3,FALSE)</f>
        <v>0</v>
      </c>
      <c r="N629" s="115">
        <f>VLOOKUP(A:A,readme[#All],4,FALSE)</f>
        <v>0</v>
      </c>
      <c r="O629" s="6">
        <f>VLOOKUP(A:A,readme[#All],5,FALSE)</f>
        <v>0</v>
      </c>
      <c r="P629" s="115">
        <f>VLOOKUP(A:A,readme[#All],6,FALSE)</f>
        <v>0</v>
      </c>
      <c r="Q629" s="143">
        <f t="shared" si="36"/>
        <v>-1</v>
      </c>
      <c r="R629" s="117">
        <f t="shared" si="37"/>
        <v>4554.9000999999989</v>
      </c>
      <c r="S629" s="143">
        <f t="shared" si="38"/>
        <v>-1</v>
      </c>
      <c r="T629" s="118">
        <f t="shared" si="39"/>
        <v>3541.4400999999998</v>
      </c>
      <c r="V629" s="10">
        <v>26064</v>
      </c>
      <c r="W629" s="139">
        <v>54.76</v>
      </c>
      <c r="X629" s="139">
        <v>0</v>
      </c>
      <c r="Y629" s="139">
        <v>67.67</v>
      </c>
      <c r="Z629" s="139">
        <v>0</v>
      </c>
      <c r="AA629" s="139"/>
      <c r="AB629" s="139"/>
      <c r="AC629" s="139"/>
      <c r="AD629" s="139"/>
      <c r="AE629" s="139"/>
      <c r="AF629" s="139"/>
      <c r="AG629" s="139"/>
      <c r="AH629" s="139"/>
      <c r="AI629" s="139"/>
      <c r="AJ629" s="139"/>
      <c r="AK629" s="139"/>
      <c r="AL629" s="139"/>
      <c r="AM629" s="139">
        <v>54.76</v>
      </c>
      <c r="AN629" s="139">
        <v>0</v>
      </c>
      <c r="AO629" s="139">
        <v>67.67</v>
      </c>
      <c r="AP629" s="139">
        <v>0</v>
      </c>
    </row>
    <row r="630" spans="1:42" x14ac:dyDescent="0.25">
      <c r="A630">
        <f>'[2]All Speed'!A630</f>
        <v>807</v>
      </c>
      <c r="B630">
        <f>'[2]All Speed'!C630</f>
        <v>2</v>
      </c>
      <c r="C630" s="8" t="str">
        <f>'[2]All Speed'!D630</f>
        <v>I-805 SB</v>
      </c>
      <c r="D630" s="5">
        <f>'[2]All Speed'!E630</f>
        <v>46</v>
      </c>
      <c r="E630" s="1">
        <f>'[2]All Speed'!F630</f>
        <v>0.21</v>
      </c>
      <c r="F630" s="8" t="str">
        <f>'[2]All Speed'!G630</f>
        <v>SR-94 EB</v>
      </c>
      <c r="G630" s="112">
        <f>'[2]All Speed'!I630</f>
        <v>66.849999999999994</v>
      </c>
      <c r="H630" s="2">
        <f>'[2]All Speed'!J630</f>
        <v>67.37</v>
      </c>
      <c r="I630" s="112">
        <f>'[2]All Speed'!K630</f>
        <v>66.38</v>
      </c>
      <c r="J630" s="2">
        <f>'[2]All Speed'!L630</f>
        <v>53.66</v>
      </c>
      <c r="K630" s="112">
        <f>'[2]All Speed'!M630</f>
        <v>66.69</v>
      </c>
      <c r="L630" s="115">
        <f>VLOOKUP(A:A,readme[#All],2,FALSE)</f>
        <v>0</v>
      </c>
      <c r="M630" s="119">
        <f>VLOOKUP(A:A,readme[#All],3,FALSE)</f>
        <v>0</v>
      </c>
      <c r="N630" s="115">
        <f>VLOOKUP(A:A,readme[#All],4,FALSE)</f>
        <v>0</v>
      </c>
      <c r="O630" s="6">
        <f>VLOOKUP(A:A,readme[#All],5,FALSE)</f>
        <v>0</v>
      </c>
      <c r="P630" s="115">
        <f>VLOOKUP(A:A,readme[#All],6,FALSE)</f>
        <v>0</v>
      </c>
      <c r="Q630" s="143">
        <f t="shared" si="36"/>
        <v>-1</v>
      </c>
      <c r="R630" s="117">
        <f t="shared" si="37"/>
        <v>4538.7169000000004</v>
      </c>
      <c r="S630" s="143">
        <f t="shared" si="38"/>
        <v>-1</v>
      </c>
      <c r="T630" s="118">
        <f t="shared" si="39"/>
        <v>2879.3955999999998</v>
      </c>
      <c r="V630" s="10">
        <v>26065</v>
      </c>
      <c r="W630" s="139"/>
      <c r="X630" s="139"/>
      <c r="Y630" s="139"/>
      <c r="Z630" s="139"/>
      <c r="AA630" s="139">
        <v>69.7</v>
      </c>
      <c r="AB630" s="139">
        <v>0</v>
      </c>
      <c r="AC630" s="139">
        <v>31.2</v>
      </c>
      <c r="AD630" s="139">
        <v>0</v>
      </c>
      <c r="AE630" s="139"/>
      <c r="AF630" s="139"/>
      <c r="AG630" s="139"/>
      <c r="AH630" s="139"/>
      <c r="AI630" s="139"/>
      <c r="AJ630" s="139"/>
      <c r="AK630" s="139"/>
      <c r="AL630" s="139"/>
      <c r="AM630" s="139">
        <v>69.7</v>
      </c>
      <c r="AN630" s="139">
        <v>0</v>
      </c>
      <c r="AO630" s="139">
        <v>31.2</v>
      </c>
      <c r="AP630" s="139">
        <v>0</v>
      </c>
    </row>
    <row r="631" spans="1:42" x14ac:dyDescent="0.25">
      <c r="A631">
        <f>'[2]All Speed'!A631</f>
        <v>808</v>
      </c>
      <c r="B631">
        <f>'[2]All Speed'!C631</f>
        <v>2</v>
      </c>
      <c r="C631" s="8" t="str">
        <f>'[2]All Speed'!D631</f>
        <v>I-805 SB</v>
      </c>
      <c r="D631" s="5">
        <f>'[2]All Speed'!E631</f>
        <v>47</v>
      </c>
      <c r="E631" s="1">
        <f>'[2]All Speed'!F631</f>
        <v>0.27</v>
      </c>
      <c r="F631" s="8" t="str">
        <f>'[2]All Speed'!G631</f>
        <v>MARKET</v>
      </c>
      <c r="G631" s="112">
        <f>'[2]All Speed'!I631</f>
        <v>66.95</v>
      </c>
      <c r="H631" s="2">
        <f>'[2]All Speed'!J631</f>
        <v>66.53</v>
      </c>
      <c r="I631" s="112">
        <f>'[2]All Speed'!K631</f>
        <v>64.94</v>
      </c>
      <c r="J631" s="2">
        <f>'[2]All Speed'!L631</f>
        <v>52.12</v>
      </c>
      <c r="K631" s="112">
        <f>'[2]All Speed'!M631</f>
        <v>66.63</v>
      </c>
      <c r="L631" s="115">
        <f>VLOOKUP(A:A,readme[#All],2,FALSE)</f>
        <v>0</v>
      </c>
      <c r="M631" s="119">
        <f>VLOOKUP(A:A,readme[#All],3,FALSE)</f>
        <v>0</v>
      </c>
      <c r="N631" s="115">
        <f>VLOOKUP(A:A,readme[#All],4,FALSE)</f>
        <v>0</v>
      </c>
      <c r="O631" s="6">
        <f>VLOOKUP(A:A,readme[#All],5,FALSE)</f>
        <v>0</v>
      </c>
      <c r="P631" s="115">
        <f>VLOOKUP(A:A,readme[#All],6,FALSE)</f>
        <v>0</v>
      </c>
      <c r="Q631" s="143">
        <f t="shared" si="36"/>
        <v>-1</v>
      </c>
      <c r="R631" s="117">
        <f t="shared" si="37"/>
        <v>4426.2408999999998</v>
      </c>
      <c r="S631" s="143">
        <f t="shared" si="38"/>
        <v>-1</v>
      </c>
      <c r="T631" s="118">
        <f t="shared" si="39"/>
        <v>2716.4943999999996</v>
      </c>
      <c r="V631" s="10">
        <v>26279</v>
      </c>
      <c r="W631" s="139">
        <v>67.819999999999993</v>
      </c>
      <c r="X631" s="139">
        <v>0</v>
      </c>
      <c r="Y631" s="139">
        <v>54.45</v>
      </c>
      <c r="Z631" s="139">
        <v>0</v>
      </c>
      <c r="AA631" s="139"/>
      <c r="AB631" s="139"/>
      <c r="AC631" s="139"/>
      <c r="AD631" s="139"/>
      <c r="AE631" s="139"/>
      <c r="AF631" s="139"/>
      <c r="AG631" s="139"/>
      <c r="AH631" s="139"/>
      <c r="AI631" s="139"/>
      <c r="AJ631" s="139"/>
      <c r="AK631" s="139"/>
      <c r="AL631" s="139"/>
      <c r="AM631" s="139">
        <v>67.819999999999993</v>
      </c>
      <c r="AN631" s="139">
        <v>0</v>
      </c>
      <c r="AO631" s="139">
        <v>54.45</v>
      </c>
      <c r="AP631" s="139">
        <v>0</v>
      </c>
    </row>
    <row r="632" spans="1:42" x14ac:dyDescent="0.25">
      <c r="A632">
        <f>'[2]All Speed'!A632</f>
        <v>809</v>
      </c>
      <c r="B632">
        <f>'[2]All Speed'!C632</f>
        <v>2</v>
      </c>
      <c r="C632" s="8" t="str">
        <f>'[2]All Speed'!D632</f>
        <v>I-805 SB</v>
      </c>
      <c r="D632" s="5">
        <f>'[2]All Speed'!E632</f>
        <v>48</v>
      </c>
      <c r="E632" s="1">
        <f>'[2]All Speed'!F632</f>
        <v>0.36</v>
      </c>
      <c r="F632" s="8" t="str">
        <f>'[2]All Speed'!G632</f>
        <v>IMPERIAL</v>
      </c>
      <c r="G632" s="112">
        <f>'[2]All Speed'!I632</f>
        <v>66.95</v>
      </c>
      <c r="H632" s="2">
        <f>'[2]All Speed'!J632</f>
        <v>66.53</v>
      </c>
      <c r="I632" s="112">
        <f>'[2]All Speed'!K632</f>
        <v>64.94</v>
      </c>
      <c r="J632" s="2">
        <f>'[2]All Speed'!L632</f>
        <v>52.12</v>
      </c>
      <c r="K632" s="112">
        <f>'[2]All Speed'!M632</f>
        <v>66.63</v>
      </c>
      <c r="L632" s="115">
        <f>VLOOKUP(A:A,readme[#All],2,FALSE)</f>
        <v>0</v>
      </c>
      <c r="M632" s="119">
        <f>VLOOKUP(A:A,readme[#All],3,FALSE)</f>
        <v>0</v>
      </c>
      <c r="N632" s="115">
        <f>VLOOKUP(A:A,readme[#All],4,FALSE)</f>
        <v>0</v>
      </c>
      <c r="O632" s="6">
        <f>VLOOKUP(A:A,readme[#All],5,FALSE)</f>
        <v>0</v>
      </c>
      <c r="P632" s="115">
        <f>VLOOKUP(A:A,readme[#All],6,FALSE)</f>
        <v>0</v>
      </c>
      <c r="Q632" s="143">
        <f t="shared" si="36"/>
        <v>-1</v>
      </c>
      <c r="R632" s="117">
        <f t="shared" si="37"/>
        <v>4426.2408999999998</v>
      </c>
      <c r="S632" s="143">
        <f t="shared" si="38"/>
        <v>-1</v>
      </c>
      <c r="T632" s="118">
        <f t="shared" si="39"/>
        <v>2716.4943999999996</v>
      </c>
      <c r="V632" s="10">
        <v>26293</v>
      </c>
      <c r="W632" s="139">
        <v>68.55</v>
      </c>
      <c r="X632" s="139">
        <v>0</v>
      </c>
      <c r="Y632" s="139">
        <v>33.93</v>
      </c>
      <c r="Z632" s="139">
        <v>0</v>
      </c>
      <c r="AA632" s="139"/>
      <c r="AB632" s="139"/>
      <c r="AC632" s="139"/>
      <c r="AD632" s="139"/>
      <c r="AE632" s="139"/>
      <c r="AF632" s="139"/>
      <c r="AG632" s="139"/>
      <c r="AH632" s="139"/>
      <c r="AI632" s="139"/>
      <c r="AJ632" s="139"/>
      <c r="AK632" s="139"/>
      <c r="AL632" s="139"/>
      <c r="AM632" s="139">
        <v>68.55</v>
      </c>
      <c r="AN632" s="139">
        <v>0</v>
      </c>
      <c r="AO632" s="139">
        <v>33.93</v>
      </c>
      <c r="AP632" s="139">
        <v>0</v>
      </c>
    </row>
    <row r="633" spans="1:42" x14ac:dyDescent="0.25">
      <c r="A633">
        <f>'[2]All Speed'!A633</f>
        <v>810</v>
      </c>
      <c r="B633">
        <f>'[2]All Speed'!C633</f>
        <v>2</v>
      </c>
      <c r="C633" s="8" t="str">
        <f>'[2]All Speed'!D633</f>
        <v>I-805 SB</v>
      </c>
      <c r="D633" s="5">
        <f>'[2]All Speed'!E633</f>
        <v>49</v>
      </c>
      <c r="E633" s="1">
        <f>'[2]All Speed'!F633</f>
        <v>0.38</v>
      </c>
      <c r="F633" s="8" t="str">
        <f>'[2]All Speed'!G633</f>
        <v>IMPERIAL</v>
      </c>
      <c r="G633" s="112">
        <f>'[2]All Speed'!I633</f>
        <v>66.95</v>
      </c>
      <c r="H633" s="2">
        <f>'[2]All Speed'!J633</f>
        <v>66.53</v>
      </c>
      <c r="I633" s="112">
        <f>'[2]All Speed'!K633</f>
        <v>64.94</v>
      </c>
      <c r="J633" s="2">
        <f>'[2]All Speed'!L633</f>
        <v>52.12</v>
      </c>
      <c r="K633" s="112">
        <f>'[2]All Speed'!M633</f>
        <v>66.63</v>
      </c>
      <c r="L633" s="115">
        <f>VLOOKUP(A:A,readme[#All],2,FALSE)</f>
        <v>0</v>
      </c>
      <c r="M633" s="119">
        <f>VLOOKUP(A:A,readme[#All],3,FALSE)</f>
        <v>0</v>
      </c>
      <c r="N633" s="115">
        <f>VLOOKUP(A:A,readme[#All],4,FALSE)</f>
        <v>0</v>
      </c>
      <c r="O633" s="6">
        <f>VLOOKUP(A:A,readme[#All],5,FALSE)</f>
        <v>0</v>
      </c>
      <c r="P633" s="115">
        <f>VLOOKUP(A:A,readme[#All],6,FALSE)</f>
        <v>0</v>
      </c>
      <c r="Q633" s="143">
        <f t="shared" si="36"/>
        <v>-1</v>
      </c>
      <c r="R633" s="117">
        <f t="shared" si="37"/>
        <v>4426.2408999999998</v>
      </c>
      <c r="S633" s="143">
        <f t="shared" si="38"/>
        <v>-1</v>
      </c>
      <c r="T633" s="118">
        <f t="shared" si="39"/>
        <v>2716.4943999999996</v>
      </c>
      <c r="V633" s="10">
        <v>26294</v>
      </c>
      <c r="W633" s="139"/>
      <c r="X633" s="139"/>
      <c r="Y633" s="139"/>
      <c r="Z633" s="139"/>
      <c r="AA633" s="139">
        <v>60.62</v>
      </c>
      <c r="AB633" s="139">
        <v>0</v>
      </c>
      <c r="AC633" s="139">
        <v>66.56</v>
      </c>
      <c r="AD633" s="139">
        <v>0</v>
      </c>
      <c r="AE633" s="139"/>
      <c r="AF633" s="139"/>
      <c r="AG633" s="139"/>
      <c r="AH633" s="139"/>
      <c r="AI633" s="139"/>
      <c r="AJ633" s="139"/>
      <c r="AK633" s="139"/>
      <c r="AL633" s="139"/>
      <c r="AM633" s="139">
        <v>60.62</v>
      </c>
      <c r="AN633" s="139">
        <v>0</v>
      </c>
      <c r="AO633" s="139">
        <v>66.56</v>
      </c>
      <c r="AP633" s="139">
        <v>0</v>
      </c>
    </row>
    <row r="634" spans="1:42" x14ac:dyDescent="0.25">
      <c r="A634">
        <f>'[2]All Speed'!A634</f>
        <v>811</v>
      </c>
      <c r="B634">
        <f>'[2]All Speed'!C634</f>
        <v>2</v>
      </c>
      <c r="C634" s="8" t="str">
        <f>'[2]All Speed'!D634</f>
        <v>I-805 SB</v>
      </c>
      <c r="D634" s="5">
        <f>'[2]All Speed'!E634</f>
        <v>50</v>
      </c>
      <c r="E634" s="1">
        <f>'[2]All Speed'!F634</f>
        <v>0.15</v>
      </c>
      <c r="F634" s="8" t="str">
        <f>'[2]All Speed'!G634</f>
        <v>43RD</v>
      </c>
      <c r="G634" s="112">
        <f>'[2]All Speed'!I634</f>
        <v>64.599999999999994</v>
      </c>
      <c r="H634" s="2">
        <f>'[2]All Speed'!J634</f>
        <v>65.81</v>
      </c>
      <c r="I634" s="112">
        <f>'[2]All Speed'!K634</f>
        <v>64.959999999999994</v>
      </c>
      <c r="J634" s="2">
        <f>'[2]All Speed'!L634</f>
        <v>58.65</v>
      </c>
      <c r="K634" s="112">
        <f>'[2]All Speed'!M634</f>
        <v>64.790000000000006</v>
      </c>
      <c r="L634" s="115">
        <f>VLOOKUP(A:A,readme[#All],2,FALSE)</f>
        <v>0</v>
      </c>
      <c r="M634" s="119">
        <f>VLOOKUP(A:A,readme[#All],3,FALSE)</f>
        <v>0</v>
      </c>
      <c r="N634" s="115">
        <f>VLOOKUP(A:A,readme[#All],4,FALSE)</f>
        <v>0</v>
      </c>
      <c r="O634" s="6">
        <f>VLOOKUP(A:A,readme[#All],5,FALSE)</f>
        <v>0</v>
      </c>
      <c r="P634" s="115">
        <f>VLOOKUP(A:A,readme[#All],6,FALSE)</f>
        <v>0</v>
      </c>
      <c r="Q634" s="143">
        <f t="shared" si="36"/>
        <v>-1</v>
      </c>
      <c r="R634" s="117">
        <f t="shared" si="37"/>
        <v>4330.9561000000003</v>
      </c>
      <c r="S634" s="143">
        <f t="shared" si="38"/>
        <v>-1</v>
      </c>
      <c r="T634" s="118">
        <f t="shared" si="39"/>
        <v>3439.8224999999998</v>
      </c>
      <c r="V634" s="10">
        <v>26417</v>
      </c>
      <c r="W634" s="139"/>
      <c r="X634" s="139"/>
      <c r="Y634" s="139"/>
      <c r="Z634" s="139"/>
      <c r="AA634" s="139">
        <v>70.78</v>
      </c>
      <c r="AB634" s="139">
        <v>0</v>
      </c>
      <c r="AC634" s="139">
        <v>71.930000000000007</v>
      </c>
      <c r="AD634" s="139">
        <v>0</v>
      </c>
      <c r="AE634" s="139"/>
      <c r="AF634" s="139"/>
      <c r="AG634" s="139"/>
      <c r="AH634" s="139"/>
      <c r="AI634" s="139"/>
      <c r="AJ634" s="139"/>
      <c r="AK634" s="139"/>
      <c r="AL634" s="139"/>
      <c r="AM634" s="139">
        <v>70.78</v>
      </c>
      <c r="AN634" s="139">
        <v>0</v>
      </c>
      <c r="AO634" s="139">
        <v>71.930000000000007</v>
      </c>
      <c r="AP634" s="139">
        <v>0</v>
      </c>
    </row>
    <row r="635" spans="1:42" x14ac:dyDescent="0.25">
      <c r="A635">
        <f>'[2]All Speed'!A635</f>
        <v>3222</v>
      </c>
      <c r="B635">
        <f>'[2]All Speed'!C635</f>
        <v>2</v>
      </c>
      <c r="C635" s="8" t="str">
        <f>'[2]All Speed'!D635</f>
        <v>I-805 SB</v>
      </c>
      <c r="D635" s="5">
        <f>'[2]All Speed'!E635</f>
        <v>51</v>
      </c>
      <c r="E635" s="1">
        <f>'[2]All Speed'!F635</f>
        <v>0.22</v>
      </c>
      <c r="F635" s="8" t="str">
        <f>'[2]All Speed'!G635</f>
        <v>47TH</v>
      </c>
      <c r="G635" s="112">
        <f>'[2]All Speed'!I635</f>
        <v>64.599999999999994</v>
      </c>
      <c r="H635" s="2">
        <f>'[2]All Speed'!J635</f>
        <v>65.81</v>
      </c>
      <c r="I635" s="112">
        <f>'[2]All Speed'!K635</f>
        <v>64.959999999999994</v>
      </c>
      <c r="J635" s="2">
        <f>'[2]All Speed'!L635</f>
        <v>58.65</v>
      </c>
      <c r="K635" s="112">
        <f>'[2]All Speed'!M635</f>
        <v>64.790000000000006</v>
      </c>
      <c r="L635" s="115">
        <f>VLOOKUP(A:A,readme[#All],2,FALSE)</f>
        <v>0</v>
      </c>
      <c r="M635" s="119">
        <f>VLOOKUP(A:A,readme[#All],3,FALSE)</f>
        <v>0</v>
      </c>
      <c r="N635" s="115">
        <f>VLOOKUP(A:A,readme[#All],4,FALSE)</f>
        <v>0</v>
      </c>
      <c r="O635" s="6">
        <f>VLOOKUP(A:A,readme[#All],5,FALSE)</f>
        <v>0</v>
      </c>
      <c r="P635" s="115">
        <f>VLOOKUP(A:A,readme[#All],6,FALSE)</f>
        <v>0</v>
      </c>
      <c r="Q635" s="143">
        <f t="shared" si="36"/>
        <v>-1</v>
      </c>
      <c r="R635" s="117">
        <f t="shared" si="37"/>
        <v>4330.9561000000003</v>
      </c>
      <c r="S635" s="143">
        <f t="shared" si="38"/>
        <v>-1</v>
      </c>
      <c r="T635" s="118">
        <f t="shared" si="39"/>
        <v>3439.8224999999998</v>
      </c>
      <c r="V635" s="10">
        <v>26523</v>
      </c>
      <c r="W635" s="139">
        <v>70.03</v>
      </c>
      <c r="X635" s="139">
        <v>0</v>
      </c>
      <c r="Y635" s="139">
        <v>52.36</v>
      </c>
      <c r="Z635" s="139">
        <v>0</v>
      </c>
      <c r="AA635" s="139"/>
      <c r="AB635" s="139"/>
      <c r="AC635" s="139"/>
      <c r="AD635" s="139"/>
      <c r="AE635" s="139"/>
      <c r="AF635" s="139"/>
      <c r="AG635" s="139"/>
      <c r="AH635" s="139"/>
      <c r="AI635" s="139"/>
      <c r="AJ635" s="139"/>
      <c r="AK635" s="139"/>
      <c r="AL635" s="139"/>
      <c r="AM635" s="139">
        <v>70.03</v>
      </c>
      <c r="AN635" s="139">
        <v>0</v>
      </c>
      <c r="AO635" s="139">
        <v>52.36</v>
      </c>
      <c r="AP635" s="139">
        <v>0</v>
      </c>
    </row>
    <row r="636" spans="1:42" x14ac:dyDescent="0.25">
      <c r="A636">
        <f>'[2]All Speed'!A636</f>
        <v>20788</v>
      </c>
      <c r="B636">
        <f>'[2]All Speed'!C636</f>
        <v>2</v>
      </c>
      <c r="C636" s="8" t="str">
        <f>'[2]All Speed'!D636</f>
        <v>I-805 SB</v>
      </c>
      <c r="D636" s="5">
        <f>'[2]All Speed'!E636</f>
        <v>52</v>
      </c>
      <c r="E636" s="1">
        <f>'[2]All Speed'!F636</f>
        <v>0.27</v>
      </c>
      <c r="F636" s="8" t="str">
        <f>'[2]All Speed'!G636</f>
        <v>47TH</v>
      </c>
      <c r="G636" s="112">
        <f>'[2]All Speed'!I636</f>
        <v>64.599999999999994</v>
      </c>
      <c r="H636" s="2">
        <f>'[2]All Speed'!J636</f>
        <v>65.81</v>
      </c>
      <c r="I636" s="112">
        <f>'[2]All Speed'!K636</f>
        <v>64.959999999999994</v>
      </c>
      <c r="J636" s="2">
        <f>'[2]All Speed'!L636</f>
        <v>58.65</v>
      </c>
      <c r="K636" s="112">
        <f>'[2]All Speed'!M636</f>
        <v>64.790000000000006</v>
      </c>
      <c r="L636" s="115">
        <f>VLOOKUP(A:A,readme[#All],2,FALSE)</f>
        <v>0</v>
      </c>
      <c r="M636" s="119">
        <f>VLOOKUP(A:A,readme[#All],3,FALSE)</f>
        <v>0</v>
      </c>
      <c r="N636" s="115">
        <f>VLOOKUP(A:A,readme[#All],4,FALSE)</f>
        <v>0</v>
      </c>
      <c r="O636" s="6">
        <f>VLOOKUP(A:A,readme[#All],5,FALSE)</f>
        <v>0</v>
      </c>
      <c r="P636" s="115">
        <f>VLOOKUP(A:A,readme[#All],6,FALSE)</f>
        <v>0</v>
      </c>
      <c r="Q636" s="143">
        <f t="shared" si="36"/>
        <v>-1</v>
      </c>
      <c r="R636" s="117">
        <f t="shared" si="37"/>
        <v>4330.9561000000003</v>
      </c>
      <c r="S636" s="143">
        <f t="shared" si="38"/>
        <v>-1</v>
      </c>
      <c r="T636" s="118">
        <f t="shared" si="39"/>
        <v>3439.8224999999998</v>
      </c>
      <c r="V636" s="10">
        <v>26546</v>
      </c>
      <c r="W636" s="139">
        <v>69.87</v>
      </c>
      <c r="X636" s="139">
        <v>0</v>
      </c>
      <c r="Y636" s="139">
        <v>43.94</v>
      </c>
      <c r="Z636" s="139">
        <v>0</v>
      </c>
      <c r="AA636" s="139"/>
      <c r="AB636" s="139"/>
      <c r="AC636" s="139"/>
      <c r="AD636" s="139"/>
      <c r="AE636" s="139"/>
      <c r="AF636" s="139"/>
      <c r="AG636" s="139"/>
      <c r="AH636" s="139"/>
      <c r="AI636" s="139"/>
      <c r="AJ636" s="139"/>
      <c r="AK636" s="139"/>
      <c r="AL636" s="139"/>
      <c r="AM636" s="139">
        <v>69.87</v>
      </c>
      <c r="AN636" s="139">
        <v>0</v>
      </c>
      <c r="AO636" s="139">
        <v>43.94</v>
      </c>
      <c r="AP636" s="139">
        <v>0</v>
      </c>
    </row>
    <row r="637" spans="1:42" x14ac:dyDescent="0.25">
      <c r="A637">
        <f>'[2]All Speed'!A637</f>
        <v>813</v>
      </c>
      <c r="B637">
        <f>'[2]All Speed'!C637</f>
        <v>2</v>
      </c>
      <c r="C637" s="8" t="str">
        <f>'[2]All Speed'!D637</f>
        <v>I-805 SB</v>
      </c>
      <c r="D637" s="5">
        <f>'[2]All Speed'!E637</f>
        <v>53</v>
      </c>
      <c r="E637" s="1">
        <f>'[2]All Speed'!F637</f>
        <v>0.25</v>
      </c>
      <c r="F637" s="8" t="str">
        <f>'[2]All Speed'!G637</f>
        <v>47TH</v>
      </c>
      <c r="G637" s="112">
        <f>'[2]All Speed'!I637</f>
        <v>64.599999999999994</v>
      </c>
      <c r="H637" s="2">
        <f>'[2]All Speed'!J637</f>
        <v>65.81</v>
      </c>
      <c r="I637" s="112">
        <f>'[2]All Speed'!K637</f>
        <v>64.959999999999994</v>
      </c>
      <c r="J637" s="2">
        <f>'[2]All Speed'!L637</f>
        <v>58.65</v>
      </c>
      <c r="K637" s="112">
        <f>'[2]All Speed'!M637</f>
        <v>64.790000000000006</v>
      </c>
      <c r="L637" s="115">
        <f>VLOOKUP(A:A,readme[#All],2,FALSE)</f>
        <v>0</v>
      </c>
      <c r="M637" s="119">
        <f>VLOOKUP(A:A,readme[#All],3,FALSE)</f>
        <v>0</v>
      </c>
      <c r="N637" s="115">
        <f>VLOOKUP(A:A,readme[#All],4,FALSE)</f>
        <v>0</v>
      </c>
      <c r="O637" s="6">
        <f>VLOOKUP(A:A,readme[#All],5,FALSE)</f>
        <v>0</v>
      </c>
      <c r="P637" s="115">
        <f>VLOOKUP(A:A,readme[#All],6,FALSE)</f>
        <v>0</v>
      </c>
      <c r="Q637" s="143">
        <f t="shared" si="36"/>
        <v>-1</v>
      </c>
      <c r="R637" s="117">
        <f t="shared" si="37"/>
        <v>4330.9561000000003</v>
      </c>
      <c r="S637" s="143">
        <f t="shared" si="38"/>
        <v>-1</v>
      </c>
      <c r="T637" s="118">
        <f t="shared" si="39"/>
        <v>3439.8224999999998</v>
      </c>
      <c r="V637" s="10">
        <v>26547</v>
      </c>
      <c r="W637" s="139">
        <v>70</v>
      </c>
      <c r="X637" s="139">
        <v>0</v>
      </c>
      <c r="Y637" s="139">
        <v>57.57</v>
      </c>
      <c r="Z637" s="139">
        <v>0</v>
      </c>
      <c r="AA637" s="139"/>
      <c r="AB637" s="139"/>
      <c r="AC637" s="139"/>
      <c r="AD637" s="139"/>
      <c r="AE637" s="139"/>
      <c r="AF637" s="139"/>
      <c r="AG637" s="139"/>
      <c r="AH637" s="139"/>
      <c r="AI637" s="139"/>
      <c r="AJ637" s="139"/>
      <c r="AK637" s="139"/>
      <c r="AL637" s="139"/>
      <c r="AM637" s="139">
        <v>70</v>
      </c>
      <c r="AN637" s="139">
        <v>0</v>
      </c>
      <c r="AO637" s="139">
        <v>57.57</v>
      </c>
      <c r="AP637" s="139">
        <v>0</v>
      </c>
    </row>
    <row r="638" spans="1:42" x14ac:dyDescent="0.25">
      <c r="A638">
        <f>'[2]All Speed'!A638</f>
        <v>815</v>
      </c>
      <c r="B638">
        <f>'[2]All Speed'!C638</f>
        <v>2</v>
      </c>
      <c r="C638" s="8" t="str">
        <f>'[2]All Speed'!D638</f>
        <v>I-805 SB</v>
      </c>
      <c r="D638" s="5">
        <f>'[2]All Speed'!E638</f>
        <v>54</v>
      </c>
      <c r="E638" s="1">
        <f>'[2]All Speed'!F638</f>
        <v>0.39</v>
      </c>
      <c r="F638" s="8" t="str">
        <f>'[2]All Speed'!G638</f>
        <v>43RD</v>
      </c>
      <c r="G638" s="112">
        <f>'[2]All Speed'!I638</f>
        <v>64.86</v>
      </c>
      <c r="H638" s="2">
        <f>'[2]All Speed'!J638</f>
        <v>65.650000000000006</v>
      </c>
      <c r="I638" s="112">
        <f>'[2]All Speed'!K638</f>
        <v>64.709999999999994</v>
      </c>
      <c r="J638" s="2">
        <f>'[2]All Speed'!L638</f>
        <v>59.7</v>
      </c>
      <c r="K638" s="112">
        <f>'[2]All Speed'!M638</f>
        <v>65.14</v>
      </c>
      <c r="L638" s="115">
        <f>VLOOKUP(A:A,readme[#All],2,FALSE)</f>
        <v>0</v>
      </c>
      <c r="M638" s="119">
        <f>VLOOKUP(A:A,readme[#All],3,FALSE)</f>
        <v>0</v>
      </c>
      <c r="N638" s="115">
        <f>VLOOKUP(A:A,readme[#All],4,FALSE)</f>
        <v>0</v>
      </c>
      <c r="O638" s="6">
        <f>VLOOKUP(A:A,readme[#All],5,FALSE)</f>
        <v>0</v>
      </c>
      <c r="P638" s="115">
        <f>VLOOKUP(A:A,readme[#All],6,FALSE)</f>
        <v>0</v>
      </c>
      <c r="Q638" s="143">
        <f t="shared" si="36"/>
        <v>-1</v>
      </c>
      <c r="R638" s="117">
        <f t="shared" si="37"/>
        <v>4309.9225000000006</v>
      </c>
      <c r="S638" s="143">
        <f t="shared" si="38"/>
        <v>-1</v>
      </c>
      <c r="T638" s="118">
        <f t="shared" si="39"/>
        <v>3564.09</v>
      </c>
      <c r="V638" s="10">
        <v>26561</v>
      </c>
      <c r="W638" s="139">
        <v>69.819999999999993</v>
      </c>
      <c r="X638" s="139">
        <v>0</v>
      </c>
      <c r="Y638" s="139">
        <v>66.38</v>
      </c>
      <c r="Z638" s="139">
        <v>0</v>
      </c>
      <c r="AA638" s="139"/>
      <c r="AB638" s="139"/>
      <c r="AC638" s="139"/>
      <c r="AD638" s="139"/>
      <c r="AE638" s="139"/>
      <c r="AF638" s="139"/>
      <c r="AG638" s="139"/>
      <c r="AH638" s="139"/>
      <c r="AI638" s="139"/>
      <c r="AJ638" s="139"/>
      <c r="AK638" s="139"/>
      <c r="AL638" s="139"/>
      <c r="AM638" s="139">
        <v>69.819999999999993</v>
      </c>
      <c r="AN638" s="139">
        <v>0</v>
      </c>
      <c r="AO638" s="139">
        <v>66.38</v>
      </c>
      <c r="AP638" s="139">
        <v>0</v>
      </c>
    </row>
    <row r="639" spans="1:42" x14ac:dyDescent="0.25">
      <c r="A639">
        <f>'[2]All Speed'!A639</f>
        <v>20789</v>
      </c>
      <c r="B639">
        <f>'[2]All Speed'!C639</f>
        <v>2</v>
      </c>
      <c r="C639" s="8" t="str">
        <f>'[2]All Speed'!D639</f>
        <v>I-805 SB</v>
      </c>
      <c r="D639" s="5">
        <f>'[2]All Speed'!E639</f>
        <v>55</v>
      </c>
      <c r="E639" s="1">
        <f>'[2]All Speed'!F639</f>
        <v>0.43</v>
      </c>
      <c r="F639" s="8" t="str">
        <f>'[2]All Speed'!G639</f>
        <v>PLAZA</v>
      </c>
      <c r="G639" s="112">
        <f>'[2]All Speed'!I639</f>
        <v>64.86</v>
      </c>
      <c r="H639" s="2">
        <f>'[2]All Speed'!J639</f>
        <v>65.650000000000006</v>
      </c>
      <c r="I639" s="112">
        <f>'[2]All Speed'!K639</f>
        <v>64.709999999999994</v>
      </c>
      <c r="J639" s="2">
        <f>'[2]All Speed'!L639</f>
        <v>59.7</v>
      </c>
      <c r="K639" s="112">
        <f>'[2]All Speed'!M639</f>
        <v>65.14</v>
      </c>
      <c r="L639" s="115">
        <f>VLOOKUP(A:A,readme[#All],2,FALSE)</f>
        <v>0</v>
      </c>
      <c r="M639" s="119">
        <f>VLOOKUP(A:A,readme[#All],3,FALSE)</f>
        <v>0</v>
      </c>
      <c r="N639" s="115">
        <f>VLOOKUP(A:A,readme[#All],4,FALSE)</f>
        <v>0</v>
      </c>
      <c r="O639" s="6">
        <f>VLOOKUP(A:A,readme[#All],5,FALSE)</f>
        <v>0</v>
      </c>
      <c r="P639" s="115">
        <f>VLOOKUP(A:A,readme[#All],6,FALSE)</f>
        <v>0</v>
      </c>
      <c r="Q639" s="143">
        <f t="shared" si="36"/>
        <v>-1</v>
      </c>
      <c r="R639" s="117">
        <f t="shared" si="37"/>
        <v>4309.9225000000006</v>
      </c>
      <c r="S639" s="143">
        <f t="shared" si="38"/>
        <v>-1</v>
      </c>
      <c r="T639" s="118">
        <f t="shared" si="39"/>
        <v>3564.09</v>
      </c>
      <c r="V639" s="10">
        <v>26562</v>
      </c>
      <c r="W639" s="139"/>
      <c r="X639" s="139"/>
      <c r="Y639" s="139"/>
      <c r="Z639" s="139"/>
      <c r="AA639" s="139">
        <v>66.84</v>
      </c>
      <c r="AB639" s="139">
        <v>0</v>
      </c>
      <c r="AC639" s="139">
        <v>61.95</v>
      </c>
      <c r="AD639" s="139">
        <v>0</v>
      </c>
      <c r="AE639" s="139"/>
      <c r="AF639" s="139"/>
      <c r="AG639" s="139"/>
      <c r="AH639" s="139"/>
      <c r="AI639" s="139"/>
      <c r="AJ639" s="139"/>
      <c r="AK639" s="139"/>
      <c r="AL639" s="139"/>
      <c r="AM639" s="139">
        <v>66.84</v>
      </c>
      <c r="AN639" s="139">
        <v>0</v>
      </c>
      <c r="AO639" s="139">
        <v>61.95</v>
      </c>
      <c r="AP639" s="139">
        <v>0</v>
      </c>
    </row>
    <row r="640" spans="1:42" x14ac:dyDescent="0.25">
      <c r="A640">
        <f>'[2]All Speed'!A640</f>
        <v>20790</v>
      </c>
      <c r="B640">
        <f>'[2]All Speed'!C640</f>
        <v>2</v>
      </c>
      <c r="C640" s="8" t="str">
        <f>'[2]All Speed'!D640</f>
        <v>I-805 SB</v>
      </c>
      <c r="D640" s="5">
        <f>'[2]All Speed'!E640</f>
        <v>56</v>
      </c>
      <c r="E640" s="1">
        <f>'[2]All Speed'!F640</f>
        <v>0.67</v>
      </c>
      <c r="F640" s="8" t="str">
        <f>'[2]All Speed'!G640</f>
        <v>PLAZA</v>
      </c>
      <c r="G640" s="112">
        <f>'[2]All Speed'!I640</f>
        <v>64.86</v>
      </c>
      <c r="H640" s="2">
        <f>'[2]All Speed'!J640</f>
        <v>65.650000000000006</v>
      </c>
      <c r="I640" s="112">
        <f>'[2]All Speed'!K640</f>
        <v>64.709999999999994</v>
      </c>
      <c r="J640" s="2">
        <f>'[2]All Speed'!L640</f>
        <v>59.7</v>
      </c>
      <c r="K640" s="112">
        <f>'[2]All Speed'!M640</f>
        <v>65.14</v>
      </c>
      <c r="L640" s="115">
        <f>VLOOKUP(A:A,readme[#All],2,FALSE)</f>
        <v>0</v>
      </c>
      <c r="M640" s="119">
        <f>VLOOKUP(A:A,readme[#All],3,FALSE)</f>
        <v>0</v>
      </c>
      <c r="N640" s="115">
        <f>VLOOKUP(A:A,readme[#All],4,FALSE)</f>
        <v>0</v>
      </c>
      <c r="O640" s="6">
        <f>VLOOKUP(A:A,readme[#All],5,FALSE)</f>
        <v>0</v>
      </c>
      <c r="P640" s="115">
        <f>VLOOKUP(A:A,readme[#All],6,FALSE)</f>
        <v>0</v>
      </c>
      <c r="Q640" s="143">
        <f t="shared" si="36"/>
        <v>-1</v>
      </c>
      <c r="R640" s="117">
        <f t="shared" si="37"/>
        <v>4309.9225000000006</v>
      </c>
      <c r="S640" s="143">
        <f t="shared" si="38"/>
        <v>-1</v>
      </c>
      <c r="T640" s="118">
        <f t="shared" si="39"/>
        <v>3564.09</v>
      </c>
      <c r="V640" s="10">
        <v>26563</v>
      </c>
      <c r="W640" s="139"/>
      <c r="X640" s="139"/>
      <c r="Y640" s="139"/>
      <c r="Z640" s="139"/>
      <c r="AA640" s="139">
        <v>57.51</v>
      </c>
      <c r="AB640" s="139">
        <v>0</v>
      </c>
      <c r="AC640" s="139">
        <v>67.459999999999994</v>
      </c>
      <c r="AD640" s="139">
        <v>0</v>
      </c>
      <c r="AE640" s="139"/>
      <c r="AF640" s="139"/>
      <c r="AG640" s="139"/>
      <c r="AH640" s="139"/>
      <c r="AI640" s="139"/>
      <c r="AJ640" s="139"/>
      <c r="AK640" s="139"/>
      <c r="AL640" s="139"/>
      <c r="AM640" s="139">
        <v>57.51</v>
      </c>
      <c r="AN640" s="139">
        <v>0</v>
      </c>
      <c r="AO640" s="139">
        <v>67.459999999999994</v>
      </c>
      <c r="AP640" s="139">
        <v>0</v>
      </c>
    </row>
    <row r="641" spans="1:42" x14ac:dyDescent="0.25">
      <c r="A641">
        <f>'[2]All Speed'!A641</f>
        <v>3223</v>
      </c>
      <c r="B641">
        <f>'[2]All Speed'!C641</f>
        <v>2</v>
      </c>
      <c r="C641" s="8" t="str">
        <f>'[2]All Speed'!D641</f>
        <v>I-805 SB</v>
      </c>
      <c r="D641" s="5">
        <f>'[2]All Speed'!E641</f>
        <v>58</v>
      </c>
      <c r="E641" s="1">
        <f>'[2]All Speed'!F641</f>
        <v>0.33</v>
      </c>
      <c r="F641" s="8" t="str">
        <f>'[2]All Speed'!G641</f>
        <v>SWEETWATER</v>
      </c>
      <c r="G641" s="112">
        <f>'[2]All Speed'!I641</f>
        <v>65.02</v>
      </c>
      <c r="H641" s="2">
        <f>'[2]All Speed'!J641</f>
        <v>66.150000000000006</v>
      </c>
      <c r="I641" s="112">
        <f>'[2]All Speed'!K641</f>
        <v>64.86</v>
      </c>
      <c r="J641" s="2">
        <f>'[2]All Speed'!L641</f>
        <v>60.61</v>
      </c>
      <c r="K641" s="112">
        <f>'[2]All Speed'!M641</f>
        <v>65.38</v>
      </c>
      <c r="L641" s="115">
        <f>VLOOKUP(A:A,readme[#All],2,FALSE)</f>
        <v>0</v>
      </c>
      <c r="M641" s="119">
        <f>VLOOKUP(A:A,readme[#All],3,FALSE)</f>
        <v>0</v>
      </c>
      <c r="N641" s="115">
        <f>VLOOKUP(A:A,readme[#All],4,FALSE)</f>
        <v>0</v>
      </c>
      <c r="O641" s="6">
        <f>VLOOKUP(A:A,readme[#All],5,FALSE)</f>
        <v>0</v>
      </c>
      <c r="P641" s="115">
        <f>VLOOKUP(A:A,readme[#All],6,FALSE)</f>
        <v>0</v>
      </c>
      <c r="Q641" s="143">
        <f t="shared" si="36"/>
        <v>-1</v>
      </c>
      <c r="R641" s="117">
        <f t="shared" si="37"/>
        <v>4375.8225000000011</v>
      </c>
      <c r="S641" s="143">
        <f t="shared" si="38"/>
        <v>-1</v>
      </c>
      <c r="T641" s="118">
        <f t="shared" si="39"/>
        <v>3673.5720999999999</v>
      </c>
      <c r="V641" s="10">
        <v>26564</v>
      </c>
      <c r="W641" s="139"/>
      <c r="X641" s="139"/>
      <c r="Y641" s="139"/>
      <c r="Z641" s="139"/>
      <c r="AA641" s="139">
        <v>40.82</v>
      </c>
      <c r="AB641" s="139">
        <v>0</v>
      </c>
      <c r="AC641" s="139">
        <v>62.86</v>
      </c>
      <c r="AD641" s="139">
        <v>0</v>
      </c>
      <c r="AE641" s="139"/>
      <c r="AF641" s="139"/>
      <c r="AG641" s="139"/>
      <c r="AH641" s="139"/>
      <c r="AI641" s="139"/>
      <c r="AJ641" s="139"/>
      <c r="AK641" s="139"/>
      <c r="AL641" s="139"/>
      <c r="AM641" s="139">
        <v>40.82</v>
      </c>
      <c r="AN641" s="139">
        <v>0</v>
      </c>
      <c r="AO641" s="139">
        <v>62.86</v>
      </c>
      <c r="AP641" s="139">
        <v>0</v>
      </c>
    </row>
    <row r="642" spans="1:42" x14ac:dyDescent="0.25">
      <c r="A642">
        <f>'[2]All Speed'!A642</f>
        <v>823</v>
      </c>
      <c r="B642">
        <f>'[2]All Speed'!C642</f>
        <v>2</v>
      </c>
      <c r="C642" s="8" t="str">
        <f>'[2]All Speed'!D642</f>
        <v>I-805 SB</v>
      </c>
      <c r="D642" s="5">
        <f>'[2]All Speed'!E642</f>
        <v>59</v>
      </c>
      <c r="E642" s="1">
        <f>'[2]All Speed'!F642</f>
        <v>0.14000000000000001</v>
      </c>
      <c r="F642" s="8" t="str">
        <f>'[2]All Speed'!G642</f>
        <v>SWEETWATER</v>
      </c>
      <c r="G642" s="112">
        <f>'[2]All Speed'!I642</f>
        <v>65.02</v>
      </c>
      <c r="H642" s="2">
        <f>'[2]All Speed'!J642</f>
        <v>66.150000000000006</v>
      </c>
      <c r="I642" s="112">
        <f>'[2]All Speed'!K642</f>
        <v>64.86</v>
      </c>
      <c r="J642" s="2">
        <f>'[2]All Speed'!L642</f>
        <v>60.61</v>
      </c>
      <c r="K642" s="112">
        <f>'[2]All Speed'!M642</f>
        <v>65.38</v>
      </c>
      <c r="L642" s="115">
        <f>VLOOKUP(A:A,readme[#All],2,FALSE)</f>
        <v>0</v>
      </c>
      <c r="M642" s="119">
        <f>VLOOKUP(A:A,readme[#All],3,FALSE)</f>
        <v>0</v>
      </c>
      <c r="N642" s="115">
        <f>VLOOKUP(A:A,readme[#All],4,FALSE)</f>
        <v>0</v>
      </c>
      <c r="O642" s="6">
        <f>VLOOKUP(A:A,readme[#All],5,FALSE)</f>
        <v>0</v>
      </c>
      <c r="P642" s="115">
        <f>VLOOKUP(A:A,readme[#All],6,FALSE)</f>
        <v>0</v>
      </c>
      <c r="Q642" s="143">
        <f t="shared" si="36"/>
        <v>-1</v>
      </c>
      <c r="R642" s="117">
        <f t="shared" si="37"/>
        <v>4375.8225000000011</v>
      </c>
      <c r="S642" s="143">
        <f t="shared" si="38"/>
        <v>-1</v>
      </c>
      <c r="T642" s="118">
        <f t="shared" si="39"/>
        <v>3673.5720999999999</v>
      </c>
      <c r="V642" s="10">
        <v>26622</v>
      </c>
      <c r="W642" s="139"/>
      <c r="X642" s="139"/>
      <c r="Y642" s="139"/>
      <c r="Z642" s="139"/>
      <c r="AA642" s="139">
        <v>42.29</v>
      </c>
      <c r="AB642" s="139">
        <v>0</v>
      </c>
      <c r="AC642" s="139">
        <v>61.58</v>
      </c>
      <c r="AD642" s="139">
        <v>0</v>
      </c>
      <c r="AE642" s="139"/>
      <c r="AF642" s="139"/>
      <c r="AG642" s="139"/>
      <c r="AH642" s="139"/>
      <c r="AI642" s="139"/>
      <c r="AJ642" s="139"/>
      <c r="AK642" s="139"/>
      <c r="AL642" s="139"/>
      <c r="AM642" s="139">
        <v>42.29</v>
      </c>
      <c r="AN642" s="139">
        <v>0</v>
      </c>
      <c r="AO642" s="139">
        <v>61.58</v>
      </c>
      <c r="AP642" s="139">
        <v>0</v>
      </c>
    </row>
    <row r="643" spans="1:42" x14ac:dyDescent="0.25">
      <c r="A643">
        <f>'[2]All Speed'!A643</f>
        <v>824</v>
      </c>
      <c r="B643">
        <f>'[2]All Speed'!C643</f>
        <v>2</v>
      </c>
      <c r="C643" s="8" t="str">
        <f>'[2]All Speed'!D643</f>
        <v>I-805 SB</v>
      </c>
      <c r="D643" s="5">
        <f>'[2]All Speed'!E643</f>
        <v>60</v>
      </c>
      <c r="E643" s="1">
        <f>'[2]All Speed'!F643</f>
        <v>0.17</v>
      </c>
      <c r="F643" s="8" t="str">
        <f>'[2]All Speed'!G643</f>
        <v>EUCLID</v>
      </c>
      <c r="G643" s="112">
        <f>'[2]All Speed'!I643</f>
        <v>65.02</v>
      </c>
      <c r="H643" s="2">
        <f>'[2]All Speed'!J643</f>
        <v>66.150000000000006</v>
      </c>
      <c r="I643" s="112">
        <f>'[2]All Speed'!K643</f>
        <v>64.86</v>
      </c>
      <c r="J643" s="2">
        <f>'[2]All Speed'!L643</f>
        <v>60.61</v>
      </c>
      <c r="K643" s="112">
        <f>'[2]All Speed'!M643</f>
        <v>65.38</v>
      </c>
      <c r="L643" s="115">
        <f>VLOOKUP(A:A,readme[#All],2,FALSE)</f>
        <v>0</v>
      </c>
      <c r="M643" s="119">
        <f>VLOOKUP(A:A,readme[#All],3,FALSE)</f>
        <v>0</v>
      </c>
      <c r="N643" s="115">
        <f>VLOOKUP(A:A,readme[#All],4,FALSE)</f>
        <v>0</v>
      </c>
      <c r="O643" s="6">
        <f>VLOOKUP(A:A,readme[#All],5,FALSE)</f>
        <v>0</v>
      </c>
      <c r="P643" s="115">
        <f>VLOOKUP(A:A,readme[#All],6,FALSE)</f>
        <v>0</v>
      </c>
      <c r="Q643" s="143">
        <f t="shared" ref="Q643:Q706" si="40">IFERROR(M643/H643-1,"")</f>
        <v>-1</v>
      </c>
      <c r="R643" s="117">
        <f t="shared" ref="R643:R706" si="41">IFERROR(POWER((M643-H643),2),"")</f>
        <v>4375.8225000000011</v>
      </c>
      <c r="S643" s="143">
        <f t="shared" ref="S643:S706" si="42">IFERROR(O643/J643-1,"")</f>
        <v>-1</v>
      </c>
      <c r="T643" s="118">
        <f t="shared" ref="T643:T706" si="43">IFERROR(POWER((O643-J643),2),"")</f>
        <v>3673.5720999999999</v>
      </c>
      <c r="V643" s="10">
        <v>26623</v>
      </c>
      <c r="W643" s="139"/>
      <c r="X643" s="139"/>
      <c r="Y643" s="139"/>
      <c r="Z643" s="139"/>
      <c r="AA643" s="139">
        <v>69.75</v>
      </c>
      <c r="AB643" s="139">
        <v>0</v>
      </c>
      <c r="AC643" s="139">
        <v>66.58</v>
      </c>
      <c r="AD643" s="139">
        <v>0</v>
      </c>
      <c r="AE643" s="139"/>
      <c r="AF643" s="139"/>
      <c r="AG643" s="139"/>
      <c r="AH643" s="139"/>
      <c r="AI643" s="139"/>
      <c r="AJ643" s="139"/>
      <c r="AK643" s="139"/>
      <c r="AL643" s="139"/>
      <c r="AM643" s="139">
        <v>69.75</v>
      </c>
      <c r="AN643" s="139">
        <v>0</v>
      </c>
      <c r="AO643" s="139">
        <v>66.58</v>
      </c>
      <c r="AP643" s="139">
        <v>0</v>
      </c>
    </row>
    <row r="644" spans="1:42" x14ac:dyDescent="0.25">
      <c r="A644">
        <f>'[2]All Speed'!A644</f>
        <v>834</v>
      </c>
      <c r="B644">
        <f>'[2]All Speed'!C644</f>
        <v>2</v>
      </c>
      <c r="C644" s="8" t="str">
        <f>'[2]All Speed'!D644</f>
        <v>I-805 SB</v>
      </c>
      <c r="D644" s="5">
        <f>'[2]All Speed'!E644</f>
        <v>61</v>
      </c>
      <c r="E644" s="1">
        <f>'[2]All Speed'!F644</f>
        <v>0.2</v>
      </c>
      <c r="F644" s="8" t="str">
        <f>'[2]All Speed'!G644</f>
        <v>EUCLID</v>
      </c>
      <c r="G644" s="112">
        <f>'[2]All Speed'!I644</f>
        <v>65.02</v>
      </c>
      <c r="H644" s="2">
        <f>'[2]All Speed'!J644</f>
        <v>66.150000000000006</v>
      </c>
      <c r="I644" s="112">
        <f>'[2]All Speed'!K644</f>
        <v>64.86</v>
      </c>
      <c r="J644" s="2">
        <f>'[2]All Speed'!L644</f>
        <v>60.61</v>
      </c>
      <c r="K644" s="112">
        <f>'[2]All Speed'!M644</f>
        <v>65.38</v>
      </c>
      <c r="L644" s="115">
        <f>VLOOKUP(A:A,readme[#All],2,FALSE)</f>
        <v>0</v>
      </c>
      <c r="M644" s="119">
        <f>VLOOKUP(A:A,readme[#All],3,FALSE)</f>
        <v>0</v>
      </c>
      <c r="N644" s="115">
        <f>VLOOKUP(A:A,readme[#All],4,FALSE)</f>
        <v>0</v>
      </c>
      <c r="O644" s="6">
        <f>VLOOKUP(A:A,readme[#All],5,FALSE)</f>
        <v>0</v>
      </c>
      <c r="P644" s="115">
        <f>VLOOKUP(A:A,readme[#All],6,FALSE)</f>
        <v>0</v>
      </c>
      <c r="Q644" s="143">
        <f t="shared" si="40"/>
        <v>-1</v>
      </c>
      <c r="R644" s="117">
        <f t="shared" si="41"/>
        <v>4375.8225000000011</v>
      </c>
      <c r="S644" s="143">
        <f t="shared" si="42"/>
        <v>-1</v>
      </c>
      <c r="T644" s="118">
        <f t="shared" si="43"/>
        <v>3673.5720999999999</v>
      </c>
      <c r="V644" s="10">
        <v>26667</v>
      </c>
      <c r="W644" s="139">
        <v>68.989999999999995</v>
      </c>
      <c r="X644" s="139">
        <v>0</v>
      </c>
      <c r="Y644" s="139">
        <v>57.78</v>
      </c>
      <c r="Z644" s="139">
        <v>0</v>
      </c>
      <c r="AA644" s="139"/>
      <c r="AB644" s="139"/>
      <c r="AC644" s="139"/>
      <c r="AD644" s="139"/>
      <c r="AE644" s="139"/>
      <c r="AF644" s="139"/>
      <c r="AG644" s="139"/>
      <c r="AH644" s="139"/>
      <c r="AI644" s="139"/>
      <c r="AJ644" s="139"/>
      <c r="AK644" s="139"/>
      <c r="AL644" s="139"/>
      <c r="AM644" s="139">
        <v>68.989999999999995</v>
      </c>
      <c r="AN644" s="139">
        <v>0</v>
      </c>
      <c r="AO644" s="139">
        <v>57.78</v>
      </c>
      <c r="AP644" s="139">
        <v>0</v>
      </c>
    </row>
    <row r="645" spans="1:42" x14ac:dyDescent="0.25">
      <c r="A645">
        <f>'[2]All Speed'!A645</f>
        <v>835</v>
      </c>
      <c r="B645">
        <f>'[2]All Speed'!C645</f>
        <v>2</v>
      </c>
      <c r="C645" s="8" t="str">
        <f>'[2]All Speed'!D645</f>
        <v>I-805 SB</v>
      </c>
      <c r="D645" s="5">
        <f>'[2]All Speed'!E645</f>
        <v>62</v>
      </c>
      <c r="E645" s="1">
        <f>'[2]All Speed'!F645</f>
        <v>0.35</v>
      </c>
      <c r="F645" s="8" t="str">
        <f>'[2]All Speed'!G645</f>
        <v>SR-54 EB</v>
      </c>
      <c r="G645" s="112">
        <f>'[2]All Speed'!I645</f>
        <v>65.02</v>
      </c>
      <c r="H645" s="2">
        <f>'[2]All Speed'!J645</f>
        <v>66.150000000000006</v>
      </c>
      <c r="I645" s="112">
        <f>'[2]All Speed'!K645</f>
        <v>64.86</v>
      </c>
      <c r="J645" s="2">
        <f>'[2]All Speed'!L645</f>
        <v>60.61</v>
      </c>
      <c r="K645" s="112">
        <f>'[2]All Speed'!M645</f>
        <v>65.38</v>
      </c>
      <c r="L645" s="115">
        <f>VLOOKUP(A:A,readme[#All],2,FALSE)</f>
        <v>0</v>
      </c>
      <c r="M645" s="119">
        <f>VLOOKUP(A:A,readme[#All],3,FALSE)</f>
        <v>0</v>
      </c>
      <c r="N645" s="115">
        <f>VLOOKUP(A:A,readme[#All],4,FALSE)</f>
        <v>0</v>
      </c>
      <c r="O645" s="6">
        <f>VLOOKUP(A:A,readme[#All],5,FALSE)</f>
        <v>0</v>
      </c>
      <c r="P645" s="115">
        <f>VLOOKUP(A:A,readme[#All],6,FALSE)</f>
        <v>0</v>
      </c>
      <c r="Q645" s="143">
        <f t="shared" si="40"/>
        <v>-1</v>
      </c>
      <c r="R645" s="117">
        <f t="shared" si="41"/>
        <v>4375.8225000000011</v>
      </c>
      <c r="S645" s="143">
        <f t="shared" si="42"/>
        <v>-1</v>
      </c>
      <c r="T645" s="118">
        <f t="shared" si="43"/>
        <v>3673.5720999999999</v>
      </c>
      <c r="V645" s="10">
        <v>26675</v>
      </c>
      <c r="W645" s="139"/>
      <c r="X645" s="139"/>
      <c r="Y645" s="139"/>
      <c r="Z645" s="139"/>
      <c r="AA645" s="139">
        <v>66.099999999999994</v>
      </c>
      <c r="AB645" s="139">
        <v>0</v>
      </c>
      <c r="AC645" s="139">
        <v>69.89</v>
      </c>
      <c r="AD645" s="139">
        <v>0</v>
      </c>
      <c r="AE645" s="139"/>
      <c r="AF645" s="139"/>
      <c r="AG645" s="139"/>
      <c r="AH645" s="139"/>
      <c r="AI645" s="139"/>
      <c r="AJ645" s="139"/>
      <c r="AK645" s="139"/>
      <c r="AL645" s="139"/>
      <c r="AM645" s="139">
        <v>66.099999999999994</v>
      </c>
      <c r="AN645" s="139">
        <v>0</v>
      </c>
      <c r="AO645" s="139">
        <v>69.89</v>
      </c>
      <c r="AP645" s="139">
        <v>0</v>
      </c>
    </row>
    <row r="646" spans="1:42" x14ac:dyDescent="0.25">
      <c r="A646">
        <f>'[2]All Speed'!A646</f>
        <v>836</v>
      </c>
      <c r="B646">
        <f>'[2]All Speed'!C646</f>
        <v>2</v>
      </c>
      <c r="C646" s="8" t="str">
        <f>'[2]All Speed'!D646</f>
        <v>I-805 SB</v>
      </c>
      <c r="D646" s="5">
        <f>'[2]All Speed'!E646</f>
        <v>63</v>
      </c>
      <c r="E646" s="1">
        <f>'[2]All Speed'!F646</f>
        <v>0.47</v>
      </c>
      <c r="F646" s="8" t="str">
        <f>'[2]All Speed'!G646</f>
        <v>BONITA</v>
      </c>
      <c r="G646" s="112">
        <f>'[2]All Speed'!I646</f>
        <v>63.28</v>
      </c>
      <c r="H646" s="2">
        <f>'[2]All Speed'!J646</f>
        <v>63.91</v>
      </c>
      <c r="I646" s="112">
        <f>'[2]All Speed'!K646</f>
        <v>64.09</v>
      </c>
      <c r="J646" s="2">
        <f>'[2]All Speed'!L646</f>
        <v>57.4</v>
      </c>
      <c r="K646" s="112">
        <f>'[2]All Speed'!M646</f>
        <v>63.68</v>
      </c>
      <c r="L646" s="115">
        <f>VLOOKUP(A:A,readme[#All],2,FALSE)</f>
        <v>0</v>
      </c>
      <c r="M646" s="119">
        <f>VLOOKUP(A:A,readme[#All],3,FALSE)</f>
        <v>0</v>
      </c>
      <c r="N646" s="115">
        <f>VLOOKUP(A:A,readme[#All],4,FALSE)</f>
        <v>0</v>
      </c>
      <c r="O646" s="6">
        <f>VLOOKUP(A:A,readme[#All],5,FALSE)</f>
        <v>0</v>
      </c>
      <c r="P646" s="115">
        <f>VLOOKUP(A:A,readme[#All],6,FALSE)</f>
        <v>0</v>
      </c>
      <c r="Q646" s="143">
        <f t="shared" si="40"/>
        <v>-1</v>
      </c>
      <c r="R646" s="117">
        <f t="shared" si="41"/>
        <v>4084.4880999999996</v>
      </c>
      <c r="S646" s="143">
        <f t="shared" si="42"/>
        <v>-1</v>
      </c>
      <c r="T646" s="118">
        <f t="shared" si="43"/>
        <v>3294.7599999999998</v>
      </c>
      <c r="V646" s="10">
        <v>26708</v>
      </c>
      <c r="W646" s="139">
        <v>44.35</v>
      </c>
      <c r="X646" s="139">
        <v>0</v>
      </c>
      <c r="Y646" s="139">
        <v>67.37</v>
      </c>
      <c r="Z646" s="139">
        <v>0</v>
      </c>
      <c r="AA646" s="139"/>
      <c r="AB646" s="139"/>
      <c r="AC646" s="139"/>
      <c r="AD646" s="139"/>
      <c r="AE646" s="139"/>
      <c r="AF646" s="139"/>
      <c r="AG646" s="139"/>
      <c r="AH646" s="139"/>
      <c r="AI646" s="139"/>
      <c r="AJ646" s="139"/>
      <c r="AK646" s="139"/>
      <c r="AL646" s="139"/>
      <c r="AM646" s="139">
        <v>44.35</v>
      </c>
      <c r="AN646" s="139">
        <v>0</v>
      </c>
      <c r="AO646" s="139">
        <v>67.37</v>
      </c>
      <c r="AP646" s="139">
        <v>0</v>
      </c>
    </row>
    <row r="647" spans="1:42" x14ac:dyDescent="0.25">
      <c r="A647">
        <f>'[2]All Speed'!A647</f>
        <v>837</v>
      </c>
      <c r="B647">
        <f>'[2]All Speed'!C647</f>
        <v>2</v>
      </c>
      <c r="C647" s="8" t="str">
        <f>'[2]All Speed'!D647</f>
        <v>I-805 SB</v>
      </c>
      <c r="D647" s="5">
        <f>'[2]All Speed'!E647</f>
        <v>64</v>
      </c>
      <c r="E647" s="1">
        <f>'[2]All Speed'!F647</f>
        <v>0.27</v>
      </c>
      <c r="F647" s="8" t="str">
        <f>'[2]All Speed'!G647</f>
        <v>BONITA</v>
      </c>
      <c r="G647" s="112">
        <f>'[2]All Speed'!I647</f>
        <v>64.44</v>
      </c>
      <c r="H647" s="2">
        <f>'[2]All Speed'!J647</f>
        <v>62.9</v>
      </c>
      <c r="I647" s="112">
        <f>'[2]All Speed'!K647</f>
        <v>61.7</v>
      </c>
      <c r="J647" s="2">
        <f>'[2]All Speed'!L647</f>
        <v>55.08</v>
      </c>
      <c r="K647" s="112">
        <f>'[2]All Speed'!M647</f>
        <v>63.67</v>
      </c>
      <c r="L647" s="115">
        <f>VLOOKUP(A:A,readme[#All],2,FALSE)</f>
        <v>0</v>
      </c>
      <c r="M647" s="119">
        <f>VLOOKUP(A:A,readme[#All],3,FALSE)</f>
        <v>0</v>
      </c>
      <c r="N647" s="115">
        <f>VLOOKUP(A:A,readme[#All],4,FALSE)</f>
        <v>0</v>
      </c>
      <c r="O647" s="6">
        <f>VLOOKUP(A:A,readme[#All],5,FALSE)</f>
        <v>0</v>
      </c>
      <c r="P647" s="115">
        <f>VLOOKUP(A:A,readme[#All],6,FALSE)</f>
        <v>0</v>
      </c>
      <c r="Q647" s="143">
        <f t="shared" si="40"/>
        <v>-1</v>
      </c>
      <c r="R647" s="117">
        <f t="shared" si="41"/>
        <v>3956.41</v>
      </c>
      <c r="S647" s="143">
        <f t="shared" si="42"/>
        <v>-1</v>
      </c>
      <c r="T647" s="118">
        <f t="shared" si="43"/>
        <v>3033.8063999999999</v>
      </c>
      <c r="V647" s="10">
        <v>26788</v>
      </c>
      <c r="W647" s="139">
        <v>67.5</v>
      </c>
      <c r="X647" s="139">
        <v>0</v>
      </c>
      <c r="Y647" s="139">
        <v>69.989999999999995</v>
      </c>
      <c r="Z647" s="139">
        <v>0</v>
      </c>
      <c r="AA647" s="139"/>
      <c r="AB647" s="139"/>
      <c r="AC647" s="139"/>
      <c r="AD647" s="139"/>
      <c r="AE647" s="139"/>
      <c r="AF647" s="139"/>
      <c r="AG647" s="139"/>
      <c r="AH647" s="139"/>
      <c r="AI647" s="139"/>
      <c r="AJ647" s="139"/>
      <c r="AK647" s="139"/>
      <c r="AL647" s="139"/>
      <c r="AM647" s="139">
        <v>67.5</v>
      </c>
      <c r="AN647" s="139">
        <v>0</v>
      </c>
      <c r="AO647" s="139">
        <v>69.989999999999995</v>
      </c>
      <c r="AP647" s="139">
        <v>0</v>
      </c>
    </row>
    <row r="648" spans="1:42" x14ac:dyDescent="0.25">
      <c r="A648">
        <f>'[2]All Speed'!A648</f>
        <v>10486</v>
      </c>
      <c r="B648">
        <f>'[2]All Speed'!C648</f>
        <v>2</v>
      </c>
      <c r="C648" s="8" t="str">
        <f>'[2]All Speed'!D648</f>
        <v>I-805 SB</v>
      </c>
      <c r="D648" s="5">
        <f>'[2]All Speed'!E648</f>
        <v>65</v>
      </c>
      <c r="E648" s="1">
        <f>'[2]All Speed'!F648</f>
        <v>0.14000000000000001</v>
      </c>
      <c r="F648" s="8" t="str">
        <f>'[2]All Speed'!G648</f>
        <v>H</v>
      </c>
      <c r="G648" s="112">
        <f>'[2]All Speed'!I648</f>
        <v>64.44</v>
      </c>
      <c r="H648" s="2">
        <f>'[2]All Speed'!J648</f>
        <v>62.9</v>
      </c>
      <c r="I648" s="112">
        <f>'[2]All Speed'!K648</f>
        <v>61.7</v>
      </c>
      <c r="J648" s="2">
        <f>'[2]All Speed'!L648</f>
        <v>55.08</v>
      </c>
      <c r="K648" s="112">
        <f>'[2]All Speed'!M648</f>
        <v>63.67</v>
      </c>
      <c r="L648" s="115">
        <f>VLOOKUP(A:A,readme[#All],2,FALSE)</f>
        <v>0</v>
      </c>
      <c r="M648" s="119">
        <f>VLOOKUP(A:A,readme[#All],3,FALSE)</f>
        <v>0</v>
      </c>
      <c r="N648" s="115">
        <f>VLOOKUP(A:A,readme[#All],4,FALSE)</f>
        <v>0</v>
      </c>
      <c r="O648" s="6">
        <f>VLOOKUP(A:A,readme[#All],5,FALSE)</f>
        <v>0</v>
      </c>
      <c r="P648" s="115">
        <f>VLOOKUP(A:A,readme[#All],6,FALSE)</f>
        <v>0</v>
      </c>
      <c r="Q648" s="143">
        <f t="shared" si="40"/>
        <v>-1</v>
      </c>
      <c r="R648" s="117">
        <f t="shared" si="41"/>
        <v>3956.41</v>
      </c>
      <c r="S648" s="143">
        <f t="shared" si="42"/>
        <v>-1</v>
      </c>
      <c r="T648" s="118">
        <f t="shared" si="43"/>
        <v>3033.8063999999999</v>
      </c>
      <c r="V648" s="10">
        <v>26870</v>
      </c>
      <c r="W648" s="139">
        <v>68.349999999999994</v>
      </c>
      <c r="X648" s="139">
        <v>0</v>
      </c>
      <c r="Y648" s="139">
        <v>59.55</v>
      </c>
      <c r="Z648" s="139">
        <v>0</v>
      </c>
      <c r="AA648" s="139"/>
      <c r="AB648" s="139"/>
      <c r="AC648" s="139"/>
      <c r="AD648" s="139"/>
      <c r="AE648" s="139"/>
      <c r="AF648" s="139"/>
      <c r="AG648" s="139"/>
      <c r="AH648" s="139"/>
      <c r="AI648" s="139"/>
      <c r="AJ648" s="139"/>
      <c r="AK648" s="139"/>
      <c r="AL648" s="139"/>
      <c r="AM648" s="139">
        <v>68.349999999999994</v>
      </c>
      <c r="AN648" s="139">
        <v>0</v>
      </c>
      <c r="AO648" s="139">
        <v>59.55</v>
      </c>
      <c r="AP648" s="139">
        <v>0</v>
      </c>
    </row>
    <row r="649" spans="1:42" x14ac:dyDescent="0.25">
      <c r="A649">
        <f>'[2]All Speed'!A649</f>
        <v>22157</v>
      </c>
      <c r="B649">
        <f>'[2]All Speed'!C649</f>
        <v>2</v>
      </c>
      <c r="C649" s="8" t="str">
        <f>'[2]All Speed'!D649</f>
        <v>I-805 SB</v>
      </c>
      <c r="D649" s="5">
        <f>'[2]All Speed'!E649</f>
        <v>66</v>
      </c>
      <c r="E649" s="1">
        <f>'[2]All Speed'!F649</f>
        <v>0.16</v>
      </c>
      <c r="F649" s="8" t="str">
        <f>'[2]All Speed'!G649</f>
        <v>H</v>
      </c>
      <c r="G649" s="112">
        <f>'[2]All Speed'!I649</f>
        <v>64.44</v>
      </c>
      <c r="H649" s="2">
        <f>'[2]All Speed'!J649</f>
        <v>62.9</v>
      </c>
      <c r="I649" s="112">
        <f>'[2]All Speed'!K649</f>
        <v>61.7</v>
      </c>
      <c r="J649" s="2">
        <f>'[2]All Speed'!L649</f>
        <v>55.08</v>
      </c>
      <c r="K649" s="112">
        <f>'[2]All Speed'!M649</f>
        <v>63.67</v>
      </c>
      <c r="L649" s="115">
        <f>VLOOKUP(A:A,readme[#All],2,FALSE)</f>
        <v>0</v>
      </c>
      <c r="M649" s="119">
        <f>VLOOKUP(A:A,readme[#All],3,FALSE)</f>
        <v>0</v>
      </c>
      <c r="N649" s="115">
        <f>VLOOKUP(A:A,readme[#All],4,FALSE)</f>
        <v>0</v>
      </c>
      <c r="O649" s="6">
        <f>VLOOKUP(A:A,readme[#All],5,FALSE)</f>
        <v>0</v>
      </c>
      <c r="P649" s="115">
        <f>VLOOKUP(A:A,readme[#All],6,FALSE)</f>
        <v>0</v>
      </c>
      <c r="Q649" s="143">
        <f t="shared" si="40"/>
        <v>-1</v>
      </c>
      <c r="R649" s="117">
        <f t="shared" si="41"/>
        <v>3956.41</v>
      </c>
      <c r="S649" s="143">
        <f t="shared" si="42"/>
        <v>-1</v>
      </c>
      <c r="T649" s="118">
        <f t="shared" si="43"/>
        <v>3033.8063999999999</v>
      </c>
      <c r="V649" s="10">
        <v>26879</v>
      </c>
      <c r="W649" s="139"/>
      <c r="X649" s="139"/>
      <c r="Y649" s="139"/>
      <c r="Z649" s="139"/>
      <c r="AA649" s="139">
        <v>55.78</v>
      </c>
      <c r="AB649" s="139">
        <v>0</v>
      </c>
      <c r="AC649" s="139">
        <v>70.08</v>
      </c>
      <c r="AD649" s="139">
        <v>0</v>
      </c>
      <c r="AE649" s="139"/>
      <c r="AF649" s="139"/>
      <c r="AG649" s="139"/>
      <c r="AH649" s="139"/>
      <c r="AI649" s="139"/>
      <c r="AJ649" s="139"/>
      <c r="AK649" s="139"/>
      <c r="AL649" s="139"/>
      <c r="AM649" s="139">
        <v>55.78</v>
      </c>
      <c r="AN649" s="139">
        <v>0</v>
      </c>
      <c r="AO649" s="139">
        <v>70.08</v>
      </c>
      <c r="AP649" s="139">
        <v>0</v>
      </c>
    </row>
    <row r="650" spans="1:42" x14ac:dyDescent="0.25">
      <c r="A650">
        <f>'[2]All Speed'!A650</f>
        <v>22158</v>
      </c>
      <c r="B650">
        <f>'[2]All Speed'!C650</f>
        <v>2</v>
      </c>
      <c r="C650" s="8" t="str">
        <f>'[2]All Speed'!D650</f>
        <v>I-805 SB</v>
      </c>
      <c r="D650" s="5">
        <f>'[2]All Speed'!E650</f>
        <v>67</v>
      </c>
      <c r="E650" s="1">
        <f>'[2]All Speed'!F650</f>
        <v>0.06</v>
      </c>
      <c r="F650" s="8" t="str">
        <f>'[2]All Speed'!G650</f>
        <v>H</v>
      </c>
      <c r="G650" s="112">
        <f>'[2]All Speed'!I650</f>
        <v>64.44</v>
      </c>
      <c r="H650" s="2">
        <f>'[2]All Speed'!J650</f>
        <v>62.9</v>
      </c>
      <c r="I650" s="112">
        <f>'[2]All Speed'!K650</f>
        <v>61.7</v>
      </c>
      <c r="J650" s="2">
        <f>'[2]All Speed'!L650</f>
        <v>55.08</v>
      </c>
      <c r="K650" s="112">
        <f>'[2]All Speed'!M650</f>
        <v>63.67</v>
      </c>
      <c r="L650" s="115">
        <f>VLOOKUP(A:A,readme[#All],2,FALSE)</f>
        <v>0</v>
      </c>
      <c r="M650" s="119">
        <f>VLOOKUP(A:A,readme[#All],3,FALSE)</f>
        <v>0</v>
      </c>
      <c r="N650" s="115">
        <f>VLOOKUP(A:A,readme[#All],4,FALSE)</f>
        <v>0</v>
      </c>
      <c r="O650" s="6">
        <f>VLOOKUP(A:A,readme[#All],5,FALSE)</f>
        <v>0</v>
      </c>
      <c r="P650" s="115">
        <f>VLOOKUP(A:A,readme[#All],6,FALSE)</f>
        <v>0</v>
      </c>
      <c r="Q650" s="143">
        <f t="shared" si="40"/>
        <v>-1</v>
      </c>
      <c r="R650" s="117">
        <f t="shared" si="41"/>
        <v>3956.41</v>
      </c>
      <c r="S650" s="143">
        <f t="shared" si="42"/>
        <v>-1</v>
      </c>
      <c r="T650" s="118">
        <f t="shared" si="43"/>
        <v>3033.8063999999999</v>
      </c>
      <c r="V650" s="10">
        <v>27014</v>
      </c>
      <c r="W650" s="139">
        <v>67.87</v>
      </c>
      <c r="X650" s="139">
        <v>0</v>
      </c>
      <c r="Y650" s="139">
        <v>66.84</v>
      </c>
      <c r="Z650" s="139">
        <v>0</v>
      </c>
      <c r="AA650" s="139"/>
      <c r="AB650" s="139"/>
      <c r="AC650" s="139"/>
      <c r="AD650" s="139"/>
      <c r="AE650" s="139"/>
      <c r="AF650" s="139"/>
      <c r="AG650" s="139"/>
      <c r="AH650" s="139"/>
      <c r="AI650" s="139"/>
      <c r="AJ650" s="139"/>
      <c r="AK650" s="139"/>
      <c r="AL650" s="139"/>
      <c r="AM650" s="139">
        <v>67.87</v>
      </c>
      <c r="AN650" s="139">
        <v>0</v>
      </c>
      <c r="AO650" s="139">
        <v>66.84</v>
      </c>
      <c r="AP650" s="139">
        <v>0</v>
      </c>
    </row>
    <row r="651" spans="1:42" x14ac:dyDescent="0.25">
      <c r="A651">
        <f>'[2]All Speed'!A651</f>
        <v>839</v>
      </c>
      <c r="B651">
        <f>'[2]All Speed'!C651</f>
        <v>2</v>
      </c>
      <c r="C651" s="8" t="str">
        <f>'[2]All Speed'!D651</f>
        <v>I-805 SB</v>
      </c>
      <c r="D651" s="5">
        <f>'[2]All Speed'!E651</f>
        <v>68</v>
      </c>
      <c r="E651" s="1">
        <f>'[2]All Speed'!F651</f>
        <v>0.09</v>
      </c>
      <c r="F651" s="8" t="str">
        <f>'[2]All Speed'!G651</f>
        <v>H</v>
      </c>
      <c r="G651" s="112">
        <f>'[2]All Speed'!I651</f>
        <v>64.44</v>
      </c>
      <c r="H651" s="2">
        <f>'[2]All Speed'!J651</f>
        <v>62.9</v>
      </c>
      <c r="I651" s="112">
        <f>'[2]All Speed'!K651</f>
        <v>61.7</v>
      </c>
      <c r="J651" s="2">
        <f>'[2]All Speed'!L651</f>
        <v>55.08</v>
      </c>
      <c r="K651" s="112">
        <f>'[2]All Speed'!M651</f>
        <v>63.67</v>
      </c>
      <c r="L651" s="115">
        <f>VLOOKUP(A:A,readme[#All],2,FALSE)</f>
        <v>0</v>
      </c>
      <c r="M651" s="119">
        <f>VLOOKUP(A:A,readme[#All],3,FALSE)</f>
        <v>0</v>
      </c>
      <c r="N651" s="115">
        <f>VLOOKUP(A:A,readme[#All],4,FALSE)</f>
        <v>0</v>
      </c>
      <c r="O651" s="6">
        <f>VLOOKUP(A:A,readme[#All],5,FALSE)</f>
        <v>0</v>
      </c>
      <c r="P651" s="115">
        <f>VLOOKUP(A:A,readme[#All],6,FALSE)</f>
        <v>0</v>
      </c>
      <c r="Q651" s="143">
        <f t="shared" si="40"/>
        <v>-1</v>
      </c>
      <c r="R651" s="117">
        <f t="shared" si="41"/>
        <v>3956.41</v>
      </c>
      <c r="S651" s="143">
        <f t="shared" si="42"/>
        <v>-1</v>
      </c>
      <c r="T651" s="118">
        <f t="shared" si="43"/>
        <v>3033.8063999999999</v>
      </c>
      <c r="V651" s="10">
        <v>27131</v>
      </c>
      <c r="W651" s="139"/>
      <c r="X651" s="139"/>
      <c r="Y651" s="139"/>
      <c r="Z651" s="139"/>
      <c r="AA651" s="139">
        <v>66.040000000000006</v>
      </c>
      <c r="AB651" s="139">
        <v>0</v>
      </c>
      <c r="AC651" s="139">
        <v>49.96</v>
      </c>
      <c r="AD651" s="139">
        <v>0</v>
      </c>
      <c r="AE651" s="139"/>
      <c r="AF651" s="139"/>
      <c r="AG651" s="139"/>
      <c r="AH651" s="139"/>
      <c r="AI651" s="139"/>
      <c r="AJ651" s="139"/>
      <c r="AK651" s="139"/>
      <c r="AL651" s="139"/>
      <c r="AM651" s="139">
        <v>66.040000000000006</v>
      </c>
      <c r="AN651" s="139">
        <v>0</v>
      </c>
      <c r="AO651" s="139">
        <v>49.96</v>
      </c>
      <c r="AP651" s="139">
        <v>0</v>
      </c>
    </row>
    <row r="652" spans="1:42" x14ac:dyDescent="0.25">
      <c r="A652">
        <f>'[2]All Speed'!A652</f>
        <v>10633</v>
      </c>
      <c r="B652">
        <f>'[2]All Speed'!C652</f>
        <v>2</v>
      </c>
      <c r="C652" s="8" t="str">
        <f>'[2]All Speed'!D652</f>
        <v>I-805 SB</v>
      </c>
      <c r="D652" s="5">
        <f>'[2]All Speed'!E652</f>
        <v>70</v>
      </c>
      <c r="E652" s="1">
        <f>'[2]All Speed'!F652</f>
        <v>0.54</v>
      </c>
      <c r="F652" s="8" t="str">
        <f>'[2]All Speed'!G652</f>
        <v>TELEGRAPH CANYON</v>
      </c>
      <c r="G652" s="112">
        <f>'[2]All Speed'!I652</f>
        <v>63.98</v>
      </c>
      <c r="H652" s="2">
        <f>'[2]All Speed'!J652</f>
        <v>63.99</v>
      </c>
      <c r="I652" s="112">
        <f>'[2]All Speed'!K652</f>
        <v>63.02</v>
      </c>
      <c r="J652" s="2">
        <f>'[2]All Speed'!L652</f>
        <v>58.06</v>
      </c>
      <c r="K652" s="112">
        <f>'[2]All Speed'!M652</f>
        <v>63.77</v>
      </c>
      <c r="L652" s="115">
        <f>VLOOKUP(A:A,readme[#All],2,FALSE)</f>
        <v>0</v>
      </c>
      <c r="M652" s="119">
        <f>VLOOKUP(A:A,readme[#All],3,FALSE)</f>
        <v>0</v>
      </c>
      <c r="N652" s="115">
        <f>VLOOKUP(A:A,readme[#All],4,FALSE)</f>
        <v>0</v>
      </c>
      <c r="O652" s="6">
        <f>VLOOKUP(A:A,readme[#All],5,FALSE)</f>
        <v>0</v>
      </c>
      <c r="P652" s="115">
        <f>VLOOKUP(A:A,readme[#All],6,FALSE)</f>
        <v>0</v>
      </c>
      <c r="Q652" s="143">
        <f t="shared" si="40"/>
        <v>-1</v>
      </c>
      <c r="R652" s="117">
        <f t="shared" si="41"/>
        <v>4094.7201000000005</v>
      </c>
      <c r="S652" s="143">
        <f t="shared" si="42"/>
        <v>-1</v>
      </c>
      <c r="T652" s="118">
        <f t="shared" si="43"/>
        <v>3370.9636</v>
      </c>
      <c r="V652" s="10">
        <v>27154</v>
      </c>
      <c r="W652" s="139">
        <v>65.91</v>
      </c>
      <c r="X652" s="139">
        <v>0</v>
      </c>
      <c r="Y652" s="139">
        <v>63.25</v>
      </c>
      <c r="Z652" s="139">
        <v>0</v>
      </c>
      <c r="AA652" s="139"/>
      <c r="AB652" s="139"/>
      <c r="AC652" s="139"/>
      <c r="AD652" s="139"/>
      <c r="AE652" s="139"/>
      <c r="AF652" s="139"/>
      <c r="AG652" s="139"/>
      <c r="AH652" s="139"/>
      <c r="AI652" s="139"/>
      <c r="AJ652" s="139"/>
      <c r="AK652" s="139"/>
      <c r="AL652" s="139"/>
      <c r="AM652" s="139">
        <v>65.91</v>
      </c>
      <c r="AN652" s="139">
        <v>0</v>
      </c>
      <c r="AO652" s="139">
        <v>63.25</v>
      </c>
      <c r="AP652" s="139">
        <v>0</v>
      </c>
    </row>
    <row r="653" spans="1:42" x14ac:dyDescent="0.25">
      <c r="A653">
        <f>'[2]All Speed'!A653</f>
        <v>842</v>
      </c>
      <c r="B653">
        <f>'[2]All Speed'!C653</f>
        <v>2</v>
      </c>
      <c r="C653" s="8" t="str">
        <f>'[2]All Speed'!D653</f>
        <v>I-805 SB</v>
      </c>
      <c r="D653" s="5">
        <f>'[2]All Speed'!E653</f>
        <v>71</v>
      </c>
      <c r="E653" s="1">
        <f>'[2]All Speed'!F653</f>
        <v>0.08</v>
      </c>
      <c r="F653" s="8" t="str">
        <f>'[2]All Speed'!G653</f>
        <v>TELEGRAPH CANYON</v>
      </c>
      <c r="G653" s="112">
        <f>'[2]All Speed'!I653</f>
        <v>63.98</v>
      </c>
      <c r="H653" s="2">
        <f>'[2]All Speed'!J653</f>
        <v>63.99</v>
      </c>
      <c r="I653" s="112">
        <f>'[2]All Speed'!K653</f>
        <v>63.02</v>
      </c>
      <c r="J653" s="2">
        <f>'[2]All Speed'!L653</f>
        <v>58.06</v>
      </c>
      <c r="K653" s="112">
        <f>'[2]All Speed'!M653</f>
        <v>63.77</v>
      </c>
      <c r="L653" s="115">
        <f>VLOOKUP(A:A,readme[#All],2,FALSE)</f>
        <v>0</v>
      </c>
      <c r="M653" s="119">
        <f>VLOOKUP(A:A,readme[#All],3,FALSE)</f>
        <v>0</v>
      </c>
      <c r="N653" s="115">
        <f>VLOOKUP(A:A,readme[#All],4,FALSE)</f>
        <v>0</v>
      </c>
      <c r="O653" s="6">
        <f>VLOOKUP(A:A,readme[#All],5,FALSE)</f>
        <v>0</v>
      </c>
      <c r="P653" s="115">
        <f>VLOOKUP(A:A,readme[#All],6,FALSE)</f>
        <v>0</v>
      </c>
      <c r="Q653" s="143">
        <f t="shared" si="40"/>
        <v>-1</v>
      </c>
      <c r="R653" s="117">
        <f t="shared" si="41"/>
        <v>4094.7201000000005</v>
      </c>
      <c r="S653" s="143">
        <f t="shared" si="42"/>
        <v>-1</v>
      </c>
      <c r="T653" s="118">
        <f t="shared" si="43"/>
        <v>3370.9636</v>
      </c>
      <c r="V653" s="10">
        <v>27155</v>
      </c>
      <c r="W653" s="139"/>
      <c r="X653" s="139"/>
      <c r="Y653" s="139"/>
      <c r="Z653" s="139"/>
      <c r="AA653" s="139">
        <v>65.459999999999994</v>
      </c>
      <c r="AB653" s="139">
        <v>0</v>
      </c>
      <c r="AC653" s="139">
        <v>59.56</v>
      </c>
      <c r="AD653" s="139">
        <v>0</v>
      </c>
      <c r="AE653" s="139"/>
      <c r="AF653" s="139"/>
      <c r="AG653" s="139"/>
      <c r="AH653" s="139"/>
      <c r="AI653" s="139"/>
      <c r="AJ653" s="139"/>
      <c r="AK653" s="139"/>
      <c r="AL653" s="139"/>
      <c r="AM653" s="139">
        <v>65.459999999999994</v>
      </c>
      <c r="AN653" s="139">
        <v>0</v>
      </c>
      <c r="AO653" s="139">
        <v>59.56</v>
      </c>
      <c r="AP653" s="139">
        <v>0</v>
      </c>
    </row>
    <row r="654" spans="1:42" x14ac:dyDescent="0.25">
      <c r="A654">
        <f>'[2]All Speed'!A654</f>
        <v>843</v>
      </c>
      <c r="B654">
        <f>'[2]All Speed'!C654</f>
        <v>2</v>
      </c>
      <c r="C654" s="8" t="str">
        <f>'[2]All Speed'!D654</f>
        <v>I-805 SB</v>
      </c>
      <c r="D654" s="5">
        <f>'[2]All Speed'!E654</f>
        <v>72</v>
      </c>
      <c r="E654" s="1">
        <f>'[2]All Speed'!F654</f>
        <v>0.54</v>
      </c>
      <c r="F654" s="8" t="str">
        <f>'[2]All Speed'!G654</f>
        <v>TELEGRAPH CANYON</v>
      </c>
      <c r="G654" s="112">
        <f>'[2]All Speed'!I654</f>
        <v>63.98</v>
      </c>
      <c r="H654" s="2">
        <f>'[2]All Speed'!J654</f>
        <v>63.99</v>
      </c>
      <c r="I654" s="112">
        <f>'[2]All Speed'!K654</f>
        <v>63.02</v>
      </c>
      <c r="J654" s="2">
        <f>'[2]All Speed'!L654</f>
        <v>58.06</v>
      </c>
      <c r="K654" s="112">
        <f>'[2]All Speed'!M654</f>
        <v>63.77</v>
      </c>
      <c r="L654" s="115">
        <f>VLOOKUP(A:A,readme[#All],2,FALSE)</f>
        <v>0</v>
      </c>
      <c r="M654" s="119">
        <f>VLOOKUP(A:A,readme[#All],3,FALSE)</f>
        <v>0</v>
      </c>
      <c r="N654" s="115">
        <f>VLOOKUP(A:A,readme[#All],4,FALSE)</f>
        <v>0</v>
      </c>
      <c r="O654" s="6">
        <f>VLOOKUP(A:A,readme[#All],5,FALSE)</f>
        <v>0</v>
      </c>
      <c r="P654" s="115">
        <f>VLOOKUP(A:A,readme[#All],6,FALSE)</f>
        <v>0</v>
      </c>
      <c r="Q654" s="143">
        <f t="shared" si="40"/>
        <v>-1</v>
      </c>
      <c r="R654" s="117">
        <f t="shared" si="41"/>
        <v>4094.7201000000005</v>
      </c>
      <c r="S654" s="143">
        <f t="shared" si="42"/>
        <v>-1</v>
      </c>
      <c r="T654" s="118">
        <f t="shared" si="43"/>
        <v>3370.9636</v>
      </c>
      <c r="V654" s="10">
        <v>27157</v>
      </c>
      <c r="W654" s="139"/>
      <c r="X654" s="139"/>
      <c r="Y654" s="139"/>
      <c r="Z654" s="139"/>
      <c r="AA654" s="139">
        <v>36.369999999999997</v>
      </c>
      <c r="AB654" s="139">
        <v>0</v>
      </c>
      <c r="AC654" s="139">
        <v>36.299999999999997</v>
      </c>
      <c r="AD654" s="139">
        <v>0</v>
      </c>
      <c r="AE654" s="139"/>
      <c r="AF654" s="139"/>
      <c r="AG654" s="139"/>
      <c r="AH654" s="139"/>
      <c r="AI654" s="139"/>
      <c r="AJ654" s="139"/>
      <c r="AK654" s="139"/>
      <c r="AL654" s="139"/>
      <c r="AM654" s="139">
        <v>36.369999999999997</v>
      </c>
      <c r="AN654" s="139">
        <v>0</v>
      </c>
      <c r="AO654" s="139">
        <v>36.299999999999997</v>
      </c>
      <c r="AP654" s="139">
        <v>0</v>
      </c>
    </row>
    <row r="655" spans="1:42" x14ac:dyDescent="0.25">
      <c r="A655">
        <f>'[2]All Speed'!A655</f>
        <v>844</v>
      </c>
      <c r="B655">
        <f>'[2]All Speed'!C655</f>
        <v>2</v>
      </c>
      <c r="C655" s="8" t="str">
        <f>'[2]All Speed'!D655</f>
        <v>I-805 SB</v>
      </c>
      <c r="D655" s="5">
        <f>'[2]All Speed'!E655</f>
        <v>75</v>
      </c>
      <c r="E655" s="1">
        <f>'[2]All Speed'!F655</f>
        <v>0.5</v>
      </c>
      <c r="F655" s="8" t="str">
        <f>'[2]All Speed'!G655</f>
        <v>ORANGE</v>
      </c>
      <c r="G655" s="112">
        <f>'[2]All Speed'!I655</f>
        <v>63.07</v>
      </c>
      <c r="H655" s="2">
        <f>'[2]All Speed'!J655</f>
        <v>64.069999999999993</v>
      </c>
      <c r="I655" s="112">
        <f>'[2]All Speed'!K655</f>
        <v>63.46</v>
      </c>
      <c r="J655" s="2">
        <f>'[2]All Speed'!L655</f>
        <v>62.71</v>
      </c>
      <c r="K655" s="112">
        <f>'[2]All Speed'!M655</f>
        <v>62.83</v>
      </c>
      <c r="L655" s="115">
        <f>VLOOKUP(A:A,readme[#All],2,FALSE)</f>
        <v>0</v>
      </c>
      <c r="M655" s="119">
        <f>VLOOKUP(A:A,readme[#All],3,FALSE)</f>
        <v>0</v>
      </c>
      <c r="N655" s="115">
        <f>VLOOKUP(A:A,readme[#All],4,FALSE)</f>
        <v>0</v>
      </c>
      <c r="O655" s="6">
        <f>VLOOKUP(A:A,readme[#All],5,FALSE)</f>
        <v>0</v>
      </c>
      <c r="P655" s="115">
        <f>VLOOKUP(A:A,readme[#All],6,FALSE)</f>
        <v>0</v>
      </c>
      <c r="Q655" s="143">
        <f t="shared" si="40"/>
        <v>-1</v>
      </c>
      <c r="R655" s="117">
        <f t="shared" si="41"/>
        <v>4104.964899999999</v>
      </c>
      <c r="S655" s="143">
        <f t="shared" si="42"/>
        <v>-1</v>
      </c>
      <c r="T655" s="118">
        <f t="shared" si="43"/>
        <v>3932.5441000000001</v>
      </c>
      <c r="V655" s="10">
        <v>27165</v>
      </c>
      <c r="W655" s="139">
        <v>68.37</v>
      </c>
      <c r="X655" s="139">
        <v>0</v>
      </c>
      <c r="Y655" s="139">
        <v>68.28</v>
      </c>
      <c r="Z655" s="139">
        <v>0</v>
      </c>
      <c r="AA655" s="139"/>
      <c r="AB655" s="139"/>
      <c r="AC655" s="139"/>
      <c r="AD655" s="139"/>
      <c r="AE655" s="139"/>
      <c r="AF655" s="139"/>
      <c r="AG655" s="139"/>
      <c r="AH655" s="139"/>
      <c r="AI655" s="139"/>
      <c r="AJ655" s="139"/>
      <c r="AK655" s="139"/>
      <c r="AL655" s="139"/>
      <c r="AM655" s="139">
        <v>68.37</v>
      </c>
      <c r="AN655" s="139">
        <v>0</v>
      </c>
      <c r="AO655" s="139">
        <v>68.28</v>
      </c>
      <c r="AP655" s="139">
        <v>0</v>
      </c>
    </row>
    <row r="656" spans="1:42" x14ac:dyDescent="0.25">
      <c r="A656">
        <f>'[2]All Speed'!A656</f>
        <v>845</v>
      </c>
      <c r="B656">
        <f>'[2]All Speed'!C656</f>
        <v>2</v>
      </c>
      <c r="C656" s="8" t="str">
        <f>'[2]All Speed'!D656</f>
        <v>I-805 SB</v>
      </c>
      <c r="D656" s="5">
        <f>'[2]All Speed'!E656</f>
        <v>76</v>
      </c>
      <c r="E656" s="1">
        <f>'[2]All Speed'!F656</f>
        <v>0.31</v>
      </c>
      <c r="F656" s="8" t="str">
        <f>'[2]All Speed'!G656</f>
        <v>ORANGE</v>
      </c>
      <c r="G656" s="112">
        <f>'[2]All Speed'!I656</f>
        <v>63.07</v>
      </c>
      <c r="H656" s="2">
        <f>'[2]All Speed'!J656</f>
        <v>64.069999999999993</v>
      </c>
      <c r="I656" s="112">
        <f>'[2]All Speed'!K656</f>
        <v>63.46</v>
      </c>
      <c r="J656" s="2">
        <f>'[2]All Speed'!L656</f>
        <v>62.71</v>
      </c>
      <c r="K656" s="112">
        <f>'[2]All Speed'!M656</f>
        <v>62.83</v>
      </c>
      <c r="L656" s="115">
        <f>VLOOKUP(A:A,readme[#All],2,FALSE)</f>
        <v>0</v>
      </c>
      <c r="M656" s="119">
        <f>VLOOKUP(A:A,readme[#All],3,FALSE)</f>
        <v>0</v>
      </c>
      <c r="N656" s="115">
        <f>VLOOKUP(A:A,readme[#All],4,FALSE)</f>
        <v>0</v>
      </c>
      <c r="O656" s="6">
        <f>VLOOKUP(A:A,readme[#All],5,FALSE)</f>
        <v>0</v>
      </c>
      <c r="P656" s="115">
        <f>VLOOKUP(A:A,readme[#All],6,FALSE)</f>
        <v>0</v>
      </c>
      <c r="Q656" s="143">
        <f t="shared" si="40"/>
        <v>-1</v>
      </c>
      <c r="R656" s="117">
        <f t="shared" si="41"/>
        <v>4104.964899999999</v>
      </c>
      <c r="S656" s="143">
        <f t="shared" si="42"/>
        <v>-1</v>
      </c>
      <c r="T656" s="118">
        <f t="shared" si="43"/>
        <v>3932.5441000000001</v>
      </c>
      <c r="V656" s="10">
        <v>27166</v>
      </c>
      <c r="W656" s="139">
        <v>68.8</v>
      </c>
      <c r="X656" s="139">
        <v>0</v>
      </c>
      <c r="Y656" s="139">
        <v>68.489999999999995</v>
      </c>
      <c r="Z656" s="139">
        <v>0</v>
      </c>
      <c r="AA656" s="139"/>
      <c r="AB656" s="139"/>
      <c r="AC656" s="139"/>
      <c r="AD656" s="139"/>
      <c r="AE656" s="139"/>
      <c r="AF656" s="139"/>
      <c r="AG656" s="139"/>
      <c r="AH656" s="139"/>
      <c r="AI656" s="139"/>
      <c r="AJ656" s="139"/>
      <c r="AK656" s="139"/>
      <c r="AL656" s="139"/>
      <c r="AM656" s="139">
        <v>68.8</v>
      </c>
      <c r="AN656" s="139">
        <v>0</v>
      </c>
      <c r="AO656" s="139">
        <v>68.489999999999995</v>
      </c>
      <c r="AP656" s="139">
        <v>0</v>
      </c>
    </row>
    <row r="657" spans="1:42" x14ac:dyDescent="0.25">
      <c r="A657">
        <f>'[2]All Speed'!A657</f>
        <v>851</v>
      </c>
      <c r="B657">
        <f>'[2]All Speed'!C657</f>
        <v>2</v>
      </c>
      <c r="C657" s="8" t="str">
        <f>'[2]All Speed'!D657</f>
        <v>I-805 SB</v>
      </c>
      <c r="D657" s="5">
        <f>'[2]All Speed'!E657</f>
        <v>77</v>
      </c>
      <c r="E657" s="1">
        <f>'[2]All Speed'!F657</f>
        <v>0.42</v>
      </c>
      <c r="F657" s="8" t="str">
        <f>'[2]All Speed'!G657</f>
        <v>OTAY VALLEY</v>
      </c>
      <c r="G657" s="112">
        <f>'[2]All Speed'!I657</f>
        <v>65</v>
      </c>
      <c r="H657" s="2">
        <f>'[2]All Speed'!J657</f>
        <v>65.87</v>
      </c>
      <c r="I657" s="112">
        <f>'[2]All Speed'!K657</f>
        <v>64.31</v>
      </c>
      <c r="J657" s="2">
        <f>'[2]All Speed'!L657</f>
        <v>63.66</v>
      </c>
      <c r="K657" s="112">
        <f>'[2]All Speed'!M657</f>
        <v>64.3</v>
      </c>
      <c r="L657" s="115">
        <f>VLOOKUP(A:A,readme[#All],2,FALSE)</f>
        <v>0</v>
      </c>
      <c r="M657" s="119">
        <f>VLOOKUP(A:A,readme[#All],3,FALSE)</f>
        <v>0</v>
      </c>
      <c r="N657" s="115">
        <f>VLOOKUP(A:A,readme[#All],4,FALSE)</f>
        <v>0</v>
      </c>
      <c r="O657" s="6">
        <f>VLOOKUP(A:A,readme[#All],5,FALSE)</f>
        <v>0</v>
      </c>
      <c r="P657" s="115">
        <f>VLOOKUP(A:A,readme[#All],6,FALSE)</f>
        <v>0</v>
      </c>
      <c r="Q657" s="143">
        <f t="shared" si="40"/>
        <v>-1</v>
      </c>
      <c r="R657" s="117">
        <f t="shared" si="41"/>
        <v>4338.8569000000007</v>
      </c>
      <c r="S657" s="143">
        <f t="shared" si="42"/>
        <v>-1</v>
      </c>
      <c r="T657" s="118">
        <f t="shared" si="43"/>
        <v>4052.5955999999996</v>
      </c>
      <c r="V657" s="10">
        <v>27167</v>
      </c>
      <c r="W657" s="139"/>
      <c r="X657" s="139"/>
      <c r="Y657" s="139"/>
      <c r="Z657" s="139"/>
      <c r="AA657" s="139">
        <v>65.2</v>
      </c>
      <c r="AB657" s="139">
        <v>0</v>
      </c>
      <c r="AC657" s="139">
        <v>70.13</v>
      </c>
      <c r="AD657" s="139">
        <v>0</v>
      </c>
      <c r="AE657" s="139"/>
      <c r="AF657" s="139"/>
      <c r="AG657" s="139"/>
      <c r="AH657" s="139"/>
      <c r="AI657" s="139"/>
      <c r="AJ657" s="139"/>
      <c r="AK657" s="139"/>
      <c r="AL657" s="139"/>
      <c r="AM657" s="139">
        <v>65.2</v>
      </c>
      <c r="AN657" s="139">
        <v>0</v>
      </c>
      <c r="AO657" s="139">
        <v>70.13</v>
      </c>
      <c r="AP657" s="139">
        <v>0</v>
      </c>
    </row>
    <row r="658" spans="1:42" x14ac:dyDescent="0.25">
      <c r="A658">
        <f>'[2]All Speed'!A658</f>
        <v>852</v>
      </c>
      <c r="B658">
        <f>'[2]All Speed'!C658</f>
        <v>2</v>
      </c>
      <c r="C658" s="8" t="str">
        <f>'[2]All Speed'!D658</f>
        <v>I-805 SB</v>
      </c>
      <c r="D658" s="5">
        <f>'[2]All Speed'!E658</f>
        <v>78</v>
      </c>
      <c r="E658" s="1">
        <f>'[2]All Speed'!F658</f>
        <v>0.27</v>
      </c>
      <c r="F658" s="8" t="str">
        <f>'[2]All Speed'!G658</f>
        <v>OTAY VALLEY</v>
      </c>
      <c r="G658" s="112">
        <f>'[2]All Speed'!I658</f>
        <v>64.180000000000007</v>
      </c>
      <c r="H658" s="2">
        <f>'[2]All Speed'!J658</f>
        <v>63.93</v>
      </c>
      <c r="I658" s="112">
        <f>'[2]All Speed'!K658</f>
        <v>62.6</v>
      </c>
      <c r="J658" s="2">
        <f>'[2]All Speed'!L658</f>
        <v>62.7</v>
      </c>
      <c r="K658" s="112">
        <f>'[2]All Speed'!M658</f>
        <v>63.77</v>
      </c>
      <c r="L658" s="115">
        <f>VLOOKUP(A:A,readme[#All],2,FALSE)</f>
        <v>0</v>
      </c>
      <c r="M658" s="119">
        <f>VLOOKUP(A:A,readme[#All],3,FALSE)</f>
        <v>0</v>
      </c>
      <c r="N658" s="115">
        <f>VLOOKUP(A:A,readme[#All],4,FALSE)</f>
        <v>0</v>
      </c>
      <c r="O658" s="6">
        <f>VLOOKUP(A:A,readme[#All],5,FALSE)</f>
        <v>0</v>
      </c>
      <c r="P658" s="115">
        <f>VLOOKUP(A:A,readme[#All],6,FALSE)</f>
        <v>0</v>
      </c>
      <c r="Q658" s="143">
        <f t="shared" si="40"/>
        <v>-1</v>
      </c>
      <c r="R658" s="117">
        <f t="shared" si="41"/>
        <v>4087.0448999999999</v>
      </c>
      <c r="S658" s="143">
        <f t="shared" si="42"/>
        <v>-1</v>
      </c>
      <c r="T658" s="118">
        <f t="shared" si="43"/>
        <v>3931.2900000000004</v>
      </c>
      <c r="V658" s="10">
        <v>27170</v>
      </c>
      <c r="W658" s="139">
        <v>69.150000000000006</v>
      </c>
      <c r="X658" s="139">
        <v>0</v>
      </c>
      <c r="Y658" s="139">
        <v>70.47</v>
      </c>
      <c r="Z658" s="139">
        <v>0</v>
      </c>
      <c r="AA658" s="139"/>
      <c r="AB658" s="139"/>
      <c r="AC658" s="139"/>
      <c r="AD658" s="139"/>
      <c r="AE658" s="139"/>
      <c r="AF658" s="139"/>
      <c r="AG658" s="139"/>
      <c r="AH658" s="139"/>
      <c r="AI658" s="139"/>
      <c r="AJ658" s="139"/>
      <c r="AK658" s="139"/>
      <c r="AL658" s="139"/>
      <c r="AM658" s="139">
        <v>69.150000000000006</v>
      </c>
      <c r="AN658" s="139">
        <v>0</v>
      </c>
      <c r="AO658" s="139">
        <v>70.47</v>
      </c>
      <c r="AP658" s="139">
        <v>0</v>
      </c>
    </row>
    <row r="659" spans="1:42" x14ac:dyDescent="0.25">
      <c r="A659">
        <f>'[2]All Speed'!A659</f>
        <v>853</v>
      </c>
      <c r="B659">
        <f>'[2]All Speed'!C659</f>
        <v>2</v>
      </c>
      <c r="C659" s="8" t="str">
        <f>'[2]All Speed'!D659</f>
        <v>I-805 SB</v>
      </c>
      <c r="D659" s="5">
        <f>'[2]All Speed'!E659</f>
        <v>79</v>
      </c>
      <c r="E659" s="1">
        <f>'[2]All Speed'!F659</f>
        <v>0.53</v>
      </c>
      <c r="F659" s="8" t="str">
        <f>'[2]All Speed'!G659</f>
        <v>PALM</v>
      </c>
      <c r="G659" s="112">
        <f>'[2]All Speed'!I659</f>
        <v>64.180000000000007</v>
      </c>
      <c r="H659" s="2">
        <f>'[2]All Speed'!J659</f>
        <v>63.93</v>
      </c>
      <c r="I659" s="112">
        <f>'[2]All Speed'!K659</f>
        <v>62.6</v>
      </c>
      <c r="J659" s="2">
        <f>'[2]All Speed'!L659</f>
        <v>62.7</v>
      </c>
      <c r="K659" s="112">
        <f>'[2]All Speed'!M659</f>
        <v>63.77</v>
      </c>
      <c r="L659" s="115">
        <f>VLOOKUP(A:A,readme[#All],2,FALSE)</f>
        <v>0</v>
      </c>
      <c r="M659" s="119">
        <f>VLOOKUP(A:A,readme[#All],3,FALSE)</f>
        <v>0</v>
      </c>
      <c r="N659" s="115">
        <f>VLOOKUP(A:A,readme[#All],4,FALSE)</f>
        <v>0</v>
      </c>
      <c r="O659" s="6">
        <f>VLOOKUP(A:A,readme[#All],5,FALSE)</f>
        <v>0</v>
      </c>
      <c r="P659" s="115">
        <f>VLOOKUP(A:A,readme[#All],6,FALSE)</f>
        <v>0</v>
      </c>
      <c r="Q659" s="143">
        <f t="shared" si="40"/>
        <v>-1</v>
      </c>
      <c r="R659" s="117">
        <f t="shared" si="41"/>
        <v>4087.0448999999999</v>
      </c>
      <c r="S659" s="143">
        <f t="shared" si="42"/>
        <v>-1</v>
      </c>
      <c r="T659" s="118">
        <f t="shared" si="43"/>
        <v>3931.2900000000004</v>
      </c>
      <c r="V659" s="10">
        <v>27171</v>
      </c>
      <c r="W659" s="139"/>
      <c r="X659" s="139"/>
      <c r="Y659" s="139"/>
      <c r="Z659" s="139"/>
      <c r="AA659" s="139">
        <v>63.13</v>
      </c>
      <c r="AB659" s="139">
        <v>0</v>
      </c>
      <c r="AC659" s="139">
        <v>69.81</v>
      </c>
      <c r="AD659" s="139">
        <v>0</v>
      </c>
      <c r="AE659" s="139"/>
      <c r="AF659" s="139"/>
      <c r="AG659" s="139"/>
      <c r="AH659" s="139"/>
      <c r="AI659" s="139"/>
      <c r="AJ659" s="139"/>
      <c r="AK659" s="139"/>
      <c r="AL659" s="139"/>
      <c r="AM659" s="139">
        <v>63.13</v>
      </c>
      <c r="AN659" s="139">
        <v>0</v>
      </c>
      <c r="AO659" s="139">
        <v>69.81</v>
      </c>
      <c r="AP659" s="139">
        <v>0</v>
      </c>
    </row>
    <row r="660" spans="1:42" x14ac:dyDescent="0.25">
      <c r="A660">
        <f>'[2]All Speed'!A660</f>
        <v>854</v>
      </c>
      <c r="B660">
        <f>'[2]All Speed'!C660</f>
        <v>2</v>
      </c>
      <c r="C660" s="8" t="str">
        <f>'[2]All Speed'!D660</f>
        <v>I-805 SB</v>
      </c>
      <c r="D660" s="5">
        <f>'[2]All Speed'!E660</f>
        <v>80</v>
      </c>
      <c r="E660" s="1">
        <f>'[2]All Speed'!F660</f>
        <v>0.4</v>
      </c>
      <c r="F660" s="8" t="str">
        <f>'[2]All Speed'!G660</f>
        <v>PALM</v>
      </c>
      <c r="G660" s="112">
        <f>'[2]All Speed'!I660</f>
        <v>66.27</v>
      </c>
      <c r="H660" s="2">
        <f>'[2]All Speed'!J660</f>
        <v>67.84</v>
      </c>
      <c r="I660" s="112">
        <f>'[2]All Speed'!K660</f>
        <v>67.03</v>
      </c>
      <c r="J660" s="2">
        <f>'[2]All Speed'!L660</f>
        <v>65.569999999999993</v>
      </c>
      <c r="K660" s="112">
        <f>'[2]All Speed'!M660</f>
        <v>66.599999999999994</v>
      </c>
      <c r="L660" s="115">
        <f>VLOOKUP(A:A,readme[#All],2,FALSE)</f>
        <v>0</v>
      </c>
      <c r="M660" s="119">
        <f>VLOOKUP(A:A,readme[#All],3,FALSE)</f>
        <v>0</v>
      </c>
      <c r="N660" s="115">
        <f>VLOOKUP(A:A,readme[#All],4,FALSE)</f>
        <v>0</v>
      </c>
      <c r="O660" s="6">
        <f>VLOOKUP(A:A,readme[#All],5,FALSE)</f>
        <v>0</v>
      </c>
      <c r="P660" s="115">
        <f>VLOOKUP(A:A,readme[#All],6,FALSE)</f>
        <v>0</v>
      </c>
      <c r="Q660" s="143">
        <f t="shared" si="40"/>
        <v>-1</v>
      </c>
      <c r="R660" s="117">
        <f t="shared" si="41"/>
        <v>4602.2656000000006</v>
      </c>
      <c r="S660" s="143">
        <f t="shared" si="42"/>
        <v>-1</v>
      </c>
      <c r="T660" s="118">
        <f t="shared" si="43"/>
        <v>4299.4248999999991</v>
      </c>
      <c r="V660" s="10">
        <v>27173</v>
      </c>
      <c r="W660" s="139"/>
      <c r="X660" s="139"/>
      <c r="Y660" s="139"/>
      <c r="Z660" s="139"/>
      <c r="AA660" s="139">
        <v>55.41</v>
      </c>
      <c r="AB660" s="139">
        <v>0</v>
      </c>
      <c r="AC660" s="139">
        <v>68.52</v>
      </c>
      <c r="AD660" s="139">
        <v>0</v>
      </c>
      <c r="AE660" s="139"/>
      <c r="AF660" s="139"/>
      <c r="AG660" s="139"/>
      <c r="AH660" s="139"/>
      <c r="AI660" s="139"/>
      <c r="AJ660" s="139"/>
      <c r="AK660" s="139"/>
      <c r="AL660" s="139"/>
      <c r="AM660" s="139">
        <v>55.41</v>
      </c>
      <c r="AN660" s="139">
        <v>0</v>
      </c>
      <c r="AO660" s="139">
        <v>68.52</v>
      </c>
      <c r="AP660" s="139">
        <v>0</v>
      </c>
    </row>
    <row r="661" spans="1:42" x14ac:dyDescent="0.25">
      <c r="A661">
        <f>'[2]All Speed'!A661</f>
        <v>25533</v>
      </c>
      <c r="B661">
        <f>'[2]All Speed'!C661</f>
        <v>2</v>
      </c>
      <c r="C661" s="8" t="str">
        <f>'[2]All Speed'!D661</f>
        <v>I-805 SB</v>
      </c>
      <c r="D661" s="5">
        <f>'[2]All Speed'!E661</f>
        <v>81</v>
      </c>
      <c r="E661" s="1">
        <f>'[2]All Speed'!F661</f>
        <v>0.35</v>
      </c>
      <c r="F661" s="8" t="str">
        <f>'[2]All Speed'!G661</f>
        <v>SR-905 WB</v>
      </c>
      <c r="G661" s="112">
        <f>'[2]All Speed'!I661</f>
        <v>66.27</v>
      </c>
      <c r="H661" s="2">
        <f>'[2]All Speed'!J661</f>
        <v>67.84</v>
      </c>
      <c r="I661" s="112">
        <f>'[2]All Speed'!K661</f>
        <v>67.03</v>
      </c>
      <c r="J661" s="2">
        <f>'[2]All Speed'!L661</f>
        <v>65.569999999999993</v>
      </c>
      <c r="K661" s="112">
        <f>'[2]All Speed'!M661</f>
        <v>66.599999999999994</v>
      </c>
      <c r="L661" s="115">
        <f>VLOOKUP(A:A,readme[#All],2,FALSE)</f>
        <v>0</v>
      </c>
      <c r="M661" s="119">
        <f>VLOOKUP(A:A,readme[#All],3,FALSE)</f>
        <v>0</v>
      </c>
      <c r="N661" s="115">
        <f>VLOOKUP(A:A,readme[#All],4,FALSE)</f>
        <v>0</v>
      </c>
      <c r="O661" s="6">
        <f>VLOOKUP(A:A,readme[#All],5,FALSE)</f>
        <v>0</v>
      </c>
      <c r="P661" s="115">
        <f>VLOOKUP(A:A,readme[#All],6,FALSE)</f>
        <v>0</v>
      </c>
      <c r="Q661" s="143">
        <f t="shared" si="40"/>
        <v>-1</v>
      </c>
      <c r="R661" s="117">
        <f t="shared" si="41"/>
        <v>4602.2656000000006</v>
      </c>
      <c r="S661" s="143">
        <f t="shared" si="42"/>
        <v>-1</v>
      </c>
      <c r="T661" s="118">
        <f t="shared" si="43"/>
        <v>4299.4248999999991</v>
      </c>
      <c r="V661" s="10">
        <v>27174</v>
      </c>
      <c r="W661" s="139">
        <v>68.989999999999995</v>
      </c>
      <c r="X661" s="139">
        <v>0</v>
      </c>
      <c r="Y661" s="139">
        <v>57.78</v>
      </c>
      <c r="Z661" s="139">
        <v>0</v>
      </c>
      <c r="AA661" s="139"/>
      <c r="AB661" s="139"/>
      <c r="AC661" s="139"/>
      <c r="AD661" s="139"/>
      <c r="AE661" s="139"/>
      <c r="AF661" s="139"/>
      <c r="AG661" s="139"/>
      <c r="AH661" s="139"/>
      <c r="AI661" s="139"/>
      <c r="AJ661" s="139"/>
      <c r="AK661" s="139"/>
      <c r="AL661" s="139"/>
      <c r="AM661" s="139">
        <v>68.989999999999995</v>
      </c>
      <c r="AN661" s="139">
        <v>0</v>
      </c>
      <c r="AO661" s="139">
        <v>57.78</v>
      </c>
      <c r="AP661" s="139">
        <v>0</v>
      </c>
    </row>
    <row r="662" spans="1:42" x14ac:dyDescent="0.25">
      <c r="A662">
        <f>'[2]All Speed'!A662</f>
        <v>855</v>
      </c>
      <c r="B662">
        <f>'[2]All Speed'!C662</f>
        <v>2</v>
      </c>
      <c r="C662" s="8" t="str">
        <f>'[2]All Speed'!D662</f>
        <v>I-805 SB</v>
      </c>
      <c r="D662" s="5">
        <f>'[2]All Speed'!E662</f>
        <v>83</v>
      </c>
      <c r="E662" s="1">
        <f>'[2]All Speed'!F662</f>
        <v>0.19</v>
      </c>
      <c r="F662" s="8" t="str">
        <f>'[2]All Speed'!G662</f>
        <v>SR-905 WB</v>
      </c>
      <c r="G662" s="112">
        <f>'[2]All Speed'!I662</f>
        <v>66.27</v>
      </c>
      <c r="H662" s="2">
        <f>'[2]All Speed'!J662</f>
        <v>67.84</v>
      </c>
      <c r="I662" s="112">
        <f>'[2]All Speed'!K662</f>
        <v>67.03</v>
      </c>
      <c r="J662" s="2">
        <f>'[2]All Speed'!L662</f>
        <v>65.569999999999993</v>
      </c>
      <c r="K662" s="112">
        <f>'[2]All Speed'!M662</f>
        <v>66.599999999999994</v>
      </c>
      <c r="L662" s="115">
        <f>VLOOKUP(A:A,readme[#All],2,FALSE)</f>
        <v>0</v>
      </c>
      <c r="M662" s="119">
        <f>VLOOKUP(A:A,readme[#All],3,FALSE)</f>
        <v>0</v>
      </c>
      <c r="N662" s="115">
        <f>VLOOKUP(A:A,readme[#All],4,FALSE)</f>
        <v>0</v>
      </c>
      <c r="O662" s="6">
        <f>VLOOKUP(A:A,readme[#All],5,FALSE)</f>
        <v>0</v>
      </c>
      <c r="P662" s="115">
        <f>VLOOKUP(A:A,readme[#All],6,FALSE)</f>
        <v>0</v>
      </c>
      <c r="Q662" s="143">
        <f t="shared" si="40"/>
        <v>-1</v>
      </c>
      <c r="R662" s="117">
        <f t="shared" si="41"/>
        <v>4602.2656000000006</v>
      </c>
      <c r="S662" s="143">
        <f t="shared" si="42"/>
        <v>-1</v>
      </c>
      <c r="T662" s="118">
        <f t="shared" si="43"/>
        <v>4299.4248999999991</v>
      </c>
      <c r="V662" s="10">
        <v>27175</v>
      </c>
      <c r="W662" s="139"/>
      <c r="X662" s="139"/>
      <c r="Y662" s="139"/>
      <c r="Z662" s="139"/>
      <c r="AA662" s="139">
        <v>66.099999999999994</v>
      </c>
      <c r="AB662" s="139">
        <v>0</v>
      </c>
      <c r="AC662" s="139">
        <v>69.89</v>
      </c>
      <c r="AD662" s="139">
        <v>0</v>
      </c>
      <c r="AE662" s="139"/>
      <c r="AF662" s="139"/>
      <c r="AG662" s="139"/>
      <c r="AH662" s="139"/>
      <c r="AI662" s="139"/>
      <c r="AJ662" s="139"/>
      <c r="AK662" s="139"/>
      <c r="AL662" s="139"/>
      <c r="AM662" s="139">
        <v>66.099999999999994</v>
      </c>
      <c r="AN662" s="139">
        <v>0</v>
      </c>
      <c r="AO662" s="139">
        <v>69.89</v>
      </c>
      <c r="AP662" s="139">
        <v>0</v>
      </c>
    </row>
    <row r="663" spans="1:42" x14ac:dyDescent="0.25">
      <c r="A663">
        <f>'[2]All Speed'!A663</f>
        <v>856</v>
      </c>
      <c r="B663">
        <f>'[2]All Speed'!C663</f>
        <v>2</v>
      </c>
      <c r="C663" s="8" t="str">
        <f>'[2]All Speed'!D663</f>
        <v>I-805 SB</v>
      </c>
      <c r="D663" s="5">
        <f>'[2]All Speed'!E663</f>
        <v>84</v>
      </c>
      <c r="E663" s="1">
        <f>'[2]All Speed'!F663</f>
        <v>0.31</v>
      </c>
      <c r="F663" s="8" t="str">
        <f>'[2]All Speed'!G663</f>
        <v>SR-905 WB</v>
      </c>
      <c r="G663" s="112">
        <f>'[2]All Speed'!I663</f>
        <v>66.27</v>
      </c>
      <c r="H663" s="2">
        <f>'[2]All Speed'!J663</f>
        <v>67.84</v>
      </c>
      <c r="I663" s="112">
        <f>'[2]All Speed'!K663</f>
        <v>67.03</v>
      </c>
      <c r="J663" s="2">
        <f>'[2]All Speed'!L663</f>
        <v>65.569999999999993</v>
      </c>
      <c r="K663" s="112">
        <f>'[2]All Speed'!M663</f>
        <v>66.599999999999994</v>
      </c>
      <c r="L663" s="115">
        <f>VLOOKUP(A:A,readme[#All],2,FALSE)</f>
        <v>0</v>
      </c>
      <c r="M663" s="119">
        <f>VLOOKUP(A:A,readme[#All],3,FALSE)</f>
        <v>0</v>
      </c>
      <c r="N663" s="115">
        <f>VLOOKUP(A:A,readme[#All],4,FALSE)</f>
        <v>0</v>
      </c>
      <c r="O663" s="6">
        <f>VLOOKUP(A:A,readme[#All],5,FALSE)</f>
        <v>0</v>
      </c>
      <c r="P663" s="115">
        <f>VLOOKUP(A:A,readme[#All],6,FALSE)</f>
        <v>0</v>
      </c>
      <c r="Q663" s="143">
        <f t="shared" si="40"/>
        <v>-1</v>
      </c>
      <c r="R663" s="117">
        <f t="shared" si="41"/>
        <v>4602.2656000000006</v>
      </c>
      <c r="S663" s="143">
        <f t="shared" si="42"/>
        <v>-1</v>
      </c>
      <c r="T663" s="118">
        <f t="shared" si="43"/>
        <v>4299.4248999999991</v>
      </c>
      <c r="V663" s="10">
        <v>27177</v>
      </c>
      <c r="W663" s="139"/>
      <c r="X663" s="139"/>
      <c r="Y663" s="139"/>
      <c r="Z663" s="139"/>
      <c r="AA663" s="139">
        <v>67.930000000000007</v>
      </c>
      <c r="AB663" s="139">
        <v>0</v>
      </c>
      <c r="AC663" s="139">
        <v>71.38</v>
      </c>
      <c r="AD663" s="139">
        <v>0</v>
      </c>
      <c r="AE663" s="139"/>
      <c r="AF663" s="139"/>
      <c r="AG663" s="139"/>
      <c r="AH663" s="139"/>
      <c r="AI663" s="139"/>
      <c r="AJ663" s="139"/>
      <c r="AK663" s="139"/>
      <c r="AL663" s="139"/>
      <c r="AM663" s="139">
        <v>67.930000000000007</v>
      </c>
      <c r="AN663" s="139">
        <v>0</v>
      </c>
      <c r="AO663" s="139">
        <v>71.38</v>
      </c>
      <c r="AP663" s="139">
        <v>0</v>
      </c>
    </row>
    <row r="664" spans="1:42" x14ac:dyDescent="0.25">
      <c r="A664">
        <f>'[2]All Speed'!A664</f>
        <v>858</v>
      </c>
      <c r="B664">
        <f>'[2]All Speed'!C664</f>
        <v>2</v>
      </c>
      <c r="C664" s="8" t="str">
        <f>'[2]All Speed'!D664</f>
        <v>I-805 SB</v>
      </c>
      <c r="D664" s="5">
        <f>'[2]All Speed'!E664</f>
        <v>86</v>
      </c>
      <c r="E664" s="1">
        <f>'[2]All Speed'!F664</f>
        <v>0.54</v>
      </c>
      <c r="F664" s="8" t="str">
        <f>'[2]All Speed'!G664</f>
        <v>EAST SAN YSIDRO</v>
      </c>
      <c r="G664" s="112">
        <f>'[2]All Speed'!I664</f>
        <v>65.36</v>
      </c>
      <c r="H664" s="2">
        <f>'[2]All Speed'!J664</f>
        <v>67.150000000000006</v>
      </c>
      <c r="I664" s="112">
        <f>'[2]All Speed'!K664</f>
        <v>66.430000000000007</v>
      </c>
      <c r="J664" s="2">
        <f>'[2]All Speed'!L664</f>
        <v>54.83</v>
      </c>
      <c r="K664" s="112">
        <f>'[2]All Speed'!M664</f>
        <v>65.78</v>
      </c>
      <c r="L664" s="115">
        <f>VLOOKUP(A:A,readme[#All],2,FALSE)</f>
        <v>0</v>
      </c>
      <c r="M664" s="119">
        <f>VLOOKUP(A:A,readme[#All],3,FALSE)</f>
        <v>0</v>
      </c>
      <c r="N664" s="115">
        <f>VLOOKUP(A:A,readme[#All],4,FALSE)</f>
        <v>0</v>
      </c>
      <c r="O664" s="6">
        <f>VLOOKUP(A:A,readme[#All],5,FALSE)</f>
        <v>0</v>
      </c>
      <c r="P664" s="115">
        <f>VLOOKUP(A:A,readme[#All],6,FALSE)</f>
        <v>0</v>
      </c>
      <c r="Q664" s="143">
        <f t="shared" si="40"/>
        <v>-1</v>
      </c>
      <c r="R664" s="117">
        <f t="shared" si="41"/>
        <v>4509.1225000000004</v>
      </c>
      <c r="S664" s="143">
        <f t="shared" si="42"/>
        <v>-1</v>
      </c>
      <c r="T664" s="118">
        <f t="shared" si="43"/>
        <v>3006.3289</v>
      </c>
      <c r="V664" s="10">
        <v>27180</v>
      </c>
      <c r="W664" s="139"/>
      <c r="X664" s="139"/>
      <c r="Y664" s="139"/>
      <c r="Z664" s="139"/>
      <c r="AA664" s="139">
        <v>55.41</v>
      </c>
      <c r="AB664" s="139">
        <v>0</v>
      </c>
      <c r="AC664" s="139">
        <v>68.52</v>
      </c>
      <c r="AD664" s="139">
        <v>0</v>
      </c>
      <c r="AE664" s="139"/>
      <c r="AF664" s="139"/>
      <c r="AG664" s="139"/>
      <c r="AH664" s="139"/>
      <c r="AI664" s="139"/>
      <c r="AJ664" s="139"/>
      <c r="AK664" s="139"/>
      <c r="AL664" s="139"/>
      <c r="AM664" s="139">
        <v>55.41</v>
      </c>
      <c r="AN664" s="139">
        <v>0</v>
      </c>
      <c r="AO664" s="139">
        <v>68.52</v>
      </c>
      <c r="AP664" s="139">
        <v>0</v>
      </c>
    </row>
    <row r="665" spans="1:42" x14ac:dyDescent="0.25">
      <c r="A665">
        <f>'[2]All Speed'!A665</f>
        <v>859</v>
      </c>
      <c r="B665">
        <f>'[2]All Speed'!C665</f>
        <v>2</v>
      </c>
      <c r="C665" s="8" t="str">
        <f>'[2]All Speed'!D665</f>
        <v>I-805 SB</v>
      </c>
      <c r="D665" s="5">
        <f>'[2]All Speed'!E665</f>
        <v>87</v>
      </c>
      <c r="E665" s="1">
        <f>'[2]All Speed'!F665</f>
        <v>0.28000000000000003</v>
      </c>
      <c r="F665" s="8" t="str">
        <f>'[2]All Speed'!G665</f>
        <v>EAST SAN YSIDRO</v>
      </c>
      <c r="G665" s="112">
        <f>'[2]All Speed'!I665</f>
        <v>59.53</v>
      </c>
      <c r="H665" s="2">
        <f>'[2]All Speed'!J665</f>
        <v>61.4</v>
      </c>
      <c r="I665" s="112">
        <f>'[2]All Speed'!K665</f>
        <v>61.95</v>
      </c>
      <c r="J665" s="2">
        <f>'[2]All Speed'!L665</f>
        <v>40.659999999999997</v>
      </c>
      <c r="K665" s="112">
        <f>'[2]All Speed'!M665</f>
        <v>51.31</v>
      </c>
      <c r="L665" s="115">
        <f>VLOOKUP(A:A,readme[#All],2,FALSE)</f>
        <v>0</v>
      </c>
      <c r="M665" s="119">
        <f>VLOOKUP(A:A,readme[#All],3,FALSE)</f>
        <v>0</v>
      </c>
      <c r="N665" s="115">
        <f>VLOOKUP(A:A,readme[#All],4,FALSE)</f>
        <v>0</v>
      </c>
      <c r="O665" s="6">
        <f>VLOOKUP(A:A,readme[#All],5,FALSE)</f>
        <v>0</v>
      </c>
      <c r="P665" s="115">
        <f>VLOOKUP(A:A,readme[#All],6,FALSE)</f>
        <v>0</v>
      </c>
      <c r="Q665" s="143">
        <f t="shared" si="40"/>
        <v>-1</v>
      </c>
      <c r="R665" s="117">
        <f t="shared" si="41"/>
        <v>3769.96</v>
      </c>
      <c r="S665" s="143">
        <f t="shared" si="42"/>
        <v>-1</v>
      </c>
      <c r="T665" s="118">
        <f t="shared" si="43"/>
        <v>1653.2355999999997</v>
      </c>
      <c r="V665" s="10">
        <v>27183</v>
      </c>
      <c r="W665" s="139">
        <v>68.7</v>
      </c>
      <c r="X665" s="139">
        <v>0</v>
      </c>
      <c r="Y665" s="139">
        <v>68.489999999999995</v>
      </c>
      <c r="Z665" s="139">
        <v>0</v>
      </c>
      <c r="AA665" s="139"/>
      <c r="AB665" s="139"/>
      <c r="AC665" s="139"/>
      <c r="AD665" s="139"/>
      <c r="AE665" s="139"/>
      <c r="AF665" s="139"/>
      <c r="AG665" s="139"/>
      <c r="AH665" s="139"/>
      <c r="AI665" s="139"/>
      <c r="AJ665" s="139"/>
      <c r="AK665" s="139"/>
      <c r="AL665" s="139"/>
      <c r="AM665" s="139">
        <v>68.7</v>
      </c>
      <c r="AN665" s="139">
        <v>0</v>
      </c>
      <c r="AO665" s="139">
        <v>68.489999999999995</v>
      </c>
      <c r="AP665" s="139">
        <v>0</v>
      </c>
    </row>
    <row r="666" spans="1:42" x14ac:dyDescent="0.25">
      <c r="A666">
        <f>'[2]All Speed'!A666</f>
        <v>860</v>
      </c>
      <c r="B666">
        <f>'[2]All Speed'!C666</f>
        <v>2</v>
      </c>
      <c r="C666" s="8" t="str">
        <f>'[2]All Speed'!D666</f>
        <v>I-805 SB</v>
      </c>
      <c r="D666" s="5">
        <f>'[2]All Speed'!E666</f>
        <v>88</v>
      </c>
      <c r="E666" s="1">
        <f>'[2]All Speed'!F666</f>
        <v>0.17</v>
      </c>
      <c r="F666" s="8" t="str">
        <f>'[2]All Speed'!G666</f>
        <v>CAM DE LA PLAZA</v>
      </c>
      <c r="G666" s="112">
        <f>'[2]All Speed'!I666</f>
        <v>59.53</v>
      </c>
      <c r="H666" s="2">
        <f>'[2]All Speed'!J666</f>
        <v>61.4</v>
      </c>
      <c r="I666" s="112">
        <f>'[2]All Speed'!K666</f>
        <v>61.95</v>
      </c>
      <c r="J666" s="2">
        <f>'[2]All Speed'!L666</f>
        <v>40.659999999999997</v>
      </c>
      <c r="K666" s="112">
        <f>'[2]All Speed'!M666</f>
        <v>51.31</v>
      </c>
      <c r="L666" s="115">
        <f>VLOOKUP(A:A,readme[#All],2,FALSE)</f>
        <v>0</v>
      </c>
      <c r="M666" s="119">
        <f>VLOOKUP(A:A,readme[#All],3,FALSE)</f>
        <v>0</v>
      </c>
      <c r="N666" s="115">
        <f>VLOOKUP(A:A,readme[#All],4,FALSE)</f>
        <v>0</v>
      </c>
      <c r="O666" s="6">
        <f>VLOOKUP(A:A,readme[#All],5,FALSE)</f>
        <v>0</v>
      </c>
      <c r="P666" s="115">
        <f>VLOOKUP(A:A,readme[#All],6,FALSE)</f>
        <v>0</v>
      </c>
      <c r="Q666" s="143">
        <f t="shared" si="40"/>
        <v>-1</v>
      </c>
      <c r="R666" s="117">
        <f t="shared" si="41"/>
        <v>3769.96</v>
      </c>
      <c r="S666" s="143">
        <f t="shared" si="42"/>
        <v>-1</v>
      </c>
      <c r="T666" s="118">
        <f t="shared" si="43"/>
        <v>1653.2355999999997</v>
      </c>
      <c r="V666" s="10">
        <v>27184</v>
      </c>
      <c r="W666" s="139"/>
      <c r="X666" s="139"/>
      <c r="Y666" s="139"/>
      <c r="Z666" s="139"/>
      <c r="AA666" s="139">
        <v>51.78</v>
      </c>
      <c r="AB666" s="139">
        <v>0</v>
      </c>
      <c r="AC666" s="139">
        <v>70.53</v>
      </c>
      <c r="AD666" s="139">
        <v>0</v>
      </c>
      <c r="AE666" s="139"/>
      <c r="AF666" s="139"/>
      <c r="AG666" s="139"/>
      <c r="AH666" s="139"/>
      <c r="AI666" s="139"/>
      <c r="AJ666" s="139"/>
      <c r="AK666" s="139"/>
      <c r="AL666" s="139"/>
      <c r="AM666" s="139">
        <v>51.78</v>
      </c>
      <c r="AN666" s="139">
        <v>0</v>
      </c>
      <c r="AO666" s="139">
        <v>70.53</v>
      </c>
      <c r="AP666" s="139">
        <v>0</v>
      </c>
    </row>
    <row r="667" spans="1:42" x14ac:dyDescent="0.25">
      <c r="A667">
        <f>'[2]All Speed'!A667</f>
        <v>10158</v>
      </c>
      <c r="B667">
        <f>'[2]All Speed'!C667</f>
        <v>1</v>
      </c>
      <c r="C667" s="8" t="str">
        <f>'[2]All Speed'!D667</f>
        <v>SR-125 NB</v>
      </c>
      <c r="D667" s="5">
        <f>'[2]All Speed'!E667</f>
        <v>1</v>
      </c>
      <c r="E667" s="1">
        <f>'[2]All Speed'!F667</f>
        <v>0.54</v>
      </c>
      <c r="F667" s="8" t="str">
        <f>'[2]All Speed'!G667</f>
        <v>SR-94 EB</v>
      </c>
      <c r="G667" s="112">
        <f>'[2]All Speed'!I667</f>
        <v>65.989999999999995</v>
      </c>
      <c r="H667" s="2">
        <f>'[2]All Speed'!J667</f>
        <v>42.32</v>
      </c>
      <c r="I667" s="112">
        <f>'[2]All Speed'!K667</f>
        <v>60.25</v>
      </c>
      <c r="J667" s="2">
        <f>'[2]All Speed'!L667</f>
        <v>40.33</v>
      </c>
      <c r="K667" s="112">
        <f>'[2]All Speed'!M667</f>
        <v>65.849999999999994</v>
      </c>
      <c r="L667" s="115">
        <f>VLOOKUP(A:A,readme[#All],2,FALSE)</f>
        <v>0</v>
      </c>
      <c r="M667" s="119">
        <f>VLOOKUP(A:A,readme[#All],3,FALSE)</f>
        <v>0</v>
      </c>
      <c r="N667" s="115">
        <f>VLOOKUP(A:A,readme[#All],4,FALSE)</f>
        <v>0</v>
      </c>
      <c r="O667" s="6">
        <f>VLOOKUP(A:A,readme[#All],5,FALSE)</f>
        <v>0</v>
      </c>
      <c r="P667" s="115">
        <f>VLOOKUP(A:A,readme[#All],6,FALSE)</f>
        <v>0</v>
      </c>
      <c r="Q667" s="143">
        <f t="shared" si="40"/>
        <v>-1</v>
      </c>
      <c r="R667" s="117">
        <f t="shared" si="41"/>
        <v>1790.9824000000001</v>
      </c>
      <c r="S667" s="143">
        <f t="shared" si="42"/>
        <v>-1</v>
      </c>
      <c r="T667" s="118">
        <f t="shared" si="43"/>
        <v>1626.5088999999998</v>
      </c>
      <c r="V667" s="10">
        <v>27191</v>
      </c>
      <c r="W667" s="139">
        <v>68.89</v>
      </c>
      <c r="X667" s="139">
        <v>0</v>
      </c>
      <c r="Y667" s="139">
        <v>42.41</v>
      </c>
      <c r="Z667" s="139">
        <v>0</v>
      </c>
      <c r="AA667" s="139"/>
      <c r="AB667" s="139"/>
      <c r="AC667" s="139"/>
      <c r="AD667" s="139"/>
      <c r="AE667" s="139"/>
      <c r="AF667" s="139"/>
      <c r="AG667" s="139"/>
      <c r="AH667" s="139"/>
      <c r="AI667" s="139"/>
      <c r="AJ667" s="139"/>
      <c r="AK667" s="139"/>
      <c r="AL667" s="139"/>
      <c r="AM667" s="139">
        <v>68.89</v>
      </c>
      <c r="AN667" s="139">
        <v>0</v>
      </c>
      <c r="AO667" s="139">
        <v>42.41</v>
      </c>
      <c r="AP667" s="139">
        <v>0</v>
      </c>
    </row>
    <row r="668" spans="1:42" x14ac:dyDescent="0.25">
      <c r="A668">
        <f>'[2]All Speed'!A668</f>
        <v>19152</v>
      </c>
      <c r="B668">
        <f>'[2]All Speed'!C668</f>
        <v>1</v>
      </c>
      <c r="C668" s="8" t="str">
        <f>'[2]All Speed'!D668</f>
        <v>SR-125 NB</v>
      </c>
      <c r="D668" s="5">
        <f>'[2]All Speed'!E668</f>
        <v>2</v>
      </c>
      <c r="E668" s="1">
        <f>'[2]All Speed'!F668</f>
        <v>0.08</v>
      </c>
      <c r="F668" s="8" t="str">
        <f>'[2]All Speed'!G668</f>
        <v>CAMPO</v>
      </c>
      <c r="G668" s="112">
        <f>'[2]All Speed'!I668</f>
        <v>61.25</v>
      </c>
      <c r="H668" s="2">
        <f>'[2]All Speed'!J668</f>
        <v>62.07</v>
      </c>
      <c r="I668" s="112">
        <f>'[2]All Speed'!K668</f>
        <v>62.72</v>
      </c>
      <c r="J668" s="2">
        <f>'[2]All Speed'!L668</f>
        <v>58.09</v>
      </c>
      <c r="K668" s="112">
        <f>'[2]All Speed'!M668</f>
        <v>61.87</v>
      </c>
      <c r="L668" s="115">
        <f>VLOOKUP(A:A,readme[#All],2,FALSE)</f>
        <v>0</v>
      </c>
      <c r="M668" s="119">
        <f>VLOOKUP(A:A,readme[#All],3,FALSE)</f>
        <v>0</v>
      </c>
      <c r="N668" s="115">
        <f>VLOOKUP(A:A,readme[#All],4,FALSE)</f>
        <v>0</v>
      </c>
      <c r="O668" s="6">
        <f>VLOOKUP(A:A,readme[#All],5,FALSE)</f>
        <v>0</v>
      </c>
      <c r="P668" s="115">
        <f>VLOOKUP(A:A,readme[#All],6,FALSE)</f>
        <v>0</v>
      </c>
      <c r="Q668" s="143">
        <f t="shared" si="40"/>
        <v>-1</v>
      </c>
      <c r="R668" s="117">
        <f t="shared" si="41"/>
        <v>3852.6849000000002</v>
      </c>
      <c r="S668" s="143">
        <f t="shared" si="42"/>
        <v>-1</v>
      </c>
      <c r="T668" s="118">
        <f t="shared" si="43"/>
        <v>3374.4481000000005</v>
      </c>
      <c r="V668" s="10">
        <v>27204</v>
      </c>
      <c r="W668" s="139"/>
      <c r="X668" s="139"/>
      <c r="Y668" s="139"/>
      <c r="Z668" s="139"/>
      <c r="AA668" s="139"/>
      <c r="AB668" s="139"/>
      <c r="AC668" s="139"/>
      <c r="AD668" s="139"/>
      <c r="AE668" s="139"/>
      <c r="AF668" s="139"/>
      <c r="AG668" s="139"/>
      <c r="AH668" s="139"/>
      <c r="AI668" s="139">
        <v>62.47</v>
      </c>
      <c r="AJ668" s="139">
        <v>0</v>
      </c>
      <c r="AK668" s="139">
        <v>59.7</v>
      </c>
      <c r="AL668" s="139">
        <v>0</v>
      </c>
      <c r="AM668" s="139">
        <v>62.47</v>
      </c>
      <c r="AN668" s="139">
        <v>0</v>
      </c>
      <c r="AO668" s="139">
        <v>59.7</v>
      </c>
      <c r="AP668" s="139">
        <v>0</v>
      </c>
    </row>
    <row r="669" spans="1:42" x14ac:dyDescent="0.25">
      <c r="A669">
        <f>'[2]All Speed'!A669</f>
        <v>8982</v>
      </c>
      <c r="B669">
        <f>'[2]All Speed'!C669</f>
        <v>1</v>
      </c>
      <c r="C669" s="8" t="str">
        <f>'[2]All Speed'!D669</f>
        <v>SR-125 NB</v>
      </c>
      <c r="D669" s="5">
        <f>'[2]All Speed'!E669</f>
        <v>3</v>
      </c>
      <c r="E669" s="1">
        <f>'[2]All Speed'!F669</f>
        <v>0.13</v>
      </c>
      <c r="F669" s="8" t="str">
        <f>'[2]All Speed'!G669</f>
        <v>CAMPO</v>
      </c>
      <c r="G669" s="112">
        <f>'[2]All Speed'!I669</f>
        <v>65.31</v>
      </c>
      <c r="H669" s="2">
        <f>'[2]All Speed'!J669</f>
        <v>38.44</v>
      </c>
      <c r="I669" s="112">
        <f>'[2]All Speed'!K669</f>
        <v>58.75</v>
      </c>
      <c r="J669" s="2">
        <f>'[2]All Speed'!L669</f>
        <v>39.71</v>
      </c>
      <c r="K669" s="112">
        <f>'[2]All Speed'!M669</f>
        <v>64.5</v>
      </c>
      <c r="L669" s="115">
        <f>VLOOKUP(A:A,readme[#All],2,FALSE)</f>
        <v>0</v>
      </c>
      <c r="M669" s="119">
        <f>VLOOKUP(A:A,readme[#All],3,FALSE)</f>
        <v>0</v>
      </c>
      <c r="N669" s="115">
        <f>VLOOKUP(A:A,readme[#All],4,FALSE)</f>
        <v>0</v>
      </c>
      <c r="O669" s="6">
        <f>VLOOKUP(A:A,readme[#All],5,FALSE)</f>
        <v>0</v>
      </c>
      <c r="P669" s="115">
        <f>VLOOKUP(A:A,readme[#All],6,FALSE)</f>
        <v>0</v>
      </c>
      <c r="Q669" s="143">
        <f t="shared" si="40"/>
        <v>-1</v>
      </c>
      <c r="R669" s="117">
        <f t="shared" si="41"/>
        <v>1477.6335999999999</v>
      </c>
      <c r="S669" s="143">
        <f t="shared" si="42"/>
        <v>-1</v>
      </c>
      <c r="T669" s="118">
        <f t="shared" si="43"/>
        <v>1576.8841</v>
      </c>
      <c r="V669" s="10">
        <v>27205</v>
      </c>
      <c r="W669" s="139"/>
      <c r="X669" s="139"/>
      <c r="Y669" s="139"/>
      <c r="Z669" s="139"/>
      <c r="AA669" s="139"/>
      <c r="AB669" s="139"/>
      <c r="AC669" s="139"/>
      <c r="AD669" s="139"/>
      <c r="AE669" s="139">
        <v>58.28</v>
      </c>
      <c r="AF669" s="139">
        <v>0</v>
      </c>
      <c r="AG669" s="139">
        <v>61.97</v>
      </c>
      <c r="AH669" s="139">
        <v>0</v>
      </c>
      <c r="AI669" s="139"/>
      <c r="AJ669" s="139"/>
      <c r="AK669" s="139"/>
      <c r="AL669" s="139"/>
      <c r="AM669" s="139">
        <v>58.28</v>
      </c>
      <c r="AN669" s="139">
        <v>0</v>
      </c>
      <c r="AO669" s="139">
        <v>61.97</v>
      </c>
      <c r="AP669" s="139">
        <v>0</v>
      </c>
    </row>
    <row r="670" spans="1:42" x14ac:dyDescent="0.25">
      <c r="A670">
        <f>'[2]All Speed'!A670</f>
        <v>13100</v>
      </c>
      <c r="B670">
        <f>'[2]All Speed'!C670</f>
        <v>1</v>
      </c>
      <c r="C670" s="8" t="str">
        <f>'[2]All Speed'!D670</f>
        <v>SR-125 NB</v>
      </c>
      <c r="D670" s="5">
        <f>'[2]All Speed'!E670</f>
        <v>5</v>
      </c>
      <c r="E670" s="1">
        <f>'[2]All Speed'!F670</f>
        <v>0.42</v>
      </c>
      <c r="F670" s="8" t="str">
        <f>'[2]All Speed'!G670</f>
        <v>LEMON</v>
      </c>
      <c r="G670" s="112">
        <f>'[2]All Speed'!I670</f>
        <v>64.87</v>
      </c>
      <c r="H670" s="2">
        <f>'[2]All Speed'!J670</f>
        <v>62.46</v>
      </c>
      <c r="I670" s="112">
        <f>'[2]All Speed'!K670</f>
        <v>62.7</v>
      </c>
      <c r="J670" s="2">
        <f>'[2]All Speed'!L670</f>
        <v>61.53</v>
      </c>
      <c r="K670" s="112">
        <f>'[2]All Speed'!M670</f>
        <v>63.96</v>
      </c>
      <c r="L670" s="115">
        <f>VLOOKUP(A:A,readme[#All],2,FALSE)</f>
        <v>0</v>
      </c>
      <c r="M670" s="119">
        <f>VLOOKUP(A:A,readme[#All],3,FALSE)</f>
        <v>0</v>
      </c>
      <c r="N670" s="115">
        <f>VLOOKUP(A:A,readme[#All],4,FALSE)</f>
        <v>0</v>
      </c>
      <c r="O670" s="6">
        <f>VLOOKUP(A:A,readme[#All],5,FALSE)</f>
        <v>0</v>
      </c>
      <c r="P670" s="115">
        <f>VLOOKUP(A:A,readme[#All],6,FALSE)</f>
        <v>0</v>
      </c>
      <c r="Q670" s="144">
        <f t="shared" si="40"/>
        <v>-1</v>
      </c>
      <c r="R670" s="117">
        <f t="shared" si="41"/>
        <v>3901.2516000000001</v>
      </c>
      <c r="S670" s="144">
        <f t="shared" si="42"/>
        <v>-1</v>
      </c>
      <c r="T670" s="118">
        <f t="shared" si="43"/>
        <v>3785.9409000000001</v>
      </c>
      <c r="V670" s="10">
        <v>27206</v>
      </c>
      <c r="W670" s="139"/>
      <c r="X670" s="139"/>
      <c r="Y670" s="139"/>
      <c r="Z670" s="139"/>
      <c r="AA670" s="139"/>
      <c r="AB670" s="139"/>
      <c r="AC670" s="139"/>
      <c r="AD670" s="139"/>
      <c r="AE670" s="139"/>
      <c r="AF670" s="139"/>
      <c r="AG670" s="139"/>
      <c r="AH670" s="139"/>
      <c r="AI670" s="139">
        <v>67.3</v>
      </c>
      <c r="AJ670" s="139">
        <v>0</v>
      </c>
      <c r="AK670" s="139">
        <v>64.760000000000005</v>
      </c>
      <c r="AL670" s="139">
        <v>0</v>
      </c>
      <c r="AM670" s="139">
        <v>67.3</v>
      </c>
      <c r="AN670" s="139">
        <v>0</v>
      </c>
      <c r="AO670" s="139">
        <v>64.760000000000005</v>
      </c>
      <c r="AP670" s="139">
        <v>0</v>
      </c>
    </row>
    <row r="671" spans="1:42" x14ac:dyDescent="0.25">
      <c r="A671">
        <f>'[2]All Speed'!A671</f>
        <v>11293</v>
      </c>
      <c r="B671">
        <f>'[2]All Speed'!C671</f>
        <v>1</v>
      </c>
      <c r="C671" s="8" t="str">
        <f>'[2]All Speed'!D671</f>
        <v>SR-125 NB</v>
      </c>
      <c r="D671" s="5">
        <f>'[2]All Speed'!E671</f>
        <v>6</v>
      </c>
      <c r="E671" s="1">
        <f>'[2]All Speed'!F671</f>
        <v>0.18</v>
      </c>
      <c r="F671" s="8" t="str">
        <f>'[2]All Speed'!G671</f>
        <v>GROSSMONT</v>
      </c>
      <c r="G671" s="112">
        <f>'[2]All Speed'!I671</f>
        <v>65.13</v>
      </c>
      <c r="H671" s="2">
        <f>'[2]All Speed'!J671</f>
        <v>63.91</v>
      </c>
      <c r="I671" s="112">
        <f>'[2]All Speed'!K671</f>
        <v>63.42</v>
      </c>
      <c r="J671" s="2">
        <f>'[2]All Speed'!L671</f>
        <v>63.38</v>
      </c>
      <c r="K671" s="112">
        <f>'[2]All Speed'!M671</f>
        <v>64.22</v>
      </c>
      <c r="L671" s="115">
        <f>VLOOKUP(A:A,readme[#All],2,FALSE)</f>
        <v>0</v>
      </c>
      <c r="M671" s="119">
        <f>VLOOKUP(A:A,readme[#All],3,FALSE)</f>
        <v>0</v>
      </c>
      <c r="N671" s="115">
        <f>VLOOKUP(A:A,readme[#All],4,FALSE)</f>
        <v>0</v>
      </c>
      <c r="O671" s="6">
        <f>VLOOKUP(A:A,readme[#All],5,FALSE)</f>
        <v>0</v>
      </c>
      <c r="P671" s="115">
        <f>VLOOKUP(A:A,readme[#All],6,FALSE)</f>
        <v>0</v>
      </c>
      <c r="Q671" s="143">
        <f t="shared" si="40"/>
        <v>-1</v>
      </c>
      <c r="R671" s="117">
        <f t="shared" si="41"/>
        <v>4084.4880999999996</v>
      </c>
      <c r="S671" s="143">
        <f t="shared" si="42"/>
        <v>-1</v>
      </c>
      <c r="T671" s="118">
        <f t="shared" si="43"/>
        <v>4017.0244000000002</v>
      </c>
      <c r="V671" s="10">
        <v>27207</v>
      </c>
      <c r="W671" s="139"/>
      <c r="X671" s="139"/>
      <c r="Y671" s="139"/>
      <c r="Z671" s="139"/>
      <c r="AA671" s="139"/>
      <c r="AB671" s="139"/>
      <c r="AC671" s="139"/>
      <c r="AD671" s="139"/>
      <c r="AE671" s="139"/>
      <c r="AF671" s="139"/>
      <c r="AG671" s="139"/>
      <c r="AH671" s="139"/>
      <c r="AI671" s="139">
        <v>65.91</v>
      </c>
      <c r="AJ671" s="139">
        <v>0</v>
      </c>
      <c r="AK671" s="139">
        <v>63.66</v>
      </c>
      <c r="AL671" s="139">
        <v>0</v>
      </c>
      <c r="AM671" s="139">
        <v>65.91</v>
      </c>
      <c r="AN671" s="139">
        <v>0</v>
      </c>
      <c r="AO671" s="139">
        <v>63.66</v>
      </c>
      <c r="AP671" s="139">
        <v>0</v>
      </c>
    </row>
    <row r="672" spans="1:42" x14ac:dyDescent="0.25">
      <c r="A672">
        <f>'[2]All Speed'!A672</f>
        <v>11291</v>
      </c>
      <c r="B672">
        <f>'[2]All Speed'!C672</f>
        <v>1</v>
      </c>
      <c r="C672" s="8" t="str">
        <f>'[2]All Speed'!D672</f>
        <v>SR-125 NB</v>
      </c>
      <c r="D672" s="5">
        <f>'[2]All Speed'!E672</f>
        <v>7</v>
      </c>
      <c r="E672" s="1">
        <f>'[2]All Speed'!F672</f>
        <v>0.25</v>
      </c>
      <c r="F672" s="8" t="str">
        <f>'[2]All Speed'!G672</f>
        <v>I-8 EB</v>
      </c>
      <c r="G672" s="112">
        <f>'[2]All Speed'!I672</f>
        <v>67.36</v>
      </c>
      <c r="H672" s="2">
        <f>'[2]All Speed'!J672</f>
        <v>67.86</v>
      </c>
      <c r="I672" s="112">
        <f>'[2]All Speed'!K672</f>
        <v>66.760000000000005</v>
      </c>
      <c r="J672" s="2">
        <f>'[2]All Speed'!L672</f>
        <v>67.45</v>
      </c>
      <c r="K672" s="112">
        <f>'[2]All Speed'!M672</f>
        <v>65.739999999999995</v>
      </c>
      <c r="L672" s="115">
        <f>VLOOKUP(A:A,readme[#All],2,FALSE)</f>
        <v>0</v>
      </c>
      <c r="M672" s="119">
        <f>VLOOKUP(A:A,readme[#All],3,FALSE)</f>
        <v>0</v>
      </c>
      <c r="N672" s="115">
        <f>VLOOKUP(A:A,readme[#All],4,FALSE)</f>
        <v>0</v>
      </c>
      <c r="O672" s="6">
        <f>VLOOKUP(A:A,readme[#All],5,FALSE)</f>
        <v>0</v>
      </c>
      <c r="P672" s="115">
        <f>VLOOKUP(A:A,readme[#All],6,FALSE)</f>
        <v>0</v>
      </c>
      <c r="Q672" s="143">
        <f t="shared" si="40"/>
        <v>-1</v>
      </c>
      <c r="R672" s="117">
        <f t="shared" si="41"/>
        <v>4604.9795999999997</v>
      </c>
      <c r="S672" s="143">
        <f t="shared" si="42"/>
        <v>-1</v>
      </c>
      <c r="T672" s="118">
        <f t="shared" si="43"/>
        <v>4549.5025000000005</v>
      </c>
      <c r="V672" s="10">
        <v>27208</v>
      </c>
      <c r="W672" s="139"/>
      <c r="X672" s="139"/>
      <c r="Y672" s="139"/>
      <c r="Z672" s="139"/>
      <c r="AA672" s="139"/>
      <c r="AB672" s="139"/>
      <c r="AC672" s="139"/>
      <c r="AD672" s="139"/>
      <c r="AE672" s="139"/>
      <c r="AF672" s="139"/>
      <c r="AG672" s="139"/>
      <c r="AH672" s="139"/>
      <c r="AI672" s="139">
        <v>65.64</v>
      </c>
      <c r="AJ672" s="139">
        <v>0</v>
      </c>
      <c r="AK672" s="139">
        <v>64.069999999999993</v>
      </c>
      <c r="AL672" s="139">
        <v>0</v>
      </c>
      <c r="AM672" s="139">
        <v>65.64</v>
      </c>
      <c r="AN672" s="139">
        <v>0</v>
      </c>
      <c r="AO672" s="139">
        <v>64.069999999999993</v>
      </c>
      <c r="AP672" s="139">
        <v>0</v>
      </c>
    </row>
    <row r="673" spans="1:42" x14ac:dyDescent="0.25">
      <c r="A673">
        <f>'[2]All Speed'!A673</f>
        <v>11050</v>
      </c>
      <c r="B673">
        <f>'[2]All Speed'!C673</f>
        <v>1</v>
      </c>
      <c r="C673" s="8" t="str">
        <f>'[2]All Speed'!D673</f>
        <v>SR-125 NB</v>
      </c>
      <c r="D673" s="5">
        <f>'[2]All Speed'!E673</f>
        <v>8</v>
      </c>
      <c r="E673" s="1">
        <f>'[2]All Speed'!F673</f>
        <v>0.15</v>
      </c>
      <c r="F673" s="8" t="str">
        <f>'[2]All Speed'!G673</f>
        <v>GROSSMONT</v>
      </c>
      <c r="G673" s="112">
        <f>'[2]All Speed'!I673</f>
        <v>67.36</v>
      </c>
      <c r="H673" s="2">
        <f>'[2]All Speed'!J673</f>
        <v>67.86</v>
      </c>
      <c r="I673" s="112">
        <f>'[2]All Speed'!K673</f>
        <v>66.760000000000005</v>
      </c>
      <c r="J673" s="2">
        <f>'[2]All Speed'!L673</f>
        <v>67.45</v>
      </c>
      <c r="K673" s="112">
        <f>'[2]All Speed'!M673</f>
        <v>65.739999999999995</v>
      </c>
      <c r="L673" s="115">
        <f>VLOOKUP(A:A,readme[#All],2,FALSE)</f>
        <v>0</v>
      </c>
      <c r="M673" s="119">
        <f>VLOOKUP(A:A,readme[#All],3,FALSE)</f>
        <v>0</v>
      </c>
      <c r="N673" s="115">
        <f>VLOOKUP(A:A,readme[#All],4,FALSE)</f>
        <v>0</v>
      </c>
      <c r="O673" s="6">
        <f>VLOOKUP(A:A,readme[#All],5,FALSE)</f>
        <v>0</v>
      </c>
      <c r="P673" s="115">
        <f>VLOOKUP(A:A,readme[#All],6,FALSE)</f>
        <v>0</v>
      </c>
      <c r="Q673" s="143">
        <f t="shared" si="40"/>
        <v>-1</v>
      </c>
      <c r="R673" s="117">
        <f t="shared" si="41"/>
        <v>4604.9795999999997</v>
      </c>
      <c r="S673" s="143">
        <f t="shared" si="42"/>
        <v>-1</v>
      </c>
      <c r="T673" s="118">
        <f t="shared" si="43"/>
        <v>4549.5025000000005</v>
      </c>
      <c r="V673" s="10">
        <v>27209</v>
      </c>
      <c r="W673" s="139"/>
      <c r="X673" s="139"/>
      <c r="Y673" s="139"/>
      <c r="Z673" s="139"/>
      <c r="AA673" s="139"/>
      <c r="AB673" s="139"/>
      <c r="AC673" s="139"/>
      <c r="AD673" s="139"/>
      <c r="AE673" s="139">
        <v>61.43</v>
      </c>
      <c r="AF673" s="139">
        <v>0</v>
      </c>
      <c r="AG673" s="139">
        <v>64.25</v>
      </c>
      <c r="AH673" s="139">
        <v>0</v>
      </c>
      <c r="AI673" s="139"/>
      <c r="AJ673" s="139"/>
      <c r="AK673" s="139"/>
      <c r="AL673" s="139"/>
      <c r="AM673" s="139">
        <v>61.43</v>
      </c>
      <c r="AN673" s="139">
        <v>0</v>
      </c>
      <c r="AO673" s="139">
        <v>64.25</v>
      </c>
      <c r="AP673" s="139">
        <v>0</v>
      </c>
    </row>
    <row r="674" spans="1:42" x14ac:dyDescent="0.25">
      <c r="A674">
        <f>'[2]All Speed'!A674</f>
        <v>11275</v>
      </c>
      <c r="B674">
        <f>'[2]All Speed'!C674</f>
        <v>1</v>
      </c>
      <c r="C674" s="8" t="str">
        <f>'[2]All Speed'!D674</f>
        <v>SR-125 NB</v>
      </c>
      <c r="D674" s="5">
        <f>'[2]All Speed'!E674</f>
        <v>9</v>
      </c>
      <c r="E674" s="1">
        <f>'[2]All Speed'!F674</f>
        <v>0.19</v>
      </c>
      <c r="F674" s="8" t="str">
        <f>'[2]All Speed'!G674</f>
        <v>I-8 WB</v>
      </c>
      <c r="G674" s="112">
        <f>'[2]All Speed'!I674</f>
        <v>67.36</v>
      </c>
      <c r="H674" s="2">
        <f>'[2]All Speed'!J674</f>
        <v>67.86</v>
      </c>
      <c r="I674" s="112">
        <f>'[2]All Speed'!K674</f>
        <v>66.760000000000005</v>
      </c>
      <c r="J674" s="2">
        <f>'[2]All Speed'!L674</f>
        <v>67.45</v>
      </c>
      <c r="K674" s="112">
        <f>'[2]All Speed'!M674</f>
        <v>65.739999999999995</v>
      </c>
      <c r="L674" s="115">
        <f>VLOOKUP(A:A,readme[#All],2,FALSE)</f>
        <v>0</v>
      </c>
      <c r="M674" s="119">
        <f>VLOOKUP(A:A,readme[#All],3,FALSE)</f>
        <v>0</v>
      </c>
      <c r="N674" s="115">
        <f>VLOOKUP(A:A,readme[#All],4,FALSE)</f>
        <v>0</v>
      </c>
      <c r="O674" s="6">
        <f>VLOOKUP(A:A,readme[#All],5,FALSE)</f>
        <v>0</v>
      </c>
      <c r="P674" s="115">
        <f>VLOOKUP(A:A,readme[#All],6,FALSE)</f>
        <v>0</v>
      </c>
      <c r="Q674" s="143">
        <f t="shared" si="40"/>
        <v>-1</v>
      </c>
      <c r="R674" s="117">
        <f t="shared" si="41"/>
        <v>4604.9795999999997</v>
      </c>
      <c r="S674" s="143">
        <f t="shared" si="42"/>
        <v>-1</v>
      </c>
      <c r="T674" s="118">
        <f t="shared" si="43"/>
        <v>4549.5025000000005</v>
      </c>
      <c r="V674" s="10">
        <v>27210</v>
      </c>
      <c r="W674" s="139"/>
      <c r="X674" s="139"/>
      <c r="Y674" s="139"/>
      <c r="Z674" s="139"/>
      <c r="AA674" s="139"/>
      <c r="AB674" s="139"/>
      <c r="AC674" s="139"/>
      <c r="AD674" s="139"/>
      <c r="AE674" s="139"/>
      <c r="AF674" s="139"/>
      <c r="AG674" s="139"/>
      <c r="AH674" s="139"/>
      <c r="AI674" s="139">
        <v>66.31</v>
      </c>
      <c r="AJ674" s="139">
        <v>0</v>
      </c>
      <c r="AK674" s="139">
        <v>63.87</v>
      </c>
      <c r="AL674" s="139">
        <v>0</v>
      </c>
      <c r="AM674" s="139">
        <v>66.31</v>
      </c>
      <c r="AN674" s="139">
        <v>0</v>
      </c>
      <c r="AO674" s="139">
        <v>63.87</v>
      </c>
      <c r="AP674" s="139">
        <v>0</v>
      </c>
    </row>
    <row r="675" spans="1:42" x14ac:dyDescent="0.25">
      <c r="A675">
        <f>'[2]All Speed'!A675</f>
        <v>15406</v>
      </c>
      <c r="B675">
        <f>'[2]All Speed'!C675</f>
        <v>1</v>
      </c>
      <c r="C675" s="8" t="str">
        <f>'[2]All Speed'!D675</f>
        <v>SR-125 NB</v>
      </c>
      <c r="D675" s="5">
        <f>'[2]All Speed'!E675</f>
        <v>11</v>
      </c>
      <c r="E675" s="1">
        <f>'[2]All Speed'!F675</f>
        <v>0.08</v>
      </c>
      <c r="F675" s="8" t="str">
        <f>'[2]All Speed'!G675</f>
        <v>I-8 EB</v>
      </c>
      <c r="G675" s="112">
        <f>'[2]All Speed'!I675</f>
        <v>41.26</v>
      </c>
      <c r="H675" s="2">
        <f>'[2]All Speed'!J675</f>
        <v>40.549999999999997</v>
      </c>
      <c r="I675" s="112">
        <f>'[2]All Speed'!K675</f>
        <v>36.71</v>
      </c>
      <c r="J675" s="2">
        <f>'[2]All Speed'!L675</f>
        <v>38.74</v>
      </c>
      <c r="K675" s="112">
        <f>'[2]All Speed'!M675</f>
        <v>41.69</v>
      </c>
      <c r="L675" s="115">
        <f>VLOOKUP(A:A,readme[#All],2,FALSE)</f>
        <v>0</v>
      </c>
      <c r="M675" s="119">
        <f>VLOOKUP(A:A,readme[#All],3,FALSE)</f>
        <v>0</v>
      </c>
      <c r="N675" s="115">
        <f>VLOOKUP(A:A,readme[#All],4,FALSE)</f>
        <v>0</v>
      </c>
      <c r="O675" s="6">
        <f>VLOOKUP(A:A,readme[#All],5,FALSE)</f>
        <v>0</v>
      </c>
      <c r="P675" s="115">
        <f>VLOOKUP(A:A,readme[#All],6,FALSE)</f>
        <v>0</v>
      </c>
      <c r="Q675" s="143">
        <f t="shared" si="40"/>
        <v>-1</v>
      </c>
      <c r="R675" s="117">
        <f t="shared" si="41"/>
        <v>1644.3024999999998</v>
      </c>
      <c r="S675" s="143">
        <f t="shared" si="42"/>
        <v>-1</v>
      </c>
      <c r="T675" s="118">
        <f t="shared" si="43"/>
        <v>1500.7876000000001</v>
      </c>
      <c r="V675" s="10">
        <v>27211</v>
      </c>
      <c r="W675" s="139"/>
      <c r="X675" s="139"/>
      <c r="Y675" s="139"/>
      <c r="Z675" s="139"/>
      <c r="AA675" s="139"/>
      <c r="AB675" s="139"/>
      <c r="AC675" s="139"/>
      <c r="AD675" s="139"/>
      <c r="AE675" s="139">
        <v>62.99</v>
      </c>
      <c r="AF675" s="139">
        <v>0</v>
      </c>
      <c r="AG675" s="139">
        <v>65.48</v>
      </c>
      <c r="AH675" s="139">
        <v>0</v>
      </c>
      <c r="AI675" s="139"/>
      <c r="AJ675" s="139"/>
      <c r="AK675" s="139"/>
      <c r="AL675" s="139"/>
      <c r="AM675" s="139">
        <v>62.99</v>
      </c>
      <c r="AN675" s="139">
        <v>0</v>
      </c>
      <c r="AO675" s="139">
        <v>65.48</v>
      </c>
      <c r="AP675" s="139">
        <v>0</v>
      </c>
    </row>
    <row r="676" spans="1:42" x14ac:dyDescent="0.25">
      <c r="A676">
        <f>'[2]All Speed'!A676</f>
        <v>28939</v>
      </c>
      <c r="B676">
        <f>'[2]All Speed'!C676</f>
        <v>1</v>
      </c>
      <c r="C676" s="8" t="str">
        <f>'[2]All Speed'!D676</f>
        <v>SR-125 NB</v>
      </c>
      <c r="D676" s="5">
        <f>'[2]All Speed'!E676</f>
        <v>12</v>
      </c>
      <c r="E676" s="1">
        <f>'[2]All Speed'!F676</f>
        <v>0.32</v>
      </c>
      <c r="F676" s="8" t="str">
        <f>'[2]All Speed'!G676</f>
        <v>AMAYA</v>
      </c>
      <c r="G676" s="112">
        <f>'[2]All Speed'!I676</f>
        <v>67.11</v>
      </c>
      <c r="H676" s="2">
        <f>'[2]All Speed'!J676</f>
        <v>68.989999999999995</v>
      </c>
      <c r="I676" s="112">
        <f>'[2]All Speed'!K676</f>
        <v>67.569999999999993</v>
      </c>
      <c r="J676" s="2">
        <f>'[2]All Speed'!L676</f>
        <v>68.14</v>
      </c>
      <c r="K676" s="112">
        <f>'[2]All Speed'!M676</f>
        <v>65.98</v>
      </c>
      <c r="L676" s="115">
        <f>VLOOKUP(A:A,readme[#All],2,FALSE)</f>
        <v>0</v>
      </c>
      <c r="M676" s="119">
        <f>VLOOKUP(A:A,readme[#All],3,FALSE)</f>
        <v>0</v>
      </c>
      <c r="N676" s="115">
        <f>VLOOKUP(A:A,readme[#All],4,FALSE)</f>
        <v>0</v>
      </c>
      <c r="O676" s="6">
        <f>VLOOKUP(A:A,readme[#All],5,FALSE)</f>
        <v>0</v>
      </c>
      <c r="P676" s="115">
        <f>VLOOKUP(A:A,readme[#All],6,FALSE)</f>
        <v>0</v>
      </c>
      <c r="Q676" s="143">
        <f t="shared" si="40"/>
        <v>-1</v>
      </c>
      <c r="R676" s="117">
        <f t="shared" si="41"/>
        <v>4759.6200999999992</v>
      </c>
      <c r="S676" s="143">
        <f t="shared" si="42"/>
        <v>-1</v>
      </c>
      <c r="T676" s="118">
        <f t="shared" si="43"/>
        <v>4643.0596000000005</v>
      </c>
      <c r="V676" s="10">
        <v>27212</v>
      </c>
      <c r="W676" s="139"/>
      <c r="X676" s="139"/>
      <c r="Y676" s="139"/>
      <c r="Z676" s="139"/>
      <c r="AA676" s="139"/>
      <c r="AB676" s="139"/>
      <c r="AC676" s="139"/>
      <c r="AD676" s="139"/>
      <c r="AE676" s="139">
        <v>56.13</v>
      </c>
      <c r="AF676" s="139">
        <v>0</v>
      </c>
      <c r="AG676" s="139">
        <v>59.06</v>
      </c>
      <c r="AH676" s="139">
        <v>0</v>
      </c>
      <c r="AI676" s="139"/>
      <c r="AJ676" s="139"/>
      <c r="AK676" s="139"/>
      <c r="AL676" s="139"/>
      <c r="AM676" s="139">
        <v>56.13</v>
      </c>
      <c r="AN676" s="139">
        <v>0</v>
      </c>
      <c r="AO676" s="139">
        <v>59.06</v>
      </c>
      <c r="AP676" s="139">
        <v>0</v>
      </c>
    </row>
    <row r="677" spans="1:42" x14ac:dyDescent="0.25">
      <c r="A677">
        <f>'[2]All Speed'!A677</f>
        <v>28940</v>
      </c>
      <c r="B677">
        <f>'[2]All Speed'!C677</f>
        <v>1</v>
      </c>
      <c r="C677" s="8" t="str">
        <f>'[2]All Speed'!D677</f>
        <v>SR-125 NB</v>
      </c>
      <c r="D677" s="5">
        <f>'[2]All Speed'!E677</f>
        <v>13</v>
      </c>
      <c r="E677" s="1">
        <f>'[2]All Speed'!F677</f>
        <v>0.59</v>
      </c>
      <c r="F677" s="8" t="str">
        <f>'[2]All Speed'!G677</f>
        <v>AMAYA</v>
      </c>
      <c r="G677" s="112">
        <f>'[2]All Speed'!I677</f>
        <v>66.75</v>
      </c>
      <c r="H677" s="2">
        <f>'[2]All Speed'!J677</f>
        <v>67.87</v>
      </c>
      <c r="I677" s="112">
        <f>'[2]All Speed'!K677</f>
        <v>66.34</v>
      </c>
      <c r="J677" s="2">
        <f>'[2]All Speed'!L677</f>
        <v>66.84</v>
      </c>
      <c r="K677" s="112">
        <f>'[2]All Speed'!M677</f>
        <v>65.97</v>
      </c>
      <c r="L677" s="115">
        <f>VLOOKUP(A:A,readme[#All],2,FALSE)</f>
        <v>0</v>
      </c>
      <c r="M677" s="119">
        <f>VLOOKUP(A:A,readme[#All],3,FALSE)</f>
        <v>0</v>
      </c>
      <c r="N677" s="115">
        <f>VLOOKUP(A:A,readme[#All],4,FALSE)</f>
        <v>0</v>
      </c>
      <c r="O677" s="6">
        <f>VLOOKUP(A:A,readme[#All],5,FALSE)</f>
        <v>0</v>
      </c>
      <c r="P677" s="115">
        <f>VLOOKUP(A:A,readme[#All],6,FALSE)</f>
        <v>0</v>
      </c>
      <c r="Q677" s="143">
        <f t="shared" si="40"/>
        <v>-1</v>
      </c>
      <c r="R677" s="117">
        <f t="shared" si="41"/>
        <v>4606.3369000000002</v>
      </c>
      <c r="S677" s="143">
        <f t="shared" si="42"/>
        <v>-1</v>
      </c>
      <c r="T677" s="118">
        <f t="shared" si="43"/>
        <v>4467.5856000000003</v>
      </c>
      <c r="V677" s="10">
        <v>27213</v>
      </c>
      <c r="W677" s="139"/>
      <c r="X677" s="139"/>
      <c r="Y677" s="139"/>
      <c r="Z677" s="139"/>
      <c r="AA677" s="139"/>
      <c r="AB677" s="139"/>
      <c r="AC677" s="139"/>
      <c r="AD677" s="139"/>
      <c r="AE677" s="139">
        <v>60.92</v>
      </c>
      <c r="AF677" s="139">
        <v>0</v>
      </c>
      <c r="AG677" s="139">
        <v>62.36</v>
      </c>
      <c r="AH677" s="139">
        <v>0</v>
      </c>
      <c r="AI677" s="139"/>
      <c r="AJ677" s="139"/>
      <c r="AK677" s="139"/>
      <c r="AL677" s="139"/>
      <c r="AM677" s="139">
        <v>60.92</v>
      </c>
      <c r="AN677" s="139">
        <v>0</v>
      </c>
      <c r="AO677" s="139">
        <v>62.36</v>
      </c>
      <c r="AP677" s="139">
        <v>0</v>
      </c>
    </row>
    <row r="678" spans="1:42" x14ac:dyDescent="0.25">
      <c r="A678">
        <f>'[2]All Speed'!A678</f>
        <v>27014</v>
      </c>
      <c r="B678">
        <f>'[2]All Speed'!C678</f>
        <v>1</v>
      </c>
      <c r="C678" s="8" t="str">
        <f>'[2]All Speed'!D678</f>
        <v>SR-125 NB</v>
      </c>
      <c r="D678" s="5">
        <f>'[2]All Speed'!E678</f>
        <v>14</v>
      </c>
      <c r="E678" s="1">
        <f>'[2]All Speed'!F678</f>
        <v>0.34</v>
      </c>
      <c r="F678" s="8" t="str">
        <f>'[2]All Speed'!G678</f>
        <v>NAVAJO</v>
      </c>
      <c r="G678" s="112">
        <f>'[2]All Speed'!I678</f>
        <v>66.75</v>
      </c>
      <c r="H678" s="2">
        <f>'[2]All Speed'!J678</f>
        <v>67.87</v>
      </c>
      <c r="I678" s="112">
        <f>'[2]All Speed'!K678</f>
        <v>66.34</v>
      </c>
      <c r="J678" s="2">
        <f>'[2]All Speed'!L678</f>
        <v>66.84</v>
      </c>
      <c r="K678" s="112">
        <f>'[2]All Speed'!M678</f>
        <v>65.97</v>
      </c>
      <c r="L678" s="115">
        <f>VLOOKUP(A:A,readme[#All],2,FALSE)</f>
        <v>0</v>
      </c>
      <c r="M678" s="119">
        <f>VLOOKUP(A:A,readme[#All],3,FALSE)</f>
        <v>0</v>
      </c>
      <c r="N678" s="115">
        <f>VLOOKUP(A:A,readme[#All],4,FALSE)</f>
        <v>0</v>
      </c>
      <c r="O678" s="6">
        <f>VLOOKUP(A:A,readme[#All],5,FALSE)</f>
        <v>0</v>
      </c>
      <c r="P678" s="115">
        <f>VLOOKUP(A:A,readme[#All],6,FALSE)</f>
        <v>0</v>
      </c>
      <c r="Q678" s="143">
        <f t="shared" si="40"/>
        <v>-1</v>
      </c>
      <c r="R678" s="117">
        <f t="shared" si="41"/>
        <v>4606.3369000000002</v>
      </c>
      <c r="S678" s="143">
        <f t="shared" si="42"/>
        <v>-1</v>
      </c>
      <c r="T678" s="118">
        <f t="shared" si="43"/>
        <v>4467.5856000000003</v>
      </c>
      <c r="V678" s="10">
        <v>27218</v>
      </c>
      <c r="W678" s="139"/>
      <c r="X678" s="139"/>
      <c r="Y678" s="139"/>
      <c r="Z678" s="139"/>
      <c r="AA678" s="139"/>
      <c r="AB678" s="139"/>
      <c r="AC678" s="139"/>
      <c r="AD678" s="139"/>
      <c r="AE678" s="139"/>
      <c r="AF678" s="139"/>
      <c r="AG678" s="139"/>
      <c r="AH678" s="139"/>
      <c r="AI678" s="139">
        <v>66.03</v>
      </c>
      <c r="AJ678" s="139">
        <v>0</v>
      </c>
      <c r="AK678" s="139">
        <v>65.94</v>
      </c>
      <c r="AL678" s="139">
        <v>0</v>
      </c>
      <c r="AM678" s="139">
        <v>66.03</v>
      </c>
      <c r="AN678" s="139">
        <v>0</v>
      </c>
      <c r="AO678" s="139">
        <v>65.94</v>
      </c>
      <c r="AP678" s="139">
        <v>0</v>
      </c>
    </row>
    <row r="679" spans="1:42" x14ac:dyDescent="0.25">
      <c r="A679">
        <f>'[2]All Speed'!A679</f>
        <v>27512</v>
      </c>
      <c r="B679">
        <f>'[2]All Speed'!C679</f>
        <v>1</v>
      </c>
      <c r="C679" s="8" t="str">
        <f>'[2]All Speed'!D679</f>
        <v>SR-125 NB</v>
      </c>
      <c r="D679" s="5">
        <f>'[2]All Speed'!E679</f>
        <v>17</v>
      </c>
      <c r="E679" s="1">
        <f>'[2]All Speed'!F679</f>
        <v>0.28000000000000003</v>
      </c>
      <c r="F679" s="8" t="str">
        <f>'[2]All Speed'!G679</f>
        <v>GROSSMONT COLLEGE DR</v>
      </c>
      <c r="G679" s="112">
        <f>'[2]All Speed'!I679</f>
        <v>66.48</v>
      </c>
      <c r="H679" s="2">
        <f>'[2]All Speed'!J679</f>
        <v>68.02</v>
      </c>
      <c r="I679" s="112">
        <f>'[2]All Speed'!K679</f>
        <v>66.34</v>
      </c>
      <c r="J679" s="2">
        <f>'[2]All Speed'!L679</f>
        <v>66.86</v>
      </c>
      <c r="K679" s="112">
        <f>'[2]All Speed'!M679</f>
        <v>65.88</v>
      </c>
      <c r="L679" s="115">
        <f>VLOOKUP(A:A,readme[#All],2,FALSE)</f>
        <v>0</v>
      </c>
      <c r="M679" s="119">
        <f>VLOOKUP(A:A,readme[#All],3,FALSE)</f>
        <v>0</v>
      </c>
      <c r="N679" s="115">
        <f>VLOOKUP(A:A,readme[#All],4,FALSE)</f>
        <v>0</v>
      </c>
      <c r="O679" s="6">
        <f>VLOOKUP(A:A,readme[#All],5,FALSE)</f>
        <v>0</v>
      </c>
      <c r="P679" s="115">
        <f>VLOOKUP(A:A,readme[#All],6,FALSE)</f>
        <v>0</v>
      </c>
      <c r="Q679" s="143">
        <f t="shared" si="40"/>
        <v>-1</v>
      </c>
      <c r="R679" s="117">
        <f t="shared" si="41"/>
        <v>4626.7203999999992</v>
      </c>
      <c r="S679" s="143">
        <f t="shared" si="42"/>
        <v>-1</v>
      </c>
      <c r="T679" s="118">
        <f t="shared" si="43"/>
        <v>4470.2596000000003</v>
      </c>
      <c r="V679" s="10">
        <v>27223</v>
      </c>
      <c r="W679" s="139"/>
      <c r="X679" s="139"/>
      <c r="Y679" s="139"/>
      <c r="Z679" s="139"/>
      <c r="AA679" s="139"/>
      <c r="AB679" s="139"/>
      <c r="AC679" s="139"/>
      <c r="AD679" s="139"/>
      <c r="AE679" s="139">
        <v>65.25</v>
      </c>
      <c r="AF679" s="139">
        <v>0</v>
      </c>
      <c r="AG679" s="139">
        <v>66.33</v>
      </c>
      <c r="AH679" s="139">
        <v>0</v>
      </c>
      <c r="AI679" s="139"/>
      <c r="AJ679" s="139"/>
      <c r="AK679" s="139"/>
      <c r="AL679" s="139"/>
      <c r="AM679" s="139">
        <v>65.25</v>
      </c>
      <c r="AN679" s="139">
        <v>0</v>
      </c>
      <c r="AO679" s="139">
        <v>66.33</v>
      </c>
      <c r="AP679" s="139">
        <v>0</v>
      </c>
    </row>
    <row r="680" spans="1:42" x14ac:dyDescent="0.25">
      <c r="A680">
        <f>'[2]All Speed'!A680</f>
        <v>28924</v>
      </c>
      <c r="B680">
        <f>'[2]All Speed'!C680</f>
        <v>1</v>
      </c>
      <c r="C680" s="8" t="str">
        <f>'[2]All Speed'!D680</f>
        <v>SR-125 NB</v>
      </c>
      <c r="D680" s="5">
        <f>'[2]All Speed'!E680</f>
        <v>20</v>
      </c>
      <c r="E680" s="1">
        <f>'[2]All Speed'!F680</f>
        <v>0.44</v>
      </c>
      <c r="F680" s="8" t="str">
        <f>'[2]All Speed'!G680</f>
        <v>GROSSMONT COLLEGE DR</v>
      </c>
      <c r="G680" s="112">
        <f>'[2]All Speed'!I680</f>
        <v>66.48</v>
      </c>
      <c r="H680" s="2">
        <f>'[2]All Speed'!J680</f>
        <v>68.02</v>
      </c>
      <c r="I680" s="112">
        <f>'[2]All Speed'!K680</f>
        <v>66.34</v>
      </c>
      <c r="J680" s="2">
        <f>'[2]All Speed'!L680</f>
        <v>66.86</v>
      </c>
      <c r="K680" s="112">
        <f>'[2]All Speed'!M680</f>
        <v>65.88</v>
      </c>
      <c r="L680" s="115">
        <f>VLOOKUP(A:A,readme[#All],2,FALSE)</f>
        <v>0</v>
      </c>
      <c r="M680" s="119">
        <f>VLOOKUP(A:A,readme[#All],3,FALSE)</f>
        <v>0</v>
      </c>
      <c r="N680" s="115">
        <f>VLOOKUP(A:A,readme[#All],4,FALSE)</f>
        <v>0</v>
      </c>
      <c r="O680" s="6">
        <f>VLOOKUP(A:A,readme[#All],5,FALSE)</f>
        <v>0</v>
      </c>
      <c r="P680" s="115">
        <f>VLOOKUP(A:A,readme[#All],6,FALSE)</f>
        <v>0</v>
      </c>
      <c r="Q680" s="143">
        <f t="shared" si="40"/>
        <v>-1</v>
      </c>
      <c r="R680" s="117">
        <f t="shared" si="41"/>
        <v>4626.7203999999992</v>
      </c>
      <c r="S680" s="143">
        <f t="shared" si="42"/>
        <v>-1</v>
      </c>
      <c r="T680" s="118">
        <f t="shared" si="43"/>
        <v>4470.2596000000003</v>
      </c>
      <c r="V680" s="10">
        <v>27229</v>
      </c>
      <c r="W680" s="139"/>
      <c r="X680" s="139"/>
      <c r="Y680" s="139"/>
      <c r="Z680" s="139"/>
      <c r="AA680" s="139"/>
      <c r="AB680" s="139"/>
      <c r="AC680" s="139"/>
      <c r="AD680" s="139"/>
      <c r="AE680" s="139"/>
      <c r="AF680" s="139"/>
      <c r="AG680" s="139"/>
      <c r="AH680" s="139"/>
      <c r="AI680" s="139">
        <v>63.51</v>
      </c>
      <c r="AJ680" s="139">
        <v>0</v>
      </c>
      <c r="AK680" s="139">
        <v>62.14</v>
      </c>
      <c r="AL680" s="139">
        <v>0</v>
      </c>
      <c r="AM680" s="139">
        <v>63.51</v>
      </c>
      <c r="AN680" s="139">
        <v>0</v>
      </c>
      <c r="AO680" s="139">
        <v>62.14</v>
      </c>
      <c r="AP680" s="139">
        <v>0</v>
      </c>
    </row>
    <row r="681" spans="1:42" x14ac:dyDescent="0.25">
      <c r="A681">
        <f>'[2]All Speed'!A681</f>
        <v>28923</v>
      </c>
      <c r="B681">
        <f>'[2]All Speed'!C681</f>
        <v>1</v>
      </c>
      <c r="C681" s="8" t="str">
        <f>'[2]All Speed'!D681</f>
        <v>SR-125 NB</v>
      </c>
      <c r="D681" s="5">
        <f>'[2]All Speed'!E681</f>
        <v>22</v>
      </c>
      <c r="E681" s="1">
        <f>'[2]All Speed'!F681</f>
        <v>0.5</v>
      </c>
      <c r="F681" s="8" t="str">
        <f>'[2]All Speed'!G681</f>
        <v>SR-52 EB</v>
      </c>
      <c r="G681" s="112">
        <f>'[2]All Speed'!I681</f>
        <v>59.2</v>
      </c>
      <c r="H681" s="2">
        <f>'[2]All Speed'!J681</f>
        <v>55.3</v>
      </c>
      <c r="I681" s="112">
        <f>'[2]All Speed'!K681</f>
        <v>59.73</v>
      </c>
      <c r="J681" s="2">
        <f>'[2]All Speed'!L681</f>
        <v>59.34</v>
      </c>
      <c r="K681" s="112">
        <f>'[2]All Speed'!M681</f>
        <v>59.55</v>
      </c>
      <c r="L681" s="115">
        <f>VLOOKUP(A:A,readme[#All],2,FALSE)</f>
        <v>0</v>
      </c>
      <c r="M681" s="119">
        <f>VLOOKUP(A:A,readme[#All],3,FALSE)</f>
        <v>0</v>
      </c>
      <c r="N681" s="115">
        <f>VLOOKUP(A:A,readme[#All],4,FALSE)</f>
        <v>0</v>
      </c>
      <c r="O681" s="6">
        <f>VLOOKUP(A:A,readme[#All],5,FALSE)</f>
        <v>0</v>
      </c>
      <c r="P681" s="115">
        <f>VLOOKUP(A:A,readme[#All],6,FALSE)</f>
        <v>0</v>
      </c>
      <c r="Q681" s="143">
        <f t="shared" si="40"/>
        <v>-1</v>
      </c>
      <c r="R681" s="117">
        <f t="shared" si="41"/>
        <v>3058.0899999999997</v>
      </c>
      <c r="S681" s="143">
        <f t="shared" si="42"/>
        <v>-1</v>
      </c>
      <c r="T681" s="118">
        <f t="shared" si="43"/>
        <v>3521.2356000000004</v>
      </c>
      <c r="V681" s="10">
        <v>27235</v>
      </c>
      <c r="W681" s="139"/>
      <c r="X681" s="139"/>
      <c r="Y681" s="139"/>
      <c r="Z681" s="139"/>
      <c r="AA681" s="139"/>
      <c r="AB681" s="139"/>
      <c r="AC681" s="139"/>
      <c r="AD681" s="139"/>
      <c r="AE681" s="139">
        <v>66.790000000000006</v>
      </c>
      <c r="AF681" s="139">
        <v>0</v>
      </c>
      <c r="AG681" s="139">
        <v>67.47</v>
      </c>
      <c r="AH681" s="139">
        <v>0</v>
      </c>
      <c r="AI681" s="139"/>
      <c r="AJ681" s="139"/>
      <c r="AK681" s="139"/>
      <c r="AL681" s="139"/>
      <c r="AM681" s="139">
        <v>66.790000000000006</v>
      </c>
      <c r="AN681" s="139">
        <v>0</v>
      </c>
      <c r="AO681" s="139">
        <v>67.47</v>
      </c>
      <c r="AP681" s="139">
        <v>0</v>
      </c>
    </row>
    <row r="682" spans="1:42" x14ac:dyDescent="0.25">
      <c r="A682">
        <f>'[2]All Speed'!A682</f>
        <v>7190</v>
      </c>
      <c r="B682">
        <f>'[2]All Speed'!C682</f>
        <v>1</v>
      </c>
      <c r="C682" s="8" t="str">
        <f>'[2]All Speed'!D682</f>
        <v>SR-125 NB</v>
      </c>
      <c r="D682" s="5">
        <f>'[2]All Speed'!E682</f>
        <v>1</v>
      </c>
      <c r="E682" s="1">
        <f>'[2]All Speed'!F682</f>
        <v>0.56999999999999995</v>
      </c>
      <c r="F682" s="8" t="str">
        <f>'[2]All Speed'!G682</f>
        <v>SR-54 EB</v>
      </c>
      <c r="G682" s="112">
        <f>'[2]All Speed'!I682</f>
        <v>66.12</v>
      </c>
      <c r="H682" s="2">
        <f>'[2]All Speed'!J682</f>
        <v>62.39</v>
      </c>
      <c r="I682" s="112">
        <f>'[2]All Speed'!K682</f>
        <v>66.81</v>
      </c>
      <c r="J682" s="2">
        <f>'[2]All Speed'!L682</f>
        <v>68.02</v>
      </c>
      <c r="K682" s="112">
        <f>'[2]All Speed'!M682</f>
        <v>66.040000000000006</v>
      </c>
      <c r="L682" s="115">
        <f>VLOOKUP(A:A,readme[#All],2,FALSE)</f>
        <v>0</v>
      </c>
      <c r="M682" s="119">
        <f>VLOOKUP(A:A,readme[#All],3,FALSE)</f>
        <v>0</v>
      </c>
      <c r="N682" s="115">
        <f>VLOOKUP(A:A,readme[#All],4,FALSE)</f>
        <v>0</v>
      </c>
      <c r="O682" s="6">
        <f>VLOOKUP(A:A,readme[#All],5,FALSE)</f>
        <v>0</v>
      </c>
      <c r="P682" s="115">
        <f>VLOOKUP(A:A,readme[#All],6,FALSE)</f>
        <v>0</v>
      </c>
      <c r="Q682" s="143">
        <f t="shared" si="40"/>
        <v>-1</v>
      </c>
      <c r="R682" s="117">
        <f t="shared" si="41"/>
        <v>3892.5120999999999</v>
      </c>
      <c r="S682" s="143">
        <f t="shared" si="42"/>
        <v>-1</v>
      </c>
      <c r="T682" s="118">
        <f t="shared" si="43"/>
        <v>4626.7203999999992</v>
      </c>
      <c r="V682" s="10">
        <v>27236</v>
      </c>
      <c r="W682" s="139"/>
      <c r="X682" s="139"/>
      <c r="Y682" s="139"/>
      <c r="Z682" s="139"/>
      <c r="AA682" s="139"/>
      <c r="AB682" s="139"/>
      <c r="AC682" s="139"/>
      <c r="AD682" s="139"/>
      <c r="AE682" s="139"/>
      <c r="AF682" s="139"/>
      <c r="AG682" s="139"/>
      <c r="AH682" s="139"/>
      <c r="AI682" s="139">
        <v>65.319999999999993</v>
      </c>
      <c r="AJ682" s="139">
        <v>0</v>
      </c>
      <c r="AK682" s="139">
        <v>64.47</v>
      </c>
      <c r="AL682" s="139">
        <v>0</v>
      </c>
      <c r="AM682" s="139">
        <v>65.319999999999993</v>
      </c>
      <c r="AN682" s="139">
        <v>0</v>
      </c>
      <c r="AO682" s="139">
        <v>64.47</v>
      </c>
      <c r="AP682" s="139">
        <v>0</v>
      </c>
    </row>
    <row r="683" spans="1:42" x14ac:dyDescent="0.25">
      <c r="A683">
        <f>'[2]All Speed'!A683</f>
        <v>7215</v>
      </c>
      <c r="B683">
        <f>'[2]All Speed'!C683</f>
        <v>1</v>
      </c>
      <c r="C683" s="8" t="str">
        <f>'[2]All Speed'!D683</f>
        <v>SR-125 NB</v>
      </c>
      <c r="D683" s="5">
        <f>'[2]All Speed'!E683</f>
        <v>2</v>
      </c>
      <c r="E683" s="1">
        <f>'[2]All Speed'!F683</f>
        <v>0.22</v>
      </c>
      <c r="F683" s="8" t="str">
        <f>'[2]All Speed'!G683</f>
        <v>SWAP MEET</v>
      </c>
      <c r="G683" s="112">
        <f>'[2]All Speed'!I683</f>
        <v>66.22</v>
      </c>
      <c r="H683" s="2">
        <f>'[2]All Speed'!J683</f>
        <v>62.3</v>
      </c>
      <c r="I683" s="112">
        <f>'[2]All Speed'!K683</f>
        <v>66.89</v>
      </c>
      <c r="J683" s="2">
        <f>'[2]All Speed'!L683</f>
        <v>68.09</v>
      </c>
      <c r="K683" s="112">
        <f>'[2]All Speed'!M683</f>
        <v>66.14</v>
      </c>
      <c r="L683" s="115">
        <f>VLOOKUP(A:A,readme[#All],2,FALSE)</f>
        <v>0</v>
      </c>
      <c r="M683" s="119">
        <f>VLOOKUP(A:A,readme[#All],3,FALSE)</f>
        <v>0</v>
      </c>
      <c r="N683" s="115">
        <f>VLOOKUP(A:A,readme[#All],4,FALSE)</f>
        <v>0</v>
      </c>
      <c r="O683" s="6">
        <f>VLOOKUP(A:A,readme[#All],5,FALSE)</f>
        <v>0</v>
      </c>
      <c r="P683" s="115">
        <f>VLOOKUP(A:A,readme[#All],6,FALSE)</f>
        <v>0</v>
      </c>
      <c r="Q683" s="143">
        <f t="shared" si="40"/>
        <v>-1</v>
      </c>
      <c r="R683" s="117">
        <f t="shared" si="41"/>
        <v>3881.2899999999995</v>
      </c>
      <c r="S683" s="143">
        <f t="shared" si="42"/>
        <v>-1</v>
      </c>
      <c r="T683" s="118">
        <f t="shared" si="43"/>
        <v>4636.2481000000007</v>
      </c>
      <c r="V683" s="10">
        <v>27237</v>
      </c>
      <c r="W683" s="139"/>
      <c r="X683" s="139"/>
      <c r="Y683" s="139"/>
      <c r="Z683" s="139"/>
      <c r="AA683" s="139"/>
      <c r="AB683" s="139"/>
      <c r="AC683" s="139"/>
      <c r="AD683" s="139"/>
      <c r="AE683" s="139">
        <v>53.63</v>
      </c>
      <c r="AF683" s="139">
        <v>0</v>
      </c>
      <c r="AG683" s="139">
        <v>66.19</v>
      </c>
      <c r="AH683" s="139">
        <v>0</v>
      </c>
      <c r="AI683" s="139"/>
      <c r="AJ683" s="139"/>
      <c r="AK683" s="139"/>
      <c r="AL683" s="139"/>
      <c r="AM683" s="139">
        <v>53.63</v>
      </c>
      <c r="AN683" s="139">
        <v>0</v>
      </c>
      <c r="AO683" s="139">
        <v>66.19</v>
      </c>
      <c r="AP683" s="139">
        <v>0</v>
      </c>
    </row>
    <row r="684" spans="1:42" x14ac:dyDescent="0.25">
      <c r="A684">
        <f>'[2]All Speed'!A684</f>
        <v>7216</v>
      </c>
      <c r="B684">
        <f>'[2]All Speed'!C684</f>
        <v>1</v>
      </c>
      <c r="C684" s="8" t="str">
        <f>'[2]All Speed'!D684</f>
        <v>SR-125 NB</v>
      </c>
      <c r="D684" s="5">
        <f>'[2]All Speed'!E684</f>
        <v>3</v>
      </c>
      <c r="E684" s="1">
        <f>'[2]All Speed'!F684</f>
        <v>0.45</v>
      </c>
      <c r="F684" s="8" t="str">
        <f>'[2]All Speed'!G684</f>
        <v>SR  54</v>
      </c>
      <c r="G684" s="112">
        <f>'[2]All Speed'!I684</f>
        <v>65.41</v>
      </c>
      <c r="H684" s="2">
        <f>'[2]All Speed'!J684</f>
        <v>52.08</v>
      </c>
      <c r="I684" s="112">
        <f>'[2]All Speed'!K684</f>
        <v>64.58</v>
      </c>
      <c r="J684" s="2">
        <f>'[2]All Speed'!L684</f>
        <v>66.2</v>
      </c>
      <c r="K684" s="112">
        <f>'[2]All Speed'!M684</f>
        <v>64.63</v>
      </c>
      <c r="L684" s="115">
        <f>VLOOKUP(A:A,readme[#All],2,FALSE)</f>
        <v>0</v>
      </c>
      <c r="M684" s="119">
        <f>VLOOKUP(A:A,readme[#All],3,FALSE)</f>
        <v>0</v>
      </c>
      <c r="N684" s="115">
        <f>VLOOKUP(A:A,readme[#All],4,FALSE)</f>
        <v>0</v>
      </c>
      <c r="O684" s="6">
        <f>VLOOKUP(A:A,readme[#All],5,FALSE)</f>
        <v>0</v>
      </c>
      <c r="P684" s="115">
        <f>VLOOKUP(A:A,readme[#All],6,FALSE)</f>
        <v>0</v>
      </c>
      <c r="Q684" s="143">
        <f t="shared" si="40"/>
        <v>-1</v>
      </c>
      <c r="R684" s="117">
        <f t="shared" si="41"/>
        <v>2712.3263999999999</v>
      </c>
      <c r="S684" s="143">
        <f t="shared" si="42"/>
        <v>-1</v>
      </c>
      <c r="T684" s="118">
        <f t="shared" si="43"/>
        <v>4382.4400000000005</v>
      </c>
      <c r="V684" s="10">
        <v>27245</v>
      </c>
      <c r="W684" s="139"/>
      <c r="X684" s="139"/>
      <c r="Y684" s="139"/>
      <c r="Z684" s="139"/>
      <c r="AA684" s="139"/>
      <c r="AB684" s="139"/>
      <c r="AC684" s="139"/>
      <c r="AD684" s="139"/>
      <c r="AE684" s="139"/>
      <c r="AF684" s="139"/>
      <c r="AG684" s="139"/>
      <c r="AH684" s="139"/>
      <c r="AI684" s="139">
        <v>67.67</v>
      </c>
      <c r="AJ684" s="139">
        <v>0</v>
      </c>
      <c r="AK684" s="139">
        <v>65.150000000000006</v>
      </c>
      <c r="AL684" s="139">
        <v>0</v>
      </c>
      <c r="AM684" s="139">
        <v>67.67</v>
      </c>
      <c r="AN684" s="139">
        <v>0</v>
      </c>
      <c r="AO684" s="139">
        <v>65.150000000000006</v>
      </c>
      <c r="AP684" s="139">
        <v>0</v>
      </c>
    </row>
    <row r="685" spans="1:42" x14ac:dyDescent="0.25">
      <c r="A685">
        <f>'[2]All Speed'!A685</f>
        <v>7222</v>
      </c>
      <c r="B685">
        <f>'[2]All Speed'!C685</f>
        <v>1</v>
      </c>
      <c r="C685" s="8" t="str">
        <f>'[2]All Speed'!D685</f>
        <v>SR-125 NB</v>
      </c>
      <c r="D685" s="5">
        <f>'[2]All Speed'!E685</f>
        <v>4</v>
      </c>
      <c r="E685" s="1">
        <f>'[2]All Speed'!F685</f>
        <v>0.47</v>
      </c>
      <c r="F685" s="8" t="str">
        <f>'[2]All Speed'!G685</f>
        <v>JAMACHA ROAD</v>
      </c>
      <c r="G685" s="112">
        <f>'[2]All Speed'!I685</f>
        <v>65.41</v>
      </c>
      <c r="H685" s="2">
        <f>'[2]All Speed'!J685</f>
        <v>52.08</v>
      </c>
      <c r="I685" s="112">
        <f>'[2]All Speed'!K685</f>
        <v>64.58</v>
      </c>
      <c r="J685" s="2">
        <f>'[2]All Speed'!L685</f>
        <v>66.2</v>
      </c>
      <c r="K685" s="112">
        <f>'[2]All Speed'!M685</f>
        <v>64.63</v>
      </c>
      <c r="L685" s="115">
        <f>VLOOKUP(A:A,readme[#All],2,FALSE)</f>
        <v>0</v>
      </c>
      <c r="M685" s="119">
        <f>VLOOKUP(A:A,readme[#All],3,FALSE)</f>
        <v>0</v>
      </c>
      <c r="N685" s="115">
        <f>VLOOKUP(A:A,readme[#All],4,FALSE)</f>
        <v>0</v>
      </c>
      <c r="O685" s="6">
        <f>VLOOKUP(A:A,readme[#All],5,FALSE)</f>
        <v>0</v>
      </c>
      <c r="P685" s="115">
        <f>VLOOKUP(A:A,readme[#All],6,FALSE)</f>
        <v>0</v>
      </c>
      <c r="Q685" s="143">
        <f t="shared" si="40"/>
        <v>-1</v>
      </c>
      <c r="R685" s="117">
        <f t="shared" si="41"/>
        <v>2712.3263999999999</v>
      </c>
      <c r="S685" s="143">
        <f t="shared" si="42"/>
        <v>-1</v>
      </c>
      <c r="T685" s="118">
        <f t="shared" si="43"/>
        <v>4382.4400000000005</v>
      </c>
      <c r="V685" s="10">
        <v>27247</v>
      </c>
      <c r="W685" s="139"/>
      <c r="X685" s="139"/>
      <c r="Y685" s="139"/>
      <c r="Z685" s="139"/>
      <c r="AA685" s="139"/>
      <c r="AB685" s="139"/>
      <c r="AC685" s="139"/>
      <c r="AD685" s="139"/>
      <c r="AE685" s="139"/>
      <c r="AF685" s="139"/>
      <c r="AG685" s="139"/>
      <c r="AH685" s="139"/>
      <c r="AI685" s="139">
        <v>55.14</v>
      </c>
      <c r="AJ685" s="139">
        <v>0</v>
      </c>
      <c r="AK685" s="139">
        <v>63.43</v>
      </c>
      <c r="AL685" s="139">
        <v>0</v>
      </c>
      <c r="AM685" s="139">
        <v>55.14</v>
      </c>
      <c r="AN685" s="139">
        <v>0</v>
      </c>
      <c r="AO685" s="139">
        <v>63.43</v>
      </c>
      <c r="AP685" s="139">
        <v>0</v>
      </c>
    </row>
    <row r="686" spans="1:42" x14ac:dyDescent="0.25">
      <c r="A686">
        <f>'[2]All Speed'!A686</f>
        <v>10793</v>
      </c>
      <c r="B686">
        <f>'[2]All Speed'!C686</f>
        <v>1</v>
      </c>
      <c r="C686" s="8" t="str">
        <f>'[2]All Speed'!D686</f>
        <v>SR-125 NB</v>
      </c>
      <c r="D686" s="5">
        <f>'[2]All Speed'!E686</f>
        <v>5</v>
      </c>
      <c r="E686" s="1">
        <f>'[2]All Speed'!F686</f>
        <v>1.0900000000000001</v>
      </c>
      <c r="F686" s="8" t="str">
        <f>'[2]All Speed'!G686</f>
        <v>JAMACHA ROAD</v>
      </c>
      <c r="G686" s="112">
        <f>'[2]All Speed'!I686</f>
        <v>65.41</v>
      </c>
      <c r="H686" s="2">
        <f>'[2]All Speed'!J686</f>
        <v>52.08</v>
      </c>
      <c r="I686" s="112">
        <f>'[2]All Speed'!K686</f>
        <v>64.58</v>
      </c>
      <c r="J686" s="2">
        <f>'[2]All Speed'!L686</f>
        <v>66.2</v>
      </c>
      <c r="K686" s="112">
        <f>'[2]All Speed'!M686</f>
        <v>64.63</v>
      </c>
      <c r="L686" s="115">
        <f>VLOOKUP(A:A,readme[#All],2,FALSE)</f>
        <v>0</v>
      </c>
      <c r="M686" s="119">
        <f>VLOOKUP(A:A,readme[#All],3,FALSE)</f>
        <v>0</v>
      </c>
      <c r="N686" s="115">
        <f>VLOOKUP(A:A,readme[#All],4,FALSE)</f>
        <v>0</v>
      </c>
      <c r="O686" s="6">
        <f>VLOOKUP(A:A,readme[#All],5,FALSE)</f>
        <v>0</v>
      </c>
      <c r="P686" s="115">
        <f>VLOOKUP(A:A,readme[#All],6,FALSE)</f>
        <v>0</v>
      </c>
      <c r="Q686" s="143">
        <f t="shared" si="40"/>
        <v>-1</v>
      </c>
      <c r="R686" s="117">
        <f t="shared" si="41"/>
        <v>2712.3263999999999</v>
      </c>
      <c r="S686" s="143">
        <f t="shared" si="42"/>
        <v>-1</v>
      </c>
      <c r="T686" s="118">
        <f t="shared" si="43"/>
        <v>4382.4400000000005</v>
      </c>
      <c r="V686" s="10">
        <v>27262</v>
      </c>
      <c r="W686" s="139">
        <v>41.78</v>
      </c>
      <c r="X686" s="139">
        <v>0</v>
      </c>
      <c r="Y686" s="139">
        <v>66.69</v>
      </c>
      <c r="Z686" s="139">
        <v>0</v>
      </c>
      <c r="AA686" s="139"/>
      <c r="AB686" s="139"/>
      <c r="AC686" s="139"/>
      <c r="AD686" s="139"/>
      <c r="AE686" s="139"/>
      <c r="AF686" s="139"/>
      <c r="AG686" s="139"/>
      <c r="AH686" s="139"/>
      <c r="AI686" s="139"/>
      <c r="AJ686" s="139"/>
      <c r="AK686" s="139"/>
      <c r="AL686" s="139"/>
      <c r="AM686" s="139">
        <v>41.78</v>
      </c>
      <c r="AN686" s="139">
        <v>0</v>
      </c>
      <c r="AO686" s="139">
        <v>66.69</v>
      </c>
      <c r="AP686" s="139">
        <v>0</v>
      </c>
    </row>
    <row r="687" spans="1:42" x14ac:dyDescent="0.25">
      <c r="A687">
        <f>'[2]All Speed'!A687</f>
        <v>10792</v>
      </c>
      <c r="B687">
        <f>'[2]All Speed'!C687</f>
        <v>1</v>
      </c>
      <c r="C687" s="8" t="str">
        <f>'[2]All Speed'!D687</f>
        <v>SR-125 NB</v>
      </c>
      <c r="D687" s="5">
        <f>'[2]All Speed'!E687</f>
        <v>7</v>
      </c>
      <c r="E687" s="1">
        <f>'[2]All Speed'!F687</f>
        <v>0.51</v>
      </c>
      <c r="F687" s="8" t="str">
        <f>'[2]All Speed'!G687</f>
        <v>TROY</v>
      </c>
      <c r="G687" s="112">
        <f>'[2]All Speed'!I687</f>
        <v>65.989999999999995</v>
      </c>
      <c r="H687" s="2">
        <f>'[2]All Speed'!J687</f>
        <v>42.32</v>
      </c>
      <c r="I687" s="112">
        <f>'[2]All Speed'!K687</f>
        <v>60.25</v>
      </c>
      <c r="J687" s="2">
        <f>'[2]All Speed'!L687</f>
        <v>40.33</v>
      </c>
      <c r="K687" s="112">
        <f>'[2]All Speed'!M687</f>
        <v>65.849999999999994</v>
      </c>
      <c r="L687" s="115">
        <f>VLOOKUP(A:A,readme[#All],2,FALSE)</f>
        <v>0</v>
      </c>
      <c r="M687" s="119">
        <f>VLOOKUP(A:A,readme[#All],3,FALSE)</f>
        <v>0</v>
      </c>
      <c r="N687" s="115">
        <f>VLOOKUP(A:A,readme[#All],4,FALSE)</f>
        <v>0</v>
      </c>
      <c r="O687" s="6">
        <f>VLOOKUP(A:A,readme[#All],5,FALSE)</f>
        <v>0</v>
      </c>
      <c r="P687" s="115">
        <f>VLOOKUP(A:A,readme[#All],6,FALSE)</f>
        <v>0</v>
      </c>
      <c r="Q687" s="143">
        <f t="shared" si="40"/>
        <v>-1</v>
      </c>
      <c r="R687" s="117">
        <f t="shared" si="41"/>
        <v>1790.9824000000001</v>
      </c>
      <c r="S687" s="143">
        <f t="shared" si="42"/>
        <v>-1</v>
      </c>
      <c r="T687" s="118">
        <f t="shared" si="43"/>
        <v>1626.5088999999998</v>
      </c>
      <c r="V687" s="10">
        <v>27335</v>
      </c>
      <c r="W687" s="139"/>
      <c r="X687" s="139"/>
      <c r="Y687" s="139"/>
      <c r="Z687" s="139"/>
      <c r="AA687" s="139"/>
      <c r="AB687" s="139"/>
      <c r="AC687" s="139"/>
      <c r="AD687" s="139"/>
      <c r="AE687" s="139"/>
      <c r="AF687" s="139"/>
      <c r="AG687" s="139"/>
      <c r="AH687" s="139"/>
      <c r="AI687" s="139">
        <v>60.46</v>
      </c>
      <c r="AJ687" s="139">
        <v>0</v>
      </c>
      <c r="AK687" s="139">
        <v>56.02</v>
      </c>
      <c r="AL687" s="139">
        <v>0</v>
      </c>
      <c r="AM687" s="139">
        <v>60.46</v>
      </c>
      <c r="AN687" s="139">
        <v>0</v>
      </c>
      <c r="AO687" s="139">
        <v>56.02</v>
      </c>
      <c r="AP687" s="139">
        <v>0</v>
      </c>
    </row>
    <row r="688" spans="1:42" x14ac:dyDescent="0.25">
      <c r="A688">
        <f>'[2]All Speed'!A688</f>
        <v>9484</v>
      </c>
      <c r="B688">
        <f>'[2]All Speed'!C688</f>
        <v>1</v>
      </c>
      <c r="C688" s="8" t="str">
        <f>'[2]All Speed'!D688</f>
        <v>SR-125 NB</v>
      </c>
      <c r="D688" s="5">
        <f>'[2]All Speed'!E688</f>
        <v>13</v>
      </c>
      <c r="E688" s="1">
        <f>'[2]All Speed'!F688</f>
        <v>0.35</v>
      </c>
      <c r="F688" s="8" t="str">
        <f>'[2]All Speed'!G688</f>
        <v>EAST CENTER</v>
      </c>
      <c r="G688" s="112">
        <f>'[2]All Speed'!I688</f>
        <v>59.1</v>
      </c>
      <c r="H688" s="2">
        <f>'[2]All Speed'!J688</f>
        <v>60.6</v>
      </c>
      <c r="I688" s="112">
        <f>'[2]All Speed'!K688</f>
        <v>60.9</v>
      </c>
      <c r="J688" s="2">
        <f>'[2]All Speed'!L688</f>
        <v>62.34</v>
      </c>
      <c r="K688" s="112">
        <f>'[2]All Speed'!M688</f>
        <v>60.16</v>
      </c>
      <c r="L688" s="115">
        <f>VLOOKUP(A:A,readme[#All],2,FALSE)</f>
        <v>0</v>
      </c>
      <c r="M688" s="119">
        <f>VLOOKUP(A:A,readme[#All],3,FALSE)</f>
        <v>0</v>
      </c>
      <c r="N688" s="115">
        <f>VLOOKUP(A:A,readme[#All],4,FALSE)</f>
        <v>0</v>
      </c>
      <c r="O688" s="6">
        <f>VLOOKUP(A:A,readme[#All],5,FALSE)</f>
        <v>0</v>
      </c>
      <c r="P688" s="115">
        <f>VLOOKUP(A:A,readme[#All],6,FALSE)</f>
        <v>0</v>
      </c>
      <c r="Q688" s="143">
        <f t="shared" si="40"/>
        <v>-1</v>
      </c>
      <c r="R688" s="117">
        <f t="shared" si="41"/>
        <v>3672.36</v>
      </c>
      <c r="S688" s="143">
        <f t="shared" si="42"/>
        <v>-1</v>
      </c>
      <c r="T688" s="118">
        <f t="shared" si="43"/>
        <v>3886.2756000000004</v>
      </c>
      <c r="V688" s="10">
        <v>27504</v>
      </c>
      <c r="W688" s="139"/>
      <c r="X688" s="139"/>
      <c r="Y688" s="139"/>
      <c r="Z688" s="139"/>
      <c r="AA688" s="139"/>
      <c r="AB688" s="139"/>
      <c r="AC688" s="139"/>
      <c r="AD688" s="139"/>
      <c r="AE688" s="139">
        <v>56.15</v>
      </c>
      <c r="AF688" s="139">
        <v>0</v>
      </c>
      <c r="AG688" s="139">
        <v>64.98</v>
      </c>
      <c r="AH688" s="139">
        <v>0</v>
      </c>
      <c r="AI688" s="139"/>
      <c r="AJ688" s="139"/>
      <c r="AK688" s="139"/>
      <c r="AL688" s="139"/>
      <c r="AM688" s="139">
        <v>56.15</v>
      </c>
      <c r="AN688" s="139">
        <v>0</v>
      </c>
      <c r="AO688" s="139">
        <v>64.98</v>
      </c>
      <c r="AP688" s="139">
        <v>0</v>
      </c>
    </row>
    <row r="689" spans="1:42" x14ac:dyDescent="0.25">
      <c r="A689">
        <f>'[2]All Speed'!A689</f>
        <v>9485</v>
      </c>
      <c r="B689">
        <f>'[2]All Speed'!C689</f>
        <v>1</v>
      </c>
      <c r="C689" s="8" t="str">
        <f>'[2]All Speed'!D689</f>
        <v>SR-125 NB</v>
      </c>
      <c r="D689" s="5">
        <f>'[2]All Speed'!E689</f>
        <v>14</v>
      </c>
      <c r="E689" s="1">
        <f>'[2]All Speed'!F689</f>
        <v>0.28999999999999998</v>
      </c>
      <c r="F689" s="8" t="str">
        <f>'[2]All Speed'!G689</f>
        <v>EAST CENTER</v>
      </c>
      <c r="G689" s="112">
        <f>'[2]All Speed'!I689</f>
        <v>59.1</v>
      </c>
      <c r="H689" s="2">
        <f>'[2]All Speed'!J689</f>
        <v>60.6</v>
      </c>
      <c r="I689" s="112">
        <f>'[2]All Speed'!K689</f>
        <v>60.9</v>
      </c>
      <c r="J689" s="2">
        <f>'[2]All Speed'!L689</f>
        <v>62.34</v>
      </c>
      <c r="K689" s="112">
        <f>'[2]All Speed'!M689</f>
        <v>60.16</v>
      </c>
      <c r="L689" s="115">
        <f>VLOOKUP(A:A,readme[#All],2,FALSE)</f>
        <v>0</v>
      </c>
      <c r="M689" s="119">
        <f>VLOOKUP(A:A,readme[#All],3,FALSE)</f>
        <v>0</v>
      </c>
      <c r="N689" s="115">
        <f>VLOOKUP(A:A,readme[#All],4,FALSE)</f>
        <v>0</v>
      </c>
      <c r="O689" s="6">
        <f>VLOOKUP(A:A,readme[#All],5,FALSE)</f>
        <v>0</v>
      </c>
      <c r="P689" s="115">
        <f>VLOOKUP(A:A,readme[#All],6,FALSE)</f>
        <v>0</v>
      </c>
      <c r="Q689" s="143">
        <f t="shared" si="40"/>
        <v>-1</v>
      </c>
      <c r="R689" s="117">
        <f t="shared" si="41"/>
        <v>3672.36</v>
      </c>
      <c r="S689" s="143">
        <f t="shared" si="42"/>
        <v>-1</v>
      </c>
      <c r="T689" s="118">
        <f t="shared" si="43"/>
        <v>3886.2756000000004</v>
      </c>
      <c r="V689" s="10">
        <v>27507</v>
      </c>
      <c r="W689" s="139"/>
      <c r="X689" s="139"/>
      <c r="Y689" s="139"/>
      <c r="Z689" s="139"/>
      <c r="AA689" s="139"/>
      <c r="AB689" s="139"/>
      <c r="AC689" s="139"/>
      <c r="AD689" s="139"/>
      <c r="AE689" s="139"/>
      <c r="AF689" s="139"/>
      <c r="AG689" s="139"/>
      <c r="AH689" s="139"/>
      <c r="AI689" s="139">
        <v>66.569999999999993</v>
      </c>
      <c r="AJ689" s="139">
        <v>0</v>
      </c>
      <c r="AK689" s="139">
        <v>22.53</v>
      </c>
      <c r="AL689" s="139">
        <v>0</v>
      </c>
      <c r="AM689" s="139">
        <v>66.569999999999993</v>
      </c>
      <c r="AN689" s="139">
        <v>0</v>
      </c>
      <c r="AO689" s="139">
        <v>22.53</v>
      </c>
      <c r="AP689" s="139">
        <v>0</v>
      </c>
    </row>
    <row r="690" spans="1:42" x14ac:dyDescent="0.25">
      <c r="A690">
        <f>'[2]All Speed'!A690</f>
        <v>9509</v>
      </c>
      <c r="B690">
        <f>'[2]All Speed'!C690</f>
        <v>1</v>
      </c>
      <c r="C690" s="8" t="str">
        <f>'[2]All Speed'!D690</f>
        <v>SR-125 NB</v>
      </c>
      <c r="D690" s="5">
        <f>'[2]All Speed'!E690</f>
        <v>15</v>
      </c>
      <c r="E690" s="1">
        <f>'[2]All Speed'!F690</f>
        <v>0.18</v>
      </c>
      <c r="F690" s="8" t="str">
        <f>'[2]All Speed'!G690</f>
        <v>EAST CENTER</v>
      </c>
      <c r="G690" s="112">
        <f>'[2]All Speed'!I690</f>
        <v>62.82</v>
      </c>
      <c r="H690" s="2">
        <f>'[2]All Speed'!J690</f>
        <v>64.58</v>
      </c>
      <c r="I690" s="112">
        <f>'[2]All Speed'!K690</f>
        <v>63.48</v>
      </c>
      <c r="J690" s="2">
        <f>'[2]All Speed'!L690</f>
        <v>64.34</v>
      </c>
      <c r="K690" s="112">
        <f>'[2]All Speed'!M690</f>
        <v>63</v>
      </c>
      <c r="L690" s="115">
        <f>VLOOKUP(A:A,readme[#All],2,FALSE)</f>
        <v>0</v>
      </c>
      <c r="M690" s="119">
        <f>VLOOKUP(A:A,readme[#All],3,FALSE)</f>
        <v>0</v>
      </c>
      <c r="N690" s="115">
        <f>VLOOKUP(A:A,readme[#All],4,FALSE)</f>
        <v>0</v>
      </c>
      <c r="O690" s="6">
        <f>VLOOKUP(A:A,readme[#All],5,FALSE)</f>
        <v>0</v>
      </c>
      <c r="P690" s="115">
        <f>VLOOKUP(A:A,readme[#All],6,FALSE)</f>
        <v>0</v>
      </c>
      <c r="Q690" s="143">
        <f t="shared" si="40"/>
        <v>-1</v>
      </c>
      <c r="R690" s="117">
        <f t="shared" si="41"/>
        <v>4170.5763999999999</v>
      </c>
      <c r="S690" s="143">
        <f t="shared" si="42"/>
        <v>-1</v>
      </c>
      <c r="T690" s="118">
        <f t="shared" si="43"/>
        <v>4139.6356000000005</v>
      </c>
      <c r="V690" s="10">
        <v>27511</v>
      </c>
      <c r="W690" s="139"/>
      <c r="X690" s="139"/>
      <c r="Y690" s="139"/>
      <c r="Z690" s="139"/>
      <c r="AA690" s="139">
        <v>66.94</v>
      </c>
      <c r="AB690" s="139">
        <v>0</v>
      </c>
      <c r="AC690" s="139">
        <v>66.91</v>
      </c>
      <c r="AD690" s="139">
        <v>0</v>
      </c>
      <c r="AE690" s="139"/>
      <c r="AF690" s="139"/>
      <c r="AG690" s="139"/>
      <c r="AH690" s="139"/>
      <c r="AI690" s="139"/>
      <c r="AJ690" s="139"/>
      <c r="AK690" s="139"/>
      <c r="AL690" s="139"/>
      <c r="AM690" s="139">
        <v>66.94</v>
      </c>
      <c r="AN690" s="139">
        <v>0</v>
      </c>
      <c r="AO690" s="139">
        <v>66.91</v>
      </c>
      <c r="AP690" s="139">
        <v>0</v>
      </c>
    </row>
    <row r="691" spans="1:42" x14ac:dyDescent="0.25">
      <c r="A691">
        <f>'[2]All Speed'!A691</f>
        <v>9132</v>
      </c>
      <c r="B691">
        <f>'[2]All Speed'!C691</f>
        <v>1</v>
      </c>
      <c r="C691" s="8" t="str">
        <f>'[2]All Speed'!D691</f>
        <v>SR-125 NB</v>
      </c>
      <c r="D691" s="5">
        <f>'[2]All Speed'!E691</f>
        <v>16</v>
      </c>
      <c r="E691" s="1">
        <f>'[2]All Speed'!F691</f>
        <v>0.33</v>
      </c>
      <c r="F691" s="8" t="str">
        <f>'[2]All Speed'!G691</f>
        <v>ORANGE</v>
      </c>
      <c r="G691" s="112">
        <f>'[2]All Speed'!I691</f>
        <v>62.82</v>
      </c>
      <c r="H691" s="2">
        <f>'[2]All Speed'!J691</f>
        <v>64.58</v>
      </c>
      <c r="I691" s="112">
        <f>'[2]All Speed'!K691</f>
        <v>63.48</v>
      </c>
      <c r="J691" s="2">
        <f>'[2]All Speed'!L691</f>
        <v>64.34</v>
      </c>
      <c r="K691" s="112">
        <f>'[2]All Speed'!M691</f>
        <v>63</v>
      </c>
      <c r="L691" s="115">
        <f>VLOOKUP(A:A,readme[#All],2,FALSE)</f>
        <v>0</v>
      </c>
      <c r="M691" s="119">
        <f>VLOOKUP(A:A,readme[#All],3,FALSE)</f>
        <v>0</v>
      </c>
      <c r="N691" s="115">
        <f>VLOOKUP(A:A,readme[#All],4,FALSE)</f>
        <v>0</v>
      </c>
      <c r="O691" s="6">
        <f>VLOOKUP(A:A,readme[#All],5,FALSE)</f>
        <v>0</v>
      </c>
      <c r="P691" s="115">
        <f>VLOOKUP(A:A,readme[#All],6,FALSE)</f>
        <v>0</v>
      </c>
      <c r="Q691" s="143">
        <f t="shared" si="40"/>
        <v>-1</v>
      </c>
      <c r="R691" s="117">
        <f t="shared" si="41"/>
        <v>4170.5763999999999</v>
      </c>
      <c r="S691" s="143">
        <f t="shared" si="42"/>
        <v>-1</v>
      </c>
      <c r="T691" s="118">
        <f t="shared" si="43"/>
        <v>4139.6356000000005</v>
      </c>
      <c r="V691" s="10">
        <v>27512</v>
      </c>
      <c r="W691" s="139">
        <v>68.02</v>
      </c>
      <c r="X691" s="139">
        <v>0</v>
      </c>
      <c r="Y691" s="139">
        <v>66.86</v>
      </c>
      <c r="Z691" s="139">
        <v>0</v>
      </c>
      <c r="AA691" s="139"/>
      <c r="AB691" s="139"/>
      <c r="AC691" s="139"/>
      <c r="AD691" s="139"/>
      <c r="AE691" s="139"/>
      <c r="AF691" s="139"/>
      <c r="AG691" s="139"/>
      <c r="AH691" s="139"/>
      <c r="AI691" s="139"/>
      <c r="AJ691" s="139"/>
      <c r="AK691" s="139"/>
      <c r="AL691" s="139"/>
      <c r="AM691" s="139">
        <v>68.02</v>
      </c>
      <c r="AN691" s="139">
        <v>0</v>
      </c>
      <c r="AO691" s="139">
        <v>66.86</v>
      </c>
      <c r="AP691" s="139">
        <v>0</v>
      </c>
    </row>
    <row r="692" spans="1:42" x14ac:dyDescent="0.25">
      <c r="A692">
        <f>'[2]All Speed'!A692</f>
        <v>9540</v>
      </c>
      <c r="B692">
        <f>'[2]All Speed'!C692</f>
        <v>1</v>
      </c>
      <c r="C692" s="8" t="str">
        <f>'[2]All Speed'!D692</f>
        <v>SR-125 NB</v>
      </c>
      <c r="D692" s="5">
        <f>'[2]All Speed'!E692</f>
        <v>17</v>
      </c>
      <c r="E692" s="1">
        <f>'[2]All Speed'!F692</f>
        <v>0.2</v>
      </c>
      <c r="F692" s="8" t="str">
        <f>'[2]All Speed'!G692</f>
        <v>ORANGE</v>
      </c>
      <c r="G692" s="112">
        <f>'[2]All Speed'!I692</f>
        <v>62.82</v>
      </c>
      <c r="H692" s="2">
        <f>'[2]All Speed'!J692</f>
        <v>64.58</v>
      </c>
      <c r="I692" s="112">
        <f>'[2]All Speed'!K692</f>
        <v>63.48</v>
      </c>
      <c r="J692" s="2">
        <f>'[2]All Speed'!L692</f>
        <v>64.34</v>
      </c>
      <c r="K692" s="112">
        <f>'[2]All Speed'!M692</f>
        <v>63</v>
      </c>
      <c r="L692" s="115">
        <f>VLOOKUP(A:A,readme[#All],2,FALSE)</f>
        <v>0</v>
      </c>
      <c r="M692" s="119">
        <f>VLOOKUP(A:A,readme[#All],3,FALSE)</f>
        <v>0</v>
      </c>
      <c r="N692" s="115">
        <f>VLOOKUP(A:A,readme[#All],4,FALSE)</f>
        <v>0</v>
      </c>
      <c r="O692" s="6">
        <f>VLOOKUP(A:A,readme[#All],5,FALSE)</f>
        <v>0</v>
      </c>
      <c r="P692" s="115">
        <f>VLOOKUP(A:A,readme[#All],6,FALSE)</f>
        <v>0</v>
      </c>
      <c r="Q692" s="143">
        <f t="shared" si="40"/>
        <v>-1</v>
      </c>
      <c r="R692" s="117">
        <f t="shared" si="41"/>
        <v>4170.5763999999999</v>
      </c>
      <c r="S692" s="143">
        <f t="shared" si="42"/>
        <v>-1</v>
      </c>
      <c r="T692" s="118">
        <f t="shared" si="43"/>
        <v>4139.6356000000005</v>
      </c>
      <c r="V692" s="10">
        <v>27517</v>
      </c>
      <c r="W692" s="139"/>
      <c r="X692" s="139"/>
      <c r="Y692" s="139"/>
      <c r="Z692" s="139"/>
      <c r="AA692" s="139">
        <v>70.05</v>
      </c>
      <c r="AB692" s="139">
        <v>0</v>
      </c>
      <c r="AC692" s="139">
        <v>72.44</v>
      </c>
      <c r="AD692" s="139">
        <v>0</v>
      </c>
      <c r="AE692" s="139"/>
      <c r="AF692" s="139"/>
      <c r="AG692" s="139"/>
      <c r="AH692" s="139"/>
      <c r="AI692" s="139"/>
      <c r="AJ692" s="139"/>
      <c r="AK692" s="139"/>
      <c r="AL692" s="139"/>
      <c r="AM692" s="139">
        <v>70.05</v>
      </c>
      <c r="AN692" s="139">
        <v>0</v>
      </c>
      <c r="AO692" s="139">
        <v>72.44</v>
      </c>
      <c r="AP692" s="139">
        <v>0</v>
      </c>
    </row>
    <row r="693" spans="1:42" x14ac:dyDescent="0.25">
      <c r="A693">
        <f>'[2]All Speed'!A693</f>
        <v>9519</v>
      </c>
      <c r="B693">
        <f>'[2]All Speed'!C693</f>
        <v>1</v>
      </c>
      <c r="C693" s="8" t="str">
        <f>'[2]All Speed'!D693</f>
        <v>SR-125 NB</v>
      </c>
      <c r="D693" s="5">
        <f>'[2]All Speed'!E693</f>
        <v>18</v>
      </c>
      <c r="E693" s="1">
        <f>'[2]All Speed'!F693</f>
        <v>0.44</v>
      </c>
      <c r="F693" s="8" t="str">
        <f>'[2]All Speed'!G693</f>
        <v>ORANGE</v>
      </c>
      <c r="G693" s="112">
        <f>'[2]All Speed'!I693</f>
        <v>62.82</v>
      </c>
      <c r="H693" s="2">
        <f>'[2]All Speed'!J693</f>
        <v>64.58</v>
      </c>
      <c r="I693" s="112">
        <f>'[2]All Speed'!K693</f>
        <v>63.48</v>
      </c>
      <c r="J693" s="2">
        <f>'[2]All Speed'!L693</f>
        <v>64.34</v>
      </c>
      <c r="K693" s="112">
        <f>'[2]All Speed'!M693</f>
        <v>63</v>
      </c>
      <c r="L693" s="115">
        <f>VLOOKUP(A:A,readme[#All],2,FALSE)</f>
        <v>0</v>
      </c>
      <c r="M693" s="119">
        <f>VLOOKUP(A:A,readme[#All],3,FALSE)</f>
        <v>0</v>
      </c>
      <c r="N693" s="115">
        <f>VLOOKUP(A:A,readme[#All],4,FALSE)</f>
        <v>0</v>
      </c>
      <c r="O693" s="6">
        <f>VLOOKUP(A:A,readme[#All],5,FALSE)</f>
        <v>0</v>
      </c>
      <c r="P693" s="115">
        <f>VLOOKUP(A:A,readme[#All],6,FALSE)</f>
        <v>0</v>
      </c>
      <c r="Q693" s="143">
        <f t="shared" si="40"/>
        <v>-1</v>
      </c>
      <c r="R693" s="117">
        <f t="shared" si="41"/>
        <v>4170.5763999999999</v>
      </c>
      <c r="S693" s="143">
        <f t="shared" si="42"/>
        <v>-1</v>
      </c>
      <c r="T693" s="118">
        <f t="shared" si="43"/>
        <v>4139.6356000000005</v>
      </c>
      <c r="V693" s="10">
        <v>27518</v>
      </c>
      <c r="W693" s="139">
        <v>72.38</v>
      </c>
      <c r="X693" s="139">
        <v>0</v>
      </c>
      <c r="Y693" s="139">
        <v>71.47</v>
      </c>
      <c r="Z693" s="139">
        <v>0</v>
      </c>
      <c r="AA693" s="139"/>
      <c r="AB693" s="139"/>
      <c r="AC693" s="139"/>
      <c r="AD693" s="139"/>
      <c r="AE693" s="139"/>
      <c r="AF693" s="139"/>
      <c r="AG693" s="139"/>
      <c r="AH693" s="139"/>
      <c r="AI693" s="139"/>
      <c r="AJ693" s="139"/>
      <c r="AK693" s="139"/>
      <c r="AL693" s="139"/>
      <c r="AM693" s="139">
        <v>72.38</v>
      </c>
      <c r="AN693" s="139">
        <v>0</v>
      </c>
      <c r="AO693" s="139">
        <v>71.47</v>
      </c>
      <c r="AP693" s="139">
        <v>0</v>
      </c>
    </row>
    <row r="694" spans="1:42" x14ac:dyDescent="0.25">
      <c r="A694">
        <f>'[2]All Speed'!A694</f>
        <v>7073</v>
      </c>
      <c r="B694">
        <f>'[2]All Speed'!C694</f>
        <v>1</v>
      </c>
      <c r="C694" s="8" t="str">
        <f>'[2]All Speed'!D694</f>
        <v>SR-125 NB</v>
      </c>
      <c r="D694" s="5">
        <f>'[2]All Speed'!E694</f>
        <v>19</v>
      </c>
      <c r="E694" s="1">
        <f>'[2]All Speed'!F694</f>
        <v>0.39</v>
      </c>
      <c r="F694" s="8" t="str">
        <f>'[2]All Speed'!G694</f>
        <v>TELEGRAPH CANYON</v>
      </c>
      <c r="G694" s="112">
        <f>'[2]All Speed'!I694</f>
        <v>63.97</v>
      </c>
      <c r="H694" s="2">
        <f>'[2]All Speed'!J694</f>
        <v>67.59</v>
      </c>
      <c r="I694" s="112">
        <f>'[2]All Speed'!K694</f>
        <v>63.25</v>
      </c>
      <c r="J694" s="2">
        <f>'[2]All Speed'!L694</f>
        <v>64.56</v>
      </c>
      <c r="K694" s="112">
        <f>'[2]All Speed'!M694</f>
        <v>62.69</v>
      </c>
      <c r="L694" s="115">
        <f>VLOOKUP(A:A,readme[#All],2,FALSE)</f>
        <v>0</v>
      </c>
      <c r="M694" s="119">
        <f>VLOOKUP(A:A,readme[#All],3,FALSE)</f>
        <v>0</v>
      </c>
      <c r="N694" s="115">
        <f>VLOOKUP(A:A,readme[#All],4,FALSE)</f>
        <v>0</v>
      </c>
      <c r="O694" s="6">
        <f>VLOOKUP(A:A,readme[#All],5,FALSE)</f>
        <v>0</v>
      </c>
      <c r="P694" s="115">
        <f>VLOOKUP(A:A,readme[#All],6,FALSE)</f>
        <v>0</v>
      </c>
      <c r="Q694" s="143">
        <f t="shared" si="40"/>
        <v>-1</v>
      </c>
      <c r="R694" s="117">
        <f t="shared" si="41"/>
        <v>4568.4081000000006</v>
      </c>
      <c r="S694" s="143">
        <f t="shared" si="42"/>
        <v>-1</v>
      </c>
      <c r="T694" s="118">
        <f t="shared" si="43"/>
        <v>4167.9936000000007</v>
      </c>
      <c r="V694" s="10">
        <v>27521</v>
      </c>
      <c r="W694" s="139"/>
      <c r="X694" s="139"/>
      <c r="Y694" s="139"/>
      <c r="Z694" s="139"/>
      <c r="AA694" s="139">
        <v>70.08</v>
      </c>
      <c r="AB694" s="139">
        <v>0</v>
      </c>
      <c r="AC694" s="139">
        <v>71.75</v>
      </c>
      <c r="AD694" s="139">
        <v>0</v>
      </c>
      <c r="AE694" s="139"/>
      <c r="AF694" s="139"/>
      <c r="AG694" s="139"/>
      <c r="AH694" s="139"/>
      <c r="AI694" s="139"/>
      <c r="AJ694" s="139"/>
      <c r="AK694" s="139"/>
      <c r="AL694" s="139"/>
      <c r="AM694" s="139">
        <v>70.08</v>
      </c>
      <c r="AN694" s="139">
        <v>0</v>
      </c>
      <c r="AO694" s="139">
        <v>71.75</v>
      </c>
      <c r="AP694" s="139">
        <v>0</v>
      </c>
    </row>
    <row r="695" spans="1:42" x14ac:dyDescent="0.25">
      <c r="A695">
        <f>'[2]All Speed'!A695</f>
        <v>7074</v>
      </c>
      <c r="B695">
        <f>'[2]All Speed'!C695</f>
        <v>1</v>
      </c>
      <c r="C695" s="8" t="str">
        <f>'[2]All Speed'!D695</f>
        <v>SR-125 NB</v>
      </c>
      <c r="D695" s="5">
        <f>'[2]All Speed'!E695</f>
        <v>20</v>
      </c>
      <c r="E695" s="1">
        <f>'[2]All Speed'!F695</f>
        <v>0.22</v>
      </c>
      <c r="F695" s="8" t="str">
        <f>'[2]All Speed'!G695</f>
        <v>TELEGRAPH CANYON</v>
      </c>
      <c r="G695" s="112">
        <f>'[2]All Speed'!I695</f>
        <v>63.97</v>
      </c>
      <c r="H695" s="2">
        <f>'[2]All Speed'!J695</f>
        <v>67.59</v>
      </c>
      <c r="I695" s="112">
        <f>'[2]All Speed'!K695</f>
        <v>63.25</v>
      </c>
      <c r="J695" s="2">
        <f>'[2]All Speed'!L695</f>
        <v>64.56</v>
      </c>
      <c r="K695" s="112">
        <f>'[2]All Speed'!M695</f>
        <v>62.69</v>
      </c>
      <c r="L695" s="115">
        <f>VLOOKUP(A:A,readme[#All],2,FALSE)</f>
        <v>0</v>
      </c>
      <c r="M695" s="119">
        <f>VLOOKUP(A:A,readme[#All],3,FALSE)</f>
        <v>0</v>
      </c>
      <c r="N695" s="115">
        <f>VLOOKUP(A:A,readme[#All],4,FALSE)</f>
        <v>0</v>
      </c>
      <c r="O695" s="6">
        <f>VLOOKUP(A:A,readme[#All],5,FALSE)</f>
        <v>0</v>
      </c>
      <c r="P695" s="115">
        <f>VLOOKUP(A:A,readme[#All],6,FALSE)</f>
        <v>0</v>
      </c>
      <c r="Q695" s="143">
        <f t="shared" si="40"/>
        <v>-1</v>
      </c>
      <c r="R695" s="117">
        <f t="shared" si="41"/>
        <v>4568.4081000000006</v>
      </c>
      <c r="S695" s="143">
        <f t="shared" si="42"/>
        <v>-1</v>
      </c>
      <c r="T695" s="118">
        <f t="shared" si="43"/>
        <v>4167.9936000000007</v>
      </c>
      <c r="V695" s="10">
        <v>27522</v>
      </c>
      <c r="W695" s="139">
        <v>71.45</v>
      </c>
      <c r="X695" s="139">
        <v>0</v>
      </c>
      <c r="Y695" s="139">
        <v>69.930000000000007</v>
      </c>
      <c r="Z695" s="139">
        <v>0</v>
      </c>
      <c r="AA695" s="139"/>
      <c r="AB695" s="139"/>
      <c r="AC695" s="139"/>
      <c r="AD695" s="139"/>
      <c r="AE695" s="139"/>
      <c r="AF695" s="139"/>
      <c r="AG695" s="139"/>
      <c r="AH695" s="139"/>
      <c r="AI695" s="139"/>
      <c r="AJ695" s="139"/>
      <c r="AK695" s="139"/>
      <c r="AL695" s="139"/>
      <c r="AM695" s="139">
        <v>71.45</v>
      </c>
      <c r="AN695" s="139">
        <v>0</v>
      </c>
      <c r="AO695" s="139">
        <v>69.930000000000007</v>
      </c>
      <c r="AP695" s="139">
        <v>0</v>
      </c>
    </row>
    <row r="696" spans="1:42" x14ac:dyDescent="0.25">
      <c r="A696">
        <f>'[2]All Speed'!A696</f>
        <v>9143</v>
      </c>
      <c r="B696">
        <f>'[2]All Speed'!C696</f>
        <v>1</v>
      </c>
      <c r="C696" s="8" t="str">
        <f>'[2]All Speed'!D696</f>
        <v>SR-125 NB</v>
      </c>
      <c r="D696" s="5">
        <f>'[2]All Speed'!E696</f>
        <v>21</v>
      </c>
      <c r="E696" s="1">
        <f>'[2]All Speed'!F696</f>
        <v>0.28000000000000003</v>
      </c>
      <c r="F696" s="8" t="str">
        <f>'[2]All Speed'!G696</f>
        <v>TELEGRAPH CANYON</v>
      </c>
      <c r="G696" s="112">
        <f>'[2]All Speed'!I696</f>
        <v>63.97</v>
      </c>
      <c r="H696" s="2">
        <f>'[2]All Speed'!J696</f>
        <v>67.59</v>
      </c>
      <c r="I696" s="112">
        <f>'[2]All Speed'!K696</f>
        <v>63.25</v>
      </c>
      <c r="J696" s="2">
        <f>'[2]All Speed'!L696</f>
        <v>64.56</v>
      </c>
      <c r="K696" s="112">
        <f>'[2]All Speed'!M696</f>
        <v>62.69</v>
      </c>
      <c r="L696" s="115">
        <f>VLOOKUP(A:A,readme[#All],2,FALSE)</f>
        <v>0</v>
      </c>
      <c r="M696" s="119">
        <f>VLOOKUP(A:A,readme[#All],3,FALSE)</f>
        <v>0</v>
      </c>
      <c r="N696" s="115">
        <f>VLOOKUP(A:A,readme[#All],4,FALSE)</f>
        <v>0</v>
      </c>
      <c r="O696" s="6">
        <f>VLOOKUP(A:A,readme[#All],5,FALSE)</f>
        <v>0</v>
      </c>
      <c r="P696" s="115">
        <f>VLOOKUP(A:A,readme[#All],6,FALSE)</f>
        <v>0</v>
      </c>
      <c r="Q696" s="143">
        <f t="shared" si="40"/>
        <v>-1</v>
      </c>
      <c r="R696" s="117">
        <f t="shared" si="41"/>
        <v>4568.4081000000006</v>
      </c>
      <c r="S696" s="143">
        <f t="shared" si="42"/>
        <v>-1</v>
      </c>
      <c r="T696" s="118">
        <f t="shared" si="43"/>
        <v>4167.9936000000007</v>
      </c>
      <c r="V696" s="10">
        <v>27534</v>
      </c>
      <c r="W696" s="139"/>
      <c r="X696" s="139"/>
      <c r="Y696" s="139"/>
      <c r="Z696" s="139"/>
      <c r="AA696" s="139"/>
      <c r="AB696" s="139"/>
      <c r="AC696" s="139"/>
      <c r="AD696" s="139"/>
      <c r="AE696" s="139">
        <v>58.28</v>
      </c>
      <c r="AF696" s="139">
        <v>0</v>
      </c>
      <c r="AG696" s="139">
        <v>61.97</v>
      </c>
      <c r="AH696" s="139">
        <v>0</v>
      </c>
      <c r="AI696" s="139"/>
      <c r="AJ696" s="139"/>
      <c r="AK696" s="139"/>
      <c r="AL696" s="139"/>
      <c r="AM696" s="139">
        <v>58.28</v>
      </c>
      <c r="AN696" s="139">
        <v>0</v>
      </c>
      <c r="AO696" s="139">
        <v>61.97</v>
      </c>
      <c r="AP696" s="139">
        <v>0</v>
      </c>
    </row>
    <row r="697" spans="1:42" x14ac:dyDescent="0.25">
      <c r="A697">
        <f>'[2]All Speed'!A697</f>
        <v>14429</v>
      </c>
      <c r="B697">
        <f>'[2]All Speed'!C697</f>
        <v>1</v>
      </c>
      <c r="C697" s="8" t="str">
        <f>'[2]All Speed'!D697</f>
        <v>SR-125 NB</v>
      </c>
      <c r="D697" s="5">
        <f>'[2]All Speed'!E697</f>
        <v>23</v>
      </c>
      <c r="E697" s="1">
        <f>'[2]All Speed'!F697</f>
        <v>0.35</v>
      </c>
      <c r="F697" s="8" t="str">
        <f>'[2]All Speed'!G697</f>
        <v>H</v>
      </c>
      <c r="G697" s="112">
        <f>'[2]All Speed'!I697</f>
        <v>66.33</v>
      </c>
      <c r="H697" s="2">
        <f>'[2]All Speed'!J697</f>
        <v>69.540000000000006</v>
      </c>
      <c r="I697" s="112">
        <f>'[2]All Speed'!K697</f>
        <v>65.569999999999993</v>
      </c>
      <c r="J697" s="2">
        <f>'[2]All Speed'!L697</f>
        <v>66.47</v>
      </c>
      <c r="K697" s="112">
        <f>'[2]All Speed'!M697</f>
        <v>65.180000000000007</v>
      </c>
      <c r="L697" s="115">
        <f>VLOOKUP(A:A,readme[#All],2,FALSE)</f>
        <v>0</v>
      </c>
      <c r="M697" s="119">
        <f>VLOOKUP(A:A,readme[#All],3,FALSE)</f>
        <v>0</v>
      </c>
      <c r="N697" s="115">
        <f>VLOOKUP(A:A,readme[#All],4,FALSE)</f>
        <v>0</v>
      </c>
      <c r="O697" s="6">
        <f>VLOOKUP(A:A,readme[#All],5,FALSE)</f>
        <v>0</v>
      </c>
      <c r="P697" s="115">
        <f>VLOOKUP(A:A,readme[#All],6,FALSE)</f>
        <v>0</v>
      </c>
      <c r="Q697" s="143">
        <f t="shared" si="40"/>
        <v>-1</v>
      </c>
      <c r="R697" s="117">
        <f t="shared" si="41"/>
        <v>4835.8116000000009</v>
      </c>
      <c r="S697" s="143">
        <f t="shared" si="42"/>
        <v>-1</v>
      </c>
      <c r="T697" s="118">
        <f t="shared" si="43"/>
        <v>4418.2609000000002</v>
      </c>
      <c r="V697" s="10">
        <v>27539</v>
      </c>
      <c r="W697" s="139"/>
      <c r="X697" s="139"/>
      <c r="Y697" s="139"/>
      <c r="Z697" s="139"/>
      <c r="AA697" s="139"/>
      <c r="AB697" s="139"/>
      <c r="AC697" s="139"/>
      <c r="AD697" s="139"/>
      <c r="AE697" s="139"/>
      <c r="AF697" s="139"/>
      <c r="AG697" s="139"/>
      <c r="AH697" s="139"/>
      <c r="AI697" s="139">
        <v>65.64</v>
      </c>
      <c r="AJ697" s="139">
        <v>0</v>
      </c>
      <c r="AK697" s="139">
        <v>64.069999999999993</v>
      </c>
      <c r="AL697" s="139">
        <v>0</v>
      </c>
      <c r="AM697" s="139">
        <v>65.64</v>
      </c>
      <c r="AN697" s="139">
        <v>0</v>
      </c>
      <c r="AO697" s="139">
        <v>64.069999999999993</v>
      </c>
      <c r="AP697" s="139">
        <v>0</v>
      </c>
    </row>
    <row r="698" spans="1:42" x14ac:dyDescent="0.25">
      <c r="A698">
        <f>'[2]All Speed'!A698</f>
        <v>9146</v>
      </c>
      <c r="B698">
        <f>'[2]All Speed'!C698</f>
        <v>1</v>
      </c>
      <c r="C698" s="8" t="str">
        <f>'[2]All Speed'!D698</f>
        <v>SR-125 NB</v>
      </c>
      <c r="D698" s="5">
        <f>'[2]All Speed'!E698</f>
        <v>24</v>
      </c>
      <c r="E698" s="1">
        <f>'[2]All Speed'!F698</f>
        <v>0.23</v>
      </c>
      <c r="F698" s="8" t="str">
        <f>'[2]All Speed'!G698</f>
        <v>H</v>
      </c>
      <c r="G698" s="112">
        <f>'[2]All Speed'!I698</f>
        <v>66.33</v>
      </c>
      <c r="H698" s="2">
        <f>'[2]All Speed'!J698</f>
        <v>69.540000000000006</v>
      </c>
      <c r="I698" s="112">
        <f>'[2]All Speed'!K698</f>
        <v>65.569999999999993</v>
      </c>
      <c r="J698" s="2">
        <f>'[2]All Speed'!L698</f>
        <v>66.47</v>
      </c>
      <c r="K698" s="112">
        <f>'[2]All Speed'!M698</f>
        <v>65.180000000000007</v>
      </c>
      <c r="L698" s="115">
        <f>VLOOKUP(A:A,readme[#All],2,FALSE)</f>
        <v>0</v>
      </c>
      <c r="M698" s="119">
        <f>VLOOKUP(A:A,readme[#All],3,FALSE)</f>
        <v>0</v>
      </c>
      <c r="N698" s="115">
        <f>VLOOKUP(A:A,readme[#All],4,FALSE)</f>
        <v>0</v>
      </c>
      <c r="O698" s="6">
        <f>VLOOKUP(A:A,readme[#All],5,FALSE)</f>
        <v>0</v>
      </c>
      <c r="P698" s="115">
        <f>VLOOKUP(A:A,readme[#All],6,FALSE)</f>
        <v>0</v>
      </c>
      <c r="Q698" s="143">
        <f t="shared" si="40"/>
        <v>-1</v>
      </c>
      <c r="R698" s="117">
        <f t="shared" si="41"/>
        <v>4835.8116000000009</v>
      </c>
      <c r="S698" s="143">
        <f t="shared" si="42"/>
        <v>-1</v>
      </c>
      <c r="T698" s="118">
        <f t="shared" si="43"/>
        <v>4418.2609000000002</v>
      </c>
      <c r="V698" s="10">
        <v>27540</v>
      </c>
      <c r="W698" s="139"/>
      <c r="X698" s="139"/>
      <c r="Y698" s="139"/>
      <c r="Z698" s="139"/>
      <c r="AA698" s="139"/>
      <c r="AB698" s="139"/>
      <c r="AC698" s="139"/>
      <c r="AD698" s="139"/>
      <c r="AE698" s="139">
        <v>56.13</v>
      </c>
      <c r="AF698" s="139">
        <v>0</v>
      </c>
      <c r="AG698" s="139">
        <v>59.06</v>
      </c>
      <c r="AH698" s="139">
        <v>0</v>
      </c>
      <c r="AI698" s="139"/>
      <c r="AJ698" s="139"/>
      <c r="AK698" s="139"/>
      <c r="AL698" s="139"/>
      <c r="AM698" s="139">
        <v>56.13</v>
      </c>
      <c r="AN698" s="139">
        <v>0</v>
      </c>
      <c r="AO698" s="139">
        <v>59.06</v>
      </c>
      <c r="AP698" s="139">
        <v>0</v>
      </c>
    </row>
    <row r="699" spans="1:42" x14ac:dyDescent="0.25">
      <c r="A699">
        <f>'[2]All Speed'!A699</f>
        <v>10255</v>
      </c>
      <c r="B699">
        <f>'[2]All Speed'!C699</f>
        <v>1</v>
      </c>
      <c r="C699" s="8" t="str">
        <f>'[2]All Speed'!D699</f>
        <v>SR-125 NB</v>
      </c>
      <c r="D699" s="5">
        <f>'[2]All Speed'!E699</f>
        <v>25</v>
      </c>
      <c r="E699" s="1">
        <f>'[2]All Speed'!F699</f>
        <v>0.59</v>
      </c>
      <c r="F699" s="8" t="str">
        <f>'[2]All Speed'!G699</f>
        <v>H</v>
      </c>
      <c r="G699" s="112">
        <f>'[2]All Speed'!I699</f>
        <v>66.33</v>
      </c>
      <c r="H699" s="2">
        <f>'[2]All Speed'!J699</f>
        <v>69.540000000000006</v>
      </c>
      <c r="I699" s="112">
        <f>'[2]All Speed'!K699</f>
        <v>65.569999999999993</v>
      </c>
      <c r="J699" s="2">
        <f>'[2]All Speed'!L699</f>
        <v>66.47</v>
      </c>
      <c r="K699" s="112">
        <f>'[2]All Speed'!M699</f>
        <v>65.180000000000007</v>
      </c>
      <c r="L699" s="115">
        <f>VLOOKUP(A:A,readme[#All],2,FALSE)</f>
        <v>0</v>
      </c>
      <c r="M699" s="119">
        <f>VLOOKUP(A:A,readme[#All],3,FALSE)</f>
        <v>0</v>
      </c>
      <c r="N699" s="115">
        <f>VLOOKUP(A:A,readme[#All],4,FALSE)</f>
        <v>0</v>
      </c>
      <c r="O699" s="6">
        <f>VLOOKUP(A:A,readme[#All],5,FALSE)</f>
        <v>0</v>
      </c>
      <c r="P699" s="115">
        <f>VLOOKUP(A:A,readme[#All],6,FALSE)</f>
        <v>0</v>
      </c>
      <c r="Q699" s="143">
        <f t="shared" si="40"/>
        <v>-1</v>
      </c>
      <c r="R699" s="117">
        <f t="shared" si="41"/>
        <v>4835.8116000000009</v>
      </c>
      <c r="S699" s="143">
        <f t="shared" si="42"/>
        <v>-1</v>
      </c>
      <c r="T699" s="118">
        <f t="shared" si="43"/>
        <v>4418.2609000000002</v>
      </c>
      <c r="V699" s="10">
        <v>27577</v>
      </c>
      <c r="W699" s="139"/>
      <c r="X699" s="139"/>
      <c r="Y699" s="139"/>
      <c r="Z699" s="139"/>
      <c r="AA699" s="139">
        <v>67.760000000000005</v>
      </c>
      <c r="AB699" s="139">
        <v>0</v>
      </c>
      <c r="AC699" s="139">
        <v>53.22</v>
      </c>
      <c r="AD699" s="139">
        <v>0</v>
      </c>
      <c r="AE699" s="139"/>
      <c r="AF699" s="139"/>
      <c r="AG699" s="139"/>
      <c r="AH699" s="139"/>
      <c r="AI699" s="139"/>
      <c r="AJ699" s="139"/>
      <c r="AK699" s="139"/>
      <c r="AL699" s="139"/>
      <c r="AM699" s="139">
        <v>67.760000000000005</v>
      </c>
      <c r="AN699" s="139">
        <v>0</v>
      </c>
      <c r="AO699" s="139">
        <v>53.22</v>
      </c>
      <c r="AP699" s="139">
        <v>0</v>
      </c>
    </row>
    <row r="700" spans="1:42" x14ac:dyDescent="0.25">
      <c r="A700">
        <f>'[2]All Speed'!A700</f>
        <v>7132</v>
      </c>
      <c r="B700">
        <f>'[2]All Speed'!C700</f>
        <v>1</v>
      </c>
      <c r="C700" s="8" t="str">
        <f>'[2]All Speed'!D700</f>
        <v>SR-125 NB</v>
      </c>
      <c r="D700" s="5">
        <f>'[2]All Speed'!E700</f>
        <v>26</v>
      </c>
      <c r="E700" s="1">
        <f>'[2]All Speed'!F700</f>
        <v>0.42</v>
      </c>
      <c r="F700" s="8" t="str">
        <f>'[2]All Speed'!G700</f>
        <v>H</v>
      </c>
      <c r="G700" s="112">
        <f>'[2]All Speed'!I700</f>
        <v>67.52</v>
      </c>
      <c r="H700" s="2">
        <f>'[2]All Speed'!J700</f>
        <v>69.650000000000006</v>
      </c>
      <c r="I700" s="112">
        <f>'[2]All Speed'!K700</f>
        <v>66.239999999999995</v>
      </c>
      <c r="J700" s="2">
        <f>'[2]All Speed'!L700</f>
        <v>67.64</v>
      </c>
      <c r="K700" s="112">
        <f>'[2]All Speed'!M700</f>
        <v>65.760000000000005</v>
      </c>
      <c r="L700" s="115">
        <f>VLOOKUP(A:A,readme[#All],2,FALSE)</f>
        <v>0</v>
      </c>
      <c r="M700" s="119">
        <f>VLOOKUP(A:A,readme[#All],3,FALSE)</f>
        <v>0</v>
      </c>
      <c r="N700" s="115">
        <f>VLOOKUP(A:A,readme[#All],4,FALSE)</f>
        <v>0</v>
      </c>
      <c r="O700" s="6">
        <f>VLOOKUP(A:A,readme[#All],5,FALSE)</f>
        <v>0</v>
      </c>
      <c r="P700" s="115">
        <f>VLOOKUP(A:A,readme[#All],6,FALSE)</f>
        <v>0</v>
      </c>
      <c r="Q700" s="143">
        <f t="shared" si="40"/>
        <v>-1</v>
      </c>
      <c r="R700" s="117">
        <f t="shared" si="41"/>
        <v>4851.1225000000004</v>
      </c>
      <c r="S700" s="143">
        <f t="shared" si="42"/>
        <v>-1</v>
      </c>
      <c r="T700" s="118">
        <f t="shared" si="43"/>
        <v>4575.1696000000002</v>
      </c>
      <c r="V700" s="10">
        <v>27578</v>
      </c>
      <c r="W700" s="139">
        <v>39.69</v>
      </c>
      <c r="X700" s="139">
        <v>0</v>
      </c>
      <c r="Y700" s="139">
        <v>65.58</v>
      </c>
      <c r="Z700" s="139">
        <v>0</v>
      </c>
      <c r="AA700" s="139"/>
      <c r="AB700" s="139"/>
      <c r="AC700" s="139"/>
      <c r="AD700" s="139"/>
      <c r="AE700" s="139"/>
      <c r="AF700" s="139"/>
      <c r="AG700" s="139"/>
      <c r="AH700" s="139"/>
      <c r="AI700" s="139"/>
      <c r="AJ700" s="139"/>
      <c r="AK700" s="139"/>
      <c r="AL700" s="139"/>
      <c r="AM700" s="139">
        <v>39.69</v>
      </c>
      <c r="AN700" s="139">
        <v>0</v>
      </c>
      <c r="AO700" s="139">
        <v>65.58</v>
      </c>
      <c r="AP700" s="139">
        <v>0</v>
      </c>
    </row>
    <row r="701" spans="1:42" x14ac:dyDescent="0.25">
      <c r="A701">
        <f>'[2]All Speed'!A701</f>
        <v>10257</v>
      </c>
      <c r="B701">
        <f>'[2]All Speed'!C701</f>
        <v>1</v>
      </c>
      <c r="C701" s="8" t="str">
        <f>'[2]All Speed'!D701</f>
        <v>SR-125 NB</v>
      </c>
      <c r="D701" s="5">
        <f>'[2]All Speed'!E701</f>
        <v>27</v>
      </c>
      <c r="E701" s="1">
        <f>'[2]All Speed'!F701</f>
        <v>2.4</v>
      </c>
      <c r="F701" s="8" t="str">
        <f>'[2]All Speed'!G701</f>
        <v>SAN MIGUEL</v>
      </c>
      <c r="G701" s="112">
        <f>'[2]All Speed'!I701</f>
        <v>67.52</v>
      </c>
      <c r="H701" s="2">
        <f>'[2]All Speed'!J701</f>
        <v>69.650000000000006</v>
      </c>
      <c r="I701" s="112">
        <f>'[2]All Speed'!K701</f>
        <v>66.239999999999995</v>
      </c>
      <c r="J701" s="2">
        <f>'[2]All Speed'!L701</f>
        <v>67.64</v>
      </c>
      <c r="K701" s="112">
        <f>'[2]All Speed'!M701</f>
        <v>65.760000000000005</v>
      </c>
      <c r="L701" s="115">
        <f>VLOOKUP(A:A,readme[#All],2,FALSE)</f>
        <v>0</v>
      </c>
      <c r="M701" s="119">
        <f>VLOOKUP(A:A,readme[#All],3,FALSE)</f>
        <v>0</v>
      </c>
      <c r="N701" s="115">
        <f>VLOOKUP(A:A,readme[#All],4,FALSE)</f>
        <v>0</v>
      </c>
      <c r="O701" s="6">
        <f>VLOOKUP(A:A,readme[#All],5,FALSE)</f>
        <v>0</v>
      </c>
      <c r="P701" s="115">
        <f>VLOOKUP(A:A,readme[#All],6,FALSE)</f>
        <v>0</v>
      </c>
      <c r="Q701" s="143">
        <f t="shared" si="40"/>
        <v>-1</v>
      </c>
      <c r="R701" s="117">
        <f t="shared" si="41"/>
        <v>4851.1225000000004</v>
      </c>
      <c r="S701" s="143">
        <f t="shared" si="42"/>
        <v>-1</v>
      </c>
      <c r="T701" s="118">
        <f t="shared" si="43"/>
        <v>4575.1696000000002</v>
      </c>
      <c r="V701" s="10">
        <v>27589</v>
      </c>
      <c r="W701" s="139"/>
      <c r="X701" s="139"/>
      <c r="Y701" s="139"/>
      <c r="Z701" s="139"/>
      <c r="AA701" s="139"/>
      <c r="AB701" s="139"/>
      <c r="AC701" s="139"/>
      <c r="AD701" s="139"/>
      <c r="AE701" s="139">
        <v>59.03</v>
      </c>
      <c r="AF701" s="139">
        <v>0</v>
      </c>
      <c r="AG701" s="139">
        <v>66.33</v>
      </c>
      <c r="AH701" s="139">
        <v>0</v>
      </c>
      <c r="AI701" s="139"/>
      <c r="AJ701" s="139"/>
      <c r="AK701" s="139"/>
      <c r="AL701" s="139"/>
      <c r="AM701" s="139">
        <v>59.03</v>
      </c>
      <c r="AN701" s="139">
        <v>0</v>
      </c>
      <c r="AO701" s="139">
        <v>66.33</v>
      </c>
      <c r="AP701" s="139">
        <v>0</v>
      </c>
    </row>
    <row r="702" spans="1:42" x14ac:dyDescent="0.25">
      <c r="A702">
        <f>'[2]All Speed'!A702</f>
        <v>28925</v>
      </c>
      <c r="B702">
        <f>'[2]All Speed'!C702</f>
        <v>2</v>
      </c>
      <c r="C702" s="8" t="str">
        <f>'[2]All Speed'!D702</f>
        <v>SR-125 SB</v>
      </c>
      <c r="D702" s="5">
        <f>'[2]All Speed'!E702</f>
        <v>3</v>
      </c>
      <c r="E702" s="1">
        <f>'[2]All Speed'!F702</f>
        <v>0.03</v>
      </c>
      <c r="F702" s="8" t="str">
        <f>'[2]All Speed'!G702</f>
        <v>SR-52 WB</v>
      </c>
      <c r="G702" s="112">
        <f>'[2]All Speed'!I702</f>
        <v>62.24</v>
      </c>
      <c r="H702" s="2">
        <f>'[2]All Speed'!J702</f>
        <v>61.31</v>
      </c>
      <c r="I702" s="112">
        <f>'[2]All Speed'!K702</f>
        <v>60.63</v>
      </c>
      <c r="J702" s="2">
        <f>'[2]All Speed'!L702</f>
        <v>60.33</v>
      </c>
      <c r="K702" s="112">
        <f>'[2]All Speed'!M702</f>
        <v>61.97</v>
      </c>
      <c r="L702" s="115">
        <f>VLOOKUP(A:A,readme[#All],2,FALSE)</f>
        <v>0</v>
      </c>
      <c r="M702" s="119">
        <f>VLOOKUP(A:A,readme[#All],3,FALSE)</f>
        <v>0</v>
      </c>
      <c r="N702" s="115">
        <f>VLOOKUP(A:A,readme[#All],4,FALSE)</f>
        <v>0</v>
      </c>
      <c r="O702" s="6">
        <f>VLOOKUP(A:A,readme[#All],5,FALSE)</f>
        <v>0</v>
      </c>
      <c r="P702" s="115">
        <f>VLOOKUP(A:A,readme[#All],6,FALSE)</f>
        <v>0</v>
      </c>
      <c r="Q702" s="143">
        <f t="shared" si="40"/>
        <v>-1</v>
      </c>
      <c r="R702" s="117">
        <f t="shared" si="41"/>
        <v>3758.9161000000004</v>
      </c>
      <c r="S702" s="143">
        <f t="shared" si="42"/>
        <v>-1</v>
      </c>
      <c r="T702" s="118">
        <f t="shared" si="43"/>
        <v>3639.7088999999996</v>
      </c>
      <c r="V702" s="10">
        <v>27594</v>
      </c>
      <c r="W702" s="139"/>
      <c r="X702" s="139"/>
      <c r="Y702" s="139"/>
      <c r="Z702" s="139"/>
      <c r="AA702" s="139">
        <v>61.45</v>
      </c>
      <c r="AB702" s="139">
        <v>0</v>
      </c>
      <c r="AC702" s="139">
        <v>69.540000000000006</v>
      </c>
      <c r="AD702" s="139">
        <v>0</v>
      </c>
      <c r="AE702" s="139"/>
      <c r="AF702" s="139"/>
      <c r="AG702" s="139"/>
      <c r="AH702" s="139"/>
      <c r="AI702" s="139"/>
      <c r="AJ702" s="139"/>
      <c r="AK702" s="139"/>
      <c r="AL702" s="139"/>
      <c r="AM702" s="139">
        <v>61.45</v>
      </c>
      <c r="AN702" s="139">
        <v>0</v>
      </c>
      <c r="AO702" s="139">
        <v>69.540000000000006</v>
      </c>
      <c r="AP702" s="139">
        <v>0</v>
      </c>
    </row>
    <row r="703" spans="1:42" x14ac:dyDescent="0.25">
      <c r="A703">
        <f>'[2]All Speed'!A703</f>
        <v>28950</v>
      </c>
      <c r="B703">
        <f>'[2]All Speed'!C703</f>
        <v>2</v>
      </c>
      <c r="C703" s="8" t="str">
        <f>'[2]All Speed'!D703</f>
        <v>SR-125 SB</v>
      </c>
      <c r="D703" s="5">
        <f>'[2]All Speed'!E703</f>
        <v>4</v>
      </c>
      <c r="E703" s="1">
        <f>'[2]All Speed'!F703</f>
        <v>1.08</v>
      </c>
      <c r="F703" s="8" t="str">
        <f>'[2]All Speed'!G703</f>
        <v>SR-52 EB</v>
      </c>
      <c r="G703" s="112">
        <f>'[2]All Speed'!I703</f>
        <v>62.24</v>
      </c>
      <c r="H703" s="2">
        <f>'[2]All Speed'!J703</f>
        <v>61.31</v>
      </c>
      <c r="I703" s="112">
        <f>'[2]All Speed'!K703</f>
        <v>60.63</v>
      </c>
      <c r="J703" s="2">
        <f>'[2]All Speed'!L703</f>
        <v>60.33</v>
      </c>
      <c r="K703" s="112">
        <f>'[2]All Speed'!M703</f>
        <v>61.97</v>
      </c>
      <c r="L703" s="115">
        <f>VLOOKUP(A:A,readme[#All],2,FALSE)</f>
        <v>0</v>
      </c>
      <c r="M703" s="119">
        <f>VLOOKUP(A:A,readme[#All],3,FALSE)</f>
        <v>0</v>
      </c>
      <c r="N703" s="115">
        <f>VLOOKUP(A:A,readme[#All],4,FALSE)</f>
        <v>0</v>
      </c>
      <c r="O703" s="6">
        <f>VLOOKUP(A:A,readme[#All],5,FALSE)</f>
        <v>0</v>
      </c>
      <c r="P703" s="115">
        <f>VLOOKUP(A:A,readme[#All],6,FALSE)</f>
        <v>0</v>
      </c>
      <c r="Q703" s="143">
        <f t="shared" si="40"/>
        <v>-1</v>
      </c>
      <c r="R703" s="117">
        <f t="shared" si="41"/>
        <v>3758.9161000000004</v>
      </c>
      <c r="S703" s="143">
        <f t="shared" si="42"/>
        <v>-1</v>
      </c>
      <c r="T703" s="118">
        <f t="shared" si="43"/>
        <v>3639.7088999999996</v>
      </c>
      <c r="V703" s="10">
        <v>27600</v>
      </c>
      <c r="W703" s="139"/>
      <c r="X703" s="139"/>
      <c r="Y703" s="139"/>
      <c r="Z703" s="139"/>
      <c r="AA703" s="139"/>
      <c r="AB703" s="139"/>
      <c r="AC703" s="139"/>
      <c r="AD703" s="139"/>
      <c r="AE703" s="139">
        <v>62.44</v>
      </c>
      <c r="AF703" s="139">
        <v>0</v>
      </c>
      <c r="AG703" s="139">
        <v>64.77</v>
      </c>
      <c r="AH703" s="139">
        <v>0</v>
      </c>
      <c r="AI703" s="139"/>
      <c r="AJ703" s="139"/>
      <c r="AK703" s="139"/>
      <c r="AL703" s="139"/>
      <c r="AM703" s="139">
        <v>62.44</v>
      </c>
      <c r="AN703" s="139">
        <v>0</v>
      </c>
      <c r="AO703" s="139">
        <v>64.77</v>
      </c>
      <c r="AP703" s="139">
        <v>0</v>
      </c>
    </row>
    <row r="704" spans="1:42" x14ac:dyDescent="0.25">
      <c r="A704">
        <f>'[2]All Speed'!A704</f>
        <v>27511</v>
      </c>
      <c r="B704">
        <f>'[2]All Speed'!C704</f>
        <v>2</v>
      </c>
      <c r="C704" s="8" t="str">
        <f>'[2]All Speed'!D704</f>
        <v>SR-125 SB</v>
      </c>
      <c r="D704" s="5">
        <f>'[2]All Speed'!E704</f>
        <v>5</v>
      </c>
      <c r="E704" s="1">
        <f>'[2]All Speed'!F704</f>
        <v>0.22</v>
      </c>
      <c r="F704" s="8" t="str">
        <f>'[2]All Speed'!G704</f>
        <v>GROSSMONT COLLEGE DR</v>
      </c>
      <c r="G704" s="112">
        <f>'[2]All Speed'!I704</f>
        <v>67.680000000000007</v>
      </c>
      <c r="H704" s="2">
        <f>'[2]All Speed'!J704</f>
        <v>66.94</v>
      </c>
      <c r="I704" s="112">
        <f>'[2]All Speed'!K704</f>
        <v>66.319999999999993</v>
      </c>
      <c r="J704" s="2">
        <f>'[2]All Speed'!L704</f>
        <v>66.91</v>
      </c>
      <c r="K704" s="112">
        <f>'[2]All Speed'!M704</f>
        <v>67.290000000000006</v>
      </c>
      <c r="L704" s="115">
        <f>VLOOKUP(A:A,readme[#All],2,FALSE)</f>
        <v>0</v>
      </c>
      <c r="M704" s="119">
        <f>VLOOKUP(A:A,readme[#All],3,FALSE)</f>
        <v>0</v>
      </c>
      <c r="N704" s="115">
        <f>VLOOKUP(A:A,readme[#All],4,FALSE)</f>
        <v>0</v>
      </c>
      <c r="O704" s="6">
        <f>VLOOKUP(A:A,readme[#All],5,FALSE)</f>
        <v>0</v>
      </c>
      <c r="P704" s="115">
        <f>VLOOKUP(A:A,readme[#All],6,FALSE)</f>
        <v>0</v>
      </c>
      <c r="Q704" s="143">
        <f t="shared" si="40"/>
        <v>-1</v>
      </c>
      <c r="R704" s="117">
        <f t="shared" si="41"/>
        <v>4480.9636</v>
      </c>
      <c r="S704" s="143">
        <f t="shared" si="42"/>
        <v>-1</v>
      </c>
      <c r="T704" s="118">
        <f t="shared" si="43"/>
        <v>4476.9480999999996</v>
      </c>
      <c r="V704" s="10">
        <v>27603</v>
      </c>
      <c r="W704" s="139"/>
      <c r="X704" s="139"/>
      <c r="Y704" s="139"/>
      <c r="Z704" s="139"/>
      <c r="AA704" s="139"/>
      <c r="AB704" s="139"/>
      <c r="AC704" s="139"/>
      <c r="AD704" s="139"/>
      <c r="AE704" s="139"/>
      <c r="AF704" s="139"/>
      <c r="AG704" s="139"/>
      <c r="AH704" s="139"/>
      <c r="AI704" s="139">
        <v>62.44</v>
      </c>
      <c r="AJ704" s="139">
        <v>0</v>
      </c>
      <c r="AK704" s="139">
        <v>64.77</v>
      </c>
      <c r="AL704" s="139">
        <v>0</v>
      </c>
      <c r="AM704" s="139">
        <v>62.44</v>
      </c>
      <c r="AN704" s="139">
        <v>0</v>
      </c>
      <c r="AO704" s="139">
        <v>64.77</v>
      </c>
      <c r="AP704" s="139">
        <v>0</v>
      </c>
    </row>
    <row r="705" spans="1:42" x14ac:dyDescent="0.25">
      <c r="A705">
        <f>'[2]All Speed'!A705</f>
        <v>28949</v>
      </c>
      <c r="B705">
        <f>'[2]All Speed'!C705</f>
        <v>2</v>
      </c>
      <c r="C705" s="8" t="str">
        <f>'[2]All Speed'!D705</f>
        <v>SR-125 SB</v>
      </c>
      <c r="D705" s="5">
        <f>'[2]All Speed'!E705</f>
        <v>6</v>
      </c>
      <c r="E705" s="1">
        <f>'[2]All Speed'!F705</f>
        <v>0.52</v>
      </c>
      <c r="F705" s="8" t="str">
        <f>'[2]All Speed'!G705</f>
        <v>GROSSMONT COLLEGE DR</v>
      </c>
      <c r="G705" s="112">
        <f>'[2]All Speed'!I705</f>
        <v>67.680000000000007</v>
      </c>
      <c r="H705" s="2">
        <f>'[2]All Speed'!J705</f>
        <v>66.94</v>
      </c>
      <c r="I705" s="112">
        <f>'[2]All Speed'!K705</f>
        <v>66.319999999999993</v>
      </c>
      <c r="J705" s="2">
        <f>'[2]All Speed'!L705</f>
        <v>66.91</v>
      </c>
      <c r="K705" s="112">
        <f>'[2]All Speed'!M705</f>
        <v>67.290000000000006</v>
      </c>
      <c r="L705" s="115">
        <f>VLOOKUP(A:A,readme[#All],2,FALSE)</f>
        <v>0</v>
      </c>
      <c r="M705" s="119">
        <f>VLOOKUP(A:A,readme[#All],3,FALSE)</f>
        <v>0</v>
      </c>
      <c r="N705" s="115">
        <f>VLOOKUP(A:A,readme[#All],4,FALSE)</f>
        <v>0</v>
      </c>
      <c r="O705" s="6">
        <f>VLOOKUP(A:A,readme[#All],5,FALSE)</f>
        <v>0</v>
      </c>
      <c r="P705" s="115">
        <f>VLOOKUP(A:A,readme[#All],6,FALSE)</f>
        <v>0</v>
      </c>
      <c r="Q705" s="143">
        <f t="shared" si="40"/>
        <v>-1</v>
      </c>
      <c r="R705" s="117">
        <f t="shared" si="41"/>
        <v>4480.9636</v>
      </c>
      <c r="S705" s="143">
        <f t="shared" si="42"/>
        <v>-1</v>
      </c>
      <c r="T705" s="118">
        <f t="shared" si="43"/>
        <v>4476.9480999999996</v>
      </c>
      <c r="V705" s="10">
        <v>27605</v>
      </c>
      <c r="W705" s="139"/>
      <c r="X705" s="139"/>
      <c r="Y705" s="139"/>
      <c r="Z705" s="139"/>
      <c r="AA705" s="139"/>
      <c r="AB705" s="139"/>
      <c r="AC705" s="139"/>
      <c r="AD705" s="139"/>
      <c r="AE705" s="139"/>
      <c r="AF705" s="139"/>
      <c r="AG705" s="139"/>
      <c r="AH705" s="139"/>
      <c r="AI705" s="139">
        <v>60.85</v>
      </c>
      <c r="AJ705" s="139">
        <v>0</v>
      </c>
      <c r="AK705" s="139">
        <v>65.87</v>
      </c>
      <c r="AL705" s="139">
        <v>0</v>
      </c>
      <c r="AM705" s="139">
        <v>60.85</v>
      </c>
      <c r="AN705" s="139">
        <v>0</v>
      </c>
      <c r="AO705" s="139">
        <v>65.87</v>
      </c>
      <c r="AP705" s="139">
        <v>0</v>
      </c>
    </row>
    <row r="706" spans="1:42" x14ac:dyDescent="0.25">
      <c r="A706">
        <f>'[2]All Speed'!A706</f>
        <v>12065</v>
      </c>
      <c r="B706">
        <f>'[2]All Speed'!C706</f>
        <v>2</v>
      </c>
      <c r="C706" s="8" t="str">
        <f>'[2]All Speed'!D706</f>
        <v>SR-125 SB</v>
      </c>
      <c r="D706" s="5">
        <f>'[2]All Speed'!E706</f>
        <v>8</v>
      </c>
      <c r="E706" s="1">
        <f>'[2]All Speed'!F706</f>
        <v>0.28000000000000003</v>
      </c>
      <c r="F706" s="8" t="str">
        <f>'[2]All Speed'!G706</f>
        <v>NAVAJO</v>
      </c>
      <c r="G706" s="112">
        <f>'[2]All Speed'!I706</f>
        <v>67.400000000000006</v>
      </c>
      <c r="H706" s="2">
        <f>'[2]All Speed'!J706</f>
        <v>67.64</v>
      </c>
      <c r="I706" s="112">
        <f>'[2]All Speed'!K706</f>
        <v>66.72</v>
      </c>
      <c r="J706" s="2">
        <f>'[2]All Speed'!L706</f>
        <v>67.44</v>
      </c>
      <c r="K706" s="112">
        <f>'[2]All Speed'!M706</f>
        <v>67.040000000000006</v>
      </c>
      <c r="L706" s="115">
        <f>VLOOKUP(A:A,readme[#All],2,FALSE)</f>
        <v>0</v>
      </c>
      <c r="M706" s="119">
        <f>VLOOKUP(A:A,readme[#All],3,FALSE)</f>
        <v>0</v>
      </c>
      <c r="N706" s="115">
        <f>VLOOKUP(A:A,readme[#All],4,FALSE)</f>
        <v>0</v>
      </c>
      <c r="O706" s="6">
        <f>VLOOKUP(A:A,readme[#All],5,FALSE)</f>
        <v>0</v>
      </c>
      <c r="P706" s="115">
        <f>VLOOKUP(A:A,readme[#All],6,FALSE)</f>
        <v>0</v>
      </c>
      <c r="Q706" s="143">
        <f t="shared" si="40"/>
        <v>-1</v>
      </c>
      <c r="R706" s="117">
        <f t="shared" si="41"/>
        <v>4575.1696000000002</v>
      </c>
      <c r="S706" s="143">
        <f t="shared" si="42"/>
        <v>-1</v>
      </c>
      <c r="T706" s="118">
        <f t="shared" si="43"/>
        <v>4548.1535999999996</v>
      </c>
      <c r="V706" s="10">
        <v>27606</v>
      </c>
      <c r="W706" s="139"/>
      <c r="X706" s="139"/>
      <c r="Y706" s="139"/>
      <c r="Z706" s="139"/>
      <c r="AA706" s="139"/>
      <c r="AB706" s="139"/>
      <c r="AC706" s="139"/>
      <c r="AD706" s="139"/>
      <c r="AE706" s="139"/>
      <c r="AF706" s="139"/>
      <c r="AG706" s="139"/>
      <c r="AH706" s="139"/>
      <c r="AI706" s="139">
        <v>66.8</v>
      </c>
      <c r="AJ706" s="139">
        <v>0</v>
      </c>
      <c r="AK706" s="139">
        <v>49.67</v>
      </c>
      <c r="AL706" s="139">
        <v>0</v>
      </c>
      <c r="AM706" s="139">
        <v>66.8</v>
      </c>
      <c r="AN706" s="139">
        <v>0</v>
      </c>
      <c r="AO706" s="139">
        <v>49.67</v>
      </c>
      <c r="AP706" s="139">
        <v>0</v>
      </c>
    </row>
    <row r="707" spans="1:42" x14ac:dyDescent="0.25">
      <c r="A707">
        <f>'[2]All Speed'!A707</f>
        <v>28941</v>
      </c>
      <c r="B707">
        <f>'[2]All Speed'!C707</f>
        <v>2</v>
      </c>
      <c r="C707" s="8" t="str">
        <f>'[2]All Speed'!D707</f>
        <v>SR-125 SB</v>
      </c>
      <c r="D707" s="5">
        <f>'[2]All Speed'!E707</f>
        <v>9</v>
      </c>
      <c r="E707" s="1">
        <f>'[2]All Speed'!F707</f>
        <v>0.5</v>
      </c>
      <c r="F707" s="8" t="str">
        <f>'[2]All Speed'!G707</f>
        <v>NAVAJO</v>
      </c>
      <c r="G707" s="112">
        <f>'[2]All Speed'!I707</f>
        <v>67.400000000000006</v>
      </c>
      <c r="H707" s="2">
        <f>'[2]All Speed'!J707</f>
        <v>67.64</v>
      </c>
      <c r="I707" s="112">
        <f>'[2]All Speed'!K707</f>
        <v>66.72</v>
      </c>
      <c r="J707" s="2">
        <f>'[2]All Speed'!L707</f>
        <v>67.44</v>
      </c>
      <c r="K707" s="112">
        <f>'[2]All Speed'!M707</f>
        <v>67.040000000000006</v>
      </c>
      <c r="L707" s="115">
        <f>VLOOKUP(A:A,readme[#All],2,FALSE)</f>
        <v>0</v>
      </c>
      <c r="M707" s="119">
        <f>VLOOKUP(A:A,readme[#All],3,FALSE)</f>
        <v>0</v>
      </c>
      <c r="N707" s="115">
        <f>VLOOKUP(A:A,readme[#All],4,FALSE)</f>
        <v>0</v>
      </c>
      <c r="O707" s="6">
        <f>VLOOKUP(A:A,readme[#All],5,FALSE)</f>
        <v>0</v>
      </c>
      <c r="P707" s="115">
        <f>VLOOKUP(A:A,readme[#All],6,FALSE)</f>
        <v>0</v>
      </c>
      <c r="Q707" s="143">
        <f t="shared" ref="Q707:Q770" si="44">IFERROR(M707/H707-1,"")</f>
        <v>-1</v>
      </c>
      <c r="R707" s="117">
        <f t="shared" ref="R707:R770" si="45">IFERROR(POWER((M707-H707),2),"")</f>
        <v>4575.1696000000002</v>
      </c>
      <c r="S707" s="143">
        <f t="shared" ref="S707:S770" si="46">IFERROR(O707/J707-1,"")</f>
        <v>-1</v>
      </c>
      <c r="T707" s="118">
        <f t="shared" ref="T707:T770" si="47">IFERROR(POWER((O707-J707),2),"")</f>
        <v>4548.1535999999996</v>
      </c>
      <c r="V707" s="10">
        <v>27607</v>
      </c>
      <c r="W707" s="139"/>
      <c r="X707" s="139"/>
      <c r="Y707" s="139"/>
      <c r="Z707" s="139"/>
      <c r="AA707" s="139"/>
      <c r="AB707" s="139"/>
      <c r="AC707" s="139"/>
      <c r="AD707" s="139"/>
      <c r="AE707" s="139"/>
      <c r="AF707" s="139"/>
      <c r="AG707" s="139"/>
      <c r="AH707" s="139"/>
      <c r="AI707" s="139">
        <v>67.8</v>
      </c>
      <c r="AJ707" s="139">
        <v>0</v>
      </c>
      <c r="AK707" s="139">
        <v>48.14</v>
      </c>
      <c r="AL707" s="139">
        <v>0</v>
      </c>
      <c r="AM707" s="139">
        <v>67.8</v>
      </c>
      <c r="AN707" s="139">
        <v>0</v>
      </c>
      <c r="AO707" s="139">
        <v>48.14</v>
      </c>
      <c r="AP707" s="139">
        <v>0</v>
      </c>
    </row>
    <row r="708" spans="1:42" x14ac:dyDescent="0.25">
      <c r="A708">
        <f>'[2]All Speed'!A708</f>
        <v>28938</v>
      </c>
      <c r="B708">
        <f>'[2]All Speed'!C708</f>
        <v>2</v>
      </c>
      <c r="C708" s="8" t="str">
        <f>'[2]All Speed'!D708</f>
        <v>SR-125 SB</v>
      </c>
      <c r="D708" s="5">
        <f>'[2]All Speed'!E708</f>
        <v>10</v>
      </c>
      <c r="E708" s="1">
        <f>'[2]All Speed'!F708</f>
        <v>0.32</v>
      </c>
      <c r="F708" s="8" t="str">
        <f>'[2]All Speed'!G708</f>
        <v>AMAYA</v>
      </c>
      <c r="G708" s="112">
        <f>'[2]All Speed'!I708</f>
        <v>68.14</v>
      </c>
      <c r="H708" s="2">
        <f>'[2]All Speed'!J708</f>
        <v>67.12</v>
      </c>
      <c r="I708" s="112">
        <f>'[2]All Speed'!K708</f>
        <v>67.34</v>
      </c>
      <c r="J708" s="2">
        <f>'[2]All Speed'!L708</f>
        <v>65.77</v>
      </c>
      <c r="K708" s="112">
        <f>'[2]All Speed'!M708</f>
        <v>68.569999999999993</v>
      </c>
      <c r="L708" s="115">
        <f>VLOOKUP(A:A,readme[#All],2,FALSE)</f>
        <v>0</v>
      </c>
      <c r="M708" s="119">
        <f>VLOOKUP(A:A,readme[#All],3,FALSE)</f>
        <v>0</v>
      </c>
      <c r="N708" s="115">
        <f>VLOOKUP(A:A,readme[#All],4,FALSE)</f>
        <v>0</v>
      </c>
      <c r="O708" s="6">
        <f>VLOOKUP(A:A,readme[#All],5,FALSE)</f>
        <v>0</v>
      </c>
      <c r="P708" s="115">
        <f>VLOOKUP(A:A,readme[#All],6,FALSE)</f>
        <v>0</v>
      </c>
      <c r="Q708" s="143">
        <f t="shared" si="44"/>
        <v>-1</v>
      </c>
      <c r="R708" s="117">
        <f t="shared" si="45"/>
        <v>4505.0944000000009</v>
      </c>
      <c r="S708" s="143">
        <f t="shared" si="46"/>
        <v>-1</v>
      </c>
      <c r="T708" s="118">
        <f t="shared" si="47"/>
        <v>4325.6928999999991</v>
      </c>
      <c r="V708" s="10">
        <v>27614</v>
      </c>
      <c r="W708" s="139"/>
      <c r="X708" s="139"/>
      <c r="Y708" s="139"/>
      <c r="Z708" s="139"/>
      <c r="AA708" s="139"/>
      <c r="AB708" s="139"/>
      <c r="AC708" s="139"/>
      <c r="AD708" s="139"/>
      <c r="AE708" s="139">
        <v>40.51</v>
      </c>
      <c r="AF708" s="139">
        <v>0</v>
      </c>
      <c r="AG708" s="139">
        <v>64.38</v>
      </c>
      <c r="AH708" s="139">
        <v>0</v>
      </c>
      <c r="AI708" s="139"/>
      <c r="AJ708" s="139"/>
      <c r="AK708" s="139"/>
      <c r="AL708" s="139"/>
      <c r="AM708" s="139">
        <v>40.51</v>
      </c>
      <c r="AN708" s="139">
        <v>0</v>
      </c>
      <c r="AO708" s="139">
        <v>64.38</v>
      </c>
      <c r="AP708" s="139">
        <v>0</v>
      </c>
    </row>
    <row r="709" spans="1:42" x14ac:dyDescent="0.25">
      <c r="A709">
        <f>'[2]All Speed'!A709</f>
        <v>15412</v>
      </c>
      <c r="B709">
        <f>'[2]All Speed'!C709</f>
        <v>2</v>
      </c>
      <c r="C709" s="8" t="str">
        <f>'[2]All Speed'!D709</f>
        <v>SR-125 SB</v>
      </c>
      <c r="D709" s="5">
        <f>'[2]All Speed'!E709</f>
        <v>12</v>
      </c>
      <c r="E709" s="1">
        <f>'[2]All Speed'!F709</f>
        <v>0.15</v>
      </c>
      <c r="F709" s="8" t="str">
        <f>'[2]All Speed'!G709</f>
        <v>AMAYA</v>
      </c>
      <c r="G709" s="112">
        <f>'[2]All Speed'!I709</f>
        <v>67.27</v>
      </c>
      <c r="H709" s="2">
        <f>'[2]All Speed'!J709</f>
        <v>63.09</v>
      </c>
      <c r="I709" s="112">
        <f>'[2]All Speed'!K709</f>
        <v>65.06</v>
      </c>
      <c r="J709" s="2">
        <f>'[2]All Speed'!L709</f>
        <v>58.02</v>
      </c>
      <c r="K709" s="112">
        <f>'[2]All Speed'!M709</f>
        <v>67.2</v>
      </c>
      <c r="L709" s="115">
        <f>VLOOKUP(A:A,readme[#All],2,FALSE)</f>
        <v>0</v>
      </c>
      <c r="M709" s="119">
        <f>VLOOKUP(A:A,readme[#All],3,FALSE)</f>
        <v>0</v>
      </c>
      <c r="N709" s="115">
        <f>VLOOKUP(A:A,readme[#All],4,FALSE)</f>
        <v>0</v>
      </c>
      <c r="O709" s="6">
        <f>VLOOKUP(A:A,readme[#All],5,FALSE)</f>
        <v>0</v>
      </c>
      <c r="P709" s="115">
        <f>VLOOKUP(A:A,readme[#All],6,FALSE)</f>
        <v>0</v>
      </c>
      <c r="Q709" s="143">
        <f t="shared" si="44"/>
        <v>-1</v>
      </c>
      <c r="R709" s="117">
        <f t="shared" si="45"/>
        <v>3980.3481000000006</v>
      </c>
      <c r="S709" s="143">
        <f t="shared" si="46"/>
        <v>-1</v>
      </c>
      <c r="T709" s="118">
        <f t="shared" si="47"/>
        <v>3366.3204000000005</v>
      </c>
      <c r="V709" s="10">
        <v>27658</v>
      </c>
      <c r="W709" s="139">
        <v>66.2</v>
      </c>
      <c r="X709" s="139">
        <v>0</v>
      </c>
      <c r="Y709" s="139">
        <v>66.06</v>
      </c>
      <c r="Z709" s="139">
        <v>0</v>
      </c>
      <c r="AA709" s="139"/>
      <c r="AB709" s="139"/>
      <c r="AC709" s="139"/>
      <c r="AD709" s="139"/>
      <c r="AE709" s="139"/>
      <c r="AF709" s="139"/>
      <c r="AG709" s="139"/>
      <c r="AH709" s="139"/>
      <c r="AI709" s="139"/>
      <c r="AJ709" s="139"/>
      <c r="AK709" s="139"/>
      <c r="AL709" s="139"/>
      <c r="AM709" s="139">
        <v>66.2</v>
      </c>
      <c r="AN709" s="139">
        <v>0</v>
      </c>
      <c r="AO709" s="139">
        <v>66.06</v>
      </c>
      <c r="AP709" s="139">
        <v>0</v>
      </c>
    </row>
    <row r="710" spans="1:42" x14ac:dyDescent="0.25">
      <c r="A710">
        <f>'[2]All Speed'!A710</f>
        <v>11285</v>
      </c>
      <c r="B710">
        <f>'[2]All Speed'!C710</f>
        <v>2</v>
      </c>
      <c r="C710" s="8" t="str">
        <f>'[2]All Speed'!D710</f>
        <v>SR-125 SB</v>
      </c>
      <c r="D710" s="5">
        <f>'[2]All Speed'!E710</f>
        <v>14</v>
      </c>
      <c r="E710" s="1">
        <f>'[2]All Speed'!F710</f>
        <v>0.21</v>
      </c>
      <c r="F710" s="8" t="str">
        <f>'[2]All Speed'!G710</f>
        <v>GROSSMONT</v>
      </c>
      <c r="G710" s="112">
        <f>'[2]All Speed'!I710</f>
        <v>67.36</v>
      </c>
      <c r="H710" s="2">
        <f>'[2]All Speed'!J710</f>
        <v>67.86</v>
      </c>
      <c r="I710" s="112">
        <f>'[2]All Speed'!K710</f>
        <v>66.760000000000005</v>
      </c>
      <c r="J710" s="2">
        <f>'[2]All Speed'!L710</f>
        <v>67.45</v>
      </c>
      <c r="K710" s="112">
        <f>'[2]All Speed'!M710</f>
        <v>65.739999999999995</v>
      </c>
      <c r="L710" s="115">
        <f>VLOOKUP(A:A,readme[#All],2,FALSE)</f>
        <v>0</v>
      </c>
      <c r="M710" s="119">
        <f>VLOOKUP(A:A,readme[#All],3,FALSE)</f>
        <v>0</v>
      </c>
      <c r="N710" s="115">
        <f>VLOOKUP(A:A,readme[#All],4,FALSE)</f>
        <v>0</v>
      </c>
      <c r="O710" s="6">
        <f>VLOOKUP(A:A,readme[#All],5,FALSE)</f>
        <v>0</v>
      </c>
      <c r="P710" s="115">
        <f>VLOOKUP(A:A,readme[#All],6,FALSE)</f>
        <v>0</v>
      </c>
      <c r="Q710" s="143">
        <f t="shared" si="44"/>
        <v>-1</v>
      </c>
      <c r="R710" s="117">
        <f t="shared" si="45"/>
        <v>4604.9795999999997</v>
      </c>
      <c r="S710" s="143">
        <f t="shared" si="46"/>
        <v>-1</v>
      </c>
      <c r="T710" s="118">
        <f t="shared" si="47"/>
        <v>4549.5025000000005</v>
      </c>
      <c r="V710" s="10">
        <v>27659</v>
      </c>
      <c r="W710" s="139">
        <v>66.2</v>
      </c>
      <c r="X710" s="139">
        <v>0</v>
      </c>
      <c r="Y710" s="139">
        <v>66.06</v>
      </c>
      <c r="Z710" s="139">
        <v>0</v>
      </c>
      <c r="AA710" s="139"/>
      <c r="AB710" s="139"/>
      <c r="AC710" s="139"/>
      <c r="AD710" s="139"/>
      <c r="AE710" s="139"/>
      <c r="AF710" s="139"/>
      <c r="AG710" s="139"/>
      <c r="AH710" s="139"/>
      <c r="AI710" s="139"/>
      <c r="AJ710" s="139"/>
      <c r="AK710" s="139"/>
      <c r="AL710" s="139"/>
      <c r="AM710" s="139">
        <v>66.2</v>
      </c>
      <c r="AN710" s="139">
        <v>0</v>
      </c>
      <c r="AO710" s="139">
        <v>66.06</v>
      </c>
      <c r="AP710" s="139">
        <v>0</v>
      </c>
    </row>
    <row r="711" spans="1:42" x14ac:dyDescent="0.25">
      <c r="A711">
        <f>'[2]All Speed'!A711</f>
        <v>13099</v>
      </c>
      <c r="B711">
        <f>'[2]All Speed'!C711</f>
        <v>2</v>
      </c>
      <c r="C711" s="8" t="str">
        <f>'[2]All Speed'!D711</f>
        <v>SR-125 SB</v>
      </c>
      <c r="D711" s="5">
        <f>'[2]All Speed'!E711</f>
        <v>17</v>
      </c>
      <c r="E711" s="1">
        <f>'[2]All Speed'!F711</f>
        <v>0.26</v>
      </c>
      <c r="F711" s="8" t="str">
        <f>'[2]All Speed'!G711</f>
        <v>GROSSMONT</v>
      </c>
      <c r="G711" s="112">
        <f>'[2]All Speed'!I711</f>
        <v>65.61</v>
      </c>
      <c r="H711" s="2">
        <f>'[2]All Speed'!J711</f>
        <v>63.91</v>
      </c>
      <c r="I711" s="112">
        <f>'[2]All Speed'!K711</f>
        <v>63.03</v>
      </c>
      <c r="J711" s="2">
        <f>'[2]All Speed'!L711</f>
        <v>33.96</v>
      </c>
      <c r="K711" s="112">
        <f>'[2]All Speed'!M711</f>
        <v>64.17</v>
      </c>
      <c r="L711" s="115">
        <f>VLOOKUP(A:A,readme[#All],2,FALSE)</f>
        <v>0</v>
      </c>
      <c r="M711" s="119">
        <f>VLOOKUP(A:A,readme[#All],3,FALSE)</f>
        <v>0</v>
      </c>
      <c r="N711" s="115">
        <f>VLOOKUP(A:A,readme[#All],4,FALSE)</f>
        <v>0</v>
      </c>
      <c r="O711" s="6">
        <f>VLOOKUP(A:A,readme[#All],5,FALSE)</f>
        <v>0</v>
      </c>
      <c r="P711" s="115">
        <f>VLOOKUP(A:A,readme[#All],6,FALSE)</f>
        <v>0</v>
      </c>
      <c r="Q711" s="143">
        <f t="shared" si="44"/>
        <v>-1</v>
      </c>
      <c r="R711" s="117">
        <f t="shared" si="45"/>
        <v>4084.4880999999996</v>
      </c>
      <c r="S711" s="143">
        <f t="shared" si="46"/>
        <v>-1</v>
      </c>
      <c r="T711" s="118">
        <f t="shared" si="47"/>
        <v>1153.2816</v>
      </c>
      <c r="V711" s="10">
        <v>27694</v>
      </c>
      <c r="W711" s="139">
        <v>62.5</v>
      </c>
      <c r="X711" s="139">
        <v>0</v>
      </c>
      <c r="Y711" s="139">
        <v>60.21</v>
      </c>
      <c r="Z711" s="139">
        <v>0</v>
      </c>
      <c r="AA711" s="139"/>
      <c r="AB711" s="139"/>
      <c r="AC711" s="139"/>
      <c r="AD711" s="139"/>
      <c r="AE711" s="139"/>
      <c r="AF711" s="139"/>
      <c r="AG711" s="139"/>
      <c r="AH711" s="139"/>
      <c r="AI711" s="139"/>
      <c r="AJ711" s="139"/>
      <c r="AK711" s="139"/>
      <c r="AL711" s="139"/>
      <c r="AM711" s="139">
        <v>62.5</v>
      </c>
      <c r="AN711" s="139">
        <v>0</v>
      </c>
      <c r="AO711" s="139">
        <v>60.21</v>
      </c>
      <c r="AP711" s="139">
        <v>0</v>
      </c>
    </row>
    <row r="712" spans="1:42" x14ac:dyDescent="0.25">
      <c r="A712">
        <f>'[2]All Speed'!A712</f>
        <v>9043</v>
      </c>
      <c r="B712">
        <f>'[2]All Speed'!C712</f>
        <v>2</v>
      </c>
      <c r="C712" s="8" t="str">
        <f>'[2]All Speed'!D712</f>
        <v>SR-125 SB</v>
      </c>
      <c r="D712" s="5">
        <f>'[2]All Speed'!E712</f>
        <v>21</v>
      </c>
      <c r="E712" s="1">
        <f>'[2]All Speed'!F712</f>
        <v>0.27</v>
      </c>
      <c r="F712" s="8" t="str">
        <f>'[2]All Speed'!G712</f>
        <v>SPRING</v>
      </c>
      <c r="G712" s="112">
        <f>'[2]All Speed'!I712</f>
        <v>61.25</v>
      </c>
      <c r="H712" s="2">
        <f>'[2]All Speed'!J712</f>
        <v>62.07</v>
      </c>
      <c r="I712" s="112">
        <f>'[2]All Speed'!K712</f>
        <v>62.72</v>
      </c>
      <c r="J712" s="2">
        <f>'[2]All Speed'!L712</f>
        <v>58.09</v>
      </c>
      <c r="K712" s="112">
        <f>'[2]All Speed'!M712</f>
        <v>61.87</v>
      </c>
      <c r="L712" s="115">
        <f>VLOOKUP(A:A,readme[#All],2,FALSE)</f>
        <v>0</v>
      </c>
      <c r="M712" s="119">
        <f>VLOOKUP(A:A,readme[#All],3,FALSE)</f>
        <v>0</v>
      </c>
      <c r="N712" s="115">
        <f>VLOOKUP(A:A,readme[#All],4,FALSE)</f>
        <v>0</v>
      </c>
      <c r="O712" s="6">
        <f>VLOOKUP(A:A,readme[#All],5,FALSE)</f>
        <v>0</v>
      </c>
      <c r="P712" s="115">
        <f>VLOOKUP(A:A,readme[#All],6,FALSE)</f>
        <v>0</v>
      </c>
      <c r="Q712" s="143">
        <f t="shared" si="44"/>
        <v>-1</v>
      </c>
      <c r="R712" s="117">
        <f t="shared" si="45"/>
        <v>3852.6849000000002</v>
      </c>
      <c r="S712" s="143">
        <f t="shared" si="46"/>
        <v>-1</v>
      </c>
      <c r="T712" s="118">
        <f t="shared" si="47"/>
        <v>3374.4481000000005</v>
      </c>
      <c r="V712" s="10">
        <v>27706</v>
      </c>
      <c r="W712" s="139">
        <v>53.25</v>
      </c>
      <c r="X712" s="139">
        <v>0</v>
      </c>
      <c r="Y712" s="139">
        <v>51.64</v>
      </c>
      <c r="Z712" s="139">
        <v>0</v>
      </c>
      <c r="AA712" s="139"/>
      <c r="AB712" s="139"/>
      <c r="AC712" s="139"/>
      <c r="AD712" s="139"/>
      <c r="AE712" s="139"/>
      <c r="AF712" s="139"/>
      <c r="AG712" s="139"/>
      <c r="AH712" s="139"/>
      <c r="AI712" s="139"/>
      <c r="AJ712" s="139"/>
      <c r="AK712" s="139"/>
      <c r="AL712" s="139"/>
      <c r="AM712" s="139">
        <v>53.25</v>
      </c>
      <c r="AN712" s="139">
        <v>0</v>
      </c>
      <c r="AO712" s="139">
        <v>51.64</v>
      </c>
      <c r="AP712" s="139">
        <v>0</v>
      </c>
    </row>
    <row r="713" spans="1:42" x14ac:dyDescent="0.25">
      <c r="A713">
        <f>'[2]All Speed'!A713</f>
        <v>31172</v>
      </c>
      <c r="B713">
        <f>'[2]All Speed'!C713</f>
        <v>2</v>
      </c>
      <c r="C713" s="8" t="str">
        <f>'[2]All Speed'!D713</f>
        <v>SR-125 SB</v>
      </c>
      <c r="D713" s="5">
        <f>'[2]All Speed'!E713</f>
        <v>1</v>
      </c>
      <c r="E713" s="1">
        <f>'[2]All Speed'!F713</f>
        <v>0.52</v>
      </c>
      <c r="F713" s="8" t="str">
        <f>'[2]All Speed'!G713</f>
        <v>SR-94 WB</v>
      </c>
      <c r="G713" s="112">
        <f>'[2]All Speed'!I713</f>
        <v>61.25</v>
      </c>
      <c r="H713" s="2">
        <f>'[2]All Speed'!J713</f>
        <v>62.07</v>
      </c>
      <c r="I713" s="112">
        <f>'[2]All Speed'!K713</f>
        <v>62.72</v>
      </c>
      <c r="J713" s="2">
        <f>'[2]All Speed'!L713</f>
        <v>58.09</v>
      </c>
      <c r="K713" s="112">
        <f>'[2]All Speed'!M713</f>
        <v>61.87</v>
      </c>
      <c r="L713" s="115">
        <f>VLOOKUP(A:A,readme[#All],2,FALSE)</f>
        <v>0</v>
      </c>
      <c r="M713" s="119">
        <f>VLOOKUP(A:A,readme[#All],3,FALSE)</f>
        <v>0</v>
      </c>
      <c r="N713" s="115">
        <f>VLOOKUP(A:A,readme[#All],4,FALSE)</f>
        <v>0</v>
      </c>
      <c r="O713" s="6">
        <f>VLOOKUP(A:A,readme[#All],5,FALSE)</f>
        <v>0</v>
      </c>
      <c r="P713" s="115">
        <f>VLOOKUP(A:A,readme[#All],6,FALSE)</f>
        <v>0</v>
      </c>
      <c r="Q713" s="143">
        <f t="shared" si="44"/>
        <v>-1</v>
      </c>
      <c r="R713" s="117">
        <f t="shared" si="45"/>
        <v>3852.6849000000002</v>
      </c>
      <c r="S713" s="143">
        <f t="shared" si="46"/>
        <v>-1</v>
      </c>
      <c r="T713" s="118">
        <f t="shared" si="47"/>
        <v>3374.4481000000005</v>
      </c>
      <c r="V713" s="10">
        <v>27716</v>
      </c>
      <c r="W713" s="139"/>
      <c r="X713" s="139"/>
      <c r="Y713" s="139"/>
      <c r="Z713" s="139"/>
      <c r="AA713" s="139"/>
      <c r="AB713" s="139"/>
      <c r="AC713" s="139"/>
      <c r="AD713" s="139"/>
      <c r="AE713" s="139">
        <v>60.22</v>
      </c>
      <c r="AF713" s="139">
        <v>0</v>
      </c>
      <c r="AG713" s="139">
        <v>60.59</v>
      </c>
      <c r="AH713" s="139">
        <v>0</v>
      </c>
      <c r="AI713" s="139"/>
      <c r="AJ713" s="139"/>
      <c r="AK713" s="139"/>
      <c r="AL713" s="139"/>
      <c r="AM713" s="139">
        <v>60.22</v>
      </c>
      <c r="AN713" s="139">
        <v>0</v>
      </c>
      <c r="AO713" s="139">
        <v>60.59</v>
      </c>
      <c r="AP713" s="139">
        <v>0</v>
      </c>
    </row>
    <row r="714" spans="1:42" x14ac:dyDescent="0.25">
      <c r="A714">
        <f>'[2]All Speed'!A714</f>
        <v>10791</v>
      </c>
      <c r="B714">
        <f>'[2]All Speed'!C714</f>
        <v>2</v>
      </c>
      <c r="C714" s="8" t="str">
        <f>'[2]All Speed'!D714</f>
        <v>SR-125 SB</v>
      </c>
      <c r="D714" s="5">
        <f>'[2]All Speed'!E714</f>
        <v>3</v>
      </c>
      <c r="E714" s="1">
        <f>'[2]All Speed'!F714</f>
        <v>1.1000000000000001</v>
      </c>
      <c r="F714" s="8" t="str">
        <f>'[2]All Speed'!G714</f>
        <v>TROY</v>
      </c>
      <c r="G714" s="112">
        <f>'[2]All Speed'!I714</f>
        <v>65.239999999999995</v>
      </c>
      <c r="H714" s="2">
        <f>'[2]All Speed'!J714</f>
        <v>65.900000000000006</v>
      </c>
      <c r="I714" s="112">
        <f>'[2]All Speed'!K714</f>
        <v>66.89</v>
      </c>
      <c r="J714" s="2">
        <f>'[2]All Speed'!L714</f>
        <v>65.39</v>
      </c>
      <c r="K714" s="112">
        <f>'[2]All Speed'!M714</f>
        <v>66.11</v>
      </c>
      <c r="L714" s="115">
        <f>VLOOKUP(A:A,readme[#All],2,FALSE)</f>
        <v>0</v>
      </c>
      <c r="M714" s="119">
        <f>VLOOKUP(A:A,readme[#All],3,FALSE)</f>
        <v>0</v>
      </c>
      <c r="N714" s="115">
        <f>VLOOKUP(A:A,readme[#All],4,FALSE)</f>
        <v>0</v>
      </c>
      <c r="O714" s="6">
        <f>VLOOKUP(A:A,readme[#All],5,FALSE)</f>
        <v>0</v>
      </c>
      <c r="P714" s="115">
        <f>VLOOKUP(A:A,readme[#All],6,FALSE)</f>
        <v>0</v>
      </c>
      <c r="Q714" s="143">
        <f t="shared" si="44"/>
        <v>-1</v>
      </c>
      <c r="R714" s="117">
        <f t="shared" si="45"/>
        <v>4342.8100000000004</v>
      </c>
      <c r="S714" s="143">
        <f t="shared" si="46"/>
        <v>-1</v>
      </c>
      <c r="T714" s="118">
        <f t="shared" si="47"/>
        <v>4275.8521000000001</v>
      </c>
      <c r="V714" s="10">
        <v>27717</v>
      </c>
      <c r="W714" s="139"/>
      <c r="X714" s="139"/>
      <c r="Y714" s="139"/>
      <c r="Z714" s="139"/>
      <c r="AA714" s="139"/>
      <c r="AB714" s="139"/>
      <c r="AC714" s="139"/>
      <c r="AD714" s="139"/>
      <c r="AE714" s="139"/>
      <c r="AF714" s="139"/>
      <c r="AG714" s="139"/>
      <c r="AH714" s="139"/>
      <c r="AI714" s="139">
        <v>62.7</v>
      </c>
      <c r="AJ714" s="139">
        <v>0</v>
      </c>
      <c r="AK714" s="139">
        <v>62.23</v>
      </c>
      <c r="AL714" s="139">
        <v>0</v>
      </c>
      <c r="AM714" s="139">
        <v>62.7</v>
      </c>
      <c r="AN714" s="139">
        <v>0</v>
      </c>
      <c r="AO714" s="139">
        <v>62.23</v>
      </c>
      <c r="AP714" s="139">
        <v>0</v>
      </c>
    </row>
    <row r="715" spans="1:42" x14ac:dyDescent="0.25">
      <c r="A715">
        <f>'[2]All Speed'!A715</f>
        <v>7223</v>
      </c>
      <c r="B715">
        <f>'[2]All Speed'!C715</f>
        <v>2</v>
      </c>
      <c r="C715" s="8" t="str">
        <f>'[2]All Speed'!D715</f>
        <v>SR-125 SB</v>
      </c>
      <c r="D715" s="5">
        <f>'[2]All Speed'!E715</f>
        <v>4</v>
      </c>
      <c r="E715" s="1">
        <f>'[2]All Speed'!F715</f>
        <v>0.5</v>
      </c>
      <c r="F715" s="8" t="str">
        <f>'[2]All Speed'!G715</f>
        <v>JAMACHA ROAD</v>
      </c>
      <c r="G715" s="112">
        <f>'[2]All Speed'!I715</f>
        <v>65.239999999999995</v>
      </c>
      <c r="H715" s="2">
        <f>'[2]All Speed'!J715</f>
        <v>65.900000000000006</v>
      </c>
      <c r="I715" s="112">
        <f>'[2]All Speed'!K715</f>
        <v>66.89</v>
      </c>
      <c r="J715" s="2">
        <f>'[2]All Speed'!L715</f>
        <v>65.39</v>
      </c>
      <c r="K715" s="112">
        <f>'[2]All Speed'!M715</f>
        <v>66.11</v>
      </c>
      <c r="L715" s="115">
        <f>VLOOKUP(A:A,readme[#All],2,FALSE)</f>
        <v>0</v>
      </c>
      <c r="M715" s="119">
        <f>VLOOKUP(A:A,readme[#All],3,FALSE)</f>
        <v>0</v>
      </c>
      <c r="N715" s="115">
        <f>VLOOKUP(A:A,readme[#All],4,FALSE)</f>
        <v>0</v>
      </c>
      <c r="O715" s="6">
        <f>VLOOKUP(A:A,readme[#All],5,FALSE)</f>
        <v>0</v>
      </c>
      <c r="P715" s="115">
        <f>VLOOKUP(A:A,readme[#All],6,FALSE)</f>
        <v>0</v>
      </c>
      <c r="Q715" s="143">
        <f t="shared" si="44"/>
        <v>-1</v>
      </c>
      <c r="R715" s="117">
        <f t="shared" si="45"/>
        <v>4342.8100000000004</v>
      </c>
      <c r="S715" s="143">
        <f t="shared" si="46"/>
        <v>-1</v>
      </c>
      <c r="T715" s="118">
        <f t="shared" si="47"/>
        <v>4275.8521000000001</v>
      </c>
      <c r="V715" s="10">
        <v>27718</v>
      </c>
      <c r="W715" s="139"/>
      <c r="X715" s="139"/>
      <c r="Y715" s="139"/>
      <c r="Z715" s="139"/>
      <c r="AA715" s="139"/>
      <c r="AB715" s="139"/>
      <c r="AC715" s="139"/>
      <c r="AD715" s="139"/>
      <c r="AE715" s="139"/>
      <c r="AF715" s="139"/>
      <c r="AG715" s="139"/>
      <c r="AH715" s="139"/>
      <c r="AI715" s="139">
        <v>62.7</v>
      </c>
      <c r="AJ715" s="139">
        <v>0</v>
      </c>
      <c r="AK715" s="139">
        <v>62.23</v>
      </c>
      <c r="AL715" s="139">
        <v>0</v>
      </c>
      <c r="AM715" s="139">
        <v>62.7</v>
      </c>
      <c r="AN715" s="139">
        <v>0</v>
      </c>
      <c r="AO715" s="139">
        <v>62.23</v>
      </c>
      <c r="AP715" s="139">
        <v>0</v>
      </c>
    </row>
    <row r="716" spans="1:42" x14ac:dyDescent="0.25">
      <c r="A716">
        <f>'[2]All Speed'!A716</f>
        <v>7258</v>
      </c>
      <c r="B716">
        <f>'[2]All Speed'!C716</f>
        <v>2</v>
      </c>
      <c r="C716" s="8" t="str">
        <f>'[2]All Speed'!D716</f>
        <v>SR-125 SB</v>
      </c>
      <c r="D716" s="5">
        <f>'[2]All Speed'!E716</f>
        <v>5</v>
      </c>
      <c r="E716" s="1">
        <f>'[2]All Speed'!F716</f>
        <v>0.45</v>
      </c>
      <c r="F716" s="8" t="str">
        <f>'[2]All Speed'!G716</f>
        <v>JAMACHA ROAD</v>
      </c>
      <c r="G716" s="112">
        <f>'[2]All Speed'!I716</f>
        <v>65.239999999999995</v>
      </c>
      <c r="H716" s="2">
        <f>'[2]All Speed'!J716</f>
        <v>65.900000000000006</v>
      </c>
      <c r="I716" s="112">
        <f>'[2]All Speed'!K716</f>
        <v>66.89</v>
      </c>
      <c r="J716" s="2">
        <f>'[2]All Speed'!L716</f>
        <v>65.39</v>
      </c>
      <c r="K716" s="112">
        <f>'[2]All Speed'!M716</f>
        <v>66.11</v>
      </c>
      <c r="L716" s="115">
        <f>VLOOKUP(A:A,readme[#All],2,FALSE)</f>
        <v>0</v>
      </c>
      <c r="M716" s="119">
        <f>VLOOKUP(A:A,readme[#All],3,FALSE)</f>
        <v>0</v>
      </c>
      <c r="N716" s="115">
        <f>VLOOKUP(A:A,readme[#All],4,FALSE)</f>
        <v>0</v>
      </c>
      <c r="O716" s="6">
        <f>VLOOKUP(A:A,readme[#All],5,FALSE)</f>
        <v>0</v>
      </c>
      <c r="P716" s="115">
        <f>VLOOKUP(A:A,readme[#All],6,FALSE)</f>
        <v>0</v>
      </c>
      <c r="Q716" s="143">
        <f t="shared" si="44"/>
        <v>-1</v>
      </c>
      <c r="R716" s="117">
        <f t="shared" si="45"/>
        <v>4342.8100000000004</v>
      </c>
      <c r="S716" s="143">
        <f t="shared" si="46"/>
        <v>-1</v>
      </c>
      <c r="T716" s="118">
        <f t="shared" si="47"/>
        <v>4275.8521000000001</v>
      </c>
      <c r="V716" s="10">
        <v>27724</v>
      </c>
      <c r="W716" s="139"/>
      <c r="X716" s="139"/>
      <c r="Y716" s="139"/>
      <c r="Z716" s="139"/>
      <c r="AA716" s="139"/>
      <c r="AB716" s="139"/>
      <c r="AC716" s="139"/>
      <c r="AD716" s="139"/>
      <c r="AE716" s="139">
        <v>61.13</v>
      </c>
      <c r="AF716" s="139">
        <v>0</v>
      </c>
      <c r="AG716" s="139">
        <v>61.1</v>
      </c>
      <c r="AH716" s="139">
        <v>0</v>
      </c>
      <c r="AI716" s="139"/>
      <c r="AJ716" s="139"/>
      <c r="AK716" s="139"/>
      <c r="AL716" s="139"/>
      <c r="AM716" s="139">
        <v>61.13</v>
      </c>
      <c r="AN716" s="139">
        <v>0</v>
      </c>
      <c r="AO716" s="139">
        <v>61.1</v>
      </c>
      <c r="AP716" s="139">
        <v>0</v>
      </c>
    </row>
    <row r="717" spans="1:42" x14ac:dyDescent="0.25">
      <c r="A717">
        <f>'[2]All Speed'!A717</f>
        <v>7259</v>
      </c>
      <c r="B717">
        <f>'[2]All Speed'!C717</f>
        <v>2</v>
      </c>
      <c r="C717" s="8" t="str">
        <f>'[2]All Speed'!D717</f>
        <v>SR-125 SB</v>
      </c>
      <c r="D717" s="5">
        <f>'[2]All Speed'!E717</f>
        <v>6</v>
      </c>
      <c r="E717" s="1">
        <f>'[2]All Speed'!F717</f>
        <v>0.43</v>
      </c>
      <c r="F717" s="8" t="str">
        <f>'[2]All Speed'!G717</f>
        <v>SR  54</v>
      </c>
      <c r="G717" s="112">
        <f>'[2]All Speed'!I717</f>
        <v>64.38</v>
      </c>
      <c r="H717" s="2">
        <f>'[2]All Speed'!J717</f>
        <v>65.430000000000007</v>
      </c>
      <c r="I717" s="112">
        <f>'[2]All Speed'!K717</f>
        <v>66.8</v>
      </c>
      <c r="J717" s="2">
        <f>'[2]All Speed'!L717</f>
        <v>66.599999999999994</v>
      </c>
      <c r="K717" s="112">
        <f>'[2]All Speed'!M717</f>
        <v>66.08</v>
      </c>
      <c r="L717" s="115">
        <f>VLOOKUP(A:A,readme[#All],2,FALSE)</f>
        <v>0</v>
      </c>
      <c r="M717" s="119">
        <f>VLOOKUP(A:A,readme[#All],3,FALSE)</f>
        <v>0</v>
      </c>
      <c r="N717" s="115">
        <f>VLOOKUP(A:A,readme[#All],4,FALSE)</f>
        <v>0</v>
      </c>
      <c r="O717" s="6">
        <f>VLOOKUP(A:A,readme[#All],5,FALSE)</f>
        <v>0</v>
      </c>
      <c r="P717" s="115">
        <f>VLOOKUP(A:A,readme[#All],6,FALSE)</f>
        <v>0</v>
      </c>
      <c r="Q717" s="143">
        <f t="shared" si="44"/>
        <v>-1</v>
      </c>
      <c r="R717" s="117">
        <f t="shared" si="45"/>
        <v>4281.0849000000007</v>
      </c>
      <c r="S717" s="143">
        <f t="shared" si="46"/>
        <v>-1</v>
      </c>
      <c r="T717" s="118">
        <f t="shared" si="47"/>
        <v>4435.5599999999995</v>
      </c>
      <c r="V717" s="10">
        <v>27737</v>
      </c>
      <c r="W717" s="139"/>
      <c r="X717" s="139"/>
      <c r="Y717" s="139"/>
      <c r="Z717" s="139"/>
      <c r="AA717" s="139"/>
      <c r="AB717" s="139"/>
      <c r="AC717" s="139"/>
      <c r="AD717" s="139"/>
      <c r="AE717" s="139"/>
      <c r="AF717" s="139"/>
      <c r="AG717" s="139"/>
      <c r="AH717" s="139"/>
      <c r="AI717" s="139">
        <v>61.83</v>
      </c>
      <c r="AJ717" s="139">
        <v>0</v>
      </c>
      <c r="AK717" s="139">
        <v>61.57</v>
      </c>
      <c r="AL717" s="139">
        <v>0</v>
      </c>
      <c r="AM717" s="139">
        <v>61.83</v>
      </c>
      <c r="AN717" s="139">
        <v>0</v>
      </c>
      <c r="AO717" s="139">
        <v>61.57</v>
      </c>
      <c r="AP717" s="139">
        <v>0</v>
      </c>
    </row>
    <row r="718" spans="1:42" x14ac:dyDescent="0.25">
      <c r="A718">
        <f>'[2]All Speed'!A718</f>
        <v>7260</v>
      </c>
      <c r="B718">
        <f>'[2]All Speed'!C718</f>
        <v>2</v>
      </c>
      <c r="C718" s="8" t="str">
        <f>'[2]All Speed'!D718</f>
        <v>SR-125 SB</v>
      </c>
      <c r="D718" s="5">
        <f>'[2]All Speed'!E718</f>
        <v>7</v>
      </c>
      <c r="E718" s="1">
        <f>'[2]All Speed'!F718</f>
        <v>0.28999999999999998</v>
      </c>
      <c r="F718" s="8" t="str">
        <f>'[2]All Speed'!G718</f>
        <v>PARADISE VALLEY</v>
      </c>
      <c r="G718" s="112">
        <f>'[2]All Speed'!I718</f>
        <v>65.680000000000007</v>
      </c>
      <c r="H718" s="2">
        <f>'[2]All Speed'!J718</f>
        <v>66.790000000000006</v>
      </c>
      <c r="I718" s="112">
        <f>'[2]All Speed'!K718</f>
        <v>67.510000000000005</v>
      </c>
      <c r="J718" s="2">
        <f>'[2]All Speed'!L718</f>
        <v>67.47</v>
      </c>
      <c r="K718" s="112">
        <f>'[2]All Speed'!M718</f>
        <v>67.08</v>
      </c>
      <c r="L718" s="115">
        <f>VLOOKUP(A:A,readme[#All],2,FALSE)</f>
        <v>0</v>
      </c>
      <c r="M718" s="119">
        <f>VLOOKUP(A:A,readme[#All],3,FALSE)</f>
        <v>0</v>
      </c>
      <c r="N718" s="115">
        <f>VLOOKUP(A:A,readme[#All],4,FALSE)</f>
        <v>0</v>
      </c>
      <c r="O718" s="6">
        <f>VLOOKUP(A:A,readme[#All],5,FALSE)</f>
        <v>0</v>
      </c>
      <c r="P718" s="115">
        <f>VLOOKUP(A:A,readme[#All],6,FALSE)</f>
        <v>0</v>
      </c>
      <c r="Q718" s="143">
        <f t="shared" si="44"/>
        <v>-1</v>
      </c>
      <c r="R718" s="117">
        <f t="shared" si="45"/>
        <v>4460.9041000000007</v>
      </c>
      <c r="S718" s="143">
        <f t="shared" si="46"/>
        <v>-1</v>
      </c>
      <c r="T718" s="118">
        <f t="shared" si="47"/>
        <v>4552.2008999999998</v>
      </c>
      <c r="V718" s="10">
        <v>27738</v>
      </c>
      <c r="W718" s="139"/>
      <c r="X718" s="139"/>
      <c r="Y718" s="139"/>
      <c r="Z718" s="139"/>
      <c r="AA718" s="139"/>
      <c r="AB718" s="139"/>
      <c r="AC718" s="139"/>
      <c r="AD718" s="139"/>
      <c r="AE718" s="139"/>
      <c r="AF718" s="139"/>
      <c r="AG718" s="139"/>
      <c r="AH718" s="139"/>
      <c r="AI718" s="139">
        <v>61.83</v>
      </c>
      <c r="AJ718" s="139">
        <v>0</v>
      </c>
      <c r="AK718" s="139">
        <v>61.57</v>
      </c>
      <c r="AL718" s="139">
        <v>0</v>
      </c>
      <c r="AM718" s="139">
        <v>61.83</v>
      </c>
      <c r="AN718" s="139">
        <v>0</v>
      </c>
      <c r="AO718" s="139">
        <v>61.57</v>
      </c>
      <c r="AP718" s="139">
        <v>0</v>
      </c>
    </row>
    <row r="719" spans="1:42" x14ac:dyDescent="0.25">
      <c r="A719">
        <f>'[2]All Speed'!A719</f>
        <v>7303</v>
      </c>
      <c r="B719">
        <f>'[2]All Speed'!C719</f>
        <v>2</v>
      </c>
      <c r="C719" s="8" t="str">
        <f>'[2]All Speed'!D719</f>
        <v>SR-125 SB</v>
      </c>
      <c r="D719" s="5">
        <f>'[2]All Speed'!E719</f>
        <v>2</v>
      </c>
      <c r="E719" s="1">
        <f>'[2]All Speed'!F719</f>
        <v>0.48</v>
      </c>
      <c r="F719" s="8" t="str">
        <f>'[2]All Speed'!G719</f>
        <v>SAN MIGUEL</v>
      </c>
      <c r="G719" s="112">
        <f>'[2]All Speed'!I719</f>
        <v>62</v>
      </c>
      <c r="H719" s="2">
        <f>'[2]All Speed'!J719</f>
        <v>62.58</v>
      </c>
      <c r="I719" s="112">
        <f>'[2]All Speed'!K719</f>
        <v>63.61</v>
      </c>
      <c r="J719" s="2">
        <f>'[2]All Speed'!L719</f>
        <v>66.900000000000006</v>
      </c>
      <c r="K719" s="112">
        <f>'[2]All Speed'!M719</f>
        <v>63.92</v>
      </c>
      <c r="L719" s="115">
        <f>VLOOKUP(A:A,readme[#All],2,FALSE)</f>
        <v>0</v>
      </c>
      <c r="M719" s="119">
        <f>VLOOKUP(A:A,readme[#All],3,FALSE)</f>
        <v>0</v>
      </c>
      <c r="N719" s="115">
        <f>VLOOKUP(A:A,readme[#All],4,FALSE)</f>
        <v>0</v>
      </c>
      <c r="O719" s="6">
        <f>VLOOKUP(A:A,readme[#All],5,FALSE)</f>
        <v>0</v>
      </c>
      <c r="P719" s="115">
        <f>VLOOKUP(A:A,readme[#All],6,FALSE)</f>
        <v>0</v>
      </c>
      <c r="Q719" s="143">
        <f t="shared" si="44"/>
        <v>-1</v>
      </c>
      <c r="R719" s="117">
        <f t="shared" si="45"/>
        <v>3916.2563999999998</v>
      </c>
      <c r="S719" s="143">
        <f t="shared" si="46"/>
        <v>-1</v>
      </c>
      <c r="T719" s="118">
        <f t="shared" si="47"/>
        <v>4475.6100000000006</v>
      </c>
      <c r="V719" s="10">
        <v>27741</v>
      </c>
      <c r="W719" s="139"/>
      <c r="X719" s="139"/>
      <c r="Y719" s="139"/>
      <c r="Z719" s="139"/>
      <c r="AA719" s="139"/>
      <c r="AB719" s="139"/>
      <c r="AC719" s="139"/>
      <c r="AD719" s="139"/>
      <c r="AE719" s="139">
        <v>61.39</v>
      </c>
      <c r="AF719" s="139">
        <v>0</v>
      </c>
      <c r="AG719" s="139">
        <v>61.46</v>
      </c>
      <c r="AH719" s="139">
        <v>0</v>
      </c>
      <c r="AI719" s="139"/>
      <c r="AJ719" s="139"/>
      <c r="AK719" s="139"/>
      <c r="AL719" s="139"/>
      <c r="AM719" s="139">
        <v>61.39</v>
      </c>
      <c r="AN719" s="139">
        <v>0</v>
      </c>
      <c r="AO719" s="139">
        <v>61.46</v>
      </c>
      <c r="AP719" s="139">
        <v>0</v>
      </c>
    </row>
    <row r="720" spans="1:42" x14ac:dyDescent="0.25">
      <c r="A720">
        <f>'[2]All Speed'!A720</f>
        <v>19564</v>
      </c>
      <c r="B720">
        <f>'[2]All Speed'!C720</f>
        <v>2</v>
      </c>
      <c r="C720" s="8" t="str">
        <f>'[2]All Speed'!D720</f>
        <v>SR-125 SB</v>
      </c>
      <c r="D720" s="5">
        <f>'[2]All Speed'!E720</f>
        <v>4</v>
      </c>
      <c r="E720" s="1">
        <f>'[2]All Speed'!F720</f>
        <v>0.4</v>
      </c>
      <c r="F720" s="8" t="str">
        <f>'[2]All Speed'!G720</f>
        <v>H</v>
      </c>
      <c r="G720" s="112">
        <f>'[2]All Speed'!I720</f>
        <v>60.13</v>
      </c>
      <c r="H720" s="2">
        <f>'[2]All Speed'!J720</f>
        <v>61.62</v>
      </c>
      <c r="I720" s="112">
        <f>'[2]All Speed'!K720</f>
        <v>62.56</v>
      </c>
      <c r="J720" s="2">
        <f>'[2]All Speed'!L720</f>
        <v>65.83</v>
      </c>
      <c r="K720" s="112">
        <f>'[2]All Speed'!M720</f>
        <v>62.08</v>
      </c>
      <c r="L720" s="115">
        <f>VLOOKUP(A:A,readme[#All],2,FALSE)</f>
        <v>0</v>
      </c>
      <c r="M720" s="119">
        <f>VLOOKUP(A:A,readme[#All],3,FALSE)</f>
        <v>0</v>
      </c>
      <c r="N720" s="115">
        <f>VLOOKUP(A:A,readme[#All],4,FALSE)</f>
        <v>0</v>
      </c>
      <c r="O720" s="6">
        <f>VLOOKUP(A:A,readme[#All],5,FALSE)</f>
        <v>0</v>
      </c>
      <c r="P720" s="115">
        <f>VLOOKUP(A:A,readme[#All],6,FALSE)</f>
        <v>0</v>
      </c>
      <c r="Q720" s="143">
        <f t="shared" si="44"/>
        <v>-1</v>
      </c>
      <c r="R720" s="117">
        <f t="shared" si="45"/>
        <v>3797.0243999999998</v>
      </c>
      <c r="S720" s="143">
        <f t="shared" si="46"/>
        <v>-1</v>
      </c>
      <c r="T720" s="118">
        <f t="shared" si="47"/>
        <v>4333.5888999999997</v>
      </c>
      <c r="V720" s="10">
        <v>27742</v>
      </c>
      <c r="W720" s="139"/>
      <c r="X720" s="139"/>
      <c r="Y720" s="139"/>
      <c r="Z720" s="139"/>
      <c r="AA720" s="139"/>
      <c r="AB720" s="139"/>
      <c r="AC720" s="139"/>
      <c r="AD720" s="139"/>
      <c r="AE720" s="139">
        <v>61.39</v>
      </c>
      <c r="AF720" s="139">
        <v>0</v>
      </c>
      <c r="AG720" s="139">
        <v>61.46</v>
      </c>
      <c r="AH720" s="139">
        <v>0</v>
      </c>
      <c r="AI720" s="139"/>
      <c r="AJ720" s="139"/>
      <c r="AK720" s="139"/>
      <c r="AL720" s="139"/>
      <c r="AM720" s="139">
        <v>61.39</v>
      </c>
      <c r="AN720" s="139">
        <v>0</v>
      </c>
      <c r="AO720" s="139">
        <v>61.46</v>
      </c>
      <c r="AP720" s="139">
        <v>0</v>
      </c>
    </row>
    <row r="721" spans="1:42" x14ac:dyDescent="0.25">
      <c r="A721">
        <f>'[2]All Speed'!A721</f>
        <v>9136</v>
      </c>
      <c r="B721">
        <f>'[2]All Speed'!C721</f>
        <v>2</v>
      </c>
      <c r="C721" s="8" t="str">
        <f>'[2]All Speed'!D721</f>
        <v>SR-125 SB</v>
      </c>
      <c r="D721" s="5">
        <f>'[2]All Speed'!E721</f>
        <v>5</v>
      </c>
      <c r="E721" s="1">
        <f>'[2]All Speed'!F721</f>
        <v>0.22</v>
      </c>
      <c r="F721" s="8" t="str">
        <f>'[2]All Speed'!G721</f>
        <v>H</v>
      </c>
      <c r="G721" s="112">
        <f>'[2]All Speed'!I721</f>
        <v>60.13</v>
      </c>
      <c r="H721" s="2">
        <f>'[2]All Speed'!J721</f>
        <v>61.62</v>
      </c>
      <c r="I721" s="112">
        <f>'[2]All Speed'!K721</f>
        <v>62.56</v>
      </c>
      <c r="J721" s="2">
        <f>'[2]All Speed'!L721</f>
        <v>65.83</v>
      </c>
      <c r="K721" s="112">
        <f>'[2]All Speed'!M721</f>
        <v>62.08</v>
      </c>
      <c r="L721" s="115">
        <f>VLOOKUP(A:A,readme[#All],2,FALSE)</f>
        <v>0</v>
      </c>
      <c r="M721" s="119">
        <f>VLOOKUP(A:A,readme[#All],3,FALSE)</f>
        <v>0</v>
      </c>
      <c r="N721" s="115">
        <f>VLOOKUP(A:A,readme[#All],4,FALSE)</f>
        <v>0</v>
      </c>
      <c r="O721" s="6">
        <f>VLOOKUP(A:A,readme[#All],5,FALSE)</f>
        <v>0</v>
      </c>
      <c r="P721" s="115">
        <f>VLOOKUP(A:A,readme[#All],6,FALSE)</f>
        <v>0</v>
      </c>
      <c r="Q721" s="143">
        <f t="shared" si="44"/>
        <v>-1</v>
      </c>
      <c r="R721" s="117">
        <f t="shared" si="45"/>
        <v>3797.0243999999998</v>
      </c>
      <c r="S721" s="143">
        <f t="shared" si="46"/>
        <v>-1</v>
      </c>
      <c r="T721" s="118">
        <f t="shared" si="47"/>
        <v>4333.5888999999997</v>
      </c>
      <c r="V721" s="10">
        <v>27743</v>
      </c>
      <c r="W721" s="139"/>
      <c r="X721" s="139"/>
      <c r="Y721" s="139"/>
      <c r="Z721" s="139"/>
      <c r="AA721" s="139">
        <v>61.4</v>
      </c>
      <c r="AB721" s="139">
        <v>0</v>
      </c>
      <c r="AC721" s="139">
        <v>40.659999999999997</v>
      </c>
      <c r="AD721" s="139">
        <v>0</v>
      </c>
      <c r="AE721" s="139"/>
      <c r="AF721" s="139"/>
      <c r="AG721" s="139"/>
      <c r="AH721" s="139"/>
      <c r="AI721" s="139"/>
      <c r="AJ721" s="139"/>
      <c r="AK721" s="139"/>
      <c r="AL721" s="139"/>
      <c r="AM721" s="139">
        <v>61.4</v>
      </c>
      <c r="AN721" s="139">
        <v>0</v>
      </c>
      <c r="AO721" s="139">
        <v>40.659999999999997</v>
      </c>
      <c r="AP721" s="139">
        <v>0</v>
      </c>
    </row>
    <row r="722" spans="1:42" x14ac:dyDescent="0.25">
      <c r="A722">
        <f>'[2]All Speed'!A722</f>
        <v>9142</v>
      </c>
      <c r="B722">
        <f>'[2]All Speed'!C722</f>
        <v>2</v>
      </c>
      <c r="C722" s="8" t="str">
        <f>'[2]All Speed'!D722</f>
        <v>SR-125 SB</v>
      </c>
      <c r="D722" s="5">
        <f>'[2]All Speed'!E722</f>
        <v>6</v>
      </c>
      <c r="E722" s="1">
        <f>'[2]All Speed'!F722</f>
        <v>0.42</v>
      </c>
      <c r="F722" s="8" t="str">
        <f>'[2]All Speed'!G722</f>
        <v>H</v>
      </c>
      <c r="G722" s="112">
        <f>'[2]All Speed'!I722</f>
        <v>63.75</v>
      </c>
      <c r="H722" s="2">
        <f>'[2]All Speed'!J722</f>
        <v>62.88</v>
      </c>
      <c r="I722" s="112">
        <f>'[2]All Speed'!K722</f>
        <v>63.35</v>
      </c>
      <c r="J722" s="2">
        <f>'[2]All Speed'!L722</f>
        <v>66.64</v>
      </c>
      <c r="K722" s="112">
        <f>'[2]All Speed'!M722</f>
        <v>64.02</v>
      </c>
      <c r="L722" s="115">
        <f>VLOOKUP(A:A,readme[#All],2,FALSE)</f>
        <v>0</v>
      </c>
      <c r="M722" s="119">
        <f>VLOOKUP(A:A,readme[#All],3,FALSE)</f>
        <v>0</v>
      </c>
      <c r="N722" s="115">
        <f>VLOOKUP(A:A,readme[#All],4,FALSE)</f>
        <v>0</v>
      </c>
      <c r="O722" s="6">
        <f>VLOOKUP(A:A,readme[#All],5,FALSE)</f>
        <v>0</v>
      </c>
      <c r="P722" s="115">
        <f>VLOOKUP(A:A,readme[#All],6,FALSE)</f>
        <v>0</v>
      </c>
      <c r="Q722" s="143">
        <f t="shared" si="44"/>
        <v>-1</v>
      </c>
      <c r="R722" s="117">
        <f t="shared" si="45"/>
        <v>3953.8944000000001</v>
      </c>
      <c r="S722" s="143">
        <f t="shared" si="46"/>
        <v>-1</v>
      </c>
      <c r="T722" s="118">
        <f t="shared" si="47"/>
        <v>4440.8896000000004</v>
      </c>
      <c r="V722" s="10">
        <v>27774</v>
      </c>
      <c r="W722" s="139"/>
      <c r="X722" s="139"/>
      <c r="Y722" s="139"/>
      <c r="Z722" s="139"/>
      <c r="AA722" s="139"/>
      <c r="AB722" s="139"/>
      <c r="AC722" s="139"/>
      <c r="AD722" s="139"/>
      <c r="AE722" s="139">
        <v>63.6</v>
      </c>
      <c r="AF722" s="139">
        <v>0</v>
      </c>
      <c r="AG722" s="139">
        <v>64.400000000000006</v>
      </c>
      <c r="AH722" s="139">
        <v>0</v>
      </c>
      <c r="AI722" s="139"/>
      <c r="AJ722" s="139"/>
      <c r="AK722" s="139"/>
      <c r="AL722" s="139"/>
      <c r="AM722" s="139">
        <v>63.6</v>
      </c>
      <c r="AN722" s="139">
        <v>0</v>
      </c>
      <c r="AO722" s="139">
        <v>64.400000000000006</v>
      </c>
      <c r="AP722" s="139">
        <v>0</v>
      </c>
    </row>
    <row r="723" spans="1:42" x14ac:dyDescent="0.25">
      <c r="A723">
        <f>'[2]All Speed'!A723</f>
        <v>25364</v>
      </c>
      <c r="B723">
        <f>'[2]All Speed'!C723</f>
        <v>2</v>
      </c>
      <c r="C723" s="8" t="str">
        <f>'[2]All Speed'!D723</f>
        <v>SR-125 SB</v>
      </c>
      <c r="D723" s="5">
        <f>'[2]All Speed'!E723</f>
        <v>7</v>
      </c>
      <c r="E723" s="1">
        <f>'[2]All Speed'!F723</f>
        <v>0.33</v>
      </c>
      <c r="F723" s="8" t="str">
        <f>'[2]All Speed'!G723</f>
        <v>TELEGRAPH CANYON</v>
      </c>
      <c r="G723" s="112">
        <f>'[2]All Speed'!I723</f>
        <v>63.75</v>
      </c>
      <c r="H723" s="2">
        <f>'[2]All Speed'!J723</f>
        <v>62.88</v>
      </c>
      <c r="I723" s="112">
        <f>'[2]All Speed'!K723</f>
        <v>63.35</v>
      </c>
      <c r="J723" s="2">
        <f>'[2]All Speed'!L723</f>
        <v>66.64</v>
      </c>
      <c r="K723" s="112">
        <f>'[2]All Speed'!M723</f>
        <v>64.02</v>
      </c>
      <c r="L723" s="115">
        <f>VLOOKUP(A:A,readme[#All],2,FALSE)</f>
        <v>0</v>
      </c>
      <c r="M723" s="119">
        <f>VLOOKUP(A:A,readme[#All],3,FALSE)</f>
        <v>0</v>
      </c>
      <c r="N723" s="115">
        <f>VLOOKUP(A:A,readme[#All],4,FALSE)</f>
        <v>0</v>
      </c>
      <c r="O723" s="6">
        <f>VLOOKUP(A:A,readme[#All],5,FALSE)</f>
        <v>0</v>
      </c>
      <c r="P723" s="115">
        <f>VLOOKUP(A:A,readme[#All],6,FALSE)</f>
        <v>0</v>
      </c>
      <c r="Q723" s="143">
        <f t="shared" si="44"/>
        <v>-1</v>
      </c>
      <c r="R723" s="117">
        <f t="shared" si="45"/>
        <v>3953.8944000000001</v>
      </c>
      <c r="S723" s="143">
        <f t="shared" si="46"/>
        <v>-1</v>
      </c>
      <c r="T723" s="118">
        <f t="shared" si="47"/>
        <v>4440.8896000000004</v>
      </c>
      <c r="V723" s="10">
        <v>27781</v>
      </c>
      <c r="W723" s="139"/>
      <c r="X723" s="139"/>
      <c r="Y723" s="139"/>
      <c r="Z723" s="139"/>
      <c r="AA723" s="139">
        <v>66.83</v>
      </c>
      <c r="AB723" s="139">
        <v>0</v>
      </c>
      <c r="AC723" s="139">
        <v>40.659999999999997</v>
      </c>
      <c r="AD723" s="139">
        <v>0</v>
      </c>
      <c r="AE723" s="139"/>
      <c r="AF723" s="139"/>
      <c r="AG723" s="139"/>
      <c r="AH723" s="139"/>
      <c r="AI723" s="139"/>
      <c r="AJ723" s="139"/>
      <c r="AK723" s="139"/>
      <c r="AL723" s="139"/>
      <c r="AM723" s="139">
        <v>66.83</v>
      </c>
      <c r="AN723" s="139">
        <v>0</v>
      </c>
      <c r="AO723" s="139">
        <v>40.659999999999997</v>
      </c>
      <c r="AP723" s="139">
        <v>0</v>
      </c>
    </row>
    <row r="724" spans="1:42" x14ac:dyDescent="0.25">
      <c r="A724">
        <f>'[2]All Speed'!A724</f>
        <v>7310</v>
      </c>
      <c r="B724">
        <f>'[2]All Speed'!C724</f>
        <v>2</v>
      </c>
      <c r="C724" s="8" t="str">
        <f>'[2]All Speed'!D724</f>
        <v>SR-125 SB</v>
      </c>
      <c r="D724" s="5">
        <f>'[2]All Speed'!E724</f>
        <v>8</v>
      </c>
      <c r="E724" s="1">
        <f>'[2]All Speed'!F724</f>
        <v>0.31</v>
      </c>
      <c r="F724" s="8" t="str">
        <f>'[2]All Speed'!G724</f>
        <v>TELEGRAPH CANYON</v>
      </c>
      <c r="G724" s="112">
        <f>'[2]All Speed'!I724</f>
        <v>63.75</v>
      </c>
      <c r="H724" s="2">
        <f>'[2]All Speed'!J724</f>
        <v>62.88</v>
      </c>
      <c r="I724" s="112">
        <f>'[2]All Speed'!K724</f>
        <v>63.35</v>
      </c>
      <c r="J724" s="2">
        <f>'[2]All Speed'!L724</f>
        <v>66.64</v>
      </c>
      <c r="K724" s="112">
        <f>'[2]All Speed'!M724</f>
        <v>64.02</v>
      </c>
      <c r="L724" s="115">
        <f>VLOOKUP(A:A,readme[#All],2,FALSE)</f>
        <v>0</v>
      </c>
      <c r="M724" s="119">
        <f>VLOOKUP(A:A,readme[#All],3,FALSE)</f>
        <v>0</v>
      </c>
      <c r="N724" s="115">
        <f>VLOOKUP(A:A,readme[#All],4,FALSE)</f>
        <v>0</v>
      </c>
      <c r="O724" s="6">
        <f>VLOOKUP(A:A,readme[#All],5,FALSE)</f>
        <v>0</v>
      </c>
      <c r="P724" s="115">
        <f>VLOOKUP(A:A,readme[#All],6,FALSE)</f>
        <v>0</v>
      </c>
      <c r="Q724" s="143">
        <f t="shared" si="44"/>
        <v>-1</v>
      </c>
      <c r="R724" s="117">
        <f t="shared" si="45"/>
        <v>3953.8944000000001</v>
      </c>
      <c r="S724" s="143">
        <f t="shared" si="46"/>
        <v>-1</v>
      </c>
      <c r="T724" s="118">
        <f t="shared" si="47"/>
        <v>4440.8896000000004</v>
      </c>
      <c r="V724" s="10">
        <v>27789</v>
      </c>
      <c r="W724" s="139">
        <v>66.22</v>
      </c>
      <c r="X724" s="139">
        <v>0</v>
      </c>
      <c r="Y724" s="139">
        <v>41.25</v>
      </c>
      <c r="Z724" s="139">
        <v>0</v>
      </c>
      <c r="AA724" s="139"/>
      <c r="AB724" s="139"/>
      <c r="AC724" s="139"/>
      <c r="AD724" s="139"/>
      <c r="AE724" s="139"/>
      <c r="AF724" s="139"/>
      <c r="AG724" s="139"/>
      <c r="AH724" s="139"/>
      <c r="AI724" s="139"/>
      <c r="AJ724" s="139"/>
      <c r="AK724" s="139"/>
      <c r="AL724" s="139"/>
      <c r="AM724" s="139">
        <v>66.22</v>
      </c>
      <c r="AN724" s="139">
        <v>0</v>
      </c>
      <c r="AO724" s="139">
        <v>41.25</v>
      </c>
      <c r="AP724" s="139">
        <v>0</v>
      </c>
    </row>
    <row r="725" spans="1:42" x14ac:dyDescent="0.25">
      <c r="A725">
        <f>'[2]All Speed'!A725</f>
        <v>9516</v>
      </c>
      <c r="B725">
        <f>'[2]All Speed'!C725</f>
        <v>2</v>
      </c>
      <c r="C725" s="8" t="str">
        <f>'[2]All Speed'!D725</f>
        <v>SR-125 SB</v>
      </c>
      <c r="D725" s="5">
        <f>'[2]All Speed'!E725</f>
        <v>9</v>
      </c>
      <c r="E725" s="1">
        <f>'[2]All Speed'!F725</f>
        <v>0.3</v>
      </c>
      <c r="F725" s="8" t="str">
        <f>'[2]All Speed'!G725</f>
        <v>TELEGRAPH CANYON</v>
      </c>
      <c r="G725" s="112">
        <f>'[2]All Speed'!I725</f>
        <v>63.75</v>
      </c>
      <c r="H725" s="2">
        <f>'[2]All Speed'!J725</f>
        <v>62.88</v>
      </c>
      <c r="I725" s="112">
        <f>'[2]All Speed'!K725</f>
        <v>63.35</v>
      </c>
      <c r="J725" s="2">
        <f>'[2]All Speed'!L725</f>
        <v>66.64</v>
      </c>
      <c r="K725" s="112">
        <f>'[2]All Speed'!M725</f>
        <v>64.02</v>
      </c>
      <c r="L725" s="115">
        <f>VLOOKUP(A:A,readme[#All],2,FALSE)</f>
        <v>0</v>
      </c>
      <c r="M725" s="119">
        <f>VLOOKUP(A:A,readme[#All],3,FALSE)</f>
        <v>0</v>
      </c>
      <c r="N725" s="115">
        <f>VLOOKUP(A:A,readme[#All],4,FALSE)</f>
        <v>0</v>
      </c>
      <c r="O725" s="6">
        <f>VLOOKUP(A:A,readme[#All],5,FALSE)</f>
        <v>0</v>
      </c>
      <c r="P725" s="115">
        <f>VLOOKUP(A:A,readme[#All],6,FALSE)</f>
        <v>0</v>
      </c>
      <c r="Q725" s="143">
        <f t="shared" si="44"/>
        <v>-1</v>
      </c>
      <c r="R725" s="117">
        <f t="shared" si="45"/>
        <v>3953.8944000000001</v>
      </c>
      <c r="S725" s="143">
        <f t="shared" si="46"/>
        <v>-1</v>
      </c>
      <c r="T725" s="118">
        <f t="shared" si="47"/>
        <v>4440.8896000000004</v>
      </c>
      <c r="V725" s="10">
        <v>27792</v>
      </c>
      <c r="W725" s="139">
        <v>38.99</v>
      </c>
      <c r="X725" s="139">
        <v>0</v>
      </c>
      <c r="Y725" s="139">
        <v>64.03</v>
      </c>
      <c r="Z725" s="139">
        <v>0</v>
      </c>
      <c r="AA725" s="139"/>
      <c r="AB725" s="139"/>
      <c r="AC725" s="139"/>
      <c r="AD725" s="139"/>
      <c r="AE725" s="139"/>
      <c r="AF725" s="139"/>
      <c r="AG725" s="139"/>
      <c r="AH725" s="139"/>
      <c r="AI725" s="139"/>
      <c r="AJ725" s="139"/>
      <c r="AK725" s="139"/>
      <c r="AL725" s="139"/>
      <c r="AM725" s="139">
        <v>38.99</v>
      </c>
      <c r="AN725" s="139">
        <v>0</v>
      </c>
      <c r="AO725" s="139">
        <v>64.03</v>
      </c>
      <c r="AP725" s="139">
        <v>0</v>
      </c>
    </row>
    <row r="726" spans="1:42" x14ac:dyDescent="0.25">
      <c r="A726">
        <f>'[2]All Speed'!A726</f>
        <v>9512</v>
      </c>
      <c r="B726">
        <f>'[2]All Speed'!C726</f>
        <v>2</v>
      </c>
      <c r="C726" s="8" t="str">
        <f>'[2]All Speed'!D726</f>
        <v>SR-125 SB</v>
      </c>
      <c r="D726" s="5">
        <f>'[2]All Speed'!E726</f>
        <v>10</v>
      </c>
      <c r="E726" s="1">
        <f>'[2]All Speed'!F726</f>
        <v>0.37</v>
      </c>
      <c r="F726" s="8" t="str">
        <f>'[2]All Speed'!G726</f>
        <v>RAMP</v>
      </c>
      <c r="G726" s="112">
        <f>'[2]All Speed'!I726</f>
        <v>61.78</v>
      </c>
      <c r="H726" s="2">
        <f>'[2]All Speed'!J726</f>
        <v>62.53</v>
      </c>
      <c r="I726" s="112">
        <f>'[2]All Speed'!K726</f>
        <v>62.42</v>
      </c>
      <c r="J726" s="2">
        <f>'[2]All Speed'!L726</f>
        <v>65.099999999999994</v>
      </c>
      <c r="K726" s="112">
        <f>'[2]All Speed'!M726</f>
        <v>62.03</v>
      </c>
      <c r="L726" s="115">
        <f>VLOOKUP(A:A,readme[#All],2,FALSE)</f>
        <v>0</v>
      </c>
      <c r="M726" s="119">
        <f>VLOOKUP(A:A,readme[#All],3,FALSE)</f>
        <v>0</v>
      </c>
      <c r="N726" s="115">
        <f>VLOOKUP(A:A,readme[#All],4,FALSE)</f>
        <v>0</v>
      </c>
      <c r="O726" s="6">
        <f>VLOOKUP(A:A,readme[#All],5,FALSE)</f>
        <v>0</v>
      </c>
      <c r="P726" s="115">
        <f>VLOOKUP(A:A,readme[#All],6,FALSE)</f>
        <v>0</v>
      </c>
      <c r="Q726" s="143">
        <f t="shared" si="44"/>
        <v>-1</v>
      </c>
      <c r="R726" s="117">
        <f t="shared" si="45"/>
        <v>3910.0009</v>
      </c>
      <c r="S726" s="143">
        <f t="shared" si="46"/>
        <v>-1</v>
      </c>
      <c r="T726" s="118">
        <f t="shared" si="47"/>
        <v>4238.0099999999993</v>
      </c>
      <c r="V726" s="10">
        <v>27795</v>
      </c>
      <c r="W726" s="139"/>
      <c r="X726" s="139"/>
      <c r="Y726" s="139"/>
      <c r="Z726" s="139"/>
      <c r="AA726" s="139">
        <v>38.99</v>
      </c>
      <c r="AB726" s="139">
        <v>0</v>
      </c>
      <c r="AC726" s="139">
        <v>64.03</v>
      </c>
      <c r="AD726" s="139">
        <v>0</v>
      </c>
      <c r="AE726" s="139"/>
      <c r="AF726" s="139"/>
      <c r="AG726" s="139"/>
      <c r="AH726" s="139"/>
      <c r="AI726" s="139"/>
      <c r="AJ726" s="139"/>
      <c r="AK726" s="139"/>
      <c r="AL726" s="139"/>
      <c r="AM726" s="139">
        <v>38.99</v>
      </c>
      <c r="AN726" s="139">
        <v>0</v>
      </c>
      <c r="AO726" s="139">
        <v>64.03</v>
      </c>
      <c r="AP726" s="139">
        <v>0</v>
      </c>
    </row>
    <row r="727" spans="1:42" x14ac:dyDescent="0.25">
      <c r="A727">
        <f>'[2]All Speed'!A727</f>
        <v>9513</v>
      </c>
      <c r="B727">
        <f>'[2]All Speed'!C727</f>
        <v>2</v>
      </c>
      <c r="C727" s="8" t="str">
        <f>'[2]All Speed'!D727</f>
        <v>SR-125 SB</v>
      </c>
      <c r="D727" s="5">
        <f>'[2]All Speed'!E727</f>
        <v>11</v>
      </c>
      <c r="E727" s="1">
        <f>'[2]All Speed'!F727</f>
        <v>0.16</v>
      </c>
      <c r="F727" s="8" t="str">
        <f>'[2]All Speed'!G727</f>
        <v>OLYMPIC</v>
      </c>
      <c r="G727" s="112">
        <f>'[2]All Speed'!I727</f>
        <v>61.78</v>
      </c>
      <c r="H727" s="2">
        <f>'[2]All Speed'!J727</f>
        <v>62.53</v>
      </c>
      <c r="I727" s="112">
        <f>'[2]All Speed'!K727</f>
        <v>62.42</v>
      </c>
      <c r="J727" s="2">
        <f>'[2]All Speed'!L727</f>
        <v>65.099999999999994</v>
      </c>
      <c r="K727" s="112">
        <f>'[2]All Speed'!M727</f>
        <v>62.03</v>
      </c>
      <c r="L727" s="115">
        <f>VLOOKUP(A:A,readme[#All],2,FALSE)</f>
        <v>0</v>
      </c>
      <c r="M727" s="119">
        <f>VLOOKUP(A:A,readme[#All],3,FALSE)</f>
        <v>0</v>
      </c>
      <c r="N727" s="115">
        <f>VLOOKUP(A:A,readme[#All],4,FALSE)</f>
        <v>0</v>
      </c>
      <c r="O727" s="6">
        <f>VLOOKUP(A:A,readme[#All],5,FALSE)</f>
        <v>0</v>
      </c>
      <c r="P727" s="115">
        <f>VLOOKUP(A:A,readme[#All],6,FALSE)</f>
        <v>0</v>
      </c>
      <c r="Q727" s="143">
        <f t="shared" si="44"/>
        <v>-1</v>
      </c>
      <c r="R727" s="117">
        <f t="shared" si="45"/>
        <v>3910.0009</v>
      </c>
      <c r="S727" s="143">
        <f t="shared" si="46"/>
        <v>-1</v>
      </c>
      <c r="T727" s="118">
        <f t="shared" si="47"/>
        <v>4238.0099999999993</v>
      </c>
      <c r="V727" s="10">
        <v>27820</v>
      </c>
      <c r="W727" s="139">
        <v>40.71</v>
      </c>
      <c r="X727" s="139">
        <v>0</v>
      </c>
      <c r="Y727" s="139">
        <v>63.27</v>
      </c>
      <c r="Z727" s="139">
        <v>0</v>
      </c>
      <c r="AA727" s="139"/>
      <c r="AB727" s="139"/>
      <c r="AC727" s="139"/>
      <c r="AD727" s="139"/>
      <c r="AE727" s="139"/>
      <c r="AF727" s="139"/>
      <c r="AG727" s="139"/>
      <c r="AH727" s="139"/>
      <c r="AI727" s="139"/>
      <c r="AJ727" s="139"/>
      <c r="AK727" s="139"/>
      <c r="AL727" s="139"/>
      <c r="AM727" s="139">
        <v>40.71</v>
      </c>
      <c r="AN727" s="139">
        <v>0</v>
      </c>
      <c r="AO727" s="139">
        <v>63.27</v>
      </c>
      <c r="AP727" s="139">
        <v>0</v>
      </c>
    </row>
    <row r="728" spans="1:42" x14ac:dyDescent="0.25">
      <c r="A728">
        <f>'[2]All Speed'!A728</f>
        <v>9510</v>
      </c>
      <c r="B728">
        <f>'[2]All Speed'!C728</f>
        <v>2</v>
      </c>
      <c r="C728" s="8" t="str">
        <f>'[2]All Speed'!D728</f>
        <v>SR-125 SB</v>
      </c>
      <c r="D728" s="5">
        <f>'[2]All Speed'!E728</f>
        <v>12</v>
      </c>
      <c r="E728" s="1">
        <f>'[2]All Speed'!F728</f>
        <v>0.28999999999999998</v>
      </c>
      <c r="F728" s="8" t="str">
        <f>'[2]All Speed'!G728</f>
        <v>RAMP</v>
      </c>
      <c r="G728" s="112">
        <f>'[2]All Speed'!I728</f>
        <v>61.78</v>
      </c>
      <c r="H728" s="2">
        <f>'[2]All Speed'!J728</f>
        <v>62.53</v>
      </c>
      <c r="I728" s="112">
        <f>'[2]All Speed'!K728</f>
        <v>62.42</v>
      </c>
      <c r="J728" s="2">
        <f>'[2]All Speed'!L728</f>
        <v>65.099999999999994</v>
      </c>
      <c r="K728" s="112">
        <f>'[2]All Speed'!M728</f>
        <v>62.03</v>
      </c>
      <c r="L728" s="115">
        <f>VLOOKUP(A:A,readme[#All],2,FALSE)</f>
        <v>0</v>
      </c>
      <c r="M728" s="119">
        <f>VLOOKUP(A:A,readme[#All],3,FALSE)</f>
        <v>0</v>
      </c>
      <c r="N728" s="115">
        <f>VLOOKUP(A:A,readme[#All],4,FALSE)</f>
        <v>0</v>
      </c>
      <c r="O728" s="6">
        <f>VLOOKUP(A:A,readme[#All],5,FALSE)</f>
        <v>0</v>
      </c>
      <c r="P728" s="115">
        <f>VLOOKUP(A:A,readme[#All],6,FALSE)</f>
        <v>0</v>
      </c>
      <c r="Q728" s="143">
        <f t="shared" si="44"/>
        <v>-1</v>
      </c>
      <c r="R728" s="117">
        <f t="shared" si="45"/>
        <v>3910.0009</v>
      </c>
      <c r="S728" s="143">
        <f t="shared" si="46"/>
        <v>-1</v>
      </c>
      <c r="T728" s="118">
        <f t="shared" si="47"/>
        <v>4238.0099999999993</v>
      </c>
      <c r="V728" s="10">
        <v>27824</v>
      </c>
      <c r="W728" s="139"/>
      <c r="X728" s="139"/>
      <c r="Y728" s="139"/>
      <c r="Z728" s="139"/>
      <c r="AA728" s="139">
        <v>66.040000000000006</v>
      </c>
      <c r="AB728" s="139">
        <v>0</v>
      </c>
      <c r="AC728" s="139">
        <v>49.96</v>
      </c>
      <c r="AD728" s="139">
        <v>0</v>
      </c>
      <c r="AE728" s="139"/>
      <c r="AF728" s="139"/>
      <c r="AG728" s="139"/>
      <c r="AH728" s="139"/>
      <c r="AI728" s="139"/>
      <c r="AJ728" s="139"/>
      <c r="AK728" s="139"/>
      <c r="AL728" s="139"/>
      <c r="AM728" s="139">
        <v>66.040000000000006</v>
      </c>
      <c r="AN728" s="139">
        <v>0</v>
      </c>
      <c r="AO728" s="139">
        <v>49.96</v>
      </c>
      <c r="AP728" s="139">
        <v>0</v>
      </c>
    </row>
    <row r="729" spans="1:42" x14ac:dyDescent="0.25">
      <c r="A729">
        <f>'[2]All Speed'!A729</f>
        <v>9490</v>
      </c>
      <c r="B729">
        <f>'[2]All Speed'!C729</f>
        <v>2</v>
      </c>
      <c r="C729" s="8" t="str">
        <f>'[2]All Speed'!D729</f>
        <v>SR-125 SB</v>
      </c>
      <c r="D729" s="5">
        <f>'[2]All Speed'!E729</f>
        <v>13</v>
      </c>
      <c r="E729" s="1">
        <f>'[2]All Speed'!F729</f>
        <v>0.36</v>
      </c>
      <c r="F729" s="8" t="str">
        <f>'[2]All Speed'!G729</f>
        <v>EAST CENTER</v>
      </c>
      <c r="G729" s="112">
        <f>'[2]All Speed'!I729</f>
        <v>60.92</v>
      </c>
      <c r="H729" s="2">
        <f>'[2]All Speed'!J729</f>
        <v>61.7</v>
      </c>
      <c r="I729" s="112">
        <f>'[2]All Speed'!K729</f>
        <v>62.39</v>
      </c>
      <c r="J729" s="2">
        <f>'[2]All Speed'!L729</f>
        <v>62.9</v>
      </c>
      <c r="K729" s="112">
        <f>'[2]All Speed'!M729</f>
        <v>60.27</v>
      </c>
      <c r="L729" s="115">
        <f>VLOOKUP(A:A,readme[#All],2,FALSE)</f>
        <v>0</v>
      </c>
      <c r="M729" s="119">
        <f>VLOOKUP(A:A,readme[#All],3,FALSE)</f>
        <v>0</v>
      </c>
      <c r="N729" s="115">
        <f>VLOOKUP(A:A,readme[#All],4,FALSE)</f>
        <v>0</v>
      </c>
      <c r="O729" s="6">
        <f>VLOOKUP(A:A,readme[#All],5,FALSE)</f>
        <v>0</v>
      </c>
      <c r="P729" s="115">
        <f>VLOOKUP(A:A,readme[#All],6,FALSE)</f>
        <v>0</v>
      </c>
      <c r="Q729" s="143">
        <f t="shared" si="44"/>
        <v>-1</v>
      </c>
      <c r="R729" s="117">
        <f t="shared" si="45"/>
        <v>3806.8900000000003</v>
      </c>
      <c r="S729" s="143">
        <f t="shared" si="46"/>
        <v>-1</v>
      </c>
      <c r="T729" s="118">
        <f t="shared" si="47"/>
        <v>3956.41</v>
      </c>
      <c r="V729" s="10">
        <v>27832</v>
      </c>
      <c r="W729" s="139">
        <v>53.84</v>
      </c>
      <c r="X729" s="139">
        <v>0</v>
      </c>
      <c r="Y729" s="139">
        <v>61.86</v>
      </c>
      <c r="Z729" s="139">
        <v>0</v>
      </c>
      <c r="AA729" s="139"/>
      <c r="AB729" s="139"/>
      <c r="AC729" s="139"/>
      <c r="AD729" s="139"/>
      <c r="AE729" s="139"/>
      <c r="AF729" s="139"/>
      <c r="AG729" s="139"/>
      <c r="AH729" s="139"/>
      <c r="AI729" s="139"/>
      <c r="AJ729" s="139"/>
      <c r="AK729" s="139"/>
      <c r="AL729" s="139"/>
      <c r="AM729" s="139">
        <v>53.84</v>
      </c>
      <c r="AN729" s="139">
        <v>0</v>
      </c>
      <c r="AO729" s="139">
        <v>61.86</v>
      </c>
      <c r="AP729" s="139">
        <v>0</v>
      </c>
    </row>
    <row r="730" spans="1:42" x14ac:dyDescent="0.25">
      <c r="A730">
        <f>'[2]All Speed'!A730</f>
        <v>9489</v>
      </c>
      <c r="B730">
        <f>'[2]All Speed'!C730</f>
        <v>2</v>
      </c>
      <c r="C730" s="8" t="str">
        <f>'[2]All Speed'!D730</f>
        <v>SR-125 SB</v>
      </c>
      <c r="D730" s="5">
        <f>'[2]All Speed'!E730</f>
        <v>14</v>
      </c>
      <c r="E730" s="1">
        <f>'[2]All Speed'!F730</f>
        <v>0.26</v>
      </c>
      <c r="F730" s="8" t="str">
        <f>'[2]All Speed'!G730</f>
        <v>EAST CENTER</v>
      </c>
      <c r="G730" s="112">
        <f>'[2]All Speed'!I730</f>
        <v>60.92</v>
      </c>
      <c r="H730" s="2">
        <f>'[2]All Speed'!J730</f>
        <v>61.7</v>
      </c>
      <c r="I730" s="112">
        <f>'[2]All Speed'!K730</f>
        <v>62.39</v>
      </c>
      <c r="J730" s="2">
        <f>'[2]All Speed'!L730</f>
        <v>62.9</v>
      </c>
      <c r="K730" s="112">
        <f>'[2]All Speed'!M730</f>
        <v>60.27</v>
      </c>
      <c r="L730" s="115">
        <f>VLOOKUP(A:A,readme[#All],2,FALSE)</f>
        <v>0</v>
      </c>
      <c r="M730" s="119">
        <f>VLOOKUP(A:A,readme[#All],3,FALSE)</f>
        <v>0</v>
      </c>
      <c r="N730" s="115">
        <f>VLOOKUP(A:A,readme[#All],4,FALSE)</f>
        <v>0</v>
      </c>
      <c r="O730" s="6">
        <f>VLOOKUP(A:A,readme[#All],5,FALSE)</f>
        <v>0</v>
      </c>
      <c r="P730" s="115">
        <f>VLOOKUP(A:A,readme[#All],6,FALSE)</f>
        <v>0</v>
      </c>
      <c r="Q730" s="143">
        <f t="shared" si="44"/>
        <v>-1</v>
      </c>
      <c r="R730" s="117">
        <f t="shared" si="45"/>
        <v>3806.8900000000003</v>
      </c>
      <c r="S730" s="143">
        <f t="shared" si="46"/>
        <v>-1</v>
      </c>
      <c r="T730" s="118">
        <f t="shared" si="47"/>
        <v>3956.41</v>
      </c>
      <c r="V730" s="10">
        <v>27834</v>
      </c>
      <c r="W730" s="139"/>
      <c r="X730" s="139"/>
      <c r="Y730" s="139"/>
      <c r="Z730" s="139"/>
      <c r="AA730" s="139">
        <v>63.06</v>
      </c>
      <c r="AB730" s="139">
        <v>0</v>
      </c>
      <c r="AC730" s="139">
        <v>34.619999999999997</v>
      </c>
      <c r="AD730" s="139">
        <v>0</v>
      </c>
      <c r="AE730" s="139"/>
      <c r="AF730" s="139"/>
      <c r="AG730" s="139"/>
      <c r="AH730" s="139"/>
      <c r="AI730" s="139"/>
      <c r="AJ730" s="139"/>
      <c r="AK730" s="139"/>
      <c r="AL730" s="139"/>
      <c r="AM730" s="139">
        <v>63.06</v>
      </c>
      <c r="AN730" s="139">
        <v>0</v>
      </c>
      <c r="AO730" s="139">
        <v>34.619999999999997</v>
      </c>
      <c r="AP730" s="139">
        <v>0</v>
      </c>
    </row>
    <row r="731" spans="1:42" x14ac:dyDescent="0.25">
      <c r="A731">
        <f>'[2]All Speed'!A731</f>
        <v>30903</v>
      </c>
      <c r="B731">
        <f>'[2]All Speed'!C731</f>
        <v>1</v>
      </c>
      <c r="C731" s="8" t="str">
        <f>'[2]All Speed'!D731</f>
        <v>SR-163 NB</v>
      </c>
      <c r="D731" s="5">
        <f>'[2]All Speed'!E731</f>
        <v>2</v>
      </c>
      <c r="E731" s="1">
        <f>'[2]All Speed'!F731</f>
        <v>0.33</v>
      </c>
      <c r="F731" s="8" t="str">
        <f>'[2]All Speed'!G731</f>
        <v>I-5 NB</v>
      </c>
      <c r="G731" s="112">
        <f>'[2]All Speed'!I731</f>
        <v>48.96</v>
      </c>
      <c r="H731" s="2">
        <f>'[2]All Speed'!J731</f>
        <v>45.04</v>
      </c>
      <c r="I731" s="112">
        <f>'[2]All Speed'!K731</f>
        <v>48.56</v>
      </c>
      <c r="J731" s="2">
        <f>'[2]All Speed'!L731</f>
        <v>29.8</v>
      </c>
      <c r="K731" s="112">
        <f>'[2]All Speed'!M731</f>
        <v>49.51</v>
      </c>
      <c r="L731" s="115">
        <f>VLOOKUP(A:A,readme[#All],2,FALSE)</f>
        <v>0</v>
      </c>
      <c r="M731" s="119">
        <f>VLOOKUP(A:A,readme[#All],3,FALSE)</f>
        <v>0</v>
      </c>
      <c r="N731" s="115">
        <f>VLOOKUP(A:A,readme[#All],4,FALSE)</f>
        <v>0</v>
      </c>
      <c r="O731" s="6">
        <f>VLOOKUP(A:A,readme[#All],5,FALSE)</f>
        <v>0</v>
      </c>
      <c r="P731" s="115">
        <f>VLOOKUP(A:A,readme[#All],6,FALSE)</f>
        <v>0</v>
      </c>
      <c r="Q731" s="143">
        <f t="shared" si="44"/>
        <v>-1</v>
      </c>
      <c r="R731" s="117">
        <f t="shared" si="45"/>
        <v>2028.6016</v>
      </c>
      <c r="S731" s="143">
        <f t="shared" si="46"/>
        <v>-1</v>
      </c>
      <c r="T731" s="118">
        <f t="shared" si="47"/>
        <v>888.04000000000008</v>
      </c>
      <c r="V731" s="10">
        <v>27843</v>
      </c>
      <c r="W731" s="139"/>
      <c r="X731" s="139"/>
      <c r="Y731" s="139"/>
      <c r="Z731" s="139"/>
      <c r="AA731" s="139">
        <v>64.98</v>
      </c>
      <c r="AB731" s="139">
        <v>0</v>
      </c>
      <c r="AC731" s="139">
        <v>63.85</v>
      </c>
      <c r="AD731" s="139">
        <v>0</v>
      </c>
      <c r="AE731" s="139"/>
      <c r="AF731" s="139"/>
      <c r="AG731" s="139"/>
      <c r="AH731" s="139"/>
      <c r="AI731" s="139"/>
      <c r="AJ731" s="139"/>
      <c r="AK731" s="139"/>
      <c r="AL731" s="139"/>
      <c r="AM731" s="139">
        <v>64.98</v>
      </c>
      <c r="AN731" s="139">
        <v>0</v>
      </c>
      <c r="AO731" s="139">
        <v>63.85</v>
      </c>
      <c r="AP731" s="139">
        <v>0</v>
      </c>
    </row>
    <row r="732" spans="1:42" x14ac:dyDescent="0.25">
      <c r="A732">
        <f>'[2]All Speed'!A732</f>
        <v>16057</v>
      </c>
      <c r="B732">
        <f>'[2]All Speed'!C732</f>
        <v>1</v>
      </c>
      <c r="C732" s="8" t="str">
        <f>'[2]All Speed'!D732</f>
        <v>SR-163 NB</v>
      </c>
      <c r="D732" s="5">
        <f>'[2]All Speed'!E732</f>
        <v>3</v>
      </c>
      <c r="E732" s="1">
        <f>'[2]All Speed'!F732</f>
        <v>0.21</v>
      </c>
      <c r="F732" s="8" t="str">
        <f>'[2]All Speed'!G732</f>
        <v>QUINCE</v>
      </c>
      <c r="G732" s="112">
        <f>'[2]All Speed'!I732</f>
        <v>58.7</v>
      </c>
      <c r="H732" s="2">
        <f>'[2]All Speed'!J732</f>
        <v>54.89</v>
      </c>
      <c r="I732" s="112">
        <f>'[2]All Speed'!K732</f>
        <v>55.33</v>
      </c>
      <c r="J732" s="2">
        <f>'[2]All Speed'!L732</f>
        <v>44.55</v>
      </c>
      <c r="K732" s="112">
        <f>'[2]All Speed'!M732</f>
        <v>57.08</v>
      </c>
      <c r="L732" s="115">
        <f>VLOOKUP(A:A,readme[#All],2,FALSE)</f>
        <v>0</v>
      </c>
      <c r="M732" s="119">
        <f>VLOOKUP(A:A,readme[#All],3,FALSE)</f>
        <v>0</v>
      </c>
      <c r="N732" s="115">
        <f>VLOOKUP(A:A,readme[#All],4,FALSE)</f>
        <v>0</v>
      </c>
      <c r="O732" s="6">
        <f>VLOOKUP(A:A,readme[#All],5,FALSE)</f>
        <v>0</v>
      </c>
      <c r="P732" s="115">
        <f>VLOOKUP(A:A,readme[#All],6,FALSE)</f>
        <v>0</v>
      </c>
      <c r="Q732" s="143">
        <f t="shared" si="44"/>
        <v>-1</v>
      </c>
      <c r="R732" s="117">
        <f t="shared" si="45"/>
        <v>3012.9121</v>
      </c>
      <c r="S732" s="143">
        <f t="shared" si="46"/>
        <v>-1</v>
      </c>
      <c r="T732" s="118">
        <f t="shared" si="47"/>
        <v>1984.7024999999996</v>
      </c>
      <c r="V732" s="10">
        <v>27844</v>
      </c>
      <c r="W732" s="139"/>
      <c r="X732" s="139"/>
      <c r="Y732" s="139"/>
      <c r="Z732" s="139"/>
      <c r="AA732" s="139">
        <v>67.77</v>
      </c>
      <c r="AB732" s="139">
        <v>0</v>
      </c>
      <c r="AC732" s="139">
        <v>67.290000000000006</v>
      </c>
      <c r="AD732" s="139">
        <v>0</v>
      </c>
      <c r="AE732" s="139"/>
      <c r="AF732" s="139"/>
      <c r="AG732" s="139"/>
      <c r="AH732" s="139"/>
      <c r="AI732" s="139"/>
      <c r="AJ732" s="139"/>
      <c r="AK732" s="139"/>
      <c r="AL732" s="139"/>
      <c r="AM732" s="139">
        <v>67.77</v>
      </c>
      <c r="AN732" s="139">
        <v>0</v>
      </c>
      <c r="AO732" s="139">
        <v>67.290000000000006</v>
      </c>
      <c r="AP732" s="139">
        <v>0</v>
      </c>
    </row>
    <row r="733" spans="1:42" x14ac:dyDescent="0.25">
      <c r="A733">
        <f>'[2]All Speed'!A733</f>
        <v>16054</v>
      </c>
      <c r="B733">
        <f>'[2]All Speed'!C733</f>
        <v>1</v>
      </c>
      <c r="C733" s="8" t="str">
        <f>'[2]All Speed'!D733</f>
        <v>SR-163 NB</v>
      </c>
      <c r="D733" s="5">
        <f>'[2]All Speed'!E733</f>
        <v>4</v>
      </c>
      <c r="E733" s="1">
        <f>'[2]All Speed'!F733</f>
        <v>0.59</v>
      </c>
      <c r="F733" s="8" t="str">
        <f>'[2]All Speed'!G733</f>
        <v>RICHMOND</v>
      </c>
      <c r="G733" s="112">
        <f>'[2]All Speed'!I733</f>
        <v>59.79</v>
      </c>
      <c r="H733" s="2">
        <f>'[2]All Speed'!J733</f>
        <v>55.98</v>
      </c>
      <c r="I733" s="112">
        <f>'[2]All Speed'!K733</f>
        <v>56.88</v>
      </c>
      <c r="J733" s="2">
        <f>'[2]All Speed'!L733</f>
        <v>44.38</v>
      </c>
      <c r="K733" s="112">
        <f>'[2]All Speed'!M733</f>
        <v>58.25</v>
      </c>
      <c r="L733" s="115">
        <f>VLOOKUP(A:A,readme[#All],2,FALSE)</f>
        <v>0</v>
      </c>
      <c r="M733" s="119">
        <f>VLOOKUP(A:A,readme[#All],3,FALSE)</f>
        <v>0</v>
      </c>
      <c r="N733" s="115">
        <f>VLOOKUP(A:A,readme[#All],4,FALSE)</f>
        <v>0</v>
      </c>
      <c r="O733" s="6">
        <f>VLOOKUP(A:A,readme[#All],5,FALSE)</f>
        <v>0</v>
      </c>
      <c r="P733" s="115">
        <f>VLOOKUP(A:A,readme[#All],6,FALSE)</f>
        <v>0</v>
      </c>
      <c r="Q733" s="143">
        <f t="shared" si="44"/>
        <v>-1</v>
      </c>
      <c r="R733" s="117">
        <f t="shared" si="45"/>
        <v>3133.7603999999997</v>
      </c>
      <c r="S733" s="143">
        <f t="shared" si="46"/>
        <v>-1</v>
      </c>
      <c r="T733" s="118">
        <f t="shared" si="47"/>
        <v>1969.5844000000002</v>
      </c>
      <c r="V733" s="10">
        <v>27853</v>
      </c>
      <c r="W733" s="139"/>
      <c r="X733" s="139"/>
      <c r="Y733" s="139"/>
      <c r="Z733" s="139"/>
      <c r="AA733" s="139"/>
      <c r="AB733" s="139"/>
      <c r="AC733" s="139"/>
      <c r="AD733" s="139"/>
      <c r="AE733" s="139"/>
      <c r="AF733" s="139"/>
      <c r="AG733" s="139"/>
      <c r="AH733" s="139"/>
      <c r="AI733" s="139">
        <v>60.81</v>
      </c>
      <c r="AJ733" s="139">
        <v>0</v>
      </c>
      <c r="AK733" s="139">
        <v>60.8</v>
      </c>
      <c r="AL733" s="139">
        <v>0</v>
      </c>
      <c r="AM733" s="139">
        <v>60.81</v>
      </c>
      <c r="AN733" s="139">
        <v>0</v>
      </c>
      <c r="AO733" s="139">
        <v>60.8</v>
      </c>
      <c r="AP733" s="139">
        <v>0</v>
      </c>
    </row>
    <row r="734" spans="1:42" x14ac:dyDescent="0.25">
      <c r="A734">
        <f>'[2]All Speed'!A734</f>
        <v>13438</v>
      </c>
      <c r="B734">
        <f>'[2]All Speed'!C734</f>
        <v>1</v>
      </c>
      <c r="C734" s="8" t="str">
        <f>'[2]All Speed'!D734</f>
        <v>SR-163 NB</v>
      </c>
      <c r="D734" s="5">
        <f>'[2]All Speed'!E734</f>
        <v>5</v>
      </c>
      <c r="E734" s="1">
        <f>'[2]All Speed'!F734</f>
        <v>0.21</v>
      </c>
      <c r="F734" s="8" t="str">
        <f>'[2]All Speed'!G734</f>
        <v>ROBINSON</v>
      </c>
      <c r="G734" s="112">
        <f>'[2]All Speed'!I734</f>
        <v>60.96</v>
      </c>
      <c r="H734" s="2">
        <f>'[2]All Speed'!J734</f>
        <v>44.61</v>
      </c>
      <c r="I734" s="112">
        <f>'[2]All Speed'!K734</f>
        <v>48.33</v>
      </c>
      <c r="J734" s="2">
        <f>'[2]All Speed'!L734</f>
        <v>34.4</v>
      </c>
      <c r="K734" s="112">
        <f>'[2]All Speed'!M734</f>
        <v>59.33</v>
      </c>
      <c r="L734" s="115">
        <f>VLOOKUP(A:A,readme[#All],2,FALSE)</f>
        <v>0</v>
      </c>
      <c r="M734" s="119">
        <f>VLOOKUP(A:A,readme[#All],3,FALSE)</f>
        <v>0</v>
      </c>
      <c r="N734" s="115">
        <f>VLOOKUP(A:A,readme[#All],4,FALSE)</f>
        <v>0</v>
      </c>
      <c r="O734" s="6">
        <f>VLOOKUP(A:A,readme[#All],5,FALSE)</f>
        <v>0</v>
      </c>
      <c r="P734" s="115">
        <f>VLOOKUP(A:A,readme[#All],6,FALSE)</f>
        <v>0</v>
      </c>
      <c r="Q734" s="143">
        <f t="shared" si="44"/>
        <v>-1</v>
      </c>
      <c r="R734" s="117">
        <f t="shared" si="45"/>
        <v>1990.0520999999999</v>
      </c>
      <c r="S734" s="143">
        <f t="shared" si="46"/>
        <v>-1</v>
      </c>
      <c r="T734" s="118">
        <f t="shared" si="47"/>
        <v>1183.3599999999999</v>
      </c>
      <c r="V734" s="10">
        <v>27858</v>
      </c>
      <c r="W734" s="139"/>
      <c r="X734" s="139"/>
      <c r="Y734" s="139"/>
      <c r="Z734" s="139"/>
      <c r="AA734" s="139"/>
      <c r="AB734" s="139"/>
      <c r="AC734" s="139"/>
      <c r="AD734" s="139"/>
      <c r="AE734" s="139"/>
      <c r="AF734" s="139"/>
      <c r="AG734" s="139"/>
      <c r="AH734" s="139"/>
      <c r="AI734" s="139">
        <v>52.16</v>
      </c>
      <c r="AJ734" s="139">
        <v>0</v>
      </c>
      <c r="AK734" s="139">
        <v>53.63</v>
      </c>
      <c r="AL734" s="139">
        <v>0</v>
      </c>
      <c r="AM734" s="139">
        <v>52.16</v>
      </c>
      <c r="AN734" s="139">
        <v>0</v>
      </c>
      <c r="AO734" s="139">
        <v>53.63</v>
      </c>
      <c r="AP734" s="139">
        <v>0</v>
      </c>
    </row>
    <row r="735" spans="1:42" x14ac:dyDescent="0.25">
      <c r="A735">
        <f>'[2]All Speed'!A735</f>
        <v>21782</v>
      </c>
      <c r="B735">
        <f>'[2]All Speed'!C735</f>
        <v>1</v>
      </c>
      <c r="C735" s="8" t="str">
        <f>'[2]All Speed'!D735</f>
        <v>SR-163 NB</v>
      </c>
      <c r="D735" s="5">
        <f>'[2]All Speed'!E735</f>
        <v>6</v>
      </c>
      <c r="E735" s="1">
        <f>'[2]All Speed'!F735</f>
        <v>0.18</v>
      </c>
      <c r="F735" s="8" t="str">
        <f>'[2]All Speed'!G735</f>
        <v>ROBINSON</v>
      </c>
      <c r="G735" s="112">
        <f>'[2]All Speed'!I735</f>
        <v>61.78</v>
      </c>
      <c r="H735" s="2">
        <f>'[2]All Speed'!J735</f>
        <v>54.02</v>
      </c>
      <c r="I735" s="112">
        <f>'[2]All Speed'!K735</f>
        <v>53.46</v>
      </c>
      <c r="J735" s="2">
        <f>'[2]All Speed'!L735</f>
        <v>46.59</v>
      </c>
      <c r="K735" s="112">
        <f>'[2]All Speed'!M735</f>
        <v>56.65</v>
      </c>
      <c r="L735" s="115">
        <f>VLOOKUP(A:A,readme[#All],2,FALSE)</f>
        <v>0</v>
      </c>
      <c r="M735" s="119">
        <f>VLOOKUP(A:A,readme[#All],3,FALSE)</f>
        <v>0</v>
      </c>
      <c r="N735" s="115">
        <f>VLOOKUP(A:A,readme[#All],4,FALSE)</f>
        <v>0</v>
      </c>
      <c r="O735" s="6">
        <f>VLOOKUP(A:A,readme[#All],5,FALSE)</f>
        <v>0</v>
      </c>
      <c r="P735" s="115">
        <f>VLOOKUP(A:A,readme[#All],6,FALSE)</f>
        <v>0</v>
      </c>
      <c r="Q735" s="143">
        <f t="shared" si="44"/>
        <v>-1</v>
      </c>
      <c r="R735" s="117">
        <f t="shared" si="45"/>
        <v>2918.1604000000002</v>
      </c>
      <c r="S735" s="143">
        <f t="shared" si="46"/>
        <v>-1</v>
      </c>
      <c r="T735" s="118">
        <f t="shared" si="47"/>
        <v>2170.6281000000004</v>
      </c>
      <c r="V735" s="10">
        <v>27860</v>
      </c>
      <c r="W735" s="139"/>
      <c r="X735" s="139"/>
      <c r="Y735" s="139"/>
      <c r="Z735" s="139"/>
      <c r="AA735" s="139">
        <v>66.760000000000005</v>
      </c>
      <c r="AB735" s="139">
        <v>0</v>
      </c>
      <c r="AC735" s="139">
        <v>65.040000000000006</v>
      </c>
      <c r="AD735" s="139">
        <v>0</v>
      </c>
      <c r="AE735" s="139"/>
      <c r="AF735" s="139"/>
      <c r="AG735" s="139"/>
      <c r="AH735" s="139"/>
      <c r="AI735" s="139"/>
      <c r="AJ735" s="139"/>
      <c r="AK735" s="139"/>
      <c r="AL735" s="139"/>
      <c r="AM735" s="139">
        <v>66.760000000000005</v>
      </c>
      <c r="AN735" s="139">
        <v>0</v>
      </c>
      <c r="AO735" s="139">
        <v>65.040000000000006</v>
      </c>
      <c r="AP735" s="139">
        <v>0</v>
      </c>
    </row>
    <row r="736" spans="1:42" x14ac:dyDescent="0.25">
      <c r="A736">
        <f>'[2]All Speed'!A736</f>
        <v>16038</v>
      </c>
      <c r="B736">
        <f>'[2]All Speed'!C736</f>
        <v>1</v>
      </c>
      <c r="C736" s="8" t="str">
        <f>'[2]All Speed'!D736</f>
        <v>SR-163 NB</v>
      </c>
      <c r="D736" s="5">
        <f>'[2]All Speed'!E736</f>
        <v>9</v>
      </c>
      <c r="E736" s="1">
        <f>'[2]All Speed'!F736</f>
        <v>0.41</v>
      </c>
      <c r="F736" s="8" t="str">
        <f>'[2]All Speed'!G736</f>
        <v>06TH EX</v>
      </c>
      <c r="G736" s="112">
        <f>'[2]All Speed'!I736</f>
        <v>63.58</v>
      </c>
      <c r="H736" s="2">
        <f>'[2]All Speed'!J736</f>
        <v>51.51</v>
      </c>
      <c r="I736" s="112">
        <f>'[2]All Speed'!K736</f>
        <v>61.32</v>
      </c>
      <c r="J736" s="2">
        <f>'[2]All Speed'!L736</f>
        <v>29.65</v>
      </c>
      <c r="K736" s="112">
        <f>'[2]All Speed'!M736</f>
        <v>61.8</v>
      </c>
      <c r="L736" s="115">
        <f>VLOOKUP(A:A,readme[#All],2,FALSE)</f>
        <v>0</v>
      </c>
      <c r="M736" s="119">
        <f>VLOOKUP(A:A,readme[#All],3,FALSE)</f>
        <v>0</v>
      </c>
      <c r="N736" s="115">
        <f>VLOOKUP(A:A,readme[#All],4,FALSE)</f>
        <v>0</v>
      </c>
      <c r="O736" s="6">
        <f>VLOOKUP(A:A,readme[#All],5,FALSE)</f>
        <v>0</v>
      </c>
      <c r="P736" s="115">
        <f>VLOOKUP(A:A,readme[#All],6,FALSE)</f>
        <v>0</v>
      </c>
      <c r="Q736" s="143">
        <f t="shared" si="44"/>
        <v>-1</v>
      </c>
      <c r="R736" s="117">
        <f t="shared" si="45"/>
        <v>2653.2800999999999</v>
      </c>
      <c r="S736" s="143">
        <f t="shared" si="46"/>
        <v>-1</v>
      </c>
      <c r="T736" s="118">
        <f t="shared" si="47"/>
        <v>879.12249999999995</v>
      </c>
      <c r="V736" s="10">
        <v>27862</v>
      </c>
      <c r="W736" s="139"/>
      <c r="X736" s="139"/>
      <c r="Y736" s="139"/>
      <c r="Z736" s="139"/>
      <c r="AA736" s="139"/>
      <c r="AB736" s="139"/>
      <c r="AC736" s="139"/>
      <c r="AD736" s="139"/>
      <c r="AE736" s="139">
        <v>53.96</v>
      </c>
      <c r="AF736" s="139">
        <v>0</v>
      </c>
      <c r="AG736" s="139">
        <v>53.68</v>
      </c>
      <c r="AH736" s="139">
        <v>0</v>
      </c>
      <c r="AI736" s="139"/>
      <c r="AJ736" s="139"/>
      <c r="AK736" s="139"/>
      <c r="AL736" s="139"/>
      <c r="AM736" s="139">
        <v>53.96</v>
      </c>
      <c r="AN736" s="139">
        <v>0</v>
      </c>
      <c r="AO736" s="139">
        <v>53.68</v>
      </c>
      <c r="AP736" s="139">
        <v>0</v>
      </c>
    </row>
    <row r="737" spans="1:42" x14ac:dyDescent="0.25">
      <c r="A737">
        <f>'[2]All Speed'!A737</f>
        <v>8879</v>
      </c>
      <c r="B737">
        <f>'[2]All Speed'!C737</f>
        <v>1</v>
      </c>
      <c r="C737" s="8" t="str">
        <f>'[2]All Speed'!D737</f>
        <v>SR-163 NB</v>
      </c>
      <c r="D737" s="5">
        <f>'[2]All Speed'!E737</f>
        <v>10</v>
      </c>
      <c r="E737" s="1">
        <f>'[2]All Speed'!F737</f>
        <v>0.14000000000000001</v>
      </c>
      <c r="F737" s="8" t="str">
        <f>'[2]All Speed'!G737</f>
        <v>I-8 EB</v>
      </c>
      <c r="G737" s="112">
        <f>'[2]All Speed'!I737</f>
        <v>65.510000000000005</v>
      </c>
      <c r="H737" s="2">
        <f>'[2]All Speed'!J737</f>
        <v>65.06</v>
      </c>
      <c r="I737" s="112">
        <f>'[2]All Speed'!K737</f>
        <v>64.209999999999994</v>
      </c>
      <c r="J737" s="2">
        <f>'[2]All Speed'!L737</f>
        <v>62.29</v>
      </c>
      <c r="K737" s="112">
        <f>'[2]All Speed'!M737</f>
        <v>64.16</v>
      </c>
      <c r="L737" s="115">
        <f>VLOOKUP(A:A,readme[#All],2,FALSE)</f>
        <v>0</v>
      </c>
      <c r="M737" s="119">
        <f>VLOOKUP(A:A,readme[#All],3,FALSE)</f>
        <v>0</v>
      </c>
      <c r="N737" s="115">
        <f>VLOOKUP(A:A,readme[#All],4,FALSE)</f>
        <v>0</v>
      </c>
      <c r="O737" s="6">
        <f>VLOOKUP(A:A,readme[#All],5,FALSE)</f>
        <v>0</v>
      </c>
      <c r="P737" s="115">
        <f>VLOOKUP(A:A,readme[#All],6,FALSE)</f>
        <v>0</v>
      </c>
      <c r="Q737" s="143">
        <f t="shared" si="44"/>
        <v>-1</v>
      </c>
      <c r="R737" s="117">
        <f t="shared" si="45"/>
        <v>4232.8036000000002</v>
      </c>
      <c r="S737" s="143">
        <f t="shared" si="46"/>
        <v>-1</v>
      </c>
      <c r="T737" s="118">
        <f t="shared" si="47"/>
        <v>3880.0441000000001</v>
      </c>
      <c r="V737" s="10">
        <v>27864</v>
      </c>
      <c r="W737" s="139"/>
      <c r="X737" s="139"/>
      <c r="Y737" s="139"/>
      <c r="Z737" s="139"/>
      <c r="AA737" s="139">
        <v>66.59</v>
      </c>
      <c r="AB737" s="139">
        <v>0</v>
      </c>
      <c r="AC737" s="139">
        <v>67.14</v>
      </c>
      <c r="AD737" s="139">
        <v>0</v>
      </c>
      <c r="AE737" s="139"/>
      <c r="AF737" s="139"/>
      <c r="AG737" s="139"/>
      <c r="AH737" s="139"/>
      <c r="AI737" s="139"/>
      <c r="AJ737" s="139"/>
      <c r="AK737" s="139"/>
      <c r="AL737" s="139"/>
      <c r="AM737" s="139">
        <v>66.59</v>
      </c>
      <c r="AN737" s="139">
        <v>0</v>
      </c>
      <c r="AO737" s="139">
        <v>67.14</v>
      </c>
      <c r="AP737" s="139">
        <v>0</v>
      </c>
    </row>
    <row r="738" spans="1:42" x14ac:dyDescent="0.25">
      <c r="A738">
        <f>'[2]All Speed'!A738</f>
        <v>15311</v>
      </c>
      <c r="B738">
        <f>'[2]All Speed'!C738</f>
        <v>1</v>
      </c>
      <c r="C738" s="8" t="str">
        <f>'[2]All Speed'!D738</f>
        <v>SR-163 NB</v>
      </c>
      <c r="D738" s="5">
        <f>'[2]All Speed'!E738</f>
        <v>11</v>
      </c>
      <c r="E738" s="1">
        <f>'[2]All Speed'!F738</f>
        <v>0.12</v>
      </c>
      <c r="F738" s="8" t="str">
        <f>'[2]All Speed'!G738</f>
        <v>I-8 WB</v>
      </c>
      <c r="G738" s="112">
        <f>'[2]All Speed'!I738</f>
        <v>65.510000000000005</v>
      </c>
      <c r="H738" s="2">
        <f>'[2]All Speed'!J738</f>
        <v>65.06</v>
      </c>
      <c r="I738" s="112">
        <f>'[2]All Speed'!K738</f>
        <v>64.209999999999994</v>
      </c>
      <c r="J738" s="2">
        <f>'[2]All Speed'!L738</f>
        <v>62.29</v>
      </c>
      <c r="K738" s="112">
        <f>'[2]All Speed'!M738</f>
        <v>64.16</v>
      </c>
      <c r="L738" s="115">
        <f>VLOOKUP(A:A,readme[#All],2,FALSE)</f>
        <v>0</v>
      </c>
      <c r="M738" s="119">
        <f>VLOOKUP(A:A,readme[#All],3,FALSE)</f>
        <v>0</v>
      </c>
      <c r="N738" s="115">
        <f>VLOOKUP(A:A,readme[#All],4,FALSE)</f>
        <v>0</v>
      </c>
      <c r="O738" s="6">
        <f>VLOOKUP(A:A,readme[#All],5,FALSE)</f>
        <v>0</v>
      </c>
      <c r="P738" s="115">
        <f>VLOOKUP(A:A,readme[#All],6,FALSE)</f>
        <v>0</v>
      </c>
      <c r="Q738" s="143">
        <f t="shared" si="44"/>
        <v>-1</v>
      </c>
      <c r="R738" s="117">
        <f t="shared" si="45"/>
        <v>4232.8036000000002</v>
      </c>
      <c r="S738" s="143">
        <f t="shared" si="46"/>
        <v>-1</v>
      </c>
      <c r="T738" s="118">
        <f t="shared" si="47"/>
        <v>3880.0441000000001</v>
      </c>
      <c r="V738" s="10">
        <v>27866</v>
      </c>
      <c r="W738" s="139"/>
      <c r="X738" s="139"/>
      <c r="Y738" s="139"/>
      <c r="Z738" s="139"/>
      <c r="AA738" s="139"/>
      <c r="AB738" s="139"/>
      <c r="AC738" s="139"/>
      <c r="AD738" s="139"/>
      <c r="AE738" s="139"/>
      <c r="AF738" s="139"/>
      <c r="AG738" s="139"/>
      <c r="AH738" s="139"/>
      <c r="AI738" s="139">
        <v>52.16</v>
      </c>
      <c r="AJ738" s="139">
        <v>0</v>
      </c>
      <c r="AK738" s="139">
        <v>53.63</v>
      </c>
      <c r="AL738" s="139">
        <v>0</v>
      </c>
      <c r="AM738" s="139">
        <v>52.16</v>
      </c>
      <c r="AN738" s="139">
        <v>0</v>
      </c>
      <c r="AO738" s="139">
        <v>53.63</v>
      </c>
      <c r="AP738" s="139">
        <v>0</v>
      </c>
    </row>
    <row r="739" spans="1:42" x14ac:dyDescent="0.25">
      <c r="A739">
        <f>'[2]All Speed'!A739</f>
        <v>22937</v>
      </c>
      <c r="B739">
        <f>'[2]All Speed'!C739</f>
        <v>1</v>
      </c>
      <c r="C739" s="8" t="str">
        <f>'[2]All Speed'!D739</f>
        <v>SR-163 NB</v>
      </c>
      <c r="D739" s="5">
        <f>'[2]All Speed'!E739</f>
        <v>13</v>
      </c>
      <c r="E739" s="1">
        <f>'[2]All Speed'!F739</f>
        <v>0.13</v>
      </c>
      <c r="F739" s="8" t="str">
        <f>'[2]All Speed'!G739</f>
        <v>I-8 WB</v>
      </c>
      <c r="G739" s="112">
        <f>'[2]All Speed'!I739</f>
        <v>65.510000000000005</v>
      </c>
      <c r="H739" s="2">
        <f>'[2]All Speed'!J739</f>
        <v>65.06</v>
      </c>
      <c r="I739" s="112">
        <f>'[2]All Speed'!K739</f>
        <v>64.209999999999994</v>
      </c>
      <c r="J739" s="2">
        <f>'[2]All Speed'!L739</f>
        <v>62.29</v>
      </c>
      <c r="K739" s="112">
        <f>'[2]All Speed'!M739</f>
        <v>64.16</v>
      </c>
      <c r="L739" s="115">
        <f>VLOOKUP(A:A,readme[#All],2,FALSE)</f>
        <v>0</v>
      </c>
      <c r="M739" s="119">
        <f>VLOOKUP(A:A,readme[#All],3,FALSE)</f>
        <v>0</v>
      </c>
      <c r="N739" s="115">
        <f>VLOOKUP(A:A,readme[#All],4,FALSE)</f>
        <v>0</v>
      </c>
      <c r="O739" s="6">
        <f>VLOOKUP(A:A,readme[#All],5,FALSE)</f>
        <v>0</v>
      </c>
      <c r="P739" s="115">
        <f>VLOOKUP(A:A,readme[#All],6,FALSE)</f>
        <v>0</v>
      </c>
      <c r="Q739" s="143">
        <f t="shared" si="44"/>
        <v>-1</v>
      </c>
      <c r="R739" s="117">
        <f t="shared" si="45"/>
        <v>4232.8036000000002</v>
      </c>
      <c r="S739" s="143">
        <f t="shared" si="46"/>
        <v>-1</v>
      </c>
      <c r="T739" s="118">
        <f t="shared" si="47"/>
        <v>3880.0441000000001</v>
      </c>
      <c r="V739" s="10">
        <v>27868</v>
      </c>
      <c r="W739" s="139"/>
      <c r="X739" s="139"/>
      <c r="Y739" s="139"/>
      <c r="Z739" s="139"/>
      <c r="AA739" s="139"/>
      <c r="AB739" s="139"/>
      <c r="AC739" s="139"/>
      <c r="AD739" s="139"/>
      <c r="AE739" s="139">
        <v>53.96</v>
      </c>
      <c r="AF739" s="139">
        <v>0</v>
      </c>
      <c r="AG739" s="139">
        <v>53.68</v>
      </c>
      <c r="AH739" s="139">
        <v>0</v>
      </c>
      <c r="AI739" s="139"/>
      <c r="AJ739" s="139"/>
      <c r="AK739" s="139"/>
      <c r="AL739" s="139"/>
      <c r="AM739" s="139">
        <v>53.96</v>
      </c>
      <c r="AN739" s="139">
        <v>0</v>
      </c>
      <c r="AO739" s="139">
        <v>53.68</v>
      </c>
      <c r="AP739" s="139">
        <v>0</v>
      </c>
    </row>
    <row r="740" spans="1:42" x14ac:dyDescent="0.25">
      <c r="A740">
        <f>'[2]All Speed'!A740</f>
        <v>15720</v>
      </c>
      <c r="B740">
        <f>'[2]All Speed'!C740</f>
        <v>1</v>
      </c>
      <c r="C740" s="8" t="str">
        <f>'[2]All Speed'!D740</f>
        <v>SR-163 NB</v>
      </c>
      <c r="D740" s="5">
        <f>'[2]All Speed'!E740</f>
        <v>15</v>
      </c>
      <c r="E740" s="1">
        <f>'[2]All Speed'!F740</f>
        <v>0.43</v>
      </c>
      <c r="F740" s="8" t="str">
        <f>'[2]All Speed'!G740</f>
        <v>FRIARS</v>
      </c>
      <c r="G740" s="112">
        <f>'[2]All Speed'!I740</f>
        <v>64.680000000000007</v>
      </c>
      <c r="H740" s="2">
        <f>'[2]All Speed'!J740</f>
        <v>64.760000000000005</v>
      </c>
      <c r="I740" s="112">
        <f>'[2]All Speed'!K740</f>
        <v>66.3</v>
      </c>
      <c r="J740" s="2">
        <f>'[2]All Speed'!L740</f>
        <v>65.95</v>
      </c>
      <c r="K740" s="112">
        <f>'[2]All Speed'!M740</f>
        <v>64.81</v>
      </c>
      <c r="L740" s="115">
        <f>VLOOKUP(A:A,readme[#All],2,FALSE)</f>
        <v>0</v>
      </c>
      <c r="M740" s="119">
        <f>VLOOKUP(A:A,readme[#All],3,FALSE)</f>
        <v>0</v>
      </c>
      <c r="N740" s="115">
        <f>VLOOKUP(A:A,readme[#All],4,FALSE)</f>
        <v>0</v>
      </c>
      <c r="O740" s="6">
        <f>VLOOKUP(A:A,readme[#All],5,FALSE)</f>
        <v>0</v>
      </c>
      <c r="P740" s="115">
        <f>VLOOKUP(A:A,readme[#All],6,FALSE)</f>
        <v>0</v>
      </c>
      <c r="Q740" s="143">
        <f t="shared" si="44"/>
        <v>-1</v>
      </c>
      <c r="R740" s="117">
        <f t="shared" si="45"/>
        <v>4193.8576000000003</v>
      </c>
      <c r="S740" s="143">
        <f t="shared" si="46"/>
        <v>-1</v>
      </c>
      <c r="T740" s="118">
        <f t="shared" si="47"/>
        <v>4349.4025000000001</v>
      </c>
      <c r="V740" s="10">
        <v>27877</v>
      </c>
      <c r="W740" s="139">
        <v>68.28</v>
      </c>
      <c r="X740" s="139">
        <v>0</v>
      </c>
      <c r="Y740" s="139">
        <v>67.400000000000006</v>
      </c>
      <c r="Z740" s="139">
        <v>0</v>
      </c>
      <c r="AA740" s="139"/>
      <c r="AB740" s="139"/>
      <c r="AC740" s="139"/>
      <c r="AD740" s="139"/>
      <c r="AE740" s="139"/>
      <c r="AF740" s="139"/>
      <c r="AG740" s="139"/>
      <c r="AH740" s="139"/>
      <c r="AI740" s="139"/>
      <c r="AJ740" s="139"/>
      <c r="AK740" s="139"/>
      <c r="AL740" s="139"/>
      <c r="AM740" s="139">
        <v>68.28</v>
      </c>
      <c r="AN740" s="139">
        <v>0</v>
      </c>
      <c r="AO740" s="139">
        <v>67.400000000000006</v>
      </c>
      <c r="AP740" s="139">
        <v>0</v>
      </c>
    </row>
    <row r="741" spans="1:42" x14ac:dyDescent="0.25">
      <c r="A741">
        <f>'[2]All Speed'!A741</f>
        <v>25128</v>
      </c>
      <c r="B741">
        <f>'[2]All Speed'!C741</f>
        <v>1</v>
      </c>
      <c r="C741" s="8" t="str">
        <f>'[2]All Speed'!D741</f>
        <v>SR-163 NB</v>
      </c>
      <c r="D741" s="5">
        <f>'[2]All Speed'!E741</f>
        <v>16</v>
      </c>
      <c r="E741" s="1">
        <f>'[2]All Speed'!F741</f>
        <v>0.31</v>
      </c>
      <c r="F741" s="8" t="str">
        <f>'[2]All Speed'!G741</f>
        <v>FRIARS</v>
      </c>
      <c r="G741" s="112">
        <f>'[2]All Speed'!I741</f>
        <v>64.680000000000007</v>
      </c>
      <c r="H741" s="2">
        <f>'[2]All Speed'!J741</f>
        <v>64.760000000000005</v>
      </c>
      <c r="I741" s="112">
        <f>'[2]All Speed'!K741</f>
        <v>66.3</v>
      </c>
      <c r="J741" s="2">
        <f>'[2]All Speed'!L741</f>
        <v>65.95</v>
      </c>
      <c r="K741" s="112">
        <f>'[2]All Speed'!M741</f>
        <v>64.81</v>
      </c>
      <c r="L741" s="115">
        <f>VLOOKUP(A:A,readme[#All],2,FALSE)</f>
        <v>0</v>
      </c>
      <c r="M741" s="119">
        <f>VLOOKUP(A:A,readme[#All],3,FALSE)</f>
        <v>0</v>
      </c>
      <c r="N741" s="115">
        <f>VLOOKUP(A:A,readme[#All],4,FALSE)</f>
        <v>0</v>
      </c>
      <c r="O741" s="6">
        <f>VLOOKUP(A:A,readme[#All],5,FALSE)</f>
        <v>0</v>
      </c>
      <c r="P741" s="115">
        <f>VLOOKUP(A:A,readme[#All],6,FALSE)</f>
        <v>0</v>
      </c>
      <c r="Q741" s="143">
        <f t="shared" si="44"/>
        <v>-1</v>
      </c>
      <c r="R741" s="117">
        <f t="shared" si="45"/>
        <v>4193.8576000000003</v>
      </c>
      <c r="S741" s="143">
        <f t="shared" si="46"/>
        <v>-1</v>
      </c>
      <c r="T741" s="118">
        <f t="shared" si="47"/>
        <v>4349.4025000000001</v>
      </c>
      <c r="V741" s="10">
        <v>27878</v>
      </c>
      <c r="W741" s="139"/>
      <c r="X741" s="139"/>
      <c r="Y741" s="139"/>
      <c r="Z741" s="139"/>
      <c r="AA741" s="139">
        <v>66.59</v>
      </c>
      <c r="AB741" s="139">
        <v>0</v>
      </c>
      <c r="AC741" s="139">
        <v>67.14</v>
      </c>
      <c r="AD741" s="139">
        <v>0</v>
      </c>
      <c r="AE741" s="139"/>
      <c r="AF741" s="139"/>
      <c r="AG741" s="139"/>
      <c r="AH741" s="139"/>
      <c r="AI741" s="139"/>
      <c r="AJ741" s="139"/>
      <c r="AK741" s="139"/>
      <c r="AL741" s="139"/>
      <c r="AM741" s="139">
        <v>66.59</v>
      </c>
      <c r="AN741" s="139">
        <v>0</v>
      </c>
      <c r="AO741" s="139">
        <v>67.14</v>
      </c>
      <c r="AP741" s="139">
        <v>0</v>
      </c>
    </row>
    <row r="742" spans="1:42" x14ac:dyDescent="0.25">
      <c r="A742">
        <f>'[2]All Speed'!A742</f>
        <v>15714</v>
      </c>
      <c r="B742">
        <f>'[2]All Speed'!C742</f>
        <v>1</v>
      </c>
      <c r="C742" s="8" t="str">
        <f>'[2]All Speed'!D742</f>
        <v>SR-163 NB</v>
      </c>
      <c r="D742" s="5">
        <f>'[2]All Speed'!E742</f>
        <v>17</v>
      </c>
      <c r="E742" s="1">
        <f>'[2]All Speed'!F742</f>
        <v>0.56999999999999995</v>
      </c>
      <c r="F742" s="8" t="str">
        <f>'[2]All Speed'!G742</f>
        <v>FRIARS</v>
      </c>
      <c r="G742" s="112">
        <f>'[2]All Speed'!I742</f>
        <v>66.290000000000006</v>
      </c>
      <c r="H742" s="2">
        <f>'[2]All Speed'!J742</f>
        <v>64.540000000000006</v>
      </c>
      <c r="I742" s="112">
        <f>'[2]All Speed'!K742</f>
        <v>66.709999999999994</v>
      </c>
      <c r="J742" s="2">
        <f>'[2]All Speed'!L742</f>
        <v>64.75</v>
      </c>
      <c r="K742" s="112">
        <f>'[2]All Speed'!M742</f>
        <v>66.77</v>
      </c>
      <c r="L742" s="115">
        <f>VLOOKUP(A:A,readme[#All],2,FALSE)</f>
        <v>0</v>
      </c>
      <c r="M742" s="119">
        <f>VLOOKUP(A:A,readme[#All],3,FALSE)</f>
        <v>0</v>
      </c>
      <c r="N742" s="115">
        <f>VLOOKUP(A:A,readme[#All],4,FALSE)</f>
        <v>0</v>
      </c>
      <c r="O742" s="6">
        <f>VLOOKUP(A:A,readme[#All],5,FALSE)</f>
        <v>0</v>
      </c>
      <c r="P742" s="115">
        <f>VLOOKUP(A:A,readme[#All],6,FALSE)</f>
        <v>0</v>
      </c>
      <c r="Q742" s="143">
        <f t="shared" si="44"/>
        <v>-1</v>
      </c>
      <c r="R742" s="117">
        <f t="shared" si="45"/>
        <v>4165.4116000000004</v>
      </c>
      <c r="S742" s="143">
        <f t="shared" si="46"/>
        <v>-1</v>
      </c>
      <c r="T742" s="118">
        <f t="shared" si="47"/>
        <v>4192.5625</v>
      </c>
      <c r="V742" s="10">
        <v>27883</v>
      </c>
      <c r="W742" s="139">
        <v>67.760000000000005</v>
      </c>
      <c r="X742" s="139">
        <v>0</v>
      </c>
      <c r="Y742" s="139">
        <v>67.08</v>
      </c>
      <c r="Z742" s="139">
        <v>0</v>
      </c>
      <c r="AA742" s="139"/>
      <c r="AB742" s="139"/>
      <c r="AC742" s="139"/>
      <c r="AD742" s="139"/>
      <c r="AE742" s="139"/>
      <c r="AF742" s="139"/>
      <c r="AG742" s="139"/>
      <c r="AH742" s="139"/>
      <c r="AI742" s="139"/>
      <c r="AJ742" s="139"/>
      <c r="AK742" s="139"/>
      <c r="AL742" s="139"/>
      <c r="AM742" s="139">
        <v>67.760000000000005</v>
      </c>
      <c r="AN742" s="139">
        <v>0</v>
      </c>
      <c r="AO742" s="139">
        <v>67.08</v>
      </c>
      <c r="AP742" s="139">
        <v>0</v>
      </c>
    </row>
    <row r="743" spans="1:42" x14ac:dyDescent="0.25">
      <c r="A743">
        <f>'[2]All Speed'!A743</f>
        <v>15710</v>
      </c>
      <c r="B743">
        <f>'[2]All Speed'!C743</f>
        <v>1</v>
      </c>
      <c r="C743" s="8" t="str">
        <f>'[2]All Speed'!D743</f>
        <v>SR-163 NB</v>
      </c>
      <c r="D743" s="5">
        <f>'[2]All Speed'!E743</f>
        <v>18</v>
      </c>
      <c r="E743" s="1">
        <f>'[2]All Speed'!F743</f>
        <v>0.1</v>
      </c>
      <c r="F743" s="8" t="str">
        <f>'[2]All Speed'!G743</f>
        <v>GENESEE</v>
      </c>
      <c r="G743" s="112">
        <f>'[2]All Speed'!I743</f>
        <v>66.290000000000006</v>
      </c>
      <c r="H743" s="2">
        <f>'[2]All Speed'!J743</f>
        <v>64.540000000000006</v>
      </c>
      <c r="I743" s="112">
        <f>'[2]All Speed'!K743</f>
        <v>66.709999999999994</v>
      </c>
      <c r="J743" s="2">
        <f>'[2]All Speed'!L743</f>
        <v>64.75</v>
      </c>
      <c r="K743" s="112">
        <f>'[2]All Speed'!M743</f>
        <v>66.77</v>
      </c>
      <c r="L743" s="115">
        <f>VLOOKUP(A:A,readme[#All],2,FALSE)</f>
        <v>0</v>
      </c>
      <c r="M743" s="119">
        <f>VLOOKUP(A:A,readme[#All],3,FALSE)</f>
        <v>0</v>
      </c>
      <c r="N743" s="115">
        <f>VLOOKUP(A:A,readme[#All],4,FALSE)</f>
        <v>0</v>
      </c>
      <c r="O743" s="6">
        <f>VLOOKUP(A:A,readme[#All],5,FALSE)</f>
        <v>0</v>
      </c>
      <c r="P743" s="115">
        <f>VLOOKUP(A:A,readme[#All],6,FALSE)</f>
        <v>0</v>
      </c>
      <c r="Q743" s="143">
        <f t="shared" si="44"/>
        <v>-1</v>
      </c>
      <c r="R743" s="117">
        <f t="shared" si="45"/>
        <v>4165.4116000000004</v>
      </c>
      <c r="S743" s="143">
        <f t="shared" si="46"/>
        <v>-1</v>
      </c>
      <c r="T743" s="118">
        <f t="shared" si="47"/>
        <v>4192.5625</v>
      </c>
      <c r="V743" s="10">
        <v>27884</v>
      </c>
      <c r="W743" s="139">
        <v>65.91</v>
      </c>
      <c r="X743" s="139">
        <v>0</v>
      </c>
      <c r="Y743" s="139">
        <v>63.25</v>
      </c>
      <c r="Z743" s="139">
        <v>0</v>
      </c>
      <c r="AA743" s="139"/>
      <c r="AB743" s="139"/>
      <c r="AC743" s="139"/>
      <c r="AD743" s="139"/>
      <c r="AE743" s="139"/>
      <c r="AF743" s="139"/>
      <c r="AG743" s="139"/>
      <c r="AH743" s="139"/>
      <c r="AI743" s="139"/>
      <c r="AJ743" s="139"/>
      <c r="AK743" s="139"/>
      <c r="AL743" s="139"/>
      <c r="AM743" s="139">
        <v>65.91</v>
      </c>
      <c r="AN743" s="139">
        <v>0</v>
      </c>
      <c r="AO743" s="139">
        <v>63.25</v>
      </c>
      <c r="AP743" s="139">
        <v>0</v>
      </c>
    </row>
    <row r="744" spans="1:42" x14ac:dyDescent="0.25">
      <c r="A744">
        <f>'[2]All Speed'!A744</f>
        <v>7373</v>
      </c>
      <c r="B744">
        <f>'[2]All Speed'!C744</f>
        <v>1</v>
      </c>
      <c r="C744" s="8" t="str">
        <f>'[2]All Speed'!D744</f>
        <v>SR-163 NB</v>
      </c>
      <c r="D744" s="5">
        <f>'[2]All Speed'!E744</f>
        <v>19</v>
      </c>
      <c r="E744" s="1">
        <f>'[2]All Speed'!F744</f>
        <v>0.42</v>
      </c>
      <c r="F744" s="8" t="str">
        <f>'[2]All Speed'!G744</f>
        <v>GENESEE</v>
      </c>
      <c r="G744" s="112">
        <f>'[2]All Speed'!I744</f>
        <v>66.290000000000006</v>
      </c>
      <c r="H744" s="2">
        <f>'[2]All Speed'!J744</f>
        <v>64.540000000000006</v>
      </c>
      <c r="I744" s="112">
        <f>'[2]All Speed'!K744</f>
        <v>66.709999999999994</v>
      </c>
      <c r="J744" s="2">
        <f>'[2]All Speed'!L744</f>
        <v>64.75</v>
      </c>
      <c r="K744" s="112">
        <f>'[2]All Speed'!M744</f>
        <v>66.77</v>
      </c>
      <c r="L744" s="115">
        <f>VLOOKUP(A:A,readme[#All],2,FALSE)</f>
        <v>0</v>
      </c>
      <c r="M744" s="119">
        <f>VLOOKUP(A:A,readme[#All],3,FALSE)</f>
        <v>0</v>
      </c>
      <c r="N744" s="115">
        <f>VLOOKUP(A:A,readme[#All],4,FALSE)</f>
        <v>0</v>
      </c>
      <c r="O744" s="6">
        <f>VLOOKUP(A:A,readme[#All],5,FALSE)</f>
        <v>0</v>
      </c>
      <c r="P744" s="115">
        <f>VLOOKUP(A:A,readme[#All],6,FALSE)</f>
        <v>0</v>
      </c>
      <c r="Q744" s="143">
        <f t="shared" si="44"/>
        <v>-1</v>
      </c>
      <c r="R744" s="117">
        <f t="shared" si="45"/>
        <v>4165.4116000000004</v>
      </c>
      <c r="S744" s="143">
        <f t="shared" si="46"/>
        <v>-1</v>
      </c>
      <c r="T744" s="118">
        <f t="shared" si="47"/>
        <v>4192.5625</v>
      </c>
      <c r="V744" s="10">
        <v>27887</v>
      </c>
      <c r="W744" s="139"/>
      <c r="X744" s="139"/>
      <c r="Y744" s="139"/>
      <c r="Z744" s="139"/>
      <c r="AA744" s="139">
        <v>66.760000000000005</v>
      </c>
      <c r="AB744" s="139">
        <v>0</v>
      </c>
      <c r="AC744" s="139">
        <v>65.040000000000006</v>
      </c>
      <c r="AD744" s="139">
        <v>0</v>
      </c>
      <c r="AE744" s="139"/>
      <c r="AF744" s="139"/>
      <c r="AG744" s="139"/>
      <c r="AH744" s="139"/>
      <c r="AI744" s="139"/>
      <c r="AJ744" s="139"/>
      <c r="AK744" s="139"/>
      <c r="AL744" s="139"/>
      <c r="AM744" s="139">
        <v>66.760000000000005</v>
      </c>
      <c r="AN744" s="139">
        <v>0</v>
      </c>
      <c r="AO744" s="139">
        <v>65.040000000000006</v>
      </c>
      <c r="AP744" s="139">
        <v>0</v>
      </c>
    </row>
    <row r="745" spans="1:42" x14ac:dyDescent="0.25">
      <c r="A745">
        <f>'[2]All Speed'!A745</f>
        <v>15700</v>
      </c>
      <c r="B745">
        <f>'[2]All Speed'!C745</f>
        <v>1</v>
      </c>
      <c r="C745" s="8" t="str">
        <f>'[2]All Speed'!D745</f>
        <v>SR-163 NB</v>
      </c>
      <c r="D745" s="5">
        <f>'[2]All Speed'!E745</f>
        <v>21</v>
      </c>
      <c r="E745" s="1">
        <f>'[2]All Speed'!F745</f>
        <v>0.1</v>
      </c>
      <c r="F745" s="8" t="str">
        <f>'[2]All Speed'!G745</f>
        <v>GENESEE</v>
      </c>
      <c r="G745" s="112">
        <f>'[2]All Speed'!I745</f>
        <v>66.78</v>
      </c>
      <c r="H745" s="2">
        <f>'[2]All Speed'!J745</f>
        <v>68.16</v>
      </c>
      <c r="I745" s="112">
        <f>'[2]All Speed'!K745</f>
        <v>67.59</v>
      </c>
      <c r="J745" s="2">
        <f>'[2]All Speed'!L745</f>
        <v>66.290000000000006</v>
      </c>
      <c r="K745" s="112">
        <f>'[2]All Speed'!M745</f>
        <v>67.540000000000006</v>
      </c>
      <c r="L745" s="115">
        <f>VLOOKUP(A:A,readme[#All],2,FALSE)</f>
        <v>0</v>
      </c>
      <c r="M745" s="119">
        <f>VLOOKUP(A:A,readme[#All],3,FALSE)</f>
        <v>0</v>
      </c>
      <c r="N745" s="115">
        <f>VLOOKUP(A:A,readme[#All],4,FALSE)</f>
        <v>0</v>
      </c>
      <c r="O745" s="6">
        <f>VLOOKUP(A:A,readme[#All],5,FALSE)</f>
        <v>0</v>
      </c>
      <c r="P745" s="115">
        <f>VLOOKUP(A:A,readme[#All],6,FALSE)</f>
        <v>0</v>
      </c>
      <c r="Q745" s="144">
        <f t="shared" si="44"/>
        <v>-1</v>
      </c>
      <c r="R745" s="117">
        <f t="shared" si="45"/>
        <v>4645.7855999999992</v>
      </c>
      <c r="S745" s="144">
        <f t="shared" si="46"/>
        <v>-1</v>
      </c>
      <c r="T745" s="118">
        <f t="shared" si="47"/>
        <v>4394.3641000000007</v>
      </c>
      <c r="V745" s="10">
        <v>27888</v>
      </c>
      <c r="W745" s="139"/>
      <c r="X745" s="139"/>
      <c r="Y745" s="139"/>
      <c r="Z745" s="139"/>
      <c r="AA745" s="139">
        <v>66.760000000000005</v>
      </c>
      <c r="AB745" s="139">
        <v>0</v>
      </c>
      <c r="AC745" s="139">
        <v>65.040000000000006</v>
      </c>
      <c r="AD745" s="139">
        <v>0</v>
      </c>
      <c r="AE745" s="139"/>
      <c r="AF745" s="139"/>
      <c r="AG745" s="139"/>
      <c r="AH745" s="139"/>
      <c r="AI745" s="139"/>
      <c r="AJ745" s="139"/>
      <c r="AK745" s="139"/>
      <c r="AL745" s="139"/>
      <c r="AM745" s="139">
        <v>66.760000000000005</v>
      </c>
      <c r="AN745" s="139">
        <v>0</v>
      </c>
      <c r="AO745" s="139">
        <v>65.040000000000006</v>
      </c>
      <c r="AP745" s="139">
        <v>0</v>
      </c>
    </row>
    <row r="746" spans="1:42" x14ac:dyDescent="0.25">
      <c r="A746">
        <f>'[2]All Speed'!A746</f>
        <v>31183</v>
      </c>
      <c r="B746">
        <f>'[2]All Speed'!C746</f>
        <v>1</v>
      </c>
      <c r="C746" s="8" t="str">
        <f>'[2]All Speed'!D746</f>
        <v>SR-163 NB</v>
      </c>
      <c r="D746" s="5">
        <f>'[2]All Speed'!E746</f>
        <v>22</v>
      </c>
      <c r="E746" s="1">
        <f>'[2]All Speed'!F746</f>
        <v>0.21</v>
      </c>
      <c r="F746" s="8" t="str">
        <f>'[2]All Speed'!G746</f>
        <v>MESA COLLEGE</v>
      </c>
      <c r="G746" s="112">
        <f>'[2]All Speed'!I746</f>
        <v>66.78</v>
      </c>
      <c r="H746" s="2">
        <f>'[2]All Speed'!J746</f>
        <v>68.16</v>
      </c>
      <c r="I746" s="112">
        <f>'[2]All Speed'!K746</f>
        <v>67.59</v>
      </c>
      <c r="J746" s="2">
        <f>'[2]All Speed'!L746</f>
        <v>66.290000000000006</v>
      </c>
      <c r="K746" s="112">
        <f>'[2]All Speed'!M746</f>
        <v>67.540000000000006</v>
      </c>
      <c r="L746" s="115">
        <f>VLOOKUP(A:A,readme[#All],2,FALSE)</f>
        <v>0</v>
      </c>
      <c r="M746" s="119">
        <f>VLOOKUP(A:A,readme[#All],3,FALSE)</f>
        <v>0</v>
      </c>
      <c r="N746" s="115">
        <f>VLOOKUP(A:A,readme[#All],4,FALSE)</f>
        <v>0</v>
      </c>
      <c r="O746" s="6">
        <f>VLOOKUP(A:A,readme[#All],5,FALSE)</f>
        <v>0</v>
      </c>
      <c r="P746" s="115">
        <f>VLOOKUP(A:A,readme[#All],6,FALSE)</f>
        <v>0</v>
      </c>
      <c r="Q746" s="143">
        <f t="shared" si="44"/>
        <v>-1</v>
      </c>
      <c r="R746" s="117">
        <f t="shared" si="45"/>
        <v>4645.7855999999992</v>
      </c>
      <c r="S746" s="143">
        <f t="shared" si="46"/>
        <v>-1</v>
      </c>
      <c r="T746" s="118">
        <f t="shared" si="47"/>
        <v>4394.3641000000007</v>
      </c>
      <c r="V746" s="10">
        <v>27893</v>
      </c>
      <c r="W746" s="139">
        <v>66.37</v>
      </c>
      <c r="X746" s="139">
        <v>0</v>
      </c>
      <c r="Y746" s="139">
        <v>65.8</v>
      </c>
      <c r="Z746" s="139">
        <v>0</v>
      </c>
      <c r="AA746" s="139"/>
      <c r="AB746" s="139"/>
      <c r="AC746" s="139"/>
      <c r="AD746" s="139"/>
      <c r="AE746" s="139"/>
      <c r="AF746" s="139"/>
      <c r="AG746" s="139"/>
      <c r="AH746" s="139"/>
      <c r="AI746" s="139"/>
      <c r="AJ746" s="139"/>
      <c r="AK746" s="139"/>
      <c r="AL746" s="139"/>
      <c r="AM746" s="139">
        <v>66.37</v>
      </c>
      <c r="AN746" s="139">
        <v>0</v>
      </c>
      <c r="AO746" s="139">
        <v>65.8</v>
      </c>
      <c r="AP746" s="139">
        <v>0</v>
      </c>
    </row>
    <row r="747" spans="1:42" x14ac:dyDescent="0.25">
      <c r="A747">
        <f>'[2]All Speed'!A747</f>
        <v>15690</v>
      </c>
      <c r="B747">
        <f>'[2]All Speed'!C747</f>
        <v>1</v>
      </c>
      <c r="C747" s="8" t="str">
        <f>'[2]All Speed'!D747</f>
        <v>SR-163 NB</v>
      </c>
      <c r="D747" s="5">
        <f>'[2]All Speed'!E747</f>
        <v>24</v>
      </c>
      <c r="E747" s="1">
        <f>'[2]All Speed'!F747</f>
        <v>0.56000000000000005</v>
      </c>
      <c r="F747" s="8" t="str">
        <f>'[2]All Speed'!G747</f>
        <v>I-805 NB</v>
      </c>
      <c r="G747" s="112">
        <f>'[2]All Speed'!I747</f>
        <v>68.739999999999995</v>
      </c>
      <c r="H747" s="2">
        <f>'[2]All Speed'!J747</f>
        <v>70.650000000000006</v>
      </c>
      <c r="I747" s="112">
        <f>'[2]All Speed'!K747</f>
        <v>70.88</v>
      </c>
      <c r="J747" s="2">
        <f>'[2]All Speed'!L747</f>
        <v>70.23</v>
      </c>
      <c r="K747" s="112">
        <f>'[2]All Speed'!M747</f>
        <v>69.989999999999995</v>
      </c>
      <c r="L747" s="115">
        <f>VLOOKUP(A:A,readme[#All],2,FALSE)</f>
        <v>0</v>
      </c>
      <c r="M747" s="119">
        <f>VLOOKUP(A:A,readme[#All],3,FALSE)</f>
        <v>0</v>
      </c>
      <c r="N747" s="115">
        <f>VLOOKUP(A:A,readme[#All],4,FALSE)</f>
        <v>0</v>
      </c>
      <c r="O747" s="6">
        <f>VLOOKUP(A:A,readme[#All],5,FALSE)</f>
        <v>0</v>
      </c>
      <c r="P747" s="115">
        <f>VLOOKUP(A:A,readme[#All],6,FALSE)</f>
        <v>0</v>
      </c>
      <c r="Q747" s="143">
        <f t="shared" si="44"/>
        <v>-1</v>
      </c>
      <c r="R747" s="117">
        <f t="shared" si="45"/>
        <v>4991.4225000000006</v>
      </c>
      <c r="S747" s="143">
        <f t="shared" si="46"/>
        <v>-1</v>
      </c>
      <c r="T747" s="118">
        <f t="shared" si="47"/>
        <v>4932.2529000000004</v>
      </c>
      <c r="V747" s="10">
        <v>27894</v>
      </c>
      <c r="W747" s="139">
        <v>66.37</v>
      </c>
      <c r="X747" s="139">
        <v>0</v>
      </c>
      <c r="Y747" s="139">
        <v>65.8</v>
      </c>
      <c r="Z747" s="139">
        <v>0</v>
      </c>
      <c r="AA747" s="139"/>
      <c r="AB747" s="139"/>
      <c r="AC747" s="139"/>
      <c r="AD747" s="139"/>
      <c r="AE747" s="139"/>
      <c r="AF747" s="139"/>
      <c r="AG747" s="139"/>
      <c r="AH747" s="139"/>
      <c r="AI747" s="139"/>
      <c r="AJ747" s="139"/>
      <c r="AK747" s="139"/>
      <c r="AL747" s="139"/>
      <c r="AM747" s="139">
        <v>66.37</v>
      </c>
      <c r="AN747" s="139">
        <v>0</v>
      </c>
      <c r="AO747" s="139">
        <v>65.8</v>
      </c>
      <c r="AP747" s="139">
        <v>0</v>
      </c>
    </row>
    <row r="748" spans="1:42" x14ac:dyDescent="0.25">
      <c r="A748">
        <f>'[2]All Speed'!A748</f>
        <v>8822</v>
      </c>
      <c r="B748">
        <f>'[2]All Speed'!C748</f>
        <v>1</v>
      </c>
      <c r="C748" s="8" t="str">
        <f>'[2]All Speed'!D748</f>
        <v>SR-163 NB</v>
      </c>
      <c r="D748" s="5">
        <f>'[2]All Speed'!E748</f>
        <v>26</v>
      </c>
      <c r="E748" s="1">
        <f>'[2]All Speed'!F748</f>
        <v>0.61</v>
      </c>
      <c r="F748" s="8" t="str">
        <f>'[2]All Speed'!G748</f>
        <v>BALBOA</v>
      </c>
      <c r="G748" s="112">
        <f>'[2]All Speed'!I748</f>
        <v>67.790000000000006</v>
      </c>
      <c r="H748" s="2">
        <f>'[2]All Speed'!J748</f>
        <v>69.260000000000005</v>
      </c>
      <c r="I748" s="112">
        <f>'[2]All Speed'!K748</f>
        <v>69.22</v>
      </c>
      <c r="J748" s="2">
        <f>'[2]All Speed'!L748</f>
        <v>66.08</v>
      </c>
      <c r="K748" s="112">
        <f>'[2]All Speed'!M748</f>
        <v>68.92</v>
      </c>
      <c r="L748" s="115">
        <f>VLOOKUP(A:A,readme[#All],2,FALSE)</f>
        <v>0</v>
      </c>
      <c r="M748" s="119">
        <f>VLOOKUP(A:A,readme[#All],3,FALSE)</f>
        <v>0</v>
      </c>
      <c r="N748" s="115">
        <f>VLOOKUP(A:A,readme[#All],4,FALSE)</f>
        <v>0</v>
      </c>
      <c r="O748" s="6">
        <f>VLOOKUP(A:A,readme[#All],5,FALSE)</f>
        <v>0</v>
      </c>
      <c r="P748" s="115">
        <f>VLOOKUP(A:A,readme[#All],6,FALSE)</f>
        <v>0</v>
      </c>
      <c r="Q748" s="143">
        <f t="shared" si="44"/>
        <v>-1</v>
      </c>
      <c r="R748" s="117">
        <f t="shared" si="45"/>
        <v>4796.9476000000004</v>
      </c>
      <c r="S748" s="143">
        <f t="shared" si="46"/>
        <v>-1</v>
      </c>
      <c r="T748" s="118">
        <f t="shared" si="47"/>
        <v>4366.5663999999997</v>
      </c>
      <c r="V748" s="10">
        <v>27898</v>
      </c>
      <c r="W748" s="139"/>
      <c r="X748" s="139"/>
      <c r="Y748" s="139"/>
      <c r="Z748" s="139"/>
      <c r="AA748" s="139">
        <v>66.37</v>
      </c>
      <c r="AB748" s="139">
        <v>0</v>
      </c>
      <c r="AC748" s="139">
        <v>65.8</v>
      </c>
      <c r="AD748" s="139">
        <v>0</v>
      </c>
      <c r="AE748" s="139"/>
      <c r="AF748" s="139"/>
      <c r="AG748" s="139"/>
      <c r="AH748" s="139"/>
      <c r="AI748" s="139"/>
      <c r="AJ748" s="139"/>
      <c r="AK748" s="139"/>
      <c r="AL748" s="139"/>
      <c r="AM748" s="139">
        <v>66.37</v>
      </c>
      <c r="AN748" s="139">
        <v>0</v>
      </c>
      <c r="AO748" s="139">
        <v>65.8</v>
      </c>
      <c r="AP748" s="139">
        <v>0</v>
      </c>
    </row>
    <row r="749" spans="1:42" x14ac:dyDescent="0.25">
      <c r="A749">
        <f>'[2]All Speed'!A749</f>
        <v>8825</v>
      </c>
      <c r="B749">
        <f>'[2]All Speed'!C749</f>
        <v>1</v>
      </c>
      <c r="C749" s="8" t="str">
        <f>'[2]All Speed'!D749</f>
        <v>SR-163 NB</v>
      </c>
      <c r="D749" s="5">
        <f>'[2]All Speed'!E749</f>
        <v>28</v>
      </c>
      <c r="E749" s="1">
        <f>'[2]All Speed'!F749</f>
        <v>0.72</v>
      </c>
      <c r="F749" s="8" t="str">
        <f>'[2]All Speed'!G749</f>
        <v>CLAIREMONT MESA</v>
      </c>
      <c r="G749" s="112">
        <f>'[2]All Speed'!I749</f>
        <v>66.77</v>
      </c>
      <c r="H749" s="2">
        <f>'[2]All Speed'!J749</f>
        <v>68.83</v>
      </c>
      <c r="I749" s="112">
        <f>'[2]All Speed'!K749</f>
        <v>68.19</v>
      </c>
      <c r="J749" s="2">
        <f>'[2]All Speed'!L749</f>
        <v>61.89</v>
      </c>
      <c r="K749" s="112">
        <f>'[2]All Speed'!M749</f>
        <v>67.81</v>
      </c>
      <c r="L749" s="115">
        <f>VLOOKUP(A:A,readme[#All],2,FALSE)</f>
        <v>0</v>
      </c>
      <c r="M749" s="119">
        <f>VLOOKUP(A:A,readme[#All],3,FALSE)</f>
        <v>0</v>
      </c>
      <c r="N749" s="115">
        <f>VLOOKUP(A:A,readme[#All],4,FALSE)</f>
        <v>0</v>
      </c>
      <c r="O749" s="6">
        <f>VLOOKUP(A:A,readme[#All],5,FALSE)</f>
        <v>0</v>
      </c>
      <c r="P749" s="115">
        <f>VLOOKUP(A:A,readme[#All],6,FALSE)</f>
        <v>0</v>
      </c>
      <c r="Q749" s="143">
        <f t="shared" si="44"/>
        <v>-1</v>
      </c>
      <c r="R749" s="117">
        <f t="shared" si="45"/>
        <v>4737.5689000000002</v>
      </c>
      <c r="S749" s="143">
        <f t="shared" si="46"/>
        <v>-1</v>
      </c>
      <c r="T749" s="118">
        <f t="shared" si="47"/>
        <v>3830.3721</v>
      </c>
      <c r="V749" s="10">
        <v>27901</v>
      </c>
      <c r="W749" s="139"/>
      <c r="X749" s="139"/>
      <c r="Y749" s="139"/>
      <c r="Z749" s="139"/>
      <c r="AA749" s="139">
        <v>67.77</v>
      </c>
      <c r="AB749" s="139">
        <v>0</v>
      </c>
      <c r="AC749" s="139">
        <v>67.290000000000006</v>
      </c>
      <c r="AD749" s="139">
        <v>0</v>
      </c>
      <c r="AE749" s="139"/>
      <c r="AF749" s="139"/>
      <c r="AG749" s="139"/>
      <c r="AH749" s="139"/>
      <c r="AI749" s="139"/>
      <c r="AJ749" s="139"/>
      <c r="AK749" s="139"/>
      <c r="AL749" s="139"/>
      <c r="AM749" s="139">
        <v>67.77</v>
      </c>
      <c r="AN749" s="139">
        <v>0</v>
      </c>
      <c r="AO749" s="139">
        <v>67.290000000000006</v>
      </c>
      <c r="AP749" s="139">
        <v>0</v>
      </c>
    </row>
    <row r="750" spans="1:42" x14ac:dyDescent="0.25">
      <c r="A750">
        <f>'[2]All Speed'!A750</f>
        <v>15318</v>
      </c>
      <c r="B750">
        <f>'[2]All Speed'!C750</f>
        <v>1</v>
      </c>
      <c r="C750" s="8" t="str">
        <f>'[2]All Speed'!D750</f>
        <v>SR-163 NB</v>
      </c>
      <c r="D750" s="5">
        <f>'[2]All Speed'!E750</f>
        <v>31</v>
      </c>
      <c r="E750" s="1">
        <f>'[2]All Speed'!F750</f>
        <v>0.21</v>
      </c>
      <c r="F750" s="8" t="str">
        <f>'[2]All Speed'!G750</f>
        <v>SR-52 EB</v>
      </c>
      <c r="G750" s="112">
        <f>'[2]All Speed'!I750</f>
        <v>67.209999999999994</v>
      </c>
      <c r="H750" s="2">
        <f>'[2]All Speed'!J750</f>
        <v>68.209999999999994</v>
      </c>
      <c r="I750" s="112">
        <f>'[2]All Speed'!K750</f>
        <v>67.89</v>
      </c>
      <c r="J750" s="2">
        <f>'[2]All Speed'!L750</f>
        <v>64.02</v>
      </c>
      <c r="K750" s="112">
        <f>'[2]All Speed'!M750</f>
        <v>68.180000000000007</v>
      </c>
      <c r="L750" s="115">
        <f>VLOOKUP(A:A,readme[#All],2,FALSE)</f>
        <v>0</v>
      </c>
      <c r="M750" s="119">
        <f>VLOOKUP(A:A,readme[#All],3,FALSE)</f>
        <v>0</v>
      </c>
      <c r="N750" s="115">
        <f>VLOOKUP(A:A,readme[#All],4,FALSE)</f>
        <v>0</v>
      </c>
      <c r="O750" s="6">
        <f>VLOOKUP(A:A,readme[#All],5,FALSE)</f>
        <v>0</v>
      </c>
      <c r="P750" s="115">
        <f>VLOOKUP(A:A,readme[#All],6,FALSE)</f>
        <v>0</v>
      </c>
      <c r="Q750" s="143">
        <f t="shared" si="44"/>
        <v>-1</v>
      </c>
      <c r="R750" s="117">
        <f t="shared" si="45"/>
        <v>4652.6040999999996</v>
      </c>
      <c r="S750" s="143">
        <f t="shared" si="46"/>
        <v>-1</v>
      </c>
      <c r="T750" s="118">
        <f t="shared" si="47"/>
        <v>4098.5603999999994</v>
      </c>
      <c r="V750" s="10">
        <v>27902</v>
      </c>
      <c r="W750" s="139"/>
      <c r="X750" s="139"/>
      <c r="Y750" s="139"/>
      <c r="Z750" s="139"/>
      <c r="AA750" s="139">
        <v>64.97</v>
      </c>
      <c r="AB750" s="139">
        <v>0</v>
      </c>
      <c r="AC750" s="139">
        <v>64.010000000000005</v>
      </c>
      <c r="AD750" s="139">
        <v>0</v>
      </c>
      <c r="AE750" s="139"/>
      <c r="AF750" s="139"/>
      <c r="AG750" s="139"/>
      <c r="AH750" s="139"/>
      <c r="AI750" s="139"/>
      <c r="AJ750" s="139"/>
      <c r="AK750" s="139"/>
      <c r="AL750" s="139"/>
      <c r="AM750" s="139">
        <v>64.97</v>
      </c>
      <c r="AN750" s="139">
        <v>0</v>
      </c>
      <c r="AO750" s="139">
        <v>64.010000000000005</v>
      </c>
      <c r="AP750" s="139">
        <v>0</v>
      </c>
    </row>
    <row r="751" spans="1:42" x14ac:dyDescent="0.25">
      <c r="A751">
        <f>'[2]All Speed'!A751</f>
        <v>15317</v>
      </c>
      <c r="B751">
        <f>'[2]All Speed'!C751</f>
        <v>1</v>
      </c>
      <c r="C751" s="8" t="str">
        <f>'[2]All Speed'!D751</f>
        <v>SR-163 NB</v>
      </c>
      <c r="D751" s="5">
        <f>'[2]All Speed'!E751</f>
        <v>32</v>
      </c>
      <c r="E751" s="1">
        <f>'[2]All Speed'!F751</f>
        <v>0.85</v>
      </c>
      <c r="F751" s="8" t="str">
        <f>'[2]All Speed'!G751</f>
        <v>KEARNY VILLA</v>
      </c>
      <c r="G751" s="112">
        <f>'[2]All Speed'!I751</f>
        <v>67.209999999999994</v>
      </c>
      <c r="H751" s="2">
        <f>'[2]All Speed'!J751</f>
        <v>68.209999999999994</v>
      </c>
      <c r="I751" s="112">
        <f>'[2]All Speed'!K751</f>
        <v>67.89</v>
      </c>
      <c r="J751" s="2">
        <f>'[2]All Speed'!L751</f>
        <v>64.02</v>
      </c>
      <c r="K751" s="112">
        <f>'[2]All Speed'!M751</f>
        <v>68.180000000000007</v>
      </c>
      <c r="L751" s="115">
        <f>VLOOKUP(A:A,readme[#All],2,FALSE)</f>
        <v>0</v>
      </c>
      <c r="M751" s="119">
        <f>VLOOKUP(A:A,readme[#All],3,FALSE)</f>
        <v>0</v>
      </c>
      <c r="N751" s="115">
        <f>VLOOKUP(A:A,readme[#All],4,FALSE)</f>
        <v>0</v>
      </c>
      <c r="O751" s="6">
        <f>VLOOKUP(A:A,readme[#All],5,FALSE)</f>
        <v>0</v>
      </c>
      <c r="P751" s="115">
        <f>VLOOKUP(A:A,readme[#All],6,FALSE)</f>
        <v>0</v>
      </c>
      <c r="Q751" s="143">
        <f t="shared" si="44"/>
        <v>-1</v>
      </c>
      <c r="R751" s="117">
        <f t="shared" si="45"/>
        <v>4652.6040999999996</v>
      </c>
      <c r="S751" s="143">
        <f t="shared" si="46"/>
        <v>-1</v>
      </c>
      <c r="T751" s="118">
        <f t="shared" si="47"/>
        <v>4098.5603999999994</v>
      </c>
      <c r="V751" s="10">
        <v>27903</v>
      </c>
      <c r="W751" s="139">
        <v>67.77</v>
      </c>
      <c r="X751" s="139">
        <v>0</v>
      </c>
      <c r="Y751" s="139">
        <v>67.290000000000006</v>
      </c>
      <c r="Z751" s="139">
        <v>0</v>
      </c>
      <c r="AA751" s="139"/>
      <c r="AB751" s="139"/>
      <c r="AC751" s="139"/>
      <c r="AD751" s="139"/>
      <c r="AE751" s="139"/>
      <c r="AF751" s="139"/>
      <c r="AG751" s="139"/>
      <c r="AH751" s="139"/>
      <c r="AI751" s="139"/>
      <c r="AJ751" s="139"/>
      <c r="AK751" s="139"/>
      <c r="AL751" s="139"/>
      <c r="AM751" s="139">
        <v>67.77</v>
      </c>
      <c r="AN751" s="139">
        <v>0</v>
      </c>
      <c r="AO751" s="139">
        <v>67.290000000000006</v>
      </c>
      <c r="AP751" s="139">
        <v>0</v>
      </c>
    </row>
    <row r="752" spans="1:42" x14ac:dyDescent="0.25">
      <c r="A752">
        <f>'[2]All Speed'!A752</f>
        <v>15206</v>
      </c>
      <c r="B752">
        <f>'[2]All Speed'!C752</f>
        <v>1</v>
      </c>
      <c r="C752" s="8" t="str">
        <f>'[2]All Speed'!D752</f>
        <v>SR-163 NB</v>
      </c>
      <c r="D752" s="5">
        <f>'[2]All Speed'!E752</f>
        <v>33</v>
      </c>
      <c r="E752" s="1">
        <f>'[2]All Speed'!F752</f>
        <v>0.47</v>
      </c>
      <c r="F752" s="8" t="str">
        <f>'[2]All Speed'!G752</f>
        <v>KEARNY VILLA</v>
      </c>
      <c r="G752" s="112">
        <f>'[2]All Speed'!I752</f>
        <v>67</v>
      </c>
      <c r="H752" s="2">
        <f>'[2]All Speed'!J752</f>
        <v>69.760000000000005</v>
      </c>
      <c r="I752" s="112">
        <f>'[2]All Speed'!K752</f>
        <v>69.569999999999993</v>
      </c>
      <c r="J752" s="2">
        <f>'[2]All Speed'!L752</f>
        <v>66.900000000000006</v>
      </c>
      <c r="K752" s="112">
        <f>'[2]All Speed'!M752</f>
        <v>68.52</v>
      </c>
      <c r="L752" s="115">
        <f>VLOOKUP(A:A,readme[#All],2,FALSE)</f>
        <v>0</v>
      </c>
      <c r="M752" s="119">
        <f>VLOOKUP(A:A,readme[#All],3,FALSE)</f>
        <v>0</v>
      </c>
      <c r="N752" s="115">
        <f>VLOOKUP(A:A,readme[#All],4,FALSE)</f>
        <v>0</v>
      </c>
      <c r="O752" s="6">
        <f>VLOOKUP(A:A,readme[#All],5,FALSE)</f>
        <v>0</v>
      </c>
      <c r="P752" s="115">
        <f>VLOOKUP(A:A,readme[#All],6,FALSE)</f>
        <v>0</v>
      </c>
      <c r="Q752" s="143">
        <f t="shared" si="44"/>
        <v>-1</v>
      </c>
      <c r="R752" s="117">
        <f t="shared" si="45"/>
        <v>4866.4576000000006</v>
      </c>
      <c r="S752" s="143">
        <f t="shared" si="46"/>
        <v>-1</v>
      </c>
      <c r="T752" s="118">
        <f t="shared" si="47"/>
        <v>4475.6100000000006</v>
      </c>
      <c r="V752" s="10">
        <v>27914</v>
      </c>
      <c r="W752" s="139">
        <v>67.66</v>
      </c>
      <c r="X752" s="139">
        <v>0</v>
      </c>
      <c r="Y752" s="139">
        <v>66.42</v>
      </c>
      <c r="Z752" s="139">
        <v>0</v>
      </c>
      <c r="AA752" s="139"/>
      <c r="AB752" s="139"/>
      <c r="AC752" s="139"/>
      <c r="AD752" s="139"/>
      <c r="AE752" s="139"/>
      <c r="AF752" s="139"/>
      <c r="AG752" s="139"/>
      <c r="AH752" s="139"/>
      <c r="AI752" s="139"/>
      <c r="AJ752" s="139"/>
      <c r="AK752" s="139"/>
      <c r="AL752" s="139"/>
      <c r="AM752" s="139">
        <v>67.66</v>
      </c>
      <c r="AN752" s="139">
        <v>0</v>
      </c>
      <c r="AO752" s="139">
        <v>66.42</v>
      </c>
      <c r="AP752" s="139">
        <v>0</v>
      </c>
    </row>
    <row r="753" spans="1:42" x14ac:dyDescent="0.25">
      <c r="A753">
        <f>'[2]All Speed'!A753</f>
        <v>11483</v>
      </c>
      <c r="B753">
        <f>'[2]All Speed'!C753</f>
        <v>1</v>
      </c>
      <c r="C753" s="8" t="str">
        <f>'[2]All Speed'!D753</f>
        <v>SR-163 NB</v>
      </c>
      <c r="D753" s="5">
        <f>'[2]All Speed'!E753</f>
        <v>34</v>
      </c>
      <c r="E753" s="1">
        <f>'[2]All Speed'!F753</f>
        <v>0.2</v>
      </c>
      <c r="F753" s="8" t="str">
        <f>'[2]All Speed'!G753</f>
        <v>KEARNY VILLA</v>
      </c>
      <c r="G753" s="112">
        <f>'[2]All Speed'!I753</f>
        <v>67</v>
      </c>
      <c r="H753" s="2">
        <f>'[2]All Speed'!J753</f>
        <v>69.760000000000005</v>
      </c>
      <c r="I753" s="112">
        <f>'[2]All Speed'!K753</f>
        <v>69.569999999999993</v>
      </c>
      <c r="J753" s="2">
        <f>'[2]All Speed'!L753</f>
        <v>66.900000000000006</v>
      </c>
      <c r="K753" s="112">
        <f>'[2]All Speed'!M753</f>
        <v>68.52</v>
      </c>
      <c r="L753" s="115">
        <f>VLOOKUP(A:A,readme[#All],2,FALSE)</f>
        <v>0</v>
      </c>
      <c r="M753" s="119">
        <f>VLOOKUP(A:A,readme[#All],3,FALSE)</f>
        <v>0</v>
      </c>
      <c r="N753" s="115">
        <f>VLOOKUP(A:A,readme[#All],4,FALSE)</f>
        <v>0</v>
      </c>
      <c r="O753" s="6">
        <f>VLOOKUP(A:A,readme[#All],5,FALSE)</f>
        <v>0</v>
      </c>
      <c r="P753" s="115">
        <f>VLOOKUP(A:A,readme[#All],6,FALSE)</f>
        <v>0</v>
      </c>
      <c r="Q753" s="143">
        <f t="shared" si="44"/>
        <v>-1</v>
      </c>
      <c r="R753" s="117">
        <f t="shared" si="45"/>
        <v>4866.4576000000006</v>
      </c>
      <c r="S753" s="143">
        <f t="shared" si="46"/>
        <v>-1</v>
      </c>
      <c r="T753" s="118">
        <f t="shared" si="47"/>
        <v>4475.6100000000006</v>
      </c>
      <c r="V753" s="10">
        <v>27915</v>
      </c>
      <c r="W753" s="139"/>
      <c r="X753" s="139"/>
      <c r="Y753" s="139"/>
      <c r="Z753" s="139"/>
      <c r="AA753" s="139">
        <v>66.09</v>
      </c>
      <c r="AB753" s="139">
        <v>0</v>
      </c>
      <c r="AC753" s="139">
        <v>62.65</v>
      </c>
      <c r="AD753" s="139">
        <v>0</v>
      </c>
      <c r="AE753" s="139"/>
      <c r="AF753" s="139"/>
      <c r="AG753" s="139"/>
      <c r="AH753" s="139"/>
      <c r="AI753" s="139"/>
      <c r="AJ753" s="139"/>
      <c r="AK753" s="139"/>
      <c r="AL753" s="139"/>
      <c r="AM753" s="139">
        <v>66.09</v>
      </c>
      <c r="AN753" s="139">
        <v>0</v>
      </c>
      <c r="AO753" s="139">
        <v>62.65</v>
      </c>
      <c r="AP753" s="139">
        <v>0</v>
      </c>
    </row>
    <row r="754" spans="1:42" x14ac:dyDescent="0.25">
      <c r="A754">
        <f>'[2]All Speed'!A754</f>
        <v>11481</v>
      </c>
      <c r="B754">
        <f>'[2]All Speed'!C754</f>
        <v>1</v>
      </c>
      <c r="C754" s="8" t="str">
        <f>'[2]All Speed'!D754</f>
        <v>SR-163 NB</v>
      </c>
      <c r="D754" s="5">
        <f>'[2]All Speed'!E754</f>
        <v>35</v>
      </c>
      <c r="E754" s="1">
        <f>'[2]All Speed'!F754</f>
        <v>0.55000000000000004</v>
      </c>
      <c r="F754" s="8" t="str">
        <f>'[2]All Speed'!G754</f>
        <v>I-15 HOV NB</v>
      </c>
      <c r="G754" s="112">
        <f>'[2]All Speed'!I754</f>
        <v>65.87</v>
      </c>
      <c r="H754" s="2">
        <f>'[2]All Speed'!J754</f>
        <v>58.39</v>
      </c>
      <c r="I754" s="112">
        <f>'[2]All Speed'!K754</f>
        <v>64.2</v>
      </c>
      <c r="J754" s="2">
        <f>'[2]All Speed'!L754</f>
        <v>56.4</v>
      </c>
      <c r="K754" s="112">
        <f>'[2]All Speed'!M754</f>
        <v>65.58</v>
      </c>
      <c r="L754" s="115">
        <f>VLOOKUP(A:A,readme[#All],2,FALSE)</f>
        <v>0</v>
      </c>
      <c r="M754" s="119">
        <f>VLOOKUP(A:A,readme[#All],3,FALSE)</f>
        <v>0</v>
      </c>
      <c r="N754" s="115">
        <f>VLOOKUP(A:A,readme[#All],4,FALSE)</f>
        <v>0</v>
      </c>
      <c r="O754" s="6">
        <f>VLOOKUP(A:A,readme[#All],5,FALSE)</f>
        <v>0</v>
      </c>
      <c r="P754" s="115">
        <f>VLOOKUP(A:A,readme[#All],6,FALSE)</f>
        <v>0</v>
      </c>
      <c r="Q754" s="143">
        <f t="shared" si="44"/>
        <v>-1</v>
      </c>
      <c r="R754" s="117">
        <f t="shared" si="45"/>
        <v>3409.3921</v>
      </c>
      <c r="S754" s="143">
        <f t="shared" si="46"/>
        <v>-1</v>
      </c>
      <c r="T754" s="118">
        <f t="shared" si="47"/>
        <v>3180.96</v>
      </c>
      <c r="V754" s="10">
        <v>27918</v>
      </c>
      <c r="W754" s="139"/>
      <c r="X754" s="139"/>
      <c r="Y754" s="139"/>
      <c r="Z754" s="139"/>
      <c r="AA754" s="139">
        <v>66.09</v>
      </c>
      <c r="AB754" s="139">
        <v>0</v>
      </c>
      <c r="AC754" s="139">
        <v>62.65</v>
      </c>
      <c r="AD754" s="139">
        <v>0</v>
      </c>
      <c r="AE754" s="139"/>
      <c r="AF754" s="139"/>
      <c r="AG754" s="139"/>
      <c r="AH754" s="139"/>
      <c r="AI754" s="139"/>
      <c r="AJ754" s="139"/>
      <c r="AK754" s="139"/>
      <c r="AL754" s="139"/>
      <c r="AM754" s="139">
        <v>66.09</v>
      </c>
      <c r="AN754" s="139">
        <v>0</v>
      </c>
      <c r="AO754" s="139">
        <v>62.65</v>
      </c>
      <c r="AP754" s="139">
        <v>0</v>
      </c>
    </row>
    <row r="755" spans="1:42" x14ac:dyDescent="0.25">
      <c r="A755">
        <f>'[2]All Speed'!A755</f>
        <v>7374</v>
      </c>
      <c r="B755">
        <f>'[2]All Speed'!C755</f>
        <v>2</v>
      </c>
      <c r="C755" s="8" t="str">
        <f>'[2]All Speed'!D755</f>
        <v>SR-163 SB</v>
      </c>
      <c r="D755" s="5">
        <f>'[2]All Speed'!E755</f>
        <v>1</v>
      </c>
      <c r="E755" s="1">
        <f>'[2]All Speed'!F755</f>
        <v>0.7</v>
      </c>
      <c r="F755" s="8" t="str">
        <f>'[2]All Speed'!G755</f>
        <v>I-15 SB</v>
      </c>
      <c r="G755" s="112">
        <f>'[2]All Speed'!I755</f>
        <v>69.489999999999995</v>
      </c>
      <c r="H755" s="2">
        <f>'[2]All Speed'!J755</f>
        <v>69.69</v>
      </c>
      <c r="I755" s="112">
        <f>'[2]All Speed'!K755</f>
        <v>68.84</v>
      </c>
      <c r="J755" s="2">
        <f>'[2]All Speed'!L755</f>
        <v>36</v>
      </c>
      <c r="K755" s="112">
        <f>'[2]All Speed'!M755</f>
        <v>69.48</v>
      </c>
      <c r="L755" s="115">
        <f>VLOOKUP(A:A,readme[#All],2,FALSE)</f>
        <v>0</v>
      </c>
      <c r="M755" s="119">
        <f>VLOOKUP(A:A,readme[#All],3,FALSE)</f>
        <v>0</v>
      </c>
      <c r="N755" s="115">
        <f>VLOOKUP(A:A,readme[#All],4,FALSE)</f>
        <v>0</v>
      </c>
      <c r="O755" s="6">
        <f>VLOOKUP(A:A,readme[#All],5,FALSE)</f>
        <v>0</v>
      </c>
      <c r="P755" s="115">
        <f>VLOOKUP(A:A,readme[#All],6,FALSE)</f>
        <v>0</v>
      </c>
      <c r="Q755" s="143">
        <f t="shared" si="44"/>
        <v>-1</v>
      </c>
      <c r="R755" s="117">
        <f t="shared" si="45"/>
        <v>4856.6961000000001</v>
      </c>
      <c r="S755" s="143">
        <f t="shared" si="46"/>
        <v>-1</v>
      </c>
      <c r="T755" s="118">
        <f t="shared" si="47"/>
        <v>1296</v>
      </c>
      <c r="V755" s="10">
        <v>27919</v>
      </c>
      <c r="W755" s="139">
        <v>67.510000000000005</v>
      </c>
      <c r="X755" s="139">
        <v>0</v>
      </c>
      <c r="Y755" s="139">
        <v>67.28</v>
      </c>
      <c r="Z755" s="139">
        <v>0</v>
      </c>
      <c r="AA755" s="139"/>
      <c r="AB755" s="139"/>
      <c r="AC755" s="139"/>
      <c r="AD755" s="139"/>
      <c r="AE755" s="139"/>
      <c r="AF755" s="139"/>
      <c r="AG755" s="139"/>
      <c r="AH755" s="139"/>
      <c r="AI755" s="139"/>
      <c r="AJ755" s="139"/>
      <c r="AK755" s="139"/>
      <c r="AL755" s="139"/>
      <c r="AM755" s="139">
        <v>67.510000000000005</v>
      </c>
      <c r="AN755" s="139">
        <v>0</v>
      </c>
      <c r="AO755" s="139">
        <v>67.28</v>
      </c>
      <c r="AP755" s="139">
        <v>0</v>
      </c>
    </row>
    <row r="756" spans="1:42" x14ac:dyDescent="0.25">
      <c r="A756">
        <f>'[2]All Speed'!A756</f>
        <v>16162</v>
      </c>
      <c r="B756">
        <f>'[2]All Speed'!C756</f>
        <v>2</v>
      </c>
      <c r="C756" s="8" t="str">
        <f>'[2]All Speed'!D756</f>
        <v>SR-163 SB</v>
      </c>
      <c r="D756" s="5">
        <f>'[2]All Speed'!E756</f>
        <v>2</v>
      </c>
      <c r="E756" s="1">
        <f>'[2]All Speed'!F756</f>
        <v>0.22</v>
      </c>
      <c r="F756" s="8" t="str">
        <f>'[2]All Speed'!G756</f>
        <v>I-15 HOV SB</v>
      </c>
      <c r="G756" s="112">
        <f>'[2]All Speed'!I756</f>
        <v>69.959999999999994</v>
      </c>
      <c r="H756" s="2">
        <f>'[2]All Speed'!J756</f>
        <v>69.19</v>
      </c>
      <c r="I756" s="112">
        <f>'[2]All Speed'!K756</f>
        <v>70.569999999999993</v>
      </c>
      <c r="J756" s="2">
        <f>'[2]All Speed'!L756</f>
        <v>63.99</v>
      </c>
      <c r="K756" s="112">
        <f>'[2]All Speed'!M756</f>
        <v>69.930000000000007</v>
      </c>
      <c r="L756" s="115">
        <f>VLOOKUP(A:A,readme[#All],2,FALSE)</f>
        <v>0</v>
      </c>
      <c r="M756" s="119">
        <f>VLOOKUP(A:A,readme[#All],3,FALSE)</f>
        <v>0</v>
      </c>
      <c r="N756" s="115">
        <f>VLOOKUP(A:A,readme[#All],4,FALSE)</f>
        <v>0</v>
      </c>
      <c r="O756" s="6">
        <f>VLOOKUP(A:A,readme[#All],5,FALSE)</f>
        <v>0</v>
      </c>
      <c r="P756" s="115">
        <f>VLOOKUP(A:A,readme[#All],6,FALSE)</f>
        <v>0</v>
      </c>
      <c r="Q756" s="143">
        <f t="shared" si="44"/>
        <v>-1</v>
      </c>
      <c r="R756" s="117">
        <f t="shared" si="45"/>
        <v>4787.2560999999996</v>
      </c>
      <c r="S756" s="143">
        <f t="shared" si="46"/>
        <v>-1</v>
      </c>
      <c r="T756" s="118">
        <f t="shared" si="47"/>
        <v>4094.7201000000005</v>
      </c>
      <c r="V756" s="10">
        <v>27921</v>
      </c>
      <c r="W756" s="139">
        <v>67.510000000000005</v>
      </c>
      <c r="X756" s="139">
        <v>0</v>
      </c>
      <c r="Y756" s="139">
        <v>67.28</v>
      </c>
      <c r="Z756" s="139">
        <v>0</v>
      </c>
      <c r="AA756" s="139"/>
      <c r="AB756" s="139"/>
      <c r="AC756" s="139"/>
      <c r="AD756" s="139"/>
      <c r="AE756" s="139"/>
      <c r="AF756" s="139"/>
      <c r="AG756" s="139"/>
      <c r="AH756" s="139"/>
      <c r="AI756" s="139"/>
      <c r="AJ756" s="139"/>
      <c r="AK756" s="139"/>
      <c r="AL756" s="139"/>
      <c r="AM756" s="139">
        <v>67.510000000000005</v>
      </c>
      <c r="AN756" s="139">
        <v>0</v>
      </c>
      <c r="AO756" s="139">
        <v>67.28</v>
      </c>
      <c r="AP756" s="139">
        <v>0</v>
      </c>
    </row>
    <row r="757" spans="1:42" x14ac:dyDescent="0.25">
      <c r="A757">
        <f>'[2]All Speed'!A757</f>
        <v>16164</v>
      </c>
      <c r="B757">
        <f>'[2]All Speed'!C757</f>
        <v>2</v>
      </c>
      <c r="C757" s="8" t="str">
        <f>'[2]All Speed'!D757</f>
        <v>SR-163 SB</v>
      </c>
      <c r="D757" s="5">
        <f>'[2]All Speed'!E757</f>
        <v>3</v>
      </c>
      <c r="E757" s="1">
        <f>'[2]All Speed'!F757</f>
        <v>0.32</v>
      </c>
      <c r="F757" s="8" t="str">
        <f>'[2]All Speed'!G757</f>
        <v>KEARNY VILLA</v>
      </c>
      <c r="G757" s="112">
        <f>'[2]All Speed'!I757</f>
        <v>69.959999999999994</v>
      </c>
      <c r="H757" s="2">
        <f>'[2]All Speed'!J757</f>
        <v>69.19</v>
      </c>
      <c r="I757" s="112">
        <f>'[2]All Speed'!K757</f>
        <v>70.569999999999993</v>
      </c>
      <c r="J757" s="2">
        <f>'[2]All Speed'!L757</f>
        <v>63.99</v>
      </c>
      <c r="K757" s="112">
        <f>'[2]All Speed'!M757</f>
        <v>69.930000000000007</v>
      </c>
      <c r="L757" s="115">
        <f>VLOOKUP(A:A,readme[#All],2,FALSE)</f>
        <v>0</v>
      </c>
      <c r="M757" s="119">
        <f>VLOOKUP(A:A,readme[#All],3,FALSE)</f>
        <v>0</v>
      </c>
      <c r="N757" s="115">
        <f>VLOOKUP(A:A,readme[#All],4,FALSE)</f>
        <v>0</v>
      </c>
      <c r="O757" s="6">
        <f>VLOOKUP(A:A,readme[#All],5,FALSE)</f>
        <v>0</v>
      </c>
      <c r="P757" s="115">
        <f>VLOOKUP(A:A,readme[#All],6,FALSE)</f>
        <v>0</v>
      </c>
      <c r="Q757" s="143">
        <f t="shared" si="44"/>
        <v>-1</v>
      </c>
      <c r="R757" s="117">
        <f t="shared" si="45"/>
        <v>4787.2560999999996</v>
      </c>
      <c r="S757" s="143">
        <f t="shared" si="46"/>
        <v>-1</v>
      </c>
      <c r="T757" s="118">
        <f t="shared" si="47"/>
        <v>4094.7201000000005</v>
      </c>
      <c r="V757" s="10">
        <v>27923</v>
      </c>
      <c r="W757" s="139"/>
      <c r="X757" s="139"/>
      <c r="Y757" s="139"/>
      <c r="Z757" s="139"/>
      <c r="AA757" s="139">
        <v>66.400000000000006</v>
      </c>
      <c r="AB757" s="139">
        <v>0</v>
      </c>
      <c r="AC757" s="139">
        <v>62.89</v>
      </c>
      <c r="AD757" s="139">
        <v>0</v>
      </c>
      <c r="AE757" s="139"/>
      <c r="AF757" s="139"/>
      <c r="AG757" s="139"/>
      <c r="AH757" s="139"/>
      <c r="AI757" s="139"/>
      <c r="AJ757" s="139"/>
      <c r="AK757" s="139"/>
      <c r="AL757" s="139"/>
      <c r="AM757" s="139">
        <v>66.400000000000006</v>
      </c>
      <c r="AN757" s="139">
        <v>0</v>
      </c>
      <c r="AO757" s="139">
        <v>62.89</v>
      </c>
      <c r="AP757" s="139">
        <v>0</v>
      </c>
    </row>
    <row r="758" spans="1:42" x14ac:dyDescent="0.25">
      <c r="A758">
        <f>'[2]All Speed'!A758</f>
        <v>15207</v>
      </c>
      <c r="B758">
        <f>'[2]All Speed'!C758</f>
        <v>2</v>
      </c>
      <c r="C758" s="8" t="str">
        <f>'[2]All Speed'!D758</f>
        <v>SR-163 SB</v>
      </c>
      <c r="D758" s="5">
        <f>'[2]All Speed'!E758</f>
        <v>6</v>
      </c>
      <c r="E758" s="1">
        <f>'[2]All Speed'!F758</f>
        <v>0.04</v>
      </c>
      <c r="F758" s="8" t="str">
        <f>'[2]All Speed'!G758</f>
        <v>SR-52 WB</v>
      </c>
      <c r="G758" s="112">
        <f>'[2]All Speed'!I758</f>
        <v>68.58</v>
      </c>
      <c r="H758" s="2">
        <f>'[2]All Speed'!J758</f>
        <v>65.77</v>
      </c>
      <c r="I758" s="112">
        <f>'[2]All Speed'!K758</f>
        <v>69.28</v>
      </c>
      <c r="J758" s="2">
        <f>'[2]All Speed'!L758</f>
        <v>55.26</v>
      </c>
      <c r="K758" s="112">
        <f>'[2]All Speed'!M758</f>
        <v>67.989999999999995</v>
      </c>
      <c r="L758" s="115">
        <f>VLOOKUP(A:A,readme[#All],2,FALSE)</f>
        <v>0</v>
      </c>
      <c r="M758" s="119">
        <f>VLOOKUP(A:A,readme[#All],3,FALSE)</f>
        <v>0</v>
      </c>
      <c r="N758" s="115">
        <f>VLOOKUP(A:A,readme[#All],4,FALSE)</f>
        <v>0</v>
      </c>
      <c r="O758" s="6">
        <f>VLOOKUP(A:A,readme[#All],5,FALSE)</f>
        <v>0</v>
      </c>
      <c r="P758" s="115">
        <f>VLOOKUP(A:A,readme[#All],6,FALSE)</f>
        <v>0</v>
      </c>
      <c r="Q758" s="143">
        <f t="shared" si="44"/>
        <v>-1</v>
      </c>
      <c r="R758" s="117">
        <f t="shared" si="45"/>
        <v>4325.6928999999991</v>
      </c>
      <c r="S758" s="143">
        <f t="shared" si="46"/>
        <v>-1</v>
      </c>
      <c r="T758" s="118">
        <f t="shared" si="47"/>
        <v>3053.6675999999998</v>
      </c>
      <c r="V758" s="10">
        <v>27924</v>
      </c>
      <c r="W758" s="139"/>
      <c r="X758" s="139"/>
      <c r="Y758" s="139"/>
      <c r="Z758" s="139"/>
      <c r="AA758" s="139">
        <v>66.400000000000006</v>
      </c>
      <c r="AB758" s="139">
        <v>0</v>
      </c>
      <c r="AC758" s="139">
        <v>62.89</v>
      </c>
      <c r="AD758" s="139">
        <v>0</v>
      </c>
      <c r="AE758" s="139"/>
      <c r="AF758" s="139"/>
      <c r="AG758" s="139"/>
      <c r="AH758" s="139"/>
      <c r="AI758" s="139"/>
      <c r="AJ758" s="139"/>
      <c r="AK758" s="139"/>
      <c r="AL758" s="139"/>
      <c r="AM758" s="139">
        <v>66.400000000000006</v>
      </c>
      <c r="AN758" s="139">
        <v>0</v>
      </c>
      <c r="AO758" s="139">
        <v>62.89</v>
      </c>
      <c r="AP758" s="139">
        <v>0</v>
      </c>
    </row>
    <row r="759" spans="1:42" x14ac:dyDescent="0.25">
      <c r="A759">
        <f>'[2]All Speed'!A759</f>
        <v>8824</v>
      </c>
      <c r="B759">
        <f>'[2]All Speed'!C759</f>
        <v>2</v>
      </c>
      <c r="C759" s="8" t="str">
        <f>'[2]All Speed'!D759</f>
        <v>SR-163 SB</v>
      </c>
      <c r="D759" s="5">
        <f>'[2]All Speed'!E759</f>
        <v>8</v>
      </c>
      <c r="E759" s="1">
        <f>'[2]All Speed'!F759</f>
        <v>0.72</v>
      </c>
      <c r="F759" s="8" t="str">
        <f>'[2]All Speed'!G759</f>
        <v>CLAIREMONT MESA</v>
      </c>
      <c r="G759" s="112">
        <f>'[2]All Speed'!I759</f>
        <v>66.77</v>
      </c>
      <c r="H759" s="2">
        <f>'[2]All Speed'!J759</f>
        <v>68.83</v>
      </c>
      <c r="I759" s="112">
        <f>'[2]All Speed'!K759</f>
        <v>68.19</v>
      </c>
      <c r="J759" s="2">
        <f>'[2]All Speed'!L759</f>
        <v>61.89</v>
      </c>
      <c r="K759" s="112">
        <f>'[2]All Speed'!M759</f>
        <v>67.81</v>
      </c>
      <c r="L759" s="115">
        <f>VLOOKUP(A:A,readme[#All],2,FALSE)</f>
        <v>0</v>
      </c>
      <c r="M759" s="119">
        <f>VLOOKUP(A:A,readme[#All],3,FALSE)</f>
        <v>0</v>
      </c>
      <c r="N759" s="115">
        <f>VLOOKUP(A:A,readme[#All],4,FALSE)</f>
        <v>0</v>
      </c>
      <c r="O759" s="6">
        <f>VLOOKUP(A:A,readme[#All],5,FALSE)</f>
        <v>0</v>
      </c>
      <c r="P759" s="115">
        <f>VLOOKUP(A:A,readme[#All],6,FALSE)</f>
        <v>0</v>
      </c>
      <c r="Q759" s="143">
        <f t="shared" si="44"/>
        <v>-1</v>
      </c>
      <c r="R759" s="117">
        <f t="shared" si="45"/>
        <v>4737.5689000000002</v>
      </c>
      <c r="S759" s="143">
        <f t="shared" si="46"/>
        <v>-1</v>
      </c>
      <c r="T759" s="118">
        <f t="shared" si="47"/>
        <v>3830.3721</v>
      </c>
      <c r="V759" s="10">
        <v>27925</v>
      </c>
      <c r="W759" s="139">
        <v>65.040000000000006</v>
      </c>
      <c r="X759" s="139">
        <v>0</v>
      </c>
      <c r="Y759" s="139">
        <v>67.209999999999994</v>
      </c>
      <c r="Z759" s="139">
        <v>0</v>
      </c>
      <c r="AA759" s="139"/>
      <c r="AB759" s="139"/>
      <c r="AC759" s="139"/>
      <c r="AD759" s="139"/>
      <c r="AE759" s="139"/>
      <c r="AF759" s="139"/>
      <c r="AG759" s="139"/>
      <c r="AH759" s="139"/>
      <c r="AI759" s="139"/>
      <c r="AJ759" s="139"/>
      <c r="AK759" s="139"/>
      <c r="AL759" s="139"/>
      <c r="AM759" s="139">
        <v>65.040000000000006</v>
      </c>
      <c r="AN759" s="139">
        <v>0</v>
      </c>
      <c r="AO759" s="139">
        <v>67.209999999999994</v>
      </c>
      <c r="AP759" s="139">
        <v>0</v>
      </c>
    </row>
    <row r="760" spans="1:42" x14ac:dyDescent="0.25">
      <c r="A760">
        <f>'[2]All Speed'!A760</f>
        <v>15689</v>
      </c>
      <c r="B760">
        <f>'[2]All Speed'!C760</f>
        <v>2</v>
      </c>
      <c r="C760" s="8" t="str">
        <f>'[2]All Speed'!D760</f>
        <v>SR-163 SB</v>
      </c>
      <c r="D760" s="5">
        <f>'[2]All Speed'!E760</f>
        <v>12</v>
      </c>
      <c r="E760" s="1">
        <f>'[2]All Speed'!F760</f>
        <v>0.4</v>
      </c>
      <c r="F760" s="8" t="str">
        <f>'[2]All Speed'!G760</f>
        <v>I-805 SB</v>
      </c>
      <c r="G760" s="112">
        <f>'[2]All Speed'!I760</f>
        <v>69.39</v>
      </c>
      <c r="H760" s="2">
        <f>'[2]All Speed'!J760</f>
        <v>68.38</v>
      </c>
      <c r="I760" s="112">
        <f>'[2]All Speed'!K760</f>
        <v>69.86</v>
      </c>
      <c r="J760" s="2">
        <f>'[2]All Speed'!L760</f>
        <v>45.35</v>
      </c>
      <c r="K760" s="112">
        <f>'[2]All Speed'!M760</f>
        <v>68.72</v>
      </c>
      <c r="L760" s="115">
        <f>VLOOKUP(A:A,readme[#All],2,FALSE)</f>
        <v>0</v>
      </c>
      <c r="M760" s="119">
        <f>VLOOKUP(A:A,readme[#All],3,FALSE)</f>
        <v>0</v>
      </c>
      <c r="N760" s="115">
        <f>VLOOKUP(A:A,readme[#All],4,FALSE)</f>
        <v>0</v>
      </c>
      <c r="O760" s="6">
        <f>VLOOKUP(A:A,readme[#All],5,FALSE)</f>
        <v>0</v>
      </c>
      <c r="P760" s="115">
        <f>VLOOKUP(A:A,readme[#All],6,FALSE)</f>
        <v>0</v>
      </c>
      <c r="Q760" s="143">
        <f t="shared" si="44"/>
        <v>-1</v>
      </c>
      <c r="R760" s="117">
        <f t="shared" si="45"/>
        <v>4675.8243999999995</v>
      </c>
      <c r="S760" s="143">
        <f t="shared" si="46"/>
        <v>-1</v>
      </c>
      <c r="T760" s="118">
        <f t="shared" si="47"/>
        <v>2056.6224999999999</v>
      </c>
      <c r="V760" s="10">
        <v>27928</v>
      </c>
      <c r="W760" s="139"/>
      <c r="X760" s="139"/>
      <c r="Y760" s="139"/>
      <c r="Z760" s="139"/>
      <c r="AA760" s="139">
        <v>66.98</v>
      </c>
      <c r="AB760" s="139">
        <v>0</v>
      </c>
      <c r="AC760" s="139">
        <v>62.53</v>
      </c>
      <c r="AD760" s="139">
        <v>0</v>
      </c>
      <c r="AE760" s="139"/>
      <c r="AF760" s="139"/>
      <c r="AG760" s="139"/>
      <c r="AH760" s="139"/>
      <c r="AI760" s="139"/>
      <c r="AJ760" s="139"/>
      <c r="AK760" s="139"/>
      <c r="AL760" s="139"/>
      <c r="AM760" s="139">
        <v>66.98</v>
      </c>
      <c r="AN760" s="139">
        <v>0</v>
      </c>
      <c r="AO760" s="139">
        <v>62.53</v>
      </c>
      <c r="AP760" s="139">
        <v>0</v>
      </c>
    </row>
    <row r="761" spans="1:42" x14ac:dyDescent="0.25">
      <c r="A761">
        <f>'[2]All Speed'!A761</f>
        <v>15703</v>
      </c>
      <c r="B761">
        <f>'[2]All Speed'!C761</f>
        <v>2</v>
      </c>
      <c r="C761" s="8" t="str">
        <f>'[2]All Speed'!D761</f>
        <v>SR-163 SB</v>
      </c>
      <c r="D761" s="5">
        <f>'[2]All Speed'!E761</f>
        <v>16</v>
      </c>
      <c r="E761" s="1">
        <f>'[2]All Speed'!F761</f>
        <v>0.22</v>
      </c>
      <c r="F761" s="8" t="str">
        <f>'[2]All Speed'!G761</f>
        <v>MESA COLLEGE</v>
      </c>
      <c r="G761" s="112">
        <f>'[2]All Speed'!I761</f>
        <v>69.48</v>
      </c>
      <c r="H761" s="2">
        <f>'[2]All Speed'!J761</f>
        <v>66.62</v>
      </c>
      <c r="I761" s="112">
        <f>'[2]All Speed'!K761</f>
        <v>68.930000000000007</v>
      </c>
      <c r="J761" s="2">
        <f>'[2]All Speed'!L761</f>
        <v>36.549999999999997</v>
      </c>
      <c r="K761" s="112">
        <f>'[2]All Speed'!M761</f>
        <v>68.84</v>
      </c>
      <c r="L761" s="115">
        <f>VLOOKUP(A:A,readme[#All],2,FALSE)</f>
        <v>0</v>
      </c>
      <c r="M761" s="119">
        <f>VLOOKUP(A:A,readme[#All],3,FALSE)</f>
        <v>0</v>
      </c>
      <c r="N761" s="115">
        <f>VLOOKUP(A:A,readme[#All],4,FALSE)</f>
        <v>0</v>
      </c>
      <c r="O761" s="6">
        <f>VLOOKUP(A:A,readme[#All],5,FALSE)</f>
        <v>0</v>
      </c>
      <c r="P761" s="115">
        <f>VLOOKUP(A:A,readme[#All],6,FALSE)</f>
        <v>0</v>
      </c>
      <c r="Q761" s="143">
        <f t="shared" si="44"/>
        <v>-1</v>
      </c>
      <c r="R761" s="117">
        <f t="shared" si="45"/>
        <v>4438.224400000001</v>
      </c>
      <c r="S761" s="143">
        <f t="shared" si="46"/>
        <v>-1</v>
      </c>
      <c r="T761" s="118">
        <f t="shared" si="47"/>
        <v>1335.9024999999997</v>
      </c>
      <c r="V761" s="10">
        <v>27929</v>
      </c>
      <c r="W761" s="139">
        <v>65.040000000000006</v>
      </c>
      <c r="X761" s="139">
        <v>0</v>
      </c>
      <c r="Y761" s="139">
        <v>67.209999999999994</v>
      </c>
      <c r="Z761" s="139">
        <v>0</v>
      </c>
      <c r="AA761" s="139"/>
      <c r="AB761" s="139"/>
      <c r="AC761" s="139"/>
      <c r="AD761" s="139"/>
      <c r="AE761" s="139"/>
      <c r="AF761" s="139"/>
      <c r="AG761" s="139"/>
      <c r="AH761" s="139"/>
      <c r="AI761" s="139"/>
      <c r="AJ761" s="139"/>
      <c r="AK761" s="139"/>
      <c r="AL761" s="139"/>
      <c r="AM761" s="139">
        <v>65.040000000000006</v>
      </c>
      <c r="AN761" s="139">
        <v>0</v>
      </c>
      <c r="AO761" s="139">
        <v>67.209999999999994</v>
      </c>
      <c r="AP761" s="139">
        <v>0</v>
      </c>
    </row>
    <row r="762" spans="1:42" x14ac:dyDescent="0.25">
      <c r="A762">
        <f>'[2]All Speed'!A762</f>
        <v>15705</v>
      </c>
      <c r="B762">
        <f>'[2]All Speed'!C762</f>
        <v>2</v>
      </c>
      <c r="C762" s="8" t="str">
        <f>'[2]All Speed'!D762</f>
        <v>SR-163 SB</v>
      </c>
      <c r="D762" s="5">
        <f>'[2]All Speed'!E762</f>
        <v>17</v>
      </c>
      <c r="E762" s="1">
        <f>'[2]All Speed'!F762</f>
        <v>0.28000000000000003</v>
      </c>
      <c r="F762" s="8" t="str">
        <f>'[2]All Speed'!G762</f>
        <v>GENESEE</v>
      </c>
      <c r="G762" s="112">
        <f>'[2]All Speed'!I762</f>
        <v>69.19</v>
      </c>
      <c r="H762" s="2">
        <f>'[2]All Speed'!J762</f>
        <v>68.180000000000007</v>
      </c>
      <c r="I762" s="112">
        <f>'[2]All Speed'!K762</f>
        <v>68.87</v>
      </c>
      <c r="J762" s="2">
        <f>'[2]All Speed'!L762</f>
        <v>35.520000000000003</v>
      </c>
      <c r="K762" s="112">
        <f>'[2]All Speed'!M762</f>
        <v>68.23</v>
      </c>
      <c r="L762" s="115">
        <f>VLOOKUP(A:A,readme[#All],2,FALSE)</f>
        <v>0</v>
      </c>
      <c r="M762" s="119">
        <f>VLOOKUP(A:A,readme[#All],3,FALSE)</f>
        <v>0</v>
      </c>
      <c r="N762" s="115">
        <f>VLOOKUP(A:A,readme[#All],4,FALSE)</f>
        <v>0</v>
      </c>
      <c r="O762" s="6">
        <f>VLOOKUP(A:A,readme[#All],5,FALSE)</f>
        <v>0</v>
      </c>
      <c r="P762" s="115">
        <f>VLOOKUP(A:A,readme[#All],6,FALSE)</f>
        <v>0</v>
      </c>
      <c r="Q762" s="143">
        <f t="shared" si="44"/>
        <v>-1</v>
      </c>
      <c r="R762" s="117">
        <f t="shared" si="45"/>
        <v>4648.5124000000005</v>
      </c>
      <c r="S762" s="143">
        <f t="shared" si="46"/>
        <v>-1</v>
      </c>
      <c r="T762" s="118">
        <f t="shared" si="47"/>
        <v>1261.6704000000002</v>
      </c>
      <c r="V762" s="10">
        <v>27930</v>
      </c>
      <c r="W762" s="139"/>
      <c r="X762" s="139"/>
      <c r="Y762" s="139"/>
      <c r="Z762" s="139"/>
      <c r="AA762" s="139">
        <v>66.98</v>
      </c>
      <c r="AB762" s="139">
        <v>0</v>
      </c>
      <c r="AC762" s="139">
        <v>62.53</v>
      </c>
      <c r="AD762" s="139">
        <v>0</v>
      </c>
      <c r="AE762" s="139"/>
      <c r="AF762" s="139"/>
      <c r="AG762" s="139"/>
      <c r="AH762" s="139"/>
      <c r="AI762" s="139"/>
      <c r="AJ762" s="139"/>
      <c r="AK762" s="139"/>
      <c r="AL762" s="139"/>
      <c r="AM762" s="139">
        <v>66.98</v>
      </c>
      <c r="AN762" s="139">
        <v>0</v>
      </c>
      <c r="AO762" s="139">
        <v>62.53</v>
      </c>
      <c r="AP762" s="139">
        <v>0</v>
      </c>
    </row>
    <row r="763" spans="1:42" x14ac:dyDescent="0.25">
      <c r="A763">
        <f>'[2]All Speed'!A763</f>
        <v>15709</v>
      </c>
      <c r="B763">
        <f>'[2]All Speed'!C763</f>
        <v>2</v>
      </c>
      <c r="C763" s="8" t="str">
        <f>'[2]All Speed'!D763</f>
        <v>SR-163 SB</v>
      </c>
      <c r="D763" s="5">
        <f>'[2]All Speed'!E763</f>
        <v>18</v>
      </c>
      <c r="E763" s="1">
        <f>'[2]All Speed'!F763</f>
        <v>0.19</v>
      </c>
      <c r="F763" s="8" t="str">
        <f>'[2]All Speed'!G763</f>
        <v>GENESEE</v>
      </c>
      <c r="G763" s="112">
        <f>'[2]All Speed'!I763</f>
        <v>69.19</v>
      </c>
      <c r="H763" s="2">
        <f>'[2]All Speed'!J763</f>
        <v>68.180000000000007</v>
      </c>
      <c r="I763" s="112">
        <f>'[2]All Speed'!K763</f>
        <v>68.87</v>
      </c>
      <c r="J763" s="2">
        <f>'[2]All Speed'!L763</f>
        <v>35.520000000000003</v>
      </c>
      <c r="K763" s="112">
        <f>'[2]All Speed'!M763</f>
        <v>68.23</v>
      </c>
      <c r="L763" s="115">
        <f>VLOOKUP(A:A,readme[#All],2,FALSE)</f>
        <v>0</v>
      </c>
      <c r="M763" s="119">
        <f>VLOOKUP(A:A,readme[#All],3,FALSE)</f>
        <v>0</v>
      </c>
      <c r="N763" s="115">
        <f>VLOOKUP(A:A,readme[#All],4,FALSE)</f>
        <v>0</v>
      </c>
      <c r="O763" s="6">
        <f>VLOOKUP(A:A,readme[#All],5,FALSE)</f>
        <v>0</v>
      </c>
      <c r="P763" s="115">
        <f>VLOOKUP(A:A,readme[#All],6,FALSE)</f>
        <v>0</v>
      </c>
      <c r="Q763" s="143">
        <f t="shared" si="44"/>
        <v>-1</v>
      </c>
      <c r="R763" s="117">
        <f t="shared" si="45"/>
        <v>4648.5124000000005</v>
      </c>
      <c r="S763" s="143">
        <f t="shared" si="46"/>
        <v>-1</v>
      </c>
      <c r="T763" s="118">
        <f t="shared" si="47"/>
        <v>1261.6704000000002</v>
      </c>
      <c r="V763" s="10">
        <v>27931</v>
      </c>
      <c r="W763" s="139">
        <v>60.94</v>
      </c>
      <c r="X763" s="139">
        <v>0</v>
      </c>
      <c r="Y763" s="139">
        <v>67.09</v>
      </c>
      <c r="Z763" s="139">
        <v>0</v>
      </c>
      <c r="AA763" s="139"/>
      <c r="AB763" s="139"/>
      <c r="AC763" s="139"/>
      <c r="AD763" s="139"/>
      <c r="AE763" s="139"/>
      <c r="AF763" s="139"/>
      <c r="AG763" s="139"/>
      <c r="AH763" s="139"/>
      <c r="AI763" s="139"/>
      <c r="AJ763" s="139"/>
      <c r="AK763" s="139"/>
      <c r="AL763" s="139"/>
      <c r="AM763" s="139">
        <v>60.94</v>
      </c>
      <c r="AN763" s="139">
        <v>0</v>
      </c>
      <c r="AO763" s="139">
        <v>67.09</v>
      </c>
      <c r="AP763" s="139">
        <v>0</v>
      </c>
    </row>
    <row r="764" spans="1:42" x14ac:dyDescent="0.25">
      <c r="A764">
        <f>'[2]All Speed'!A764</f>
        <v>15715</v>
      </c>
      <c r="B764">
        <f>'[2]All Speed'!C764</f>
        <v>2</v>
      </c>
      <c r="C764" s="8" t="str">
        <f>'[2]All Speed'!D764</f>
        <v>SR-163 SB</v>
      </c>
      <c r="D764" s="5">
        <f>'[2]All Speed'!E764</f>
        <v>20</v>
      </c>
      <c r="E764" s="1">
        <f>'[2]All Speed'!F764</f>
        <v>0.52</v>
      </c>
      <c r="F764" s="8" t="str">
        <f>'[2]All Speed'!G764</f>
        <v>GENESEE</v>
      </c>
      <c r="G764" s="112">
        <f>'[2]All Speed'!I764</f>
        <v>64.680000000000007</v>
      </c>
      <c r="H764" s="2">
        <f>'[2]All Speed'!J764</f>
        <v>64.760000000000005</v>
      </c>
      <c r="I764" s="112">
        <f>'[2]All Speed'!K764</f>
        <v>66.3</v>
      </c>
      <c r="J764" s="2">
        <f>'[2]All Speed'!L764</f>
        <v>65.95</v>
      </c>
      <c r="K764" s="112">
        <f>'[2]All Speed'!M764</f>
        <v>64.81</v>
      </c>
      <c r="L764" s="115">
        <f>VLOOKUP(A:A,readme[#All],2,FALSE)</f>
        <v>0</v>
      </c>
      <c r="M764" s="119">
        <f>VLOOKUP(A:A,readme[#All],3,FALSE)</f>
        <v>0</v>
      </c>
      <c r="N764" s="115">
        <f>VLOOKUP(A:A,readme[#All],4,FALSE)</f>
        <v>0</v>
      </c>
      <c r="O764" s="6">
        <f>VLOOKUP(A:A,readme[#All],5,FALSE)</f>
        <v>0</v>
      </c>
      <c r="P764" s="115">
        <f>VLOOKUP(A:A,readme[#All],6,FALSE)</f>
        <v>0</v>
      </c>
      <c r="Q764" s="143">
        <f t="shared" si="44"/>
        <v>-1</v>
      </c>
      <c r="R764" s="117">
        <f t="shared" si="45"/>
        <v>4193.8576000000003</v>
      </c>
      <c r="S764" s="143">
        <f t="shared" si="46"/>
        <v>-1</v>
      </c>
      <c r="T764" s="118">
        <f t="shared" si="47"/>
        <v>4349.4025000000001</v>
      </c>
      <c r="V764" s="10">
        <v>27933</v>
      </c>
      <c r="W764" s="139">
        <v>60.94</v>
      </c>
      <c r="X764" s="139">
        <v>0</v>
      </c>
      <c r="Y764" s="139">
        <v>67.09</v>
      </c>
      <c r="Z764" s="139">
        <v>0</v>
      </c>
      <c r="AA764" s="139"/>
      <c r="AB764" s="139"/>
      <c r="AC764" s="139"/>
      <c r="AD764" s="139"/>
      <c r="AE764" s="139"/>
      <c r="AF764" s="139"/>
      <c r="AG764" s="139"/>
      <c r="AH764" s="139"/>
      <c r="AI764" s="139"/>
      <c r="AJ764" s="139"/>
      <c r="AK764" s="139"/>
      <c r="AL764" s="139"/>
      <c r="AM764" s="139">
        <v>60.94</v>
      </c>
      <c r="AN764" s="139">
        <v>0</v>
      </c>
      <c r="AO764" s="139">
        <v>67.09</v>
      </c>
      <c r="AP764" s="139">
        <v>0</v>
      </c>
    </row>
    <row r="765" spans="1:42" x14ac:dyDescent="0.25">
      <c r="A765">
        <f>'[2]All Speed'!A765</f>
        <v>25163</v>
      </c>
      <c r="B765">
        <f>'[2]All Speed'!C765</f>
        <v>2</v>
      </c>
      <c r="C765" s="8" t="str">
        <f>'[2]All Speed'!D765</f>
        <v>SR-163 SB</v>
      </c>
      <c r="D765" s="5">
        <f>'[2]All Speed'!E765</f>
        <v>21</v>
      </c>
      <c r="E765" s="1">
        <f>'[2]All Speed'!F765</f>
        <v>0.15</v>
      </c>
      <c r="F765" s="8" t="str">
        <f>'[2]All Speed'!G765</f>
        <v>FRIARS</v>
      </c>
      <c r="G765" s="112">
        <f>'[2]All Speed'!I765</f>
        <v>67.489999999999995</v>
      </c>
      <c r="H765" s="2">
        <f>'[2]All Speed'!J765</f>
        <v>63.72</v>
      </c>
      <c r="I765" s="112">
        <f>'[2]All Speed'!K765</f>
        <v>66.540000000000006</v>
      </c>
      <c r="J765" s="2">
        <f>'[2]All Speed'!L765</f>
        <v>32.56</v>
      </c>
      <c r="K765" s="112">
        <f>'[2]All Speed'!M765</f>
        <v>66.41</v>
      </c>
      <c r="L765" s="115">
        <f>VLOOKUP(A:A,readme[#All],2,FALSE)</f>
        <v>0</v>
      </c>
      <c r="M765" s="119">
        <f>VLOOKUP(A:A,readme[#All],3,FALSE)</f>
        <v>0</v>
      </c>
      <c r="N765" s="115">
        <f>VLOOKUP(A:A,readme[#All],4,FALSE)</f>
        <v>0</v>
      </c>
      <c r="O765" s="6">
        <f>VLOOKUP(A:A,readme[#All],5,FALSE)</f>
        <v>0</v>
      </c>
      <c r="P765" s="115">
        <f>VLOOKUP(A:A,readme[#All],6,FALSE)</f>
        <v>0</v>
      </c>
      <c r="Q765" s="143">
        <f t="shared" si="44"/>
        <v>-1</v>
      </c>
      <c r="R765" s="117">
        <f t="shared" si="45"/>
        <v>4060.2383999999997</v>
      </c>
      <c r="S765" s="143">
        <f t="shared" si="46"/>
        <v>-1</v>
      </c>
      <c r="T765" s="118">
        <f t="shared" si="47"/>
        <v>1060.1536000000001</v>
      </c>
      <c r="V765" s="10">
        <v>27934</v>
      </c>
      <c r="W765" s="139"/>
      <c r="X765" s="139"/>
      <c r="Y765" s="139"/>
      <c r="Z765" s="139"/>
      <c r="AA765" s="139">
        <v>67.099999999999994</v>
      </c>
      <c r="AB765" s="139">
        <v>0</v>
      </c>
      <c r="AC765" s="139">
        <v>60.9</v>
      </c>
      <c r="AD765" s="139">
        <v>0</v>
      </c>
      <c r="AE765" s="139"/>
      <c r="AF765" s="139"/>
      <c r="AG765" s="139"/>
      <c r="AH765" s="139"/>
      <c r="AI765" s="139"/>
      <c r="AJ765" s="139"/>
      <c r="AK765" s="139"/>
      <c r="AL765" s="139"/>
      <c r="AM765" s="139">
        <v>67.099999999999994</v>
      </c>
      <c r="AN765" s="139">
        <v>0</v>
      </c>
      <c r="AO765" s="139">
        <v>60.9</v>
      </c>
      <c r="AP765" s="139">
        <v>0</v>
      </c>
    </row>
    <row r="766" spans="1:42" x14ac:dyDescent="0.25">
      <c r="A766">
        <f>'[2]All Speed'!A766</f>
        <v>15722</v>
      </c>
      <c r="B766">
        <f>'[2]All Speed'!C766</f>
        <v>2</v>
      </c>
      <c r="C766" s="8" t="str">
        <f>'[2]All Speed'!D766</f>
        <v>SR-163 SB</v>
      </c>
      <c r="D766" s="5">
        <f>'[2]All Speed'!E766</f>
        <v>22</v>
      </c>
      <c r="E766" s="1">
        <f>'[2]All Speed'!F766</f>
        <v>0.2</v>
      </c>
      <c r="F766" s="8" t="str">
        <f>'[2]All Speed'!G766</f>
        <v>FRIARS</v>
      </c>
      <c r="G766" s="112">
        <f>'[2]All Speed'!I766</f>
        <v>67.489999999999995</v>
      </c>
      <c r="H766" s="2">
        <f>'[2]All Speed'!J766</f>
        <v>63.72</v>
      </c>
      <c r="I766" s="112">
        <f>'[2]All Speed'!K766</f>
        <v>66.540000000000006</v>
      </c>
      <c r="J766" s="2">
        <f>'[2]All Speed'!L766</f>
        <v>32.56</v>
      </c>
      <c r="K766" s="112">
        <f>'[2]All Speed'!M766</f>
        <v>66.41</v>
      </c>
      <c r="L766" s="115">
        <f>VLOOKUP(A:A,readme[#All],2,FALSE)</f>
        <v>0</v>
      </c>
      <c r="M766" s="119">
        <f>VLOOKUP(A:A,readme[#All],3,FALSE)</f>
        <v>0</v>
      </c>
      <c r="N766" s="115">
        <f>VLOOKUP(A:A,readme[#All],4,FALSE)</f>
        <v>0</v>
      </c>
      <c r="O766" s="6">
        <f>VLOOKUP(A:A,readme[#All],5,FALSE)</f>
        <v>0</v>
      </c>
      <c r="P766" s="115">
        <f>VLOOKUP(A:A,readme[#All],6,FALSE)</f>
        <v>0</v>
      </c>
      <c r="Q766" s="143">
        <f t="shared" si="44"/>
        <v>-1</v>
      </c>
      <c r="R766" s="117">
        <f t="shared" si="45"/>
        <v>4060.2383999999997</v>
      </c>
      <c r="S766" s="143">
        <f t="shared" si="46"/>
        <v>-1</v>
      </c>
      <c r="T766" s="118">
        <f t="shared" si="47"/>
        <v>1060.1536000000001</v>
      </c>
      <c r="V766" s="10">
        <v>27940</v>
      </c>
      <c r="W766" s="139"/>
      <c r="X766" s="139"/>
      <c r="Y766" s="139"/>
      <c r="Z766" s="139"/>
      <c r="AA766" s="139">
        <v>57.63</v>
      </c>
      <c r="AB766" s="139">
        <v>0</v>
      </c>
      <c r="AC766" s="139">
        <v>67.66</v>
      </c>
      <c r="AD766" s="139">
        <v>0</v>
      </c>
      <c r="AE766" s="139"/>
      <c r="AF766" s="139"/>
      <c r="AG766" s="139"/>
      <c r="AH766" s="139"/>
      <c r="AI766" s="139"/>
      <c r="AJ766" s="139"/>
      <c r="AK766" s="139"/>
      <c r="AL766" s="139"/>
      <c r="AM766" s="139">
        <v>57.63</v>
      </c>
      <c r="AN766" s="139">
        <v>0</v>
      </c>
      <c r="AO766" s="139">
        <v>67.66</v>
      </c>
      <c r="AP766" s="139">
        <v>0</v>
      </c>
    </row>
    <row r="767" spans="1:42" x14ac:dyDescent="0.25">
      <c r="A767">
        <f>'[2]All Speed'!A767</f>
        <v>16040</v>
      </c>
      <c r="B767">
        <f>'[2]All Speed'!C767</f>
        <v>2</v>
      </c>
      <c r="C767" s="8" t="str">
        <f>'[2]All Speed'!D767</f>
        <v>SR-163 SB</v>
      </c>
      <c r="D767" s="5">
        <f>'[2]All Speed'!E767</f>
        <v>29</v>
      </c>
      <c r="E767" s="1">
        <f>'[2]All Speed'!F767</f>
        <v>0.26</v>
      </c>
      <c r="F767" s="8" t="str">
        <f>'[2]All Speed'!G767</f>
        <v>06TH EX</v>
      </c>
      <c r="G767" s="112">
        <f>'[2]All Speed'!I767</f>
        <v>60.98</v>
      </c>
      <c r="H767" s="2">
        <f>'[2]All Speed'!J767</f>
        <v>46.32</v>
      </c>
      <c r="I767" s="112">
        <f>'[2]All Speed'!K767</f>
        <v>57.01</v>
      </c>
      <c r="J767" s="2">
        <f>'[2]All Speed'!L767</f>
        <v>30.34</v>
      </c>
      <c r="K767" s="112">
        <f>'[2]All Speed'!M767</f>
        <v>58.81</v>
      </c>
      <c r="L767" s="115">
        <f>VLOOKUP(A:A,readme[#All],2,FALSE)</f>
        <v>0</v>
      </c>
      <c r="M767" s="119">
        <f>VLOOKUP(A:A,readme[#All],3,FALSE)</f>
        <v>0</v>
      </c>
      <c r="N767" s="115">
        <f>VLOOKUP(A:A,readme[#All],4,FALSE)</f>
        <v>0</v>
      </c>
      <c r="O767" s="6">
        <f>VLOOKUP(A:A,readme[#All],5,FALSE)</f>
        <v>0</v>
      </c>
      <c r="P767" s="115">
        <f>VLOOKUP(A:A,readme[#All],6,FALSE)</f>
        <v>0</v>
      </c>
      <c r="Q767" s="143">
        <f t="shared" si="44"/>
        <v>-1</v>
      </c>
      <c r="R767" s="117">
        <f t="shared" si="45"/>
        <v>2145.5423999999998</v>
      </c>
      <c r="S767" s="143">
        <f t="shared" si="46"/>
        <v>-1</v>
      </c>
      <c r="T767" s="118">
        <f t="shared" si="47"/>
        <v>920.51559999999995</v>
      </c>
      <c r="V767" s="10">
        <v>27941</v>
      </c>
      <c r="W767" s="139">
        <v>57.63</v>
      </c>
      <c r="X767" s="139">
        <v>0</v>
      </c>
      <c r="Y767" s="139">
        <v>67.66</v>
      </c>
      <c r="Z767" s="139">
        <v>0</v>
      </c>
      <c r="AA767" s="139"/>
      <c r="AB767" s="139"/>
      <c r="AC767" s="139"/>
      <c r="AD767" s="139"/>
      <c r="AE767" s="139"/>
      <c r="AF767" s="139"/>
      <c r="AG767" s="139"/>
      <c r="AH767" s="139"/>
      <c r="AI767" s="139"/>
      <c r="AJ767" s="139"/>
      <c r="AK767" s="139"/>
      <c r="AL767" s="139"/>
      <c r="AM767" s="139">
        <v>57.63</v>
      </c>
      <c r="AN767" s="139">
        <v>0</v>
      </c>
      <c r="AO767" s="139">
        <v>67.66</v>
      </c>
      <c r="AP767" s="139">
        <v>0</v>
      </c>
    </row>
    <row r="768" spans="1:42" x14ac:dyDescent="0.25">
      <c r="A768">
        <f>'[2]All Speed'!A768</f>
        <v>16045</v>
      </c>
      <c r="B768">
        <f>'[2]All Speed'!C768</f>
        <v>2</v>
      </c>
      <c r="C768" s="8" t="str">
        <f>'[2]All Speed'!D768</f>
        <v>SR-163 SB</v>
      </c>
      <c r="D768" s="5">
        <f>'[2]All Speed'!E768</f>
        <v>30</v>
      </c>
      <c r="E768" s="1">
        <f>'[2]All Speed'!F768</f>
        <v>0.28000000000000003</v>
      </c>
      <c r="F768" s="8" t="str">
        <f>'[2]All Speed'!G768</f>
        <v>WASHINGTON</v>
      </c>
      <c r="G768" s="112">
        <f>'[2]All Speed'!I768</f>
        <v>61.96</v>
      </c>
      <c r="H768" s="2">
        <f>'[2]All Speed'!J768</f>
        <v>55.45</v>
      </c>
      <c r="I768" s="112">
        <f>'[2]All Speed'!K768</f>
        <v>54.74</v>
      </c>
      <c r="J768" s="2">
        <f>'[2]All Speed'!L768</f>
        <v>50.7</v>
      </c>
      <c r="K768" s="112">
        <f>'[2]All Speed'!M768</f>
        <v>57.41</v>
      </c>
      <c r="L768" s="115">
        <f>VLOOKUP(A:A,readme[#All],2,FALSE)</f>
        <v>0</v>
      </c>
      <c r="M768" s="119">
        <f>VLOOKUP(A:A,readme[#All],3,FALSE)</f>
        <v>0</v>
      </c>
      <c r="N768" s="115">
        <f>VLOOKUP(A:A,readme[#All],4,FALSE)</f>
        <v>0</v>
      </c>
      <c r="O768" s="6">
        <f>VLOOKUP(A:A,readme[#All],5,FALSE)</f>
        <v>0</v>
      </c>
      <c r="P768" s="115">
        <f>VLOOKUP(A:A,readme[#All],6,FALSE)</f>
        <v>0</v>
      </c>
      <c r="Q768" s="143">
        <f t="shared" si="44"/>
        <v>-1</v>
      </c>
      <c r="R768" s="117">
        <f t="shared" si="45"/>
        <v>3074.7025000000003</v>
      </c>
      <c r="S768" s="143">
        <f t="shared" si="46"/>
        <v>-1</v>
      </c>
      <c r="T768" s="118">
        <f t="shared" si="47"/>
        <v>2570.4900000000002</v>
      </c>
      <c r="V768" s="10">
        <v>27943</v>
      </c>
      <c r="W768" s="139">
        <v>52.58</v>
      </c>
      <c r="X768" s="139">
        <v>0</v>
      </c>
      <c r="Y768" s="139">
        <v>67.989999999999995</v>
      </c>
      <c r="Z768" s="139">
        <v>0</v>
      </c>
      <c r="AA768" s="139"/>
      <c r="AB768" s="139"/>
      <c r="AC768" s="139"/>
      <c r="AD768" s="139"/>
      <c r="AE768" s="139"/>
      <c r="AF768" s="139"/>
      <c r="AG768" s="139"/>
      <c r="AH768" s="139"/>
      <c r="AI768" s="139"/>
      <c r="AJ768" s="139"/>
      <c r="AK768" s="139"/>
      <c r="AL768" s="139"/>
      <c r="AM768" s="139">
        <v>52.58</v>
      </c>
      <c r="AN768" s="139">
        <v>0</v>
      </c>
      <c r="AO768" s="139">
        <v>67.989999999999995</v>
      </c>
      <c r="AP768" s="139">
        <v>0</v>
      </c>
    </row>
    <row r="769" spans="1:42" x14ac:dyDescent="0.25">
      <c r="A769">
        <f>'[2]All Speed'!A769</f>
        <v>21849</v>
      </c>
      <c r="B769">
        <f>'[2]All Speed'!C769</f>
        <v>2</v>
      </c>
      <c r="C769" s="8" t="str">
        <f>'[2]All Speed'!D769</f>
        <v>SR-163 SB</v>
      </c>
      <c r="D769" s="5">
        <f>'[2]All Speed'!E769</f>
        <v>33</v>
      </c>
      <c r="E769" s="1">
        <f>'[2]All Speed'!F769</f>
        <v>1.01</v>
      </c>
      <c r="F769" s="8" t="str">
        <f>'[2]All Speed'!G769</f>
        <v>ROBINSON</v>
      </c>
      <c r="G769" s="112">
        <f>'[2]All Speed'!I769</f>
        <v>61.58</v>
      </c>
      <c r="H769" s="2">
        <f>'[2]All Speed'!J769</f>
        <v>46.13</v>
      </c>
      <c r="I769" s="112">
        <f>'[2]All Speed'!K769</f>
        <v>48.32</v>
      </c>
      <c r="J769" s="2">
        <f>'[2]All Speed'!L769</f>
        <v>36.11</v>
      </c>
      <c r="K769" s="112">
        <f>'[2]All Speed'!M769</f>
        <v>59.91</v>
      </c>
      <c r="L769" s="115">
        <f>VLOOKUP(A:A,readme[#All],2,FALSE)</f>
        <v>0</v>
      </c>
      <c r="M769" s="119">
        <f>VLOOKUP(A:A,readme[#All],3,FALSE)</f>
        <v>0</v>
      </c>
      <c r="N769" s="115">
        <f>VLOOKUP(A:A,readme[#All],4,FALSE)</f>
        <v>0</v>
      </c>
      <c r="O769" s="6">
        <f>VLOOKUP(A:A,readme[#All],5,FALSE)</f>
        <v>0</v>
      </c>
      <c r="P769" s="115">
        <f>VLOOKUP(A:A,readme[#All],6,FALSE)</f>
        <v>0</v>
      </c>
      <c r="Q769" s="143">
        <f t="shared" si="44"/>
        <v>-1</v>
      </c>
      <c r="R769" s="117">
        <f t="shared" si="45"/>
        <v>2127.9769000000001</v>
      </c>
      <c r="S769" s="143">
        <f t="shared" si="46"/>
        <v>-1</v>
      </c>
      <c r="T769" s="118">
        <f t="shared" si="47"/>
        <v>1303.9321</v>
      </c>
      <c r="V769" s="10">
        <v>27945</v>
      </c>
      <c r="W769" s="139"/>
      <c r="X769" s="139"/>
      <c r="Y769" s="139"/>
      <c r="Z769" s="139"/>
      <c r="AA769" s="139">
        <v>67.27</v>
      </c>
      <c r="AB769" s="139">
        <v>0</v>
      </c>
      <c r="AC769" s="139">
        <v>48.55</v>
      </c>
      <c r="AD769" s="139">
        <v>0</v>
      </c>
      <c r="AE769" s="139"/>
      <c r="AF769" s="139"/>
      <c r="AG769" s="139"/>
      <c r="AH769" s="139"/>
      <c r="AI769" s="139"/>
      <c r="AJ769" s="139"/>
      <c r="AK769" s="139"/>
      <c r="AL769" s="139"/>
      <c r="AM769" s="139">
        <v>67.27</v>
      </c>
      <c r="AN769" s="139">
        <v>0</v>
      </c>
      <c r="AO769" s="139">
        <v>48.55</v>
      </c>
      <c r="AP769" s="139">
        <v>0</v>
      </c>
    </row>
    <row r="770" spans="1:42" x14ac:dyDescent="0.25">
      <c r="A770">
        <f>'[2]All Speed'!A770</f>
        <v>21850</v>
      </c>
      <c r="B770">
        <f>'[2]All Speed'!C770</f>
        <v>2</v>
      </c>
      <c r="C770" s="8" t="str">
        <f>'[2]All Speed'!D770</f>
        <v>SR-163 SB</v>
      </c>
      <c r="D770" s="5">
        <f>'[2]All Speed'!E770</f>
        <v>34</v>
      </c>
      <c r="E770" s="1">
        <f>'[2]All Speed'!F770</f>
        <v>0.66</v>
      </c>
      <c r="F770" s="8" t="str">
        <f>'[2]All Speed'!G770</f>
        <v>I-5 NB</v>
      </c>
      <c r="G770" s="112">
        <f>'[2]All Speed'!I770</f>
        <v>51.7</v>
      </c>
      <c r="H770" s="2">
        <f>'[2]All Speed'!J770</f>
        <v>49.76</v>
      </c>
      <c r="I770" s="112">
        <f>'[2]All Speed'!K770</f>
        <v>51.42</v>
      </c>
      <c r="J770" s="2">
        <f>'[2]All Speed'!L770</f>
        <v>47.59</v>
      </c>
      <c r="K770" s="112">
        <f>'[2]All Speed'!M770</f>
        <v>51.92</v>
      </c>
      <c r="L770" s="115">
        <f>VLOOKUP(A:A,readme[#All],2,FALSE)</f>
        <v>0</v>
      </c>
      <c r="M770" s="119">
        <f>VLOOKUP(A:A,readme[#All],3,FALSE)</f>
        <v>0</v>
      </c>
      <c r="N770" s="115">
        <f>VLOOKUP(A:A,readme[#All],4,FALSE)</f>
        <v>0</v>
      </c>
      <c r="O770" s="6">
        <f>VLOOKUP(A:A,readme[#All],5,FALSE)</f>
        <v>0</v>
      </c>
      <c r="P770" s="115">
        <f>VLOOKUP(A:A,readme[#All],6,FALSE)</f>
        <v>0</v>
      </c>
      <c r="Q770" s="143">
        <f t="shared" si="44"/>
        <v>-1</v>
      </c>
      <c r="R770" s="117">
        <f t="shared" si="45"/>
        <v>2476.0575999999996</v>
      </c>
      <c r="S770" s="143">
        <f t="shared" si="46"/>
        <v>-1</v>
      </c>
      <c r="T770" s="118">
        <f t="shared" si="47"/>
        <v>2264.8081000000002</v>
      </c>
      <c r="V770" s="10">
        <v>27946</v>
      </c>
      <c r="W770" s="139">
        <v>52.58</v>
      </c>
      <c r="X770" s="139">
        <v>0</v>
      </c>
      <c r="Y770" s="139">
        <v>67.989999999999995</v>
      </c>
      <c r="Z770" s="139">
        <v>0</v>
      </c>
      <c r="AA770" s="139"/>
      <c r="AB770" s="139"/>
      <c r="AC770" s="139"/>
      <c r="AD770" s="139"/>
      <c r="AE770" s="139"/>
      <c r="AF770" s="139"/>
      <c r="AG770" s="139"/>
      <c r="AH770" s="139"/>
      <c r="AI770" s="139"/>
      <c r="AJ770" s="139"/>
      <c r="AK770" s="139"/>
      <c r="AL770" s="139"/>
      <c r="AM770" s="139">
        <v>52.58</v>
      </c>
      <c r="AN770" s="139">
        <v>0</v>
      </c>
      <c r="AO770" s="139">
        <v>67.989999999999995</v>
      </c>
      <c r="AP770" s="139">
        <v>0</v>
      </c>
    </row>
    <row r="771" spans="1:42" x14ac:dyDescent="0.25">
      <c r="A771">
        <f>'[2]All Speed'!A771</f>
        <v>28466</v>
      </c>
      <c r="B771">
        <f>'[2]All Speed'!C771</f>
        <v>4</v>
      </c>
      <c r="C771" s="8" t="str">
        <f>'[2]All Speed'!D771</f>
        <v>SR-52 EB</v>
      </c>
      <c r="D771" s="5">
        <f>'[2]All Speed'!E771</f>
        <v>1</v>
      </c>
      <c r="E771" s="1">
        <f>'[2]All Speed'!F771</f>
        <v>0.21</v>
      </c>
      <c r="F771" s="8" t="str">
        <f>'[2]All Speed'!G771</f>
        <v>RAMP SR-52 EB</v>
      </c>
      <c r="G771" s="112">
        <f>'[2]All Speed'!I771</f>
        <v>60.29</v>
      </c>
      <c r="H771" s="2">
        <f>'[2]All Speed'!J771</f>
        <v>63.05</v>
      </c>
      <c r="I771" s="112">
        <f>'[2]All Speed'!K771</f>
        <v>62.53</v>
      </c>
      <c r="J771" s="2">
        <f>'[2]All Speed'!L771</f>
        <v>57.58</v>
      </c>
      <c r="K771" s="112">
        <f>'[2]All Speed'!M771</f>
        <v>62.76</v>
      </c>
      <c r="L771" s="115">
        <f>VLOOKUP(A:A,readme[#All],2,FALSE)</f>
        <v>0</v>
      </c>
      <c r="M771" s="119">
        <f>VLOOKUP(A:A,readme[#All],3,FALSE)</f>
        <v>0</v>
      </c>
      <c r="N771" s="115">
        <f>VLOOKUP(A:A,readme[#All],4,FALSE)</f>
        <v>0</v>
      </c>
      <c r="O771" s="6">
        <f>VLOOKUP(A:A,readme[#All],5,FALSE)</f>
        <v>0</v>
      </c>
      <c r="P771" s="115">
        <f>VLOOKUP(A:A,readme[#All],6,FALSE)</f>
        <v>0</v>
      </c>
      <c r="Q771" s="143">
        <f t="shared" ref="Q771:Q834" si="48">IFERROR(M771/H771-1,"")</f>
        <v>-1</v>
      </c>
      <c r="R771" s="117">
        <f t="shared" ref="R771:R834" si="49">IFERROR(POWER((M771-H771),2),"")</f>
        <v>3975.3024999999998</v>
      </c>
      <c r="S771" s="143">
        <f t="shared" ref="S771:S834" si="50">IFERROR(O771/J771-1,"")</f>
        <v>-1</v>
      </c>
      <c r="T771" s="118">
        <f t="shared" ref="T771:T834" si="51">IFERROR(POWER((O771-J771),2),"")</f>
        <v>3315.4564</v>
      </c>
      <c r="V771" s="10">
        <v>27948</v>
      </c>
      <c r="W771" s="139">
        <v>34.24</v>
      </c>
      <c r="X771" s="139">
        <v>0</v>
      </c>
      <c r="Y771" s="139">
        <v>68.39</v>
      </c>
      <c r="Z771" s="139">
        <v>0</v>
      </c>
      <c r="AA771" s="139"/>
      <c r="AB771" s="139"/>
      <c r="AC771" s="139"/>
      <c r="AD771" s="139"/>
      <c r="AE771" s="139"/>
      <c r="AF771" s="139"/>
      <c r="AG771" s="139"/>
      <c r="AH771" s="139"/>
      <c r="AI771" s="139"/>
      <c r="AJ771" s="139"/>
      <c r="AK771" s="139"/>
      <c r="AL771" s="139"/>
      <c r="AM771" s="139">
        <v>34.24</v>
      </c>
      <c r="AN771" s="139">
        <v>0</v>
      </c>
      <c r="AO771" s="139">
        <v>68.39</v>
      </c>
      <c r="AP771" s="139">
        <v>0</v>
      </c>
    </row>
    <row r="772" spans="1:42" x14ac:dyDescent="0.25">
      <c r="A772">
        <f>'[2]All Speed'!A772</f>
        <v>28465</v>
      </c>
      <c r="B772">
        <f>'[2]All Speed'!C772</f>
        <v>4</v>
      </c>
      <c r="C772" s="8" t="str">
        <f>'[2]All Speed'!D772</f>
        <v>SR-52 EB</v>
      </c>
      <c r="D772" s="5">
        <f>'[2]All Speed'!E772</f>
        <v>2</v>
      </c>
      <c r="E772" s="1">
        <f>'[2]All Speed'!F772</f>
        <v>0.57999999999999996</v>
      </c>
      <c r="F772" s="8" t="str">
        <f>'[2]All Speed'!G772</f>
        <v>I-5 NB</v>
      </c>
      <c r="G772" s="112">
        <f>'[2]All Speed'!I772</f>
        <v>66.150000000000006</v>
      </c>
      <c r="H772" s="2">
        <f>'[2]All Speed'!J772</f>
        <v>67.13</v>
      </c>
      <c r="I772" s="112">
        <f>'[2]All Speed'!K772</f>
        <v>65.47</v>
      </c>
      <c r="J772" s="2">
        <f>'[2]All Speed'!L772</f>
        <v>61.62</v>
      </c>
      <c r="K772" s="112">
        <f>'[2]All Speed'!M772</f>
        <v>66.2</v>
      </c>
      <c r="L772" s="115">
        <f>VLOOKUP(A:A,readme[#All],2,FALSE)</f>
        <v>0</v>
      </c>
      <c r="M772" s="119">
        <f>VLOOKUP(A:A,readme[#All],3,FALSE)</f>
        <v>0</v>
      </c>
      <c r="N772" s="115">
        <f>VLOOKUP(A:A,readme[#All],4,FALSE)</f>
        <v>0</v>
      </c>
      <c r="O772" s="6">
        <f>VLOOKUP(A:A,readme[#All],5,FALSE)</f>
        <v>0</v>
      </c>
      <c r="P772" s="115">
        <f>VLOOKUP(A:A,readme[#All],6,FALSE)</f>
        <v>0</v>
      </c>
      <c r="Q772" s="143">
        <f t="shared" si="48"/>
        <v>-1</v>
      </c>
      <c r="R772" s="117">
        <f t="shared" si="49"/>
        <v>4506.4368999999997</v>
      </c>
      <c r="S772" s="143">
        <f t="shared" si="50"/>
        <v>-1</v>
      </c>
      <c r="T772" s="118">
        <f t="shared" si="51"/>
        <v>3797.0243999999998</v>
      </c>
      <c r="V772" s="10">
        <v>27951</v>
      </c>
      <c r="W772" s="139"/>
      <c r="X772" s="139"/>
      <c r="Y772" s="139"/>
      <c r="Z772" s="139"/>
      <c r="AA772" s="139">
        <v>66.790000000000006</v>
      </c>
      <c r="AB772" s="139">
        <v>0</v>
      </c>
      <c r="AC772" s="139">
        <v>44.62</v>
      </c>
      <c r="AD772" s="139">
        <v>0</v>
      </c>
      <c r="AE772" s="139"/>
      <c r="AF772" s="139"/>
      <c r="AG772" s="139"/>
      <c r="AH772" s="139"/>
      <c r="AI772" s="139"/>
      <c r="AJ772" s="139"/>
      <c r="AK772" s="139"/>
      <c r="AL772" s="139"/>
      <c r="AM772" s="139">
        <v>66.790000000000006</v>
      </c>
      <c r="AN772" s="139">
        <v>0</v>
      </c>
      <c r="AO772" s="139">
        <v>44.62</v>
      </c>
      <c r="AP772" s="139">
        <v>0</v>
      </c>
    </row>
    <row r="773" spans="1:42" x14ac:dyDescent="0.25">
      <c r="A773">
        <f>'[2]All Speed'!A773</f>
        <v>28276</v>
      </c>
      <c r="B773">
        <f>'[2]All Speed'!C773</f>
        <v>4</v>
      </c>
      <c r="C773" s="8" t="str">
        <f>'[2]All Speed'!D773</f>
        <v>SR-52 EB</v>
      </c>
      <c r="D773" s="5">
        <f>'[2]All Speed'!E773</f>
        <v>3</v>
      </c>
      <c r="E773" s="1">
        <f>'[2]All Speed'!F773</f>
        <v>0.54</v>
      </c>
      <c r="F773" s="8" t="str">
        <f>'[2]All Speed'!G773</f>
        <v>REGENTS</v>
      </c>
      <c r="G773" s="112">
        <f>'[2]All Speed'!I773</f>
        <v>66.150000000000006</v>
      </c>
      <c r="H773" s="2">
        <f>'[2]All Speed'!J773</f>
        <v>67.13</v>
      </c>
      <c r="I773" s="112">
        <f>'[2]All Speed'!K773</f>
        <v>65.47</v>
      </c>
      <c r="J773" s="2">
        <f>'[2]All Speed'!L773</f>
        <v>61.62</v>
      </c>
      <c r="K773" s="112">
        <f>'[2]All Speed'!M773</f>
        <v>66.2</v>
      </c>
      <c r="L773" s="115">
        <f>VLOOKUP(A:A,readme[#All],2,FALSE)</f>
        <v>0</v>
      </c>
      <c r="M773" s="119">
        <f>VLOOKUP(A:A,readme[#All],3,FALSE)</f>
        <v>0</v>
      </c>
      <c r="N773" s="115">
        <f>VLOOKUP(A:A,readme[#All],4,FALSE)</f>
        <v>0</v>
      </c>
      <c r="O773" s="6">
        <f>VLOOKUP(A:A,readme[#All],5,FALSE)</f>
        <v>0</v>
      </c>
      <c r="P773" s="115">
        <f>VLOOKUP(A:A,readme[#All],6,FALSE)</f>
        <v>0</v>
      </c>
      <c r="Q773" s="143">
        <f t="shared" si="48"/>
        <v>-1</v>
      </c>
      <c r="R773" s="117">
        <f t="shared" si="49"/>
        <v>4506.4368999999997</v>
      </c>
      <c r="S773" s="143">
        <f t="shared" si="50"/>
        <v>-1</v>
      </c>
      <c r="T773" s="118">
        <f t="shared" si="51"/>
        <v>3797.0243999999998</v>
      </c>
      <c r="V773" s="10">
        <v>27952</v>
      </c>
      <c r="W773" s="139"/>
      <c r="X773" s="139"/>
      <c r="Y773" s="139"/>
      <c r="Z773" s="139"/>
      <c r="AA773" s="139">
        <v>67.27</v>
      </c>
      <c r="AB773" s="139">
        <v>0</v>
      </c>
      <c r="AC773" s="139">
        <v>48.55</v>
      </c>
      <c r="AD773" s="139">
        <v>0</v>
      </c>
      <c r="AE773" s="139"/>
      <c r="AF773" s="139"/>
      <c r="AG773" s="139"/>
      <c r="AH773" s="139"/>
      <c r="AI773" s="139"/>
      <c r="AJ773" s="139"/>
      <c r="AK773" s="139"/>
      <c r="AL773" s="139"/>
      <c r="AM773" s="139">
        <v>67.27</v>
      </c>
      <c r="AN773" s="139">
        <v>0</v>
      </c>
      <c r="AO773" s="139">
        <v>48.55</v>
      </c>
      <c r="AP773" s="139">
        <v>0</v>
      </c>
    </row>
    <row r="774" spans="1:42" x14ac:dyDescent="0.25">
      <c r="A774">
        <f>'[2]All Speed'!A774</f>
        <v>28281</v>
      </c>
      <c r="B774">
        <f>'[2]All Speed'!C774</f>
        <v>4</v>
      </c>
      <c r="C774" s="8" t="str">
        <f>'[2]All Speed'!D774</f>
        <v>SR-52 EB</v>
      </c>
      <c r="D774" s="5">
        <f>'[2]All Speed'!E774</f>
        <v>4</v>
      </c>
      <c r="E774" s="1">
        <f>'[2]All Speed'!F774</f>
        <v>0.74</v>
      </c>
      <c r="F774" s="8" t="str">
        <f>'[2]All Speed'!G774</f>
        <v>REGENTS</v>
      </c>
      <c r="G774" s="112">
        <f>'[2]All Speed'!I774</f>
        <v>66.150000000000006</v>
      </c>
      <c r="H774" s="2">
        <f>'[2]All Speed'!J774</f>
        <v>67.13</v>
      </c>
      <c r="I774" s="112">
        <f>'[2]All Speed'!K774</f>
        <v>65.47</v>
      </c>
      <c r="J774" s="2">
        <f>'[2]All Speed'!L774</f>
        <v>61.62</v>
      </c>
      <c r="K774" s="112">
        <f>'[2]All Speed'!M774</f>
        <v>66.2</v>
      </c>
      <c r="L774" s="115">
        <f>VLOOKUP(A:A,readme[#All],2,FALSE)</f>
        <v>0</v>
      </c>
      <c r="M774" s="119">
        <f>VLOOKUP(A:A,readme[#All],3,FALSE)</f>
        <v>0</v>
      </c>
      <c r="N774" s="115">
        <f>VLOOKUP(A:A,readme[#All],4,FALSE)</f>
        <v>0</v>
      </c>
      <c r="O774" s="6">
        <f>VLOOKUP(A:A,readme[#All],5,FALSE)</f>
        <v>0</v>
      </c>
      <c r="P774" s="115">
        <f>VLOOKUP(A:A,readme[#All],6,FALSE)</f>
        <v>0</v>
      </c>
      <c r="Q774" s="143">
        <f t="shared" si="48"/>
        <v>-1</v>
      </c>
      <c r="R774" s="117">
        <f t="shared" si="49"/>
        <v>4506.4368999999997</v>
      </c>
      <c r="S774" s="143">
        <f t="shared" si="50"/>
        <v>-1</v>
      </c>
      <c r="T774" s="118">
        <f t="shared" si="51"/>
        <v>3797.0243999999998</v>
      </c>
      <c r="V774" s="10">
        <v>27956</v>
      </c>
      <c r="W774" s="139"/>
      <c r="X774" s="139"/>
      <c r="Y774" s="139"/>
      <c r="Z774" s="139"/>
      <c r="AA774" s="139"/>
      <c r="AB774" s="139"/>
      <c r="AC774" s="139"/>
      <c r="AD774" s="139"/>
      <c r="AE774" s="139">
        <v>49.2</v>
      </c>
      <c r="AF774" s="139">
        <v>0</v>
      </c>
      <c r="AG774" s="139">
        <v>64.55</v>
      </c>
      <c r="AH774" s="139">
        <v>0</v>
      </c>
      <c r="AI774" s="139"/>
      <c r="AJ774" s="139"/>
      <c r="AK774" s="139"/>
      <c r="AL774" s="139"/>
      <c r="AM774" s="139">
        <v>49.2</v>
      </c>
      <c r="AN774" s="139">
        <v>0</v>
      </c>
      <c r="AO774" s="139">
        <v>64.55</v>
      </c>
      <c r="AP774" s="139">
        <v>0</v>
      </c>
    </row>
    <row r="775" spans="1:42" x14ac:dyDescent="0.25">
      <c r="A775">
        <f>'[2]All Speed'!A775</f>
        <v>28284</v>
      </c>
      <c r="B775">
        <f>'[2]All Speed'!C775</f>
        <v>4</v>
      </c>
      <c r="C775" s="8" t="str">
        <f>'[2]All Speed'!D775</f>
        <v>SR-52 EB</v>
      </c>
      <c r="D775" s="5">
        <f>'[2]All Speed'!E775</f>
        <v>5</v>
      </c>
      <c r="E775" s="1">
        <f>'[2]All Speed'!F775</f>
        <v>0.33</v>
      </c>
      <c r="F775" s="8" t="str">
        <f>'[2]All Speed'!G775</f>
        <v>GENESEE</v>
      </c>
      <c r="G775" s="112">
        <f>'[2]All Speed'!I775</f>
        <v>66.06</v>
      </c>
      <c r="H775" s="2">
        <f>'[2]All Speed'!J775</f>
        <v>66.400000000000006</v>
      </c>
      <c r="I775" s="112">
        <f>'[2]All Speed'!K775</f>
        <v>65.37</v>
      </c>
      <c r="J775" s="2">
        <f>'[2]All Speed'!L775</f>
        <v>63.31</v>
      </c>
      <c r="K775" s="112">
        <f>'[2]All Speed'!M775</f>
        <v>65.66</v>
      </c>
      <c r="L775" s="115">
        <f>VLOOKUP(A:A,readme[#All],2,FALSE)</f>
        <v>0</v>
      </c>
      <c r="M775" s="119">
        <f>VLOOKUP(A:A,readme[#All],3,FALSE)</f>
        <v>0</v>
      </c>
      <c r="N775" s="115">
        <f>VLOOKUP(A:A,readme[#All],4,FALSE)</f>
        <v>0</v>
      </c>
      <c r="O775" s="6">
        <f>VLOOKUP(A:A,readme[#All],5,FALSE)</f>
        <v>0</v>
      </c>
      <c r="P775" s="115">
        <f>VLOOKUP(A:A,readme[#All],6,FALSE)</f>
        <v>0</v>
      </c>
      <c r="Q775" s="143">
        <f t="shared" si="48"/>
        <v>-1</v>
      </c>
      <c r="R775" s="117">
        <f t="shared" si="49"/>
        <v>4408.9600000000009</v>
      </c>
      <c r="S775" s="143">
        <f t="shared" si="50"/>
        <v>-1</v>
      </c>
      <c r="T775" s="118">
        <f t="shared" si="51"/>
        <v>4008.1561000000002</v>
      </c>
      <c r="V775" s="10">
        <v>27957</v>
      </c>
      <c r="W775" s="139"/>
      <c r="X775" s="139"/>
      <c r="Y775" s="139"/>
      <c r="Z775" s="139"/>
      <c r="AA775" s="139"/>
      <c r="AB775" s="139"/>
      <c r="AC775" s="139"/>
      <c r="AD775" s="139"/>
      <c r="AE775" s="139">
        <v>49.2</v>
      </c>
      <c r="AF775" s="139">
        <v>0</v>
      </c>
      <c r="AG775" s="139">
        <v>64.55</v>
      </c>
      <c r="AH775" s="139">
        <v>0</v>
      </c>
      <c r="AI775" s="139"/>
      <c r="AJ775" s="139"/>
      <c r="AK775" s="139"/>
      <c r="AL775" s="139"/>
      <c r="AM775" s="139">
        <v>49.2</v>
      </c>
      <c r="AN775" s="139">
        <v>0</v>
      </c>
      <c r="AO775" s="139">
        <v>64.55</v>
      </c>
      <c r="AP775" s="139">
        <v>0</v>
      </c>
    </row>
    <row r="776" spans="1:42" x14ac:dyDescent="0.25">
      <c r="A776">
        <f>'[2]All Speed'!A776</f>
        <v>11370</v>
      </c>
      <c r="B776">
        <f>'[2]All Speed'!C776</f>
        <v>4</v>
      </c>
      <c r="C776" s="8" t="str">
        <f>'[2]All Speed'!D776</f>
        <v>SR-52 EB</v>
      </c>
      <c r="D776" s="5">
        <f>'[2]All Speed'!E776</f>
        <v>7</v>
      </c>
      <c r="E776" s="1">
        <f>'[2]All Speed'!F776</f>
        <v>0.8</v>
      </c>
      <c r="F776" s="8" t="str">
        <f>'[2]All Speed'!G776</f>
        <v>I-805 SB</v>
      </c>
      <c r="G776" s="112">
        <f>'[2]All Speed'!I776</f>
        <v>66.209999999999994</v>
      </c>
      <c r="H776" s="2">
        <f>'[2]All Speed'!J776</f>
        <v>68.040000000000006</v>
      </c>
      <c r="I776" s="112">
        <f>'[2]All Speed'!K776</f>
        <v>67.72</v>
      </c>
      <c r="J776" s="2">
        <f>'[2]All Speed'!L776</f>
        <v>63.67</v>
      </c>
      <c r="K776" s="112">
        <f>'[2]All Speed'!M776</f>
        <v>67.03</v>
      </c>
      <c r="L776" s="115">
        <f>VLOOKUP(A:A,readme[#All],2,FALSE)</f>
        <v>0</v>
      </c>
      <c r="M776" s="119">
        <f>VLOOKUP(A:A,readme[#All],3,FALSE)</f>
        <v>0</v>
      </c>
      <c r="N776" s="115">
        <f>VLOOKUP(A:A,readme[#All],4,FALSE)</f>
        <v>0</v>
      </c>
      <c r="O776" s="6">
        <f>VLOOKUP(A:A,readme[#All],5,FALSE)</f>
        <v>0</v>
      </c>
      <c r="P776" s="115">
        <f>VLOOKUP(A:A,readme[#All],6,FALSE)</f>
        <v>0</v>
      </c>
      <c r="Q776" s="143">
        <f t="shared" si="48"/>
        <v>-1</v>
      </c>
      <c r="R776" s="117">
        <f t="shared" si="49"/>
        <v>4629.441600000001</v>
      </c>
      <c r="S776" s="143">
        <f t="shared" si="50"/>
        <v>-1</v>
      </c>
      <c r="T776" s="118">
        <f t="shared" si="51"/>
        <v>4053.8689000000004</v>
      </c>
      <c r="V776" s="10">
        <v>27959</v>
      </c>
      <c r="W776" s="139"/>
      <c r="X776" s="139"/>
      <c r="Y776" s="139"/>
      <c r="Z776" s="139"/>
      <c r="AA776" s="139"/>
      <c r="AB776" s="139"/>
      <c r="AC776" s="139"/>
      <c r="AD776" s="139"/>
      <c r="AE776" s="139"/>
      <c r="AF776" s="139"/>
      <c r="AG776" s="139"/>
      <c r="AH776" s="139"/>
      <c r="AI776" s="139">
        <v>63.98</v>
      </c>
      <c r="AJ776" s="139">
        <v>0</v>
      </c>
      <c r="AK776" s="139">
        <v>52.02</v>
      </c>
      <c r="AL776" s="139">
        <v>0</v>
      </c>
      <c r="AM776" s="139">
        <v>63.98</v>
      </c>
      <c r="AN776" s="139">
        <v>0</v>
      </c>
      <c r="AO776" s="139">
        <v>52.02</v>
      </c>
      <c r="AP776" s="139">
        <v>0</v>
      </c>
    </row>
    <row r="777" spans="1:42" x14ac:dyDescent="0.25">
      <c r="A777">
        <f>'[2]All Speed'!A777</f>
        <v>28904</v>
      </c>
      <c r="B777">
        <f>'[2]All Speed'!C777</f>
        <v>4</v>
      </c>
      <c r="C777" s="8" t="str">
        <f>'[2]All Speed'!D777</f>
        <v>SR-52 EB</v>
      </c>
      <c r="D777" s="5">
        <f>'[2]All Speed'!E777</f>
        <v>17</v>
      </c>
      <c r="E777" s="1">
        <f>'[2]All Speed'!F777</f>
        <v>0.32</v>
      </c>
      <c r="F777" s="8" t="str">
        <f>'[2]All Speed'!G777</f>
        <v>SR-163 NB</v>
      </c>
      <c r="G777" s="112">
        <f>'[2]All Speed'!I777</f>
        <v>64.459999999999994</v>
      </c>
      <c r="H777" s="2">
        <f>'[2]All Speed'!J777</f>
        <v>65.25</v>
      </c>
      <c r="I777" s="112">
        <f>'[2]All Speed'!K777</f>
        <v>65.569999999999993</v>
      </c>
      <c r="J777" s="2">
        <f>'[2]All Speed'!L777</f>
        <v>20.48</v>
      </c>
      <c r="K777" s="112">
        <f>'[2]All Speed'!M777</f>
        <v>65.27</v>
      </c>
      <c r="L777" s="115">
        <f>VLOOKUP(A:A,readme[#All],2,FALSE)</f>
        <v>0</v>
      </c>
      <c r="M777" s="119">
        <f>VLOOKUP(A:A,readme[#All],3,FALSE)</f>
        <v>0</v>
      </c>
      <c r="N777" s="115">
        <f>VLOOKUP(A:A,readme[#All],4,FALSE)</f>
        <v>0</v>
      </c>
      <c r="O777" s="6">
        <f>VLOOKUP(A:A,readme[#All],5,FALSE)</f>
        <v>0</v>
      </c>
      <c r="P777" s="115">
        <f>VLOOKUP(A:A,readme[#All],6,FALSE)</f>
        <v>0</v>
      </c>
      <c r="Q777" s="143">
        <f t="shared" si="48"/>
        <v>-1</v>
      </c>
      <c r="R777" s="117">
        <f t="shared" si="49"/>
        <v>4257.5625</v>
      </c>
      <c r="S777" s="143">
        <f t="shared" si="50"/>
        <v>-1</v>
      </c>
      <c r="T777" s="118">
        <f t="shared" si="51"/>
        <v>419.43040000000002</v>
      </c>
      <c r="V777" s="10">
        <v>27962</v>
      </c>
      <c r="W777" s="139"/>
      <c r="X777" s="139"/>
      <c r="Y777" s="139"/>
      <c r="Z777" s="139"/>
      <c r="AA777" s="139"/>
      <c r="AB777" s="139"/>
      <c r="AC777" s="139"/>
      <c r="AD777" s="139"/>
      <c r="AE777" s="139">
        <v>60.23</v>
      </c>
      <c r="AF777" s="139">
        <v>0</v>
      </c>
      <c r="AG777" s="139">
        <v>66.92</v>
      </c>
      <c r="AH777" s="139">
        <v>0</v>
      </c>
      <c r="AI777" s="139"/>
      <c r="AJ777" s="139"/>
      <c r="AK777" s="139"/>
      <c r="AL777" s="139"/>
      <c r="AM777" s="139">
        <v>60.23</v>
      </c>
      <c r="AN777" s="139">
        <v>0</v>
      </c>
      <c r="AO777" s="139">
        <v>66.92</v>
      </c>
      <c r="AP777" s="139">
        <v>0</v>
      </c>
    </row>
    <row r="778" spans="1:42" x14ac:dyDescent="0.25">
      <c r="A778">
        <f>'[2]All Speed'!A778</f>
        <v>18949</v>
      </c>
      <c r="B778">
        <f>'[2]All Speed'!C778</f>
        <v>4</v>
      </c>
      <c r="C778" s="8" t="str">
        <f>'[2]All Speed'!D778</f>
        <v>SR-52 EB</v>
      </c>
      <c r="D778" s="5">
        <f>'[2]All Speed'!E778</f>
        <v>20</v>
      </c>
      <c r="E778" s="1">
        <f>'[2]All Speed'!F778</f>
        <v>0.48</v>
      </c>
      <c r="F778" s="8" t="str">
        <f>'[2]All Speed'!G778</f>
        <v>I-15 NB</v>
      </c>
      <c r="G778" s="112">
        <f>'[2]All Speed'!I778</f>
        <v>63.84</v>
      </c>
      <c r="H778" s="2">
        <f>'[2]All Speed'!J778</f>
        <v>65.2</v>
      </c>
      <c r="I778" s="112">
        <f>'[2]All Speed'!K778</f>
        <v>65.290000000000006</v>
      </c>
      <c r="J778" s="2">
        <f>'[2]All Speed'!L778</f>
        <v>34.81</v>
      </c>
      <c r="K778" s="112">
        <f>'[2]All Speed'!M778</f>
        <v>65.37</v>
      </c>
      <c r="L778" s="115">
        <f>VLOOKUP(A:A,readme[#All],2,FALSE)</f>
        <v>0</v>
      </c>
      <c r="M778" s="119">
        <f>VLOOKUP(A:A,readme[#All],3,FALSE)</f>
        <v>0</v>
      </c>
      <c r="N778" s="115">
        <f>VLOOKUP(A:A,readme[#All],4,FALSE)</f>
        <v>0</v>
      </c>
      <c r="O778" s="6">
        <f>VLOOKUP(A:A,readme[#All],5,FALSE)</f>
        <v>0</v>
      </c>
      <c r="P778" s="115">
        <f>VLOOKUP(A:A,readme[#All],6,FALSE)</f>
        <v>0</v>
      </c>
      <c r="Q778" s="143">
        <f t="shared" si="48"/>
        <v>-1</v>
      </c>
      <c r="R778" s="117">
        <f t="shared" si="49"/>
        <v>4251.04</v>
      </c>
      <c r="S778" s="143">
        <f t="shared" si="50"/>
        <v>-1</v>
      </c>
      <c r="T778" s="118">
        <f t="shared" si="51"/>
        <v>1211.7361000000001</v>
      </c>
      <c r="V778" s="10">
        <v>27963</v>
      </c>
      <c r="W778" s="139"/>
      <c r="X778" s="139"/>
      <c r="Y778" s="139"/>
      <c r="Z778" s="139"/>
      <c r="AA778" s="139"/>
      <c r="AB778" s="139"/>
      <c r="AC778" s="139"/>
      <c r="AD778" s="139"/>
      <c r="AE778" s="139"/>
      <c r="AF778" s="139"/>
      <c r="AG778" s="139"/>
      <c r="AH778" s="139"/>
      <c r="AI778" s="139">
        <v>65.72</v>
      </c>
      <c r="AJ778" s="139">
        <v>0</v>
      </c>
      <c r="AK778" s="139">
        <v>52.53</v>
      </c>
      <c r="AL778" s="139">
        <v>0</v>
      </c>
      <c r="AM778" s="139">
        <v>65.72</v>
      </c>
      <c r="AN778" s="139">
        <v>0</v>
      </c>
      <c r="AO778" s="139">
        <v>52.53</v>
      </c>
      <c r="AP778" s="139">
        <v>0</v>
      </c>
    </row>
    <row r="779" spans="1:42" x14ac:dyDescent="0.25">
      <c r="A779">
        <f>'[2]All Speed'!A779</f>
        <v>9028</v>
      </c>
      <c r="B779">
        <f>'[2]All Speed'!C779</f>
        <v>4</v>
      </c>
      <c r="C779" s="8" t="str">
        <f>'[2]All Speed'!D779</f>
        <v>SR-52 EB</v>
      </c>
      <c r="D779" s="5">
        <f>'[2]All Speed'!E779</f>
        <v>21</v>
      </c>
      <c r="E779" s="1">
        <f>'[2]All Speed'!F779</f>
        <v>0.38</v>
      </c>
      <c r="F779" s="8" t="str">
        <f>'[2]All Speed'!G779</f>
        <v>I-15 NB</v>
      </c>
      <c r="G779" s="112">
        <f>'[2]All Speed'!I779</f>
        <v>63.85</v>
      </c>
      <c r="H779" s="2">
        <f>'[2]All Speed'!J779</f>
        <v>66.86</v>
      </c>
      <c r="I779" s="112">
        <f>'[2]All Speed'!K779</f>
        <v>66.59</v>
      </c>
      <c r="J779" s="2">
        <f>'[2]All Speed'!L779</f>
        <v>37.06</v>
      </c>
      <c r="K779" s="112">
        <f>'[2]All Speed'!M779</f>
        <v>65.959999999999994</v>
      </c>
      <c r="L779" s="115">
        <f>VLOOKUP(A:A,readme[#All],2,FALSE)</f>
        <v>0</v>
      </c>
      <c r="M779" s="119">
        <f>VLOOKUP(A:A,readme[#All],3,FALSE)</f>
        <v>0</v>
      </c>
      <c r="N779" s="115">
        <f>VLOOKUP(A:A,readme[#All],4,FALSE)</f>
        <v>0</v>
      </c>
      <c r="O779" s="6">
        <f>VLOOKUP(A:A,readme[#All],5,FALSE)</f>
        <v>0</v>
      </c>
      <c r="P779" s="115">
        <f>VLOOKUP(A:A,readme[#All],6,FALSE)</f>
        <v>0</v>
      </c>
      <c r="Q779" s="143">
        <f t="shared" si="48"/>
        <v>-1</v>
      </c>
      <c r="R779" s="117">
        <f t="shared" si="49"/>
        <v>4470.2596000000003</v>
      </c>
      <c r="S779" s="143">
        <f t="shared" si="50"/>
        <v>-1</v>
      </c>
      <c r="T779" s="118">
        <f t="shared" si="51"/>
        <v>1373.4436000000001</v>
      </c>
      <c r="V779" s="10">
        <v>27972</v>
      </c>
      <c r="W779" s="139"/>
      <c r="X779" s="139"/>
      <c r="Y779" s="139"/>
      <c r="Z779" s="139"/>
      <c r="AA779" s="139"/>
      <c r="AB779" s="139"/>
      <c r="AC779" s="139"/>
      <c r="AD779" s="139"/>
      <c r="AE779" s="139">
        <v>65.58</v>
      </c>
      <c r="AF779" s="139">
        <v>0</v>
      </c>
      <c r="AG779" s="139">
        <v>66.16</v>
      </c>
      <c r="AH779" s="139">
        <v>0</v>
      </c>
      <c r="AI779" s="139"/>
      <c r="AJ779" s="139"/>
      <c r="AK779" s="139"/>
      <c r="AL779" s="139"/>
      <c r="AM779" s="139">
        <v>65.58</v>
      </c>
      <c r="AN779" s="139">
        <v>0</v>
      </c>
      <c r="AO779" s="139">
        <v>66.16</v>
      </c>
      <c r="AP779" s="139">
        <v>0</v>
      </c>
    </row>
    <row r="780" spans="1:42" x14ac:dyDescent="0.25">
      <c r="A780">
        <f>'[2]All Speed'!A780</f>
        <v>7470</v>
      </c>
      <c r="B780">
        <f>'[2]All Speed'!C780</f>
        <v>4</v>
      </c>
      <c r="C780" s="8" t="str">
        <f>'[2]All Speed'!D780</f>
        <v>SR-52 EB</v>
      </c>
      <c r="D780" s="5">
        <f>'[2]All Speed'!E780</f>
        <v>23</v>
      </c>
      <c r="E780" s="1">
        <f>'[2]All Speed'!F780</f>
        <v>0.4</v>
      </c>
      <c r="F780" s="8" t="str">
        <f>'[2]All Speed'!G780</f>
        <v>SANTO</v>
      </c>
      <c r="G780" s="112">
        <f>'[2]All Speed'!I780</f>
        <v>63.85</v>
      </c>
      <c r="H780" s="2">
        <f>'[2]All Speed'!J780</f>
        <v>66.86</v>
      </c>
      <c r="I780" s="112">
        <f>'[2]All Speed'!K780</f>
        <v>66.59</v>
      </c>
      <c r="J780" s="2">
        <f>'[2]All Speed'!L780</f>
        <v>37.06</v>
      </c>
      <c r="K780" s="112">
        <f>'[2]All Speed'!M780</f>
        <v>65.959999999999994</v>
      </c>
      <c r="L780" s="115">
        <f>VLOOKUP(A:A,readme[#All],2,FALSE)</f>
        <v>0</v>
      </c>
      <c r="M780" s="119">
        <f>VLOOKUP(A:A,readme[#All],3,FALSE)</f>
        <v>0</v>
      </c>
      <c r="N780" s="115">
        <f>VLOOKUP(A:A,readme[#All],4,FALSE)</f>
        <v>0</v>
      </c>
      <c r="O780" s="6">
        <f>VLOOKUP(A:A,readme[#All],5,FALSE)</f>
        <v>0</v>
      </c>
      <c r="P780" s="115">
        <f>VLOOKUP(A:A,readme[#All],6,FALSE)</f>
        <v>0</v>
      </c>
      <c r="Q780" s="143">
        <f t="shared" si="48"/>
        <v>-1</v>
      </c>
      <c r="R780" s="117">
        <f t="shared" si="49"/>
        <v>4470.2596000000003</v>
      </c>
      <c r="S780" s="143">
        <f t="shared" si="50"/>
        <v>-1</v>
      </c>
      <c r="T780" s="118">
        <f t="shared" si="51"/>
        <v>1373.4436000000001</v>
      </c>
      <c r="V780" s="10">
        <v>27974</v>
      </c>
      <c r="W780" s="139"/>
      <c r="X780" s="139"/>
      <c r="Y780" s="139"/>
      <c r="Z780" s="139"/>
      <c r="AA780" s="139"/>
      <c r="AB780" s="139"/>
      <c r="AC780" s="139"/>
      <c r="AD780" s="139"/>
      <c r="AE780" s="139"/>
      <c r="AF780" s="139"/>
      <c r="AG780" s="139"/>
      <c r="AH780" s="139"/>
      <c r="AI780" s="139">
        <v>65.72</v>
      </c>
      <c r="AJ780" s="139">
        <v>0</v>
      </c>
      <c r="AK780" s="139">
        <v>52.53</v>
      </c>
      <c r="AL780" s="139">
        <v>0</v>
      </c>
      <c r="AM780" s="139">
        <v>65.72</v>
      </c>
      <c r="AN780" s="139">
        <v>0</v>
      </c>
      <c r="AO780" s="139">
        <v>52.53</v>
      </c>
      <c r="AP780" s="139">
        <v>0</v>
      </c>
    </row>
    <row r="781" spans="1:42" x14ac:dyDescent="0.25">
      <c r="A781">
        <f>'[2]All Speed'!A781</f>
        <v>7772</v>
      </c>
      <c r="B781">
        <f>'[2]All Speed'!C781</f>
        <v>4</v>
      </c>
      <c r="C781" s="8" t="str">
        <f>'[2]All Speed'!D781</f>
        <v>SR-52 EB</v>
      </c>
      <c r="D781" s="5">
        <f>'[2]All Speed'!E781</f>
        <v>25</v>
      </c>
      <c r="E781" s="1">
        <f>'[2]All Speed'!F781</f>
        <v>2.09</v>
      </c>
      <c r="F781" s="8" t="str">
        <f>'[2]All Speed'!G781</f>
        <v>SANTO</v>
      </c>
      <c r="G781" s="112">
        <f>'[2]All Speed'!I781</f>
        <v>63.85</v>
      </c>
      <c r="H781" s="2">
        <f>'[2]All Speed'!J781</f>
        <v>66.86</v>
      </c>
      <c r="I781" s="112">
        <f>'[2]All Speed'!K781</f>
        <v>66.59</v>
      </c>
      <c r="J781" s="2">
        <f>'[2]All Speed'!L781</f>
        <v>37.06</v>
      </c>
      <c r="K781" s="112">
        <f>'[2]All Speed'!M781</f>
        <v>65.959999999999994</v>
      </c>
      <c r="L781" s="115">
        <f>VLOOKUP(A:A,readme[#All],2,FALSE)</f>
        <v>0</v>
      </c>
      <c r="M781" s="119">
        <f>VLOOKUP(A:A,readme[#All],3,FALSE)</f>
        <v>0</v>
      </c>
      <c r="N781" s="115">
        <f>VLOOKUP(A:A,readme[#All],4,FALSE)</f>
        <v>0</v>
      </c>
      <c r="O781" s="6">
        <f>VLOOKUP(A:A,readme[#All],5,FALSE)</f>
        <v>0</v>
      </c>
      <c r="P781" s="115">
        <f>VLOOKUP(A:A,readme[#All],6,FALSE)</f>
        <v>0</v>
      </c>
      <c r="Q781" s="143">
        <f t="shared" si="48"/>
        <v>-1</v>
      </c>
      <c r="R781" s="117">
        <f t="shared" si="49"/>
        <v>4470.2596000000003</v>
      </c>
      <c r="S781" s="143">
        <f t="shared" si="50"/>
        <v>-1</v>
      </c>
      <c r="T781" s="118">
        <f t="shared" si="51"/>
        <v>1373.4436000000001</v>
      </c>
      <c r="V781" s="10">
        <v>27976</v>
      </c>
      <c r="W781" s="139"/>
      <c r="X781" s="139"/>
      <c r="Y781" s="139"/>
      <c r="Z781" s="139"/>
      <c r="AA781" s="139"/>
      <c r="AB781" s="139"/>
      <c r="AC781" s="139"/>
      <c r="AD781" s="139"/>
      <c r="AE781" s="139"/>
      <c r="AF781" s="139"/>
      <c r="AG781" s="139"/>
      <c r="AH781" s="139"/>
      <c r="AI781" s="139">
        <v>65.72</v>
      </c>
      <c r="AJ781" s="139">
        <v>0</v>
      </c>
      <c r="AK781" s="139">
        <v>52.53</v>
      </c>
      <c r="AL781" s="139">
        <v>0</v>
      </c>
      <c r="AM781" s="139">
        <v>65.72</v>
      </c>
      <c r="AN781" s="139">
        <v>0</v>
      </c>
      <c r="AO781" s="139">
        <v>52.53</v>
      </c>
      <c r="AP781" s="139">
        <v>0</v>
      </c>
    </row>
    <row r="782" spans="1:42" x14ac:dyDescent="0.25">
      <c r="A782">
        <f>'[2]All Speed'!A782</f>
        <v>7375</v>
      </c>
      <c r="B782">
        <f>'[2]All Speed'!C782</f>
        <v>4</v>
      </c>
      <c r="C782" s="8" t="str">
        <f>'[2]All Speed'!D782</f>
        <v>SR-52 EB</v>
      </c>
      <c r="D782" s="5">
        <f>'[2]All Speed'!E782</f>
        <v>28</v>
      </c>
      <c r="E782" s="1">
        <f>'[2]All Speed'!F782</f>
        <v>0.46</v>
      </c>
      <c r="F782" s="8" t="str">
        <f>'[2]All Speed'!G782</f>
        <v>SANTO</v>
      </c>
      <c r="G782" s="112">
        <f>'[2]All Speed'!I782</f>
        <v>65.819999999999993</v>
      </c>
      <c r="H782" s="2">
        <f>'[2]All Speed'!J782</f>
        <v>66.11</v>
      </c>
      <c r="I782" s="112">
        <f>'[2]All Speed'!K782</f>
        <v>65.78</v>
      </c>
      <c r="J782" s="2">
        <f>'[2]All Speed'!L782</f>
        <v>38.51</v>
      </c>
      <c r="K782" s="112">
        <f>'[2]All Speed'!M782</f>
        <v>65.08</v>
      </c>
      <c r="L782" s="115">
        <f>VLOOKUP(A:A,readme[#All],2,FALSE)</f>
        <v>0</v>
      </c>
      <c r="M782" s="119">
        <f>VLOOKUP(A:A,readme[#All],3,FALSE)</f>
        <v>0</v>
      </c>
      <c r="N782" s="115">
        <f>VLOOKUP(A:A,readme[#All],4,FALSE)</f>
        <v>0</v>
      </c>
      <c r="O782" s="6">
        <f>VLOOKUP(A:A,readme[#All],5,FALSE)</f>
        <v>0</v>
      </c>
      <c r="P782" s="115">
        <f>VLOOKUP(A:A,readme[#All],6,FALSE)</f>
        <v>0</v>
      </c>
      <c r="Q782" s="143">
        <f t="shared" si="48"/>
        <v>-1</v>
      </c>
      <c r="R782" s="117">
        <f t="shared" si="49"/>
        <v>4370.5321000000004</v>
      </c>
      <c r="S782" s="143">
        <f t="shared" si="50"/>
        <v>-1</v>
      </c>
      <c r="T782" s="118">
        <f t="shared" si="51"/>
        <v>1483.0201</v>
      </c>
      <c r="V782" s="10">
        <v>27979</v>
      </c>
      <c r="W782" s="139"/>
      <c r="X782" s="139"/>
      <c r="Y782" s="139"/>
      <c r="Z782" s="139"/>
      <c r="AA782" s="139"/>
      <c r="AB782" s="139"/>
      <c r="AC782" s="139"/>
      <c r="AD782" s="139"/>
      <c r="AE782" s="139">
        <v>65.58</v>
      </c>
      <c r="AF782" s="139">
        <v>0</v>
      </c>
      <c r="AG782" s="139">
        <v>66.16</v>
      </c>
      <c r="AH782" s="139">
        <v>0</v>
      </c>
      <c r="AI782" s="139"/>
      <c r="AJ782" s="139"/>
      <c r="AK782" s="139"/>
      <c r="AL782" s="139"/>
      <c r="AM782" s="139">
        <v>65.58</v>
      </c>
      <c r="AN782" s="139">
        <v>0</v>
      </c>
      <c r="AO782" s="139">
        <v>66.16</v>
      </c>
      <c r="AP782" s="139">
        <v>0</v>
      </c>
    </row>
    <row r="783" spans="1:42" x14ac:dyDescent="0.25">
      <c r="A783">
        <f>'[2]All Speed'!A783</f>
        <v>15239</v>
      </c>
      <c r="B783">
        <f>'[2]All Speed'!C783</f>
        <v>4</v>
      </c>
      <c r="C783" s="8" t="str">
        <f>'[2]All Speed'!D783</f>
        <v>SR-52 EB</v>
      </c>
      <c r="D783" s="5">
        <f>'[2]All Speed'!E783</f>
        <v>29</v>
      </c>
      <c r="E783" s="1">
        <f>'[2]All Speed'!F783</f>
        <v>0.49</v>
      </c>
      <c r="F783" s="8" t="str">
        <f>'[2]All Speed'!G783</f>
        <v>MAST</v>
      </c>
      <c r="G783" s="112">
        <f>'[2]All Speed'!I783</f>
        <v>65.819999999999993</v>
      </c>
      <c r="H783" s="2">
        <f>'[2]All Speed'!J783</f>
        <v>66.11</v>
      </c>
      <c r="I783" s="112">
        <f>'[2]All Speed'!K783</f>
        <v>65.78</v>
      </c>
      <c r="J783" s="2">
        <f>'[2]All Speed'!L783</f>
        <v>38.51</v>
      </c>
      <c r="K783" s="112">
        <f>'[2]All Speed'!M783</f>
        <v>65.08</v>
      </c>
      <c r="L783" s="115">
        <f>VLOOKUP(A:A,readme[#All],2,FALSE)</f>
        <v>0</v>
      </c>
      <c r="M783" s="119">
        <f>VLOOKUP(A:A,readme[#All],3,FALSE)</f>
        <v>0</v>
      </c>
      <c r="N783" s="115">
        <f>VLOOKUP(A:A,readme[#All],4,FALSE)</f>
        <v>0</v>
      </c>
      <c r="O783" s="6">
        <f>VLOOKUP(A:A,readme[#All],5,FALSE)</f>
        <v>0</v>
      </c>
      <c r="P783" s="115">
        <f>VLOOKUP(A:A,readme[#All],6,FALSE)</f>
        <v>0</v>
      </c>
      <c r="Q783" s="143">
        <f t="shared" si="48"/>
        <v>-1</v>
      </c>
      <c r="R783" s="117">
        <f t="shared" si="49"/>
        <v>4370.5321000000004</v>
      </c>
      <c r="S783" s="143">
        <f t="shared" si="50"/>
        <v>-1</v>
      </c>
      <c r="T783" s="118">
        <f t="shared" si="51"/>
        <v>1483.0201</v>
      </c>
      <c r="V783" s="10">
        <v>27980</v>
      </c>
      <c r="W783" s="139"/>
      <c r="X783" s="139"/>
      <c r="Y783" s="139"/>
      <c r="Z783" s="139"/>
      <c r="AA783" s="139"/>
      <c r="AB783" s="139"/>
      <c r="AC783" s="139"/>
      <c r="AD783" s="139"/>
      <c r="AE783" s="139">
        <v>57</v>
      </c>
      <c r="AF783" s="139">
        <v>0</v>
      </c>
      <c r="AG783" s="139">
        <v>67.25</v>
      </c>
      <c r="AH783" s="139">
        <v>0</v>
      </c>
      <c r="AI783" s="139"/>
      <c r="AJ783" s="139"/>
      <c r="AK783" s="139"/>
      <c r="AL783" s="139"/>
      <c r="AM783" s="139">
        <v>57</v>
      </c>
      <c r="AN783" s="139">
        <v>0</v>
      </c>
      <c r="AO783" s="139">
        <v>67.25</v>
      </c>
      <c r="AP783" s="139">
        <v>0</v>
      </c>
    </row>
    <row r="784" spans="1:42" x14ac:dyDescent="0.25">
      <c r="A784">
        <f>'[2]All Speed'!A784</f>
        <v>11124</v>
      </c>
      <c r="B784">
        <f>'[2]All Speed'!C784</f>
        <v>4</v>
      </c>
      <c r="C784" s="8" t="str">
        <f>'[2]All Speed'!D784</f>
        <v>SR-52 EB</v>
      </c>
      <c r="D784" s="5">
        <f>'[2]All Speed'!E784</f>
        <v>30</v>
      </c>
      <c r="E784" s="1">
        <f>'[2]All Speed'!F784</f>
        <v>0.45</v>
      </c>
      <c r="F784" s="8" t="str">
        <f>'[2]All Speed'!G784</f>
        <v>MAST</v>
      </c>
      <c r="G784" s="112">
        <f>'[2]All Speed'!I784</f>
        <v>65.819999999999993</v>
      </c>
      <c r="H784" s="2">
        <f>'[2]All Speed'!J784</f>
        <v>66.11</v>
      </c>
      <c r="I784" s="112">
        <f>'[2]All Speed'!K784</f>
        <v>65.78</v>
      </c>
      <c r="J784" s="2">
        <f>'[2]All Speed'!L784</f>
        <v>38.51</v>
      </c>
      <c r="K784" s="112">
        <f>'[2]All Speed'!M784</f>
        <v>65.08</v>
      </c>
      <c r="L784" s="115">
        <f>VLOOKUP(A:A,readme[#All],2,FALSE)</f>
        <v>0</v>
      </c>
      <c r="M784" s="119">
        <f>VLOOKUP(A:A,readme[#All],3,FALSE)</f>
        <v>0</v>
      </c>
      <c r="N784" s="115">
        <f>VLOOKUP(A:A,readme[#All],4,FALSE)</f>
        <v>0</v>
      </c>
      <c r="O784" s="6">
        <f>VLOOKUP(A:A,readme[#All],5,FALSE)</f>
        <v>0</v>
      </c>
      <c r="P784" s="115">
        <f>VLOOKUP(A:A,readme[#All],6,FALSE)</f>
        <v>0</v>
      </c>
      <c r="Q784" s="143">
        <f t="shared" si="48"/>
        <v>-1</v>
      </c>
      <c r="R784" s="117">
        <f t="shared" si="49"/>
        <v>4370.5321000000004</v>
      </c>
      <c r="S784" s="143">
        <f t="shared" si="50"/>
        <v>-1</v>
      </c>
      <c r="T784" s="118">
        <f t="shared" si="51"/>
        <v>1483.0201</v>
      </c>
      <c r="V784" s="10">
        <v>27981</v>
      </c>
      <c r="W784" s="139"/>
      <c r="X784" s="139"/>
      <c r="Y784" s="139"/>
      <c r="Z784" s="139"/>
      <c r="AA784" s="139"/>
      <c r="AB784" s="139"/>
      <c r="AC784" s="139"/>
      <c r="AD784" s="139"/>
      <c r="AE784" s="139">
        <v>57</v>
      </c>
      <c r="AF784" s="139">
        <v>0</v>
      </c>
      <c r="AG784" s="139">
        <v>67.25</v>
      </c>
      <c r="AH784" s="139">
        <v>0</v>
      </c>
      <c r="AI784" s="139"/>
      <c r="AJ784" s="139"/>
      <c r="AK784" s="139"/>
      <c r="AL784" s="139"/>
      <c r="AM784" s="139">
        <v>57</v>
      </c>
      <c r="AN784" s="139">
        <v>0</v>
      </c>
      <c r="AO784" s="139">
        <v>67.25</v>
      </c>
      <c r="AP784" s="139">
        <v>0</v>
      </c>
    </row>
    <row r="785" spans="1:42" x14ac:dyDescent="0.25">
      <c r="A785">
        <f>'[2]All Speed'!A785</f>
        <v>19481</v>
      </c>
      <c r="B785">
        <f>'[2]All Speed'!C785</f>
        <v>4</v>
      </c>
      <c r="C785" s="8" t="str">
        <f>'[2]All Speed'!D785</f>
        <v>SR-52 EB</v>
      </c>
      <c r="D785" s="5">
        <f>'[2]All Speed'!E785</f>
        <v>31</v>
      </c>
      <c r="E785" s="1">
        <f>'[2]All Speed'!F785</f>
        <v>0.56999999999999995</v>
      </c>
      <c r="F785" s="8" t="str">
        <f>'[2]All Speed'!G785</f>
        <v>MISSION GORGE</v>
      </c>
      <c r="G785" s="112">
        <f>'[2]All Speed'!I785</f>
        <v>64.64</v>
      </c>
      <c r="H785" s="2">
        <f>'[2]All Speed'!J785</f>
        <v>66.73</v>
      </c>
      <c r="I785" s="112">
        <f>'[2]All Speed'!K785</f>
        <v>65.95</v>
      </c>
      <c r="J785" s="2">
        <f>'[2]All Speed'!L785</f>
        <v>66.78</v>
      </c>
      <c r="K785" s="112">
        <f>'[2]All Speed'!M785</f>
        <v>65.22</v>
      </c>
      <c r="L785" s="115">
        <f>VLOOKUP(A:A,readme[#All],2,FALSE)</f>
        <v>0</v>
      </c>
      <c r="M785" s="119">
        <f>VLOOKUP(A:A,readme[#All],3,FALSE)</f>
        <v>0</v>
      </c>
      <c r="N785" s="115">
        <f>VLOOKUP(A:A,readme[#All],4,FALSE)</f>
        <v>0</v>
      </c>
      <c r="O785" s="6">
        <f>VLOOKUP(A:A,readme[#All],5,FALSE)</f>
        <v>0</v>
      </c>
      <c r="P785" s="115">
        <f>VLOOKUP(A:A,readme[#All],6,FALSE)</f>
        <v>0</v>
      </c>
      <c r="Q785" s="143">
        <f t="shared" si="48"/>
        <v>-1</v>
      </c>
      <c r="R785" s="117">
        <f t="shared" si="49"/>
        <v>4452.8929000000007</v>
      </c>
      <c r="S785" s="143">
        <f t="shared" si="50"/>
        <v>-1</v>
      </c>
      <c r="T785" s="118">
        <f t="shared" si="51"/>
        <v>4459.5684000000001</v>
      </c>
      <c r="V785" s="10">
        <v>27985</v>
      </c>
      <c r="W785" s="139"/>
      <c r="X785" s="139"/>
      <c r="Y785" s="139"/>
      <c r="Z785" s="139"/>
      <c r="AA785" s="139"/>
      <c r="AB785" s="139"/>
      <c r="AC785" s="139"/>
      <c r="AD785" s="139"/>
      <c r="AE785" s="139">
        <v>59.03</v>
      </c>
      <c r="AF785" s="139">
        <v>0</v>
      </c>
      <c r="AG785" s="139">
        <v>66.33</v>
      </c>
      <c r="AH785" s="139">
        <v>0</v>
      </c>
      <c r="AI785" s="139"/>
      <c r="AJ785" s="139"/>
      <c r="AK785" s="139"/>
      <c r="AL785" s="139"/>
      <c r="AM785" s="139">
        <v>59.03</v>
      </c>
      <c r="AN785" s="139">
        <v>0</v>
      </c>
      <c r="AO785" s="139">
        <v>66.33</v>
      </c>
      <c r="AP785" s="139">
        <v>0</v>
      </c>
    </row>
    <row r="786" spans="1:42" x14ac:dyDescent="0.25">
      <c r="A786">
        <f>'[2]All Speed'!A786</f>
        <v>15279</v>
      </c>
      <c r="B786">
        <f>'[2]All Speed'!C786</f>
        <v>4</v>
      </c>
      <c r="C786" s="8" t="str">
        <f>'[2]All Speed'!D786</f>
        <v>SR-52 EB</v>
      </c>
      <c r="D786" s="5">
        <f>'[2]All Speed'!E786</f>
        <v>32</v>
      </c>
      <c r="E786" s="1">
        <f>'[2]All Speed'!F786</f>
        <v>0.2</v>
      </c>
      <c r="F786" s="8" t="str">
        <f>'[2]All Speed'!G786</f>
        <v>NEW MISSION GORGE</v>
      </c>
      <c r="G786" s="112">
        <f>'[2]All Speed'!I786</f>
        <v>64.64</v>
      </c>
      <c r="H786" s="2">
        <f>'[2]All Speed'!J786</f>
        <v>66.73</v>
      </c>
      <c r="I786" s="112">
        <f>'[2]All Speed'!K786</f>
        <v>65.95</v>
      </c>
      <c r="J786" s="2">
        <f>'[2]All Speed'!L786</f>
        <v>66.78</v>
      </c>
      <c r="K786" s="112">
        <f>'[2]All Speed'!M786</f>
        <v>65.22</v>
      </c>
      <c r="L786" s="115">
        <f>VLOOKUP(A:A,readme[#All],2,FALSE)</f>
        <v>0</v>
      </c>
      <c r="M786" s="119">
        <f>VLOOKUP(A:A,readme[#All],3,FALSE)</f>
        <v>0</v>
      </c>
      <c r="N786" s="115">
        <f>VLOOKUP(A:A,readme[#All],4,FALSE)</f>
        <v>0</v>
      </c>
      <c r="O786" s="6">
        <f>VLOOKUP(A:A,readme[#All],5,FALSE)</f>
        <v>0</v>
      </c>
      <c r="P786" s="115">
        <f>VLOOKUP(A:A,readme[#All],6,FALSE)</f>
        <v>0</v>
      </c>
      <c r="Q786" s="143">
        <f t="shared" si="48"/>
        <v>-1</v>
      </c>
      <c r="R786" s="117">
        <f t="shared" si="49"/>
        <v>4452.8929000000007</v>
      </c>
      <c r="S786" s="143">
        <f t="shared" si="50"/>
        <v>-1</v>
      </c>
      <c r="T786" s="118">
        <f t="shared" si="51"/>
        <v>4459.5684000000001</v>
      </c>
      <c r="V786" s="10">
        <v>27988</v>
      </c>
      <c r="W786" s="139"/>
      <c r="X786" s="139"/>
      <c r="Y786" s="139"/>
      <c r="Z786" s="139"/>
      <c r="AA786" s="139"/>
      <c r="AB786" s="139"/>
      <c r="AC786" s="139"/>
      <c r="AD786" s="139"/>
      <c r="AE786" s="139">
        <v>61.52</v>
      </c>
      <c r="AF786" s="139">
        <v>0</v>
      </c>
      <c r="AG786" s="139">
        <v>66.14</v>
      </c>
      <c r="AH786" s="139">
        <v>0</v>
      </c>
      <c r="AI786" s="139"/>
      <c r="AJ786" s="139"/>
      <c r="AK786" s="139"/>
      <c r="AL786" s="139"/>
      <c r="AM786" s="139">
        <v>61.52</v>
      </c>
      <c r="AN786" s="139">
        <v>0</v>
      </c>
      <c r="AO786" s="139">
        <v>66.14</v>
      </c>
      <c r="AP786" s="139">
        <v>0</v>
      </c>
    </row>
    <row r="787" spans="1:42" x14ac:dyDescent="0.25">
      <c r="A787">
        <f>'[2]All Speed'!A787</f>
        <v>15280</v>
      </c>
      <c r="B787">
        <f>'[2]All Speed'!C787</f>
        <v>4</v>
      </c>
      <c r="C787" s="8" t="str">
        <f>'[2]All Speed'!D787</f>
        <v>SR-52 EB</v>
      </c>
      <c r="D787" s="5">
        <f>'[2]All Speed'!E787</f>
        <v>34</v>
      </c>
      <c r="E787" s="1">
        <f>'[2]All Speed'!F787</f>
        <v>0.37</v>
      </c>
      <c r="F787" s="8" t="str">
        <f>'[2]All Speed'!G787</f>
        <v>SR-125 SB</v>
      </c>
      <c r="G787" s="112">
        <f>'[2]All Speed'!I787</f>
        <v>64.64</v>
      </c>
      <c r="H787" s="2">
        <f>'[2]All Speed'!J787</f>
        <v>66.73</v>
      </c>
      <c r="I787" s="112">
        <f>'[2]All Speed'!K787</f>
        <v>65.95</v>
      </c>
      <c r="J787" s="2">
        <f>'[2]All Speed'!L787</f>
        <v>66.78</v>
      </c>
      <c r="K787" s="112">
        <f>'[2]All Speed'!M787</f>
        <v>65.22</v>
      </c>
      <c r="L787" s="115">
        <f>VLOOKUP(A:A,readme[#All],2,FALSE)</f>
        <v>0</v>
      </c>
      <c r="M787" s="119">
        <f>VLOOKUP(A:A,readme[#All],3,FALSE)</f>
        <v>0</v>
      </c>
      <c r="N787" s="115">
        <f>VLOOKUP(A:A,readme[#All],4,FALSE)</f>
        <v>0</v>
      </c>
      <c r="O787" s="6">
        <f>VLOOKUP(A:A,readme[#All],5,FALSE)</f>
        <v>0</v>
      </c>
      <c r="P787" s="115">
        <f>VLOOKUP(A:A,readme[#All],6,FALSE)</f>
        <v>0</v>
      </c>
      <c r="Q787" s="144">
        <f t="shared" si="48"/>
        <v>-1</v>
      </c>
      <c r="R787" s="117">
        <f t="shared" si="49"/>
        <v>4452.8929000000007</v>
      </c>
      <c r="S787" s="144">
        <f t="shared" si="50"/>
        <v>-1</v>
      </c>
      <c r="T787" s="118">
        <f t="shared" si="51"/>
        <v>4459.5684000000001</v>
      </c>
      <c r="V787" s="10">
        <v>27989</v>
      </c>
      <c r="W787" s="139"/>
      <c r="X787" s="139"/>
      <c r="Y787" s="139"/>
      <c r="Z787" s="139"/>
      <c r="AA787" s="139"/>
      <c r="AB787" s="139"/>
      <c r="AC787" s="139"/>
      <c r="AD787" s="139"/>
      <c r="AE787" s="139"/>
      <c r="AF787" s="139"/>
      <c r="AG787" s="139"/>
      <c r="AH787" s="139"/>
      <c r="AI787" s="139">
        <v>65.760000000000005</v>
      </c>
      <c r="AJ787" s="139">
        <v>0</v>
      </c>
      <c r="AK787" s="139">
        <v>63.49</v>
      </c>
      <c r="AL787" s="139">
        <v>0</v>
      </c>
      <c r="AM787" s="139">
        <v>65.760000000000005</v>
      </c>
      <c r="AN787" s="139">
        <v>0</v>
      </c>
      <c r="AO787" s="139">
        <v>63.49</v>
      </c>
      <c r="AP787" s="139">
        <v>0</v>
      </c>
    </row>
    <row r="788" spans="1:42" x14ac:dyDescent="0.25">
      <c r="A788">
        <f>'[2]All Speed'!A788</f>
        <v>7376</v>
      </c>
      <c r="B788">
        <f>'[2]All Speed'!C788</f>
        <v>4</v>
      </c>
      <c r="C788" s="8" t="str">
        <f>'[2]All Speed'!D788</f>
        <v>SR-52 EB</v>
      </c>
      <c r="D788" s="5">
        <f>'[2]All Speed'!E788</f>
        <v>35</v>
      </c>
      <c r="E788" s="1">
        <f>'[2]All Speed'!F788</f>
        <v>0.2</v>
      </c>
      <c r="F788" s="8" t="str">
        <f>'[2]All Speed'!G788</f>
        <v>SR-125 NB</v>
      </c>
      <c r="G788" s="112">
        <f>'[2]All Speed'!I788</f>
        <v>64.64</v>
      </c>
      <c r="H788" s="2">
        <f>'[2]All Speed'!J788</f>
        <v>66.73</v>
      </c>
      <c r="I788" s="112">
        <f>'[2]All Speed'!K788</f>
        <v>65.95</v>
      </c>
      <c r="J788" s="2">
        <f>'[2]All Speed'!L788</f>
        <v>66.78</v>
      </c>
      <c r="K788" s="112">
        <f>'[2]All Speed'!M788</f>
        <v>65.22</v>
      </c>
      <c r="L788" s="115">
        <f>VLOOKUP(A:A,readme[#All],2,FALSE)</f>
        <v>0</v>
      </c>
      <c r="M788" s="119">
        <f>VLOOKUP(A:A,readme[#All],3,FALSE)</f>
        <v>0</v>
      </c>
      <c r="N788" s="115">
        <f>VLOOKUP(A:A,readme[#All],4,FALSE)</f>
        <v>0</v>
      </c>
      <c r="O788" s="6">
        <f>VLOOKUP(A:A,readme[#All],5,FALSE)</f>
        <v>0</v>
      </c>
      <c r="P788" s="115">
        <f>VLOOKUP(A:A,readme[#All],6,FALSE)</f>
        <v>0</v>
      </c>
      <c r="Q788" s="143">
        <f t="shared" si="48"/>
        <v>-1</v>
      </c>
      <c r="R788" s="117">
        <f t="shared" si="49"/>
        <v>4452.8929000000007</v>
      </c>
      <c r="S788" s="143">
        <f t="shared" si="50"/>
        <v>-1</v>
      </c>
      <c r="T788" s="118">
        <f t="shared" si="51"/>
        <v>4459.5684000000001</v>
      </c>
      <c r="V788" s="10">
        <v>27993</v>
      </c>
      <c r="W788" s="139"/>
      <c r="X788" s="139"/>
      <c r="Y788" s="139"/>
      <c r="Z788" s="139"/>
      <c r="AA788" s="139"/>
      <c r="AB788" s="139"/>
      <c r="AC788" s="139"/>
      <c r="AD788" s="139"/>
      <c r="AE788" s="139"/>
      <c r="AF788" s="139"/>
      <c r="AG788" s="139"/>
      <c r="AH788" s="139"/>
      <c r="AI788" s="139">
        <v>66.8</v>
      </c>
      <c r="AJ788" s="139">
        <v>0</v>
      </c>
      <c r="AK788" s="139">
        <v>63.59</v>
      </c>
      <c r="AL788" s="139">
        <v>0</v>
      </c>
      <c r="AM788" s="139">
        <v>66.8</v>
      </c>
      <c r="AN788" s="139">
        <v>0</v>
      </c>
      <c r="AO788" s="139">
        <v>63.59</v>
      </c>
      <c r="AP788" s="139">
        <v>0</v>
      </c>
    </row>
    <row r="789" spans="1:42" x14ac:dyDescent="0.25">
      <c r="A789">
        <f>'[2]All Speed'!A789</f>
        <v>27236</v>
      </c>
      <c r="B789">
        <f>'[2]All Speed'!C789</f>
        <v>4</v>
      </c>
      <c r="C789" s="8" t="str">
        <f>'[2]All Speed'!D789</f>
        <v>SR-52 EB</v>
      </c>
      <c r="D789" s="5">
        <f>'[2]All Speed'!E789</f>
        <v>37</v>
      </c>
      <c r="E789" s="1">
        <f>'[2]All Speed'!F789</f>
        <v>0.54</v>
      </c>
      <c r="F789" s="8" t="str">
        <f>'[2]All Speed'!G789</f>
        <v>CUYAMACA</v>
      </c>
      <c r="G789" s="112">
        <f>'[2]All Speed'!I789</f>
        <v>63.63</v>
      </c>
      <c r="H789" s="2">
        <f>'[2]All Speed'!J789</f>
        <v>65.319999999999993</v>
      </c>
      <c r="I789" s="112">
        <f>'[2]All Speed'!K789</f>
        <v>64.34</v>
      </c>
      <c r="J789" s="2">
        <f>'[2]All Speed'!L789</f>
        <v>64.47</v>
      </c>
      <c r="K789" s="112">
        <f>'[2]All Speed'!M789</f>
        <v>63.8</v>
      </c>
      <c r="L789" s="115">
        <f>VLOOKUP(A:A,readme[#All],2,FALSE)</f>
        <v>0</v>
      </c>
      <c r="M789" s="119">
        <f>VLOOKUP(A:A,readme[#All],3,FALSE)</f>
        <v>0</v>
      </c>
      <c r="N789" s="115">
        <f>VLOOKUP(A:A,readme[#All],4,FALSE)</f>
        <v>0</v>
      </c>
      <c r="O789" s="6">
        <f>VLOOKUP(A:A,readme[#All],5,FALSE)</f>
        <v>0</v>
      </c>
      <c r="P789" s="115">
        <f>VLOOKUP(A:A,readme[#All],6,FALSE)</f>
        <v>0</v>
      </c>
      <c r="Q789" s="143">
        <f t="shared" si="48"/>
        <v>-1</v>
      </c>
      <c r="R789" s="117">
        <f t="shared" si="49"/>
        <v>4266.7023999999992</v>
      </c>
      <c r="S789" s="143">
        <f t="shared" si="50"/>
        <v>-1</v>
      </c>
      <c r="T789" s="118">
        <f t="shared" si="51"/>
        <v>4156.3809000000001</v>
      </c>
      <c r="V789" s="10">
        <v>27998</v>
      </c>
      <c r="W789" s="139"/>
      <c r="X789" s="139"/>
      <c r="Y789" s="139"/>
      <c r="Z789" s="139"/>
      <c r="AA789" s="139"/>
      <c r="AB789" s="139"/>
      <c r="AC789" s="139"/>
      <c r="AD789" s="139"/>
      <c r="AE789" s="139">
        <v>61.52</v>
      </c>
      <c r="AF789" s="139">
        <v>0</v>
      </c>
      <c r="AG789" s="139">
        <v>66.14</v>
      </c>
      <c r="AH789" s="139">
        <v>0</v>
      </c>
      <c r="AI789" s="139"/>
      <c r="AJ789" s="139"/>
      <c r="AK789" s="139"/>
      <c r="AL789" s="139"/>
      <c r="AM789" s="139">
        <v>61.52</v>
      </c>
      <c r="AN789" s="139">
        <v>0</v>
      </c>
      <c r="AO789" s="139">
        <v>66.14</v>
      </c>
      <c r="AP789" s="139">
        <v>0</v>
      </c>
    </row>
    <row r="790" spans="1:42" x14ac:dyDescent="0.25">
      <c r="A790">
        <f>'[2]All Speed'!A790</f>
        <v>27229</v>
      </c>
      <c r="B790">
        <f>'[2]All Speed'!C790</f>
        <v>4</v>
      </c>
      <c r="C790" s="8" t="str">
        <f>'[2]All Speed'!D790</f>
        <v>SR-52 EB</v>
      </c>
      <c r="D790" s="5">
        <f>'[2]All Speed'!E790</f>
        <v>38</v>
      </c>
      <c r="E790" s="1">
        <f>'[2]All Speed'!F790</f>
        <v>0.57999999999999996</v>
      </c>
      <c r="F790" s="8" t="str">
        <f>'[2]All Speed'!G790</f>
        <v>CUYAMACA</v>
      </c>
      <c r="G790" s="112">
        <f>'[2]All Speed'!I790</f>
        <v>61.44</v>
      </c>
      <c r="H790" s="2">
        <f>'[2]All Speed'!J790</f>
        <v>63.51</v>
      </c>
      <c r="I790" s="112">
        <f>'[2]All Speed'!K790</f>
        <v>62.25</v>
      </c>
      <c r="J790" s="2">
        <f>'[2]All Speed'!L790</f>
        <v>62.14</v>
      </c>
      <c r="K790" s="112">
        <f>'[2]All Speed'!M790</f>
        <v>61.78</v>
      </c>
      <c r="L790" s="115">
        <f>VLOOKUP(A:A,readme[#All],2,FALSE)</f>
        <v>0</v>
      </c>
      <c r="M790" s="119">
        <f>VLOOKUP(A:A,readme[#All],3,FALSE)</f>
        <v>0</v>
      </c>
      <c r="N790" s="115">
        <f>VLOOKUP(A:A,readme[#All],4,FALSE)</f>
        <v>0</v>
      </c>
      <c r="O790" s="6">
        <f>VLOOKUP(A:A,readme[#All],5,FALSE)</f>
        <v>0</v>
      </c>
      <c r="P790" s="115">
        <f>VLOOKUP(A:A,readme[#All],6,FALSE)</f>
        <v>0</v>
      </c>
      <c r="Q790" s="143">
        <f t="shared" si="48"/>
        <v>-1</v>
      </c>
      <c r="R790" s="117">
        <f t="shared" si="49"/>
        <v>4033.5200999999997</v>
      </c>
      <c r="S790" s="143">
        <f t="shared" si="50"/>
        <v>-1</v>
      </c>
      <c r="T790" s="118">
        <f t="shared" si="51"/>
        <v>3861.3796000000002</v>
      </c>
      <c r="V790" s="10">
        <v>28000</v>
      </c>
      <c r="W790" s="139"/>
      <c r="X790" s="139"/>
      <c r="Y790" s="139"/>
      <c r="Z790" s="139"/>
      <c r="AA790" s="139"/>
      <c r="AB790" s="139"/>
      <c r="AC790" s="139"/>
      <c r="AD790" s="139"/>
      <c r="AE790" s="139">
        <v>63.5</v>
      </c>
      <c r="AF790" s="139">
        <v>0</v>
      </c>
      <c r="AG790" s="139">
        <v>67.16</v>
      </c>
      <c r="AH790" s="139">
        <v>0</v>
      </c>
      <c r="AI790" s="139"/>
      <c r="AJ790" s="139"/>
      <c r="AK790" s="139"/>
      <c r="AL790" s="139"/>
      <c r="AM790" s="139">
        <v>63.5</v>
      </c>
      <c r="AN790" s="139">
        <v>0</v>
      </c>
      <c r="AO790" s="139">
        <v>67.16</v>
      </c>
      <c r="AP790" s="139">
        <v>0</v>
      </c>
    </row>
    <row r="791" spans="1:42" x14ac:dyDescent="0.25">
      <c r="A791">
        <f>'[2]All Speed'!A791</f>
        <v>27223</v>
      </c>
      <c r="B791">
        <f>'[2]All Speed'!C791</f>
        <v>3</v>
      </c>
      <c r="C791" s="8" t="str">
        <f>'[2]All Speed'!D791</f>
        <v>SR-52 WB</v>
      </c>
      <c r="D791" s="5">
        <f>'[2]All Speed'!E791</f>
        <v>2</v>
      </c>
      <c r="E791" s="1">
        <f>'[2]All Speed'!F791</f>
        <v>0.63</v>
      </c>
      <c r="F791" s="8" t="str">
        <f>'[2]All Speed'!G791</f>
        <v>MAGNOLIA</v>
      </c>
      <c r="G791" s="112">
        <f>'[2]All Speed'!I791</f>
        <v>64.03</v>
      </c>
      <c r="H791" s="2">
        <f>'[2]All Speed'!J791</f>
        <v>65.25</v>
      </c>
      <c r="I791" s="112">
        <f>'[2]All Speed'!K791</f>
        <v>65.41</v>
      </c>
      <c r="J791" s="2">
        <f>'[2]All Speed'!L791</f>
        <v>66.33</v>
      </c>
      <c r="K791" s="112">
        <f>'[2]All Speed'!M791</f>
        <v>64.510000000000005</v>
      </c>
      <c r="L791" s="115">
        <f>VLOOKUP(A:A,readme[#All],2,FALSE)</f>
        <v>0</v>
      </c>
      <c r="M791" s="119">
        <f>VLOOKUP(A:A,readme[#All],3,FALSE)</f>
        <v>0</v>
      </c>
      <c r="N791" s="115">
        <f>VLOOKUP(A:A,readme[#All],4,FALSE)</f>
        <v>0</v>
      </c>
      <c r="O791" s="6">
        <f>VLOOKUP(A:A,readme[#All],5,FALSE)</f>
        <v>0</v>
      </c>
      <c r="P791" s="115">
        <f>VLOOKUP(A:A,readme[#All],6,FALSE)</f>
        <v>0</v>
      </c>
      <c r="Q791" s="143">
        <f t="shared" si="48"/>
        <v>-1</v>
      </c>
      <c r="R791" s="117">
        <f t="shared" si="49"/>
        <v>4257.5625</v>
      </c>
      <c r="S791" s="143">
        <f t="shared" si="50"/>
        <v>-1</v>
      </c>
      <c r="T791" s="118">
        <f t="shared" si="51"/>
        <v>4399.6688999999997</v>
      </c>
      <c r="V791" s="10">
        <v>28002</v>
      </c>
      <c r="W791" s="139"/>
      <c r="X791" s="139"/>
      <c r="Y791" s="139"/>
      <c r="Z791" s="139"/>
      <c r="AA791" s="139"/>
      <c r="AB791" s="139"/>
      <c r="AC791" s="139"/>
      <c r="AD791" s="139"/>
      <c r="AE791" s="139"/>
      <c r="AF791" s="139"/>
      <c r="AG791" s="139"/>
      <c r="AH791" s="139"/>
      <c r="AI791" s="139">
        <v>66.319999999999993</v>
      </c>
      <c r="AJ791" s="139">
        <v>0</v>
      </c>
      <c r="AK791" s="139">
        <v>61.71</v>
      </c>
      <c r="AL791" s="139">
        <v>0</v>
      </c>
      <c r="AM791" s="139">
        <v>66.319999999999993</v>
      </c>
      <c r="AN791" s="139">
        <v>0</v>
      </c>
      <c r="AO791" s="139">
        <v>61.71</v>
      </c>
      <c r="AP791" s="139">
        <v>0</v>
      </c>
    </row>
    <row r="792" spans="1:42" x14ac:dyDescent="0.25">
      <c r="A792">
        <f>'[2]All Speed'!A792</f>
        <v>27237</v>
      </c>
      <c r="B792">
        <f>'[2]All Speed'!C792</f>
        <v>3</v>
      </c>
      <c r="C792" s="8" t="str">
        <f>'[2]All Speed'!D792</f>
        <v>SR-52 WB</v>
      </c>
      <c r="D792" s="5">
        <f>'[2]All Speed'!E792</f>
        <v>3</v>
      </c>
      <c r="E792" s="1">
        <f>'[2]All Speed'!F792</f>
        <v>0.36</v>
      </c>
      <c r="F792" s="8" t="str">
        <f>'[2]All Speed'!G792</f>
        <v>CUYAMACA</v>
      </c>
      <c r="G792" s="112">
        <f>'[2]All Speed'!I792</f>
        <v>64.8</v>
      </c>
      <c r="H792" s="2">
        <f>'[2]All Speed'!J792</f>
        <v>53.63</v>
      </c>
      <c r="I792" s="112">
        <f>'[2]All Speed'!K792</f>
        <v>65.819999999999993</v>
      </c>
      <c r="J792" s="2">
        <f>'[2]All Speed'!L792</f>
        <v>66.19</v>
      </c>
      <c r="K792" s="112">
        <f>'[2]All Speed'!M792</f>
        <v>64.52</v>
      </c>
      <c r="L792" s="115">
        <f>VLOOKUP(A:A,readme[#All],2,FALSE)</f>
        <v>0</v>
      </c>
      <c r="M792" s="119">
        <f>VLOOKUP(A:A,readme[#All],3,FALSE)</f>
        <v>0</v>
      </c>
      <c r="N792" s="115">
        <f>VLOOKUP(A:A,readme[#All],4,FALSE)</f>
        <v>0</v>
      </c>
      <c r="O792" s="6">
        <f>VLOOKUP(A:A,readme[#All],5,FALSE)</f>
        <v>0</v>
      </c>
      <c r="P792" s="115">
        <f>VLOOKUP(A:A,readme[#All],6,FALSE)</f>
        <v>0</v>
      </c>
      <c r="Q792" s="143">
        <f t="shared" si="48"/>
        <v>-1</v>
      </c>
      <c r="R792" s="117">
        <f t="shared" si="49"/>
        <v>2876.1769000000004</v>
      </c>
      <c r="S792" s="143">
        <f t="shared" si="50"/>
        <v>-1</v>
      </c>
      <c r="T792" s="118">
        <f t="shared" si="51"/>
        <v>4381.1160999999993</v>
      </c>
      <c r="V792" s="10">
        <v>28007</v>
      </c>
      <c r="W792" s="139"/>
      <c r="X792" s="139"/>
      <c r="Y792" s="139"/>
      <c r="Z792" s="139"/>
      <c r="AA792" s="139"/>
      <c r="AB792" s="139"/>
      <c r="AC792" s="139"/>
      <c r="AD792" s="139"/>
      <c r="AE792" s="139">
        <v>64.3</v>
      </c>
      <c r="AF792" s="139">
        <v>0</v>
      </c>
      <c r="AG792" s="139">
        <v>66.930000000000007</v>
      </c>
      <c r="AH792" s="139">
        <v>0</v>
      </c>
      <c r="AI792" s="139"/>
      <c r="AJ792" s="139"/>
      <c r="AK792" s="139"/>
      <c r="AL792" s="139"/>
      <c r="AM792" s="139">
        <v>64.3</v>
      </c>
      <c r="AN792" s="139">
        <v>0</v>
      </c>
      <c r="AO792" s="139">
        <v>66.930000000000007</v>
      </c>
      <c r="AP792" s="139">
        <v>0</v>
      </c>
    </row>
    <row r="793" spans="1:42" x14ac:dyDescent="0.25">
      <c r="A793">
        <f>'[2]All Speed'!A793</f>
        <v>7499</v>
      </c>
      <c r="B793">
        <f>'[2]All Speed'!C793</f>
        <v>3</v>
      </c>
      <c r="C793" s="8" t="str">
        <f>'[2]All Speed'!D793</f>
        <v>SR-52 WB</v>
      </c>
      <c r="D793" s="5">
        <f>'[2]All Speed'!E793</f>
        <v>4</v>
      </c>
      <c r="E793" s="1">
        <f>'[2]All Speed'!F793</f>
        <v>0.18</v>
      </c>
      <c r="F793" s="8" t="str">
        <f>'[2]All Speed'!G793</f>
        <v>CUYAMACA</v>
      </c>
      <c r="G793" s="112">
        <f>'[2]All Speed'!I793</f>
        <v>64.8</v>
      </c>
      <c r="H793" s="2">
        <f>'[2]All Speed'!J793</f>
        <v>53.63</v>
      </c>
      <c r="I793" s="112">
        <f>'[2]All Speed'!K793</f>
        <v>65.819999999999993</v>
      </c>
      <c r="J793" s="2">
        <f>'[2]All Speed'!L793</f>
        <v>66.19</v>
      </c>
      <c r="K793" s="112">
        <f>'[2]All Speed'!M793</f>
        <v>64.52</v>
      </c>
      <c r="L793" s="115">
        <f>VLOOKUP(A:A,readme[#All],2,FALSE)</f>
        <v>0</v>
      </c>
      <c r="M793" s="119">
        <f>VLOOKUP(A:A,readme[#All],3,FALSE)</f>
        <v>0</v>
      </c>
      <c r="N793" s="115">
        <f>VLOOKUP(A:A,readme[#All],4,FALSE)</f>
        <v>0</v>
      </c>
      <c r="O793" s="6">
        <f>VLOOKUP(A:A,readme[#All],5,FALSE)</f>
        <v>0</v>
      </c>
      <c r="P793" s="115">
        <f>VLOOKUP(A:A,readme[#All],6,FALSE)</f>
        <v>0</v>
      </c>
      <c r="Q793" s="143">
        <f t="shared" si="48"/>
        <v>-1</v>
      </c>
      <c r="R793" s="117">
        <f t="shared" si="49"/>
        <v>2876.1769000000004</v>
      </c>
      <c r="S793" s="143">
        <f t="shared" si="50"/>
        <v>-1</v>
      </c>
      <c r="T793" s="118">
        <f t="shared" si="51"/>
        <v>4381.1160999999993</v>
      </c>
      <c r="V793" s="10">
        <v>28011</v>
      </c>
      <c r="W793" s="139"/>
      <c r="X793" s="139"/>
      <c r="Y793" s="139"/>
      <c r="Z793" s="139"/>
      <c r="AA793" s="139"/>
      <c r="AB793" s="139"/>
      <c r="AC793" s="139"/>
      <c r="AD793" s="139"/>
      <c r="AE793" s="139">
        <v>64.3</v>
      </c>
      <c r="AF793" s="139">
        <v>0</v>
      </c>
      <c r="AG793" s="139">
        <v>66.930000000000007</v>
      </c>
      <c r="AH793" s="139">
        <v>0</v>
      </c>
      <c r="AI793" s="139"/>
      <c r="AJ793" s="139"/>
      <c r="AK793" s="139"/>
      <c r="AL793" s="139"/>
      <c r="AM793" s="139">
        <v>64.3</v>
      </c>
      <c r="AN793" s="139">
        <v>0</v>
      </c>
      <c r="AO793" s="139">
        <v>66.930000000000007</v>
      </c>
      <c r="AP793" s="139">
        <v>0</v>
      </c>
    </row>
    <row r="794" spans="1:42" x14ac:dyDescent="0.25">
      <c r="A794">
        <f>'[2]All Speed'!A794</f>
        <v>28929</v>
      </c>
      <c r="B794">
        <f>'[2]All Speed'!C794</f>
        <v>3</v>
      </c>
      <c r="C794" s="8" t="str">
        <f>'[2]All Speed'!D794</f>
        <v>SR-52 WB</v>
      </c>
      <c r="D794" s="5">
        <f>'[2]All Speed'!E794</f>
        <v>9</v>
      </c>
      <c r="E794" s="1">
        <f>'[2]All Speed'!F794</f>
        <v>0.2</v>
      </c>
      <c r="F794" s="8" t="str">
        <f>'[2]All Speed'!G794</f>
        <v>SR-125 NB</v>
      </c>
      <c r="G794" s="112">
        <f>'[2]All Speed'!I794</f>
        <v>63.99</v>
      </c>
      <c r="H794" s="2">
        <f>'[2]All Speed'!J794</f>
        <v>19.61</v>
      </c>
      <c r="I794" s="112">
        <f>'[2]All Speed'!K794</f>
        <v>64.62</v>
      </c>
      <c r="J794" s="2">
        <f>'[2]All Speed'!L794</f>
        <v>67.599999999999994</v>
      </c>
      <c r="K794" s="112">
        <f>'[2]All Speed'!M794</f>
        <v>64.790000000000006</v>
      </c>
      <c r="L794" s="115">
        <f>VLOOKUP(A:A,readme[#All],2,FALSE)</f>
        <v>0</v>
      </c>
      <c r="M794" s="119">
        <f>VLOOKUP(A:A,readme[#All],3,FALSE)</f>
        <v>0</v>
      </c>
      <c r="N794" s="115">
        <f>VLOOKUP(A:A,readme[#All],4,FALSE)</f>
        <v>0</v>
      </c>
      <c r="O794" s="6">
        <f>VLOOKUP(A:A,readme[#All],5,FALSE)</f>
        <v>0</v>
      </c>
      <c r="P794" s="115">
        <f>VLOOKUP(A:A,readme[#All],6,FALSE)</f>
        <v>0</v>
      </c>
      <c r="Q794" s="143">
        <f t="shared" si="48"/>
        <v>-1</v>
      </c>
      <c r="R794" s="117">
        <f t="shared" si="49"/>
        <v>384.5521</v>
      </c>
      <c r="S794" s="143">
        <f t="shared" si="50"/>
        <v>-1</v>
      </c>
      <c r="T794" s="118">
        <f t="shared" si="51"/>
        <v>4569.7599999999993</v>
      </c>
      <c r="V794" s="10">
        <v>28012</v>
      </c>
      <c r="W794" s="139"/>
      <c r="X794" s="139"/>
      <c r="Y794" s="139"/>
      <c r="Z794" s="139"/>
      <c r="AA794" s="139"/>
      <c r="AB794" s="139"/>
      <c r="AC794" s="139"/>
      <c r="AD794" s="139"/>
      <c r="AE794" s="139"/>
      <c r="AF794" s="139"/>
      <c r="AG794" s="139"/>
      <c r="AH794" s="139"/>
      <c r="AI794" s="139">
        <v>64.03</v>
      </c>
      <c r="AJ794" s="139">
        <v>0</v>
      </c>
      <c r="AK794" s="139">
        <v>61.67</v>
      </c>
      <c r="AL794" s="139">
        <v>0</v>
      </c>
      <c r="AM794" s="139">
        <v>64.03</v>
      </c>
      <c r="AN794" s="139">
        <v>0</v>
      </c>
      <c r="AO794" s="139">
        <v>61.67</v>
      </c>
      <c r="AP794" s="139">
        <v>0</v>
      </c>
    </row>
    <row r="795" spans="1:42" x14ac:dyDescent="0.25">
      <c r="A795">
        <f>'[2]All Speed'!A795</f>
        <v>15277</v>
      </c>
      <c r="B795">
        <f>'[2]All Speed'!C795</f>
        <v>3</v>
      </c>
      <c r="C795" s="8" t="str">
        <f>'[2]All Speed'!D795</f>
        <v>SR-52 WB</v>
      </c>
      <c r="D795" s="5">
        <f>'[2]All Speed'!E795</f>
        <v>10</v>
      </c>
      <c r="E795" s="1">
        <f>'[2]All Speed'!F795</f>
        <v>0.5</v>
      </c>
      <c r="F795" s="8" t="str">
        <f>'[2]All Speed'!G795</f>
        <v>NEW MISSION GORGE</v>
      </c>
      <c r="G795" s="112">
        <f>'[2]All Speed'!I795</f>
        <v>63.99</v>
      </c>
      <c r="H795" s="2">
        <f>'[2]All Speed'!J795</f>
        <v>19.61</v>
      </c>
      <c r="I795" s="112">
        <f>'[2]All Speed'!K795</f>
        <v>64.62</v>
      </c>
      <c r="J795" s="2">
        <f>'[2]All Speed'!L795</f>
        <v>67.599999999999994</v>
      </c>
      <c r="K795" s="112">
        <f>'[2]All Speed'!M795</f>
        <v>64.790000000000006</v>
      </c>
      <c r="L795" s="115">
        <f>VLOOKUP(A:A,readme[#All],2,FALSE)</f>
        <v>0</v>
      </c>
      <c r="M795" s="119">
        <f>VLOOKUP(A:A,readme[#All],3,FALSE)</f>
        <v>0</v>
      </c>
      <c r="N795" s="115">
        <f>VLOOKUP(A:A,readme[#All],4,FALSE)</f>
        <v>0</v>
      </c>
      <c r="O795" s="6">
        <f>VLOOKUP(A:A,readme[#All],5,FALSE)</f>
        <v>0</v>
      </c>
      <c r="P795" s="115">
        <f>VLOOKUP(A:A,readme[#All],6,FALSE)</f>
        <v>0</v>
      </c>
      <c r="Q795" s="143">
        <f t="shared" si="48"/>
        <v>-1</v>
      </c>
      <c r="R795" s="117">
        <f t="shared" si="49"/>
        <v>384.5521</v>
      </c>
      <c r="S795" s="143">
        <f t="shared" si="50"/>
        <v>-1</v>
      </c>
      <c r="T795" s="118">
        <f t="shared" si="51"/>
        <v>4569.7599999999993</v>
      </c>
      <c r="V795" s="10">
        <v>28013</v>
      </c>
      <c r="W795" s="139"/>
      <c r="X795" s="139"/>
      <c r="Y795" s="139"/>
      <c r="Z795" s="139"/>
      <c r="AA795" s="139"/>
      <c r="AB795" s="139"/>
      <c r="AC795" s="139"/>
      <c r="AD795" s="139"/>
      <c r="AE795" s="139"/>
      <c r="AF795" s="139"/>
      <c r="AG795" s="139"/>
      <c r="AH795" s="139"/>
      <c r="AI795" s="139">
        <v>49.5</v>
      </c>
      <c r="AJ795" s="139">
        <v>0</v>
      </c>
      <c r="AK795" s="139">
        <v>64.63</v>
      </c>
      <c r="AL795" s="139">
        <v>0</v>
      </c>
      <c r="AM795" s="139">
        <v>49.5</v>
      </c>
      <c r="AN795" s="139">
        <v>0</v>
      </c>
      <c r="AO795" s="139">
        <v>64.63</v>
      </c>
      <c r="AP795" s="139">
        <v>0</v>
      </c>
    </row>
    <row r="796" spans="1:42" x14ac:dyDescent="0.25">
      <c r="A796">
        <f>'[2]All Speed'!A796</f>
        <v>11123</v>
      </c>
      <c r="B796">
        <f>'[2]All Speed'!C796</f>
        <v>3</v>
      </c>
      <c r="C796" s="8" t="str">
        <f>'[2]All Speed'!D796</f>
        <v>SR-52 WB</v>
      </c>
      <c r="D796" s="5">
        <f>'[2]All Speed'!E796</f>
        <v>11</v>
      </c>
      <c r="E796" s="1">
        <f>'[2]All Speed'!F796</f>
        <v>0.47</v>
      </c>
      <c r="F796" s="8" t="str">
        <f>'[2]All Speed'!G796</f>
        <v>MISSION GORGE</v>
      </c>
      <c r="G796" s="112">
        <f>'[2]All Speed'!I796</f>
        <v>63.59</v>
      </c>
      <c r="H796" s="2">
        <f>'[2]All Speed'!J796</f>
        <v>22.75</v>
      </c>
      <c r="I796" s="112">
        <f>'[2]All Speed'!K796</f>
        <v>64.31</v>
      </c>
      <c r="J796" s="2">
        <f>'[2]All Speed'!L796</f>
        <v>64.38</v>
      </c>
      <c r="K796" s="112">
        <f>'[2]All Speed'!M796</f>
        <v>63.34</v>
      </c>
      <c r="L796" s="115">
        <f>VLOOKUP(A:A,readme[#All],2,FALSE)</f>
        <v>0</v>
      </c>
      <c r="M796" s="119">
        <f>VLOOKUP(A:A,readme[#All],3,FALSE)</f>
        <v>0</v>
      </c>
      <c r="N796" s="115">
        <f>VLOOKUP(A:A,readme[#All],4,FALSE)</f>
        <v>0</v>
      </c>
      <c r="O796" s="6">
        <f>VLOOKUP(A:A,readme[#All],5,FALSE)</f>
        <v>0</v>
      </c>
      <c r="P796" s="115">
        <f>VLOOKUP(A:A,readme[#All],6,FALSE)</f>
        <v>0</v>
      </c>
      <c r="Q796" s="143">
        <f t="shared" si="48"/>
        <v>-1</v>
      </c>
      <c r="R796" s="117">
        <f t="shared" si="49"/>
        <v>517.5625</v>
      </c>
      <c r="S796" s="143">
        <f t="shared" si="50"/>
        <v>-1</v>
      </c>
      <c r="T796" s="118">
        <f t="shared" si="51"/>
        <v>4144.7843999999996</v>
      </c>
      <c r="V796" s="10">
        <v>28073</v>
      </c>
      <c r="W796" s="139"/>
      <c r="X796" s="139"/>
      <c r="Y796" s="139"/>
      <c r="Z796" s="139"/>
      <c r="AA796" s="139"/>
      <c r="AB796" s="139"/>
      <c r="AC796" s="139"/>
      <c r="AD796" s="139"/>
      <c r="AE796" s="139">
        <v>59.84</v>
      </c>
      <c r="AF796" s="139">
        <v>0</v>
      </c>
      <c r="AG796" s="139">
        <v>59.73</v>
      </c>
      <c r="AH796" s="139">
        <v>0</v>
      </c>
      <c r="AI796" s="139"/>
      <c r="AJ796" s="139"/>
      <c r="AK796" s="139"/>
      <c r="AL796" s="139"/>
      <c r="AM796" s="139">
        <v>59.84</v>
      </c>
      <c r="AN796" s="139">
        <v>0</v>
      </c>
      <c r="AO796" s="139">
        <v>59.73</v>
      </c>
      <c r="AP796" s="139">
        <v>0</v>
      </c>
    </row>
    <row r="797" spans="1:42" x14ac:dyDescent="0.25">
      <c r="A797">
        <f>'[2]All Speed'!A797</f>
        <v>7501</v>
      </c>
      <c r="B797">
        <f>'[2]All Speed'!C797</f>
        <v>3</v>
      </c>
      <c r="C797" s="8" t="str">
        <f>'[2]All Speed'!D797</f>
        <v>SR-52 WB</v>
      </c>
      <c r="D797" s="5">
        <f>'[2]All Speed'!E797</f>
        <v>12</v>
      </c>
      <c r="E797" s="1">
        <f>'[2]All Speed'!F797</f>
        <v>0.49</v>
      </c>
      <c r="F797" s="8" t="str">
        <f>'[2]All Speed'!G797</f>
        <v>MAST</v>
      </c>
      <c r="G797" s="112">
        <f>'[2]All Speed'!I797</f>
        <v>65.53</v>
      </c>
      <c r="H797" s="2">
        <f>'[2]All Speed'!J797</f>
        <v>41.59</v>
      </c>
      <c r="I797" s="112">
        <f>'[2]All Speed'!K797</f>
        <v>65.790000000000006</v>
      </c>
      <c r="J797" s="2">
        <f>'[2]All Speed'!L797</f>
        <v>63.36</v>
      </c>
      <c r="K797" s="112">
        <f>'[2]All Speed'!M797</f>
        <v>65.52</v>
      </c>
      <c r="L797" s="115">
        <f>VLOOKUP(A:A,readme[#All],2,FALSE)</f>
        <v>0</v>
      </c>
      <c r="M797" s="119">
        <f>VLOOKUP(A:A,readme[#All],3,FALSE)</f>
        <v>0</v>
      </c>
      <c r="N797" s="115">
        <f>VLOOKUP(A:A,readme[#All],4,FALSE)</f>
        <v>0</v>
      </c>
      <c r="O797" s="6">
        <f>VLOOKUP(A:A,readme[#All],5,FALSE)</f>
        <v>0</v>
      </c>
      <c r="P797" s="115">
        <f>VLOOKUP(A:A,readme[#All],6,FALSE)</f>
        <v>0</v>
      </c>
      <c r="Q797" s="143">
        <f t="shared" si="48"/>
        <v>-1</v>
      </c>
      <c r="R797" s="117">
        <f t="shared" si="49"/>
        <v>1729.7281000000003</v>
      </c>
      <c r="S797" s="143">
        <f t="shared" si="50"/>
        <v>-1</v>
      </c>
      <c r="T797" s="118">
        <f t="shared" si="51"/>
        <v>4014.4895999999999</v>
      </c>
      <c r="V797" s="10">
        <v>28084</v>
      </c>
      <c r="W797" s="139"/>
      <c r="X797" s="139"/>
      <c r="Y797" s="139"/>
      <c r="Z797" s="139"/>
      <c r="AA797" s="139"/>
      <c r="AB797" s="139"/>
      <c r="AC797" s="139"/>
      <c r="AD797" s="139"/>
      <c r="AE797" s="139"/>
      <c r="AF797" s="139"/>
      <c r="AG797" s="139"/>
      <c r="AH797" s="139"/>
      <c r="AI797" s="139">
        <v>59.46</v>
      </c>
      <c r="AJ797" s="139">
        <v>0</v>
      </c>
      <c r="AK797" s="139">
        <v>51.89</v>
      </c>
      <c r="AL797" s="139">
        <v>0</v>
      </c>
      <c r="AM797" s="139">
        <v>59.46</v>
      </c>
      <c r="AN797" s="139">
        <v>0</v>
      </c>
      <c r="AO797" s="139">
        <v>51.89</v>
      </c>
      <c r="AP797" s="139">
        <v>0</v>
      </c>
    </row>
    <row r="798" spans="1:42" x14ac:dyDescent="0.25">
      <c r="A798">
        <f>'[2]All Speed'!A798</f>
        <v>9300</v>
      </c>
      <c r="B798">
        <f>'[2]All Speed'!C798</f>
        <v>3</v>
      </c>
      <c r="C798" s="8" t="str">
        <f>'[2]All Speed'!D798</f>
        <v>SR-52 WB</v>
      </c>
      <c r="D798" s="5">
        <f>'[2]All Speed'!E798</f>
        <v>19</v>
      </c>
      <c r="E798" s="1">
        <f>'[2]All Speed'!F798</f>
        <v>0.34</v>
      </c>
      <c r="F798" s="8" t="str">
        <f>'[2]All Speed'!G798</f>
        <v>SANTO</v>
      </c>
      <c r="G798" s="112">
        <f>'[2]All Speed'!I798</f>
        <v>67.13</v>
      </c>
      <c r="H798" s="2">
        <f>'[2]All Speed'!J798</f>
        <v>65.03</v>
      </c>
      <c r="I798" s="112">
        <f>'[2]All Speed'!K798</f>
        <v>68.12</v>
      </c>
      <c r="J798" s="2">
        <f>'[2]All Speed'!L798</f>
        <v>69.349999999999994</v>
      </c>
      <c r="K798" s="112">
        <f>'[2]All Speed'!M798</f>
        <v>66.430000000000007</v>
      </c>
      <c r="L798" s="115">
        <f>VLOOKUP(A:A,readme[#All],2,FALSE)</f>
        <v>0</v>
      </c>
      <c r="M798" s="119">
        <f>VLOOKUP(A:A,readme[#All],3,FALSE)</f>
        <v>0</v>
      </c>
      <c r="N798" s="115">
        <f>VLOOKUP(A:A,readme[#All],4,FALSE)</f>
        <v>0</v>
      </c>
      <c r="O798" s="6">
        <f>VLOOKUP(A:A,readme[#All],5,FALSE)</f>
        <v>0</v>
      </c>
      <c r="P798" s="115">
        <f>VLOOKUP(A:A,readme[#All],6,FALSE)</f>
        <v>0</v>
      </c>
      <c r="Q798" s="143">
        <f t="shared" si="48"/>
        <v>-1</v>
      </c>
      <c r="R798" s="117">
        <f t="shared" si="49"/>
        <v>4228.9009000000005</v>
      </c>
      <c r="S798" s="143">
        <f t="shared" si="50"/>
        <v>-1</v>
      </c>
      <c r="T798" s="118">
        <f t="shared" si="51"/>
        <v>4809.4224999999988</v>
      </c>
      <c r="V798" s="10">
        <v>28086</v>
      </c>
      <c r="W798" s="139"/>
      <c r="X798" s="139"/>
      <c r="Y798" s="139"/>
      <c r="Z798" s="139"/>
      <c r="AA798" s="139"/>
      <c r="AB798" s="139"/>
      <c r="AC798" s="139"/>
      <c r="AD798" s="139"/>
      <c r="AE798" s="139"/>
      <c r="AF798" s="139"/>
      <c r="AG798" s="139"/>
      <c r="AH798" s="139"/>
      <c r="AI798" s="139">
        <v>59.46</v>
      </c>
      <c r="AJ798" s="139">
        <v>0</v>
      </c>
      <c r="AK798" s="139">
        <v>51.89</v>
      </c>
      <c r="AL798" s="139">
        <v>0</v>
      </c>
      <c r="AM798" s="139">
        <v>59.46</v>
      </c>
      <c r="AN798" s="139">
        <v>0</v>
      </c>
      <c r="AO798" s="139">
        <v>51.89</v>
      </c>
      <c r="AP798" s="139">
        <v>0</v>
      </c>
    </row>
    <row r="799" spans="1:42" x14ac:dyDescent="0.25">
      <c r="A799">
        <f>'[2]All Speed'!A799</f>
        <v>9029</v>
      </c>
      <c r="B799">
        <f>'[2]All Speed'!C799</f>
        <v>3</v>
      </c>
      <c r="C799" s="8" t="str">
        <f>'[2]All Speed'!D799</f>
        <v>SR-52 WB</v>
      </c>
      <c r="D799" s="5">
        <f>'[2]All Speed'!E799</f>
        <v>21</v>
      </c>
      <c r="E799" s="1">
        <f>'[2]All Speed'!F799</f>
        <v>0.46</v>
      </c>
      <c r="F799" s="8" t="str">
        <f>'[2]All Speed'!G799</f>
        <v>SANTO</v>
      </c>
      <c r="G799" s="112">
        <f>'[2]All Speed'!I799</f>
        <v>68.52</v>
      </c>
      <c r="H799" s="2">
        <f>'[2]All Speed'!J799</f>
        <v>58.73</v>
      </c>
      <c r="I799" s="112">
        <f>'[2]All Speed'!K799</f>
        <v>67.680000000000007</v>
      </c>
      <c r="J799" s="2">
        <f>'[2]All Speed'!L799</f>
        <v>68.540000000000006</v>
      </c>
      <c r="K799" s="112">
        <f>'[2]All Speed'!M799</f>
        <v>67.73</v>
      </c>
      <c r="L799" s="115">
        <f>VLOOKUP(A:A,readme[#All],2,FALSE)</f>
        <v>0</v>
      </c>
      <c r="M799" s="119">
        <f>VLOOKUP(A:A,readme[#All],3,FALSE)</f>
        <v>0</v>
      </c>
      <c r="N799" s="115">
        <f>VLOOKUP(A:A,readme[#All],4,FALSE)</f>
        <v>0</v>
      </c>
      <c r="O799" s="6">
        <f>VLOOKUP(A:A,readme[#All],5,FALSE)</f>
        <v>0</v>
      </c>
      <c r="P799" s="115">
        <f>VLOOKUP(A:A,readme[#All],6,FALSE)</f>
        <v>0</v>
      </c>
      <c r="Q799" s="143">
        <f t="shared" si="48"/>
        <v>-1</v>
      </c>
      <c r="R799" s="117">
        <f t="shared" si="49"/>
        <v>3449.2128999999995</v>
      </c>
      <c r="S799" s="143">
        <f t="shared" si="50"/>
        <v>-1</v>
      </c>
      <c r="T799" s="118">
        <f t="shared" si="51"/>
        <v>4697.731600000001</v>
      </c>
      <c r="V799" s="10">
        <v>28087</v>
      </c>
      <c r="W799" s="139"/>
      <c r="X799" s="139"/>
      <c r="Y799" s="139"/>
      <c r="Z799" s="139"/>
      <c r="AA799" s="139"/>
      <c r="AB799" s="139"/>
      <c r="AC799" s="139"/>
      <c r="AD799" s="139"/>
      <c r="AE799" s="139"/>
      <c r="AF799" s="139"/>
      <c r="AG799" s="139"/>
      <c r="AH799" s="139"/>
      <c r="AI799" s="139">
        <v>61.81</v>
      </c>
      <c r="AJ799" s="139">
        <v>0</v>
      </c>
      <c r="AK799" s="139">
        <v>22.4</v>
      </c>
      <c r="AL799" s="139">
        <v>0</v>
      </c>
      <c r="AM799" s="139">
        <v>61.81</v>
      </c>
      <c r="AN799" s="139">
        <v>0</v>
      </c>
      <c r="AO799" s="139">
        <v>22.4</v>
      </c>
      <c r="AP799" s="139">
        <v>0</v>
      </c>
    </row>
    <row r="800" spans="1:42" x14ac:dyDescent="0.25">
      <c r="A800">
        <f>'[2]All Speed'!A800</f>
        <v>23885</v>
      </c>
      <c r="B800">
        <f>'[2]All Speed'!C800</f>
        <v>3</v>
      </c>
      <c r="C800" s="8" t="str">
        <f>'[2]All Speed'!D800</f>
        <v>SR-52 WB</v>
      </c>
      <c r="D800" s="5">
        <f>'[2]All Speed'!E800</f>
        <v>24</v>
      </c>
      <c r="E800" s="1">
        <f>'[2]All Speed'!F800</f>
        <v>0.41</v>
      </c>
      <c r="F800" s="8" t="str">
        <f>'[2]All Speed'!G800</f>
        <v>SR-163 SB</v>
      </c>
      <c r="G800" s="112">
        <f>'[2]All Speed'!I800</f>
        <v>67.47</v>
      </c>
      <c r="H800" s="2">
        <f>'[2]All Speed'!J800</f>
        <v>52.91</v>
      </c>
      <c r="I800" s="112">
        <f>'[2]All Speed'!K800</f>
        <v>65.62</v>
      </c>
      <c r="J800" s="2">
        <f>'[2]All Speed'!L800</f>
        <v>67.52</v>
      </c>
      <c r="K800" s="112">
        <f>'[2]All Speed'!M800</f>
        <v>66.510000000000005</v>
      </c>
      <c r="L800" s="115">
        <f>VLOOKUP(A:A,readme[#All],2,FALSE)</f>
        <v>0</v>
      </c>
      <c r="M800" s="119">
        <f>VLOOKUP(A:A,readme[#All],3,FALSE)</f>
        <v>0</v>
      </c>
      <c r="N800" s="115">
        <f>VLOOKUP(A:A,readme[#All],4,FALSE)</f>
        <v>0</v>
      </c>
      <c r="O800" s="6">
        <f>VLOOKUP(A:A,readme[#All],5,FALSE)</f>
        <v>0</v>
      </c>
      <c r="P800" s="115">
        <f>VLOOKUP(A:A,readme[#All],6,FALSE)</f>
        <v>0</v>
      </c>
      <c r="Q800" s="143">
        <f t="shared" si="48"/>
        <v>-1</v>
      </c>
      <c r="R800" s="117">
        <f t="shared" si="49"/>
        <v>2799.4680999999996</v>
      </c>
      <c r="S800" s="143">
        <f t="shared" si="50"/>
        <v>-1</v>
      </c>
      <c r="T800" s="118">
        <f t="shared" si="51"/>
        <v>4558.9503999999997</v>
      </c>
      <c r="V800" s="10">
        <v>28093</v>
      </c>
      <c r="W800" s="139"/>
      <c r="X800" s="139"/>
      <c r="Y800" s="139"/>
      <c r="Z800" s="139"/>
      <c r="AA800" s="139"/>
      <c r="AB800" s="139"/>
      <c r="AC800" s="139"/>
      <c r="AD800" s="139"/>
      <c r="AE800" s="139"/>
      <c r="AF800" s="139"/>
      <c r="AG800" s="139"/>
      <c r="AH800" s="139"/>
      <c r="AI800" s="139">
        <v>54.61</v>
      </c>
      <c r="AJ800" s="139">
        <v>0</v>
      </c>
      <c r="AK800" s="139">
        <v>62.66</v>
      </c>
      <c r="AL800" s="139">
        <v>0</v>
      </c>
      <c r="AM800" s="139">
        <v>54.61</v>
      </c>
      <c r="AN800" s="139">
        <v>0</v>
      </c>
      <c r="AO800" s="139">
        <v>62.66</v>
      </c>
      <c r="AP800" s="139">
        <v>0</v>
      </c>
    </row>
    <row r="801" spans="1:42" x14ac:dyDescent="0.25">
      <c r="A801">
        <f>'[2]All Speed'!A801</f>
        <v>24091</v>
      </c>
      <c r="B801">
        <f>'[2]All Speed'!C801</f>
        <v>3</v>
      </c>
      <c r="C801" s="8" t="str">
        <f>'[2]All Speed'!D801</f>
        <v>SR-52 WB</v>
      </c>
      <c r="D801" s="5">
        <f>'[2]All Speed'!E801</f>
        <v>28</v>
      </c>
      <c r="E801" s="1">
        <f>'[2]All Speed'!F801</f>
        <v>0.39</v>
      </c>
      <c r="F801" s="8" t="str">
        <f>'[2]All Speed'!G801</f>
        <v>CONVOY</v>
      </c>
      <c r="G801" s="112">
        <f>'[2]All Speed'!I801</f>
        <v>65.66</v>
      </c>
      <c r="H801" s="2">
        <f>'[2]All Speed'!J801</f>
        <v>50.58</v>
      </c>
      <c r="I801" s="112">
        <f>'[2]All Speed'!K801</f>
        <v>64.540000000000006</v>
      </c>
      <c r="J801" s="2">
        <f>'[2]All Speed'!L801</f>
        <v>68.430000000000007</v>
      </c>
      <c r="K801" s="112">
        <f>'[2]All Speed'!M801</f>
        <v>64.73</v>
      </c>
      <c r="L801" s="115">
        <f>VLOOKUP(A:A,readme[#All],2,FALSE)</f>
        <v>0</v>
      </c>
      <c r="M801" s="119">
        <f>VLOOKUP(A:A,readme[#All],3,FALSE)</f>
        <v>0</v>
      </c>
      <c r="N801" s="115">
        <f>VLOOKUP(A:A,readme[#All],4,FALSE)</f>
        <v>0</v>
      </c>
      <c r="O801" s="6">
        <f>VLOOKUP(A:A,readme[#All],5,FALSE)</f>
        <v>0</v>
      </c>
      <c r="P801" s="115">
        <f>VLOOKUP(A:A,readme[#All],6,FALSE)</f>
        <v>0</v>
      </c>
      <c r="Q801" s="143">
        <f t="shared" si="48"/>
        <v>-1</v>
      </c>
      <c r="R801" s="117">
        <f t="shared" si="49"/>
        <v>2558.3363999999997</v>
      </c>
      <c r="S801" s="143">
        <f t="shared" si="50"/>
        <v>-1</v>
      </c>
      <c r="T801" s="118">
        <f t="shared" si="51"/>
        <v>4682.6649000000007</v>
      </c>
      <c r="V801" s="10">
        <v>28106</v>
      </c>
      <c r="W801" s="139"/>
      <c r="X801" s="139"/>
      <c r="Y801" s="139"/>
      <c r="Z801" s="139"/>
      <c r="AA801" s="139"/>
      <c r="AB801" s="139"/>
      <c r="AC801" s="139"/>
      <c r="AD801" s="139"/>
      <c r="AE801" s="139"/>
      <c r="AF801" s="139"/>
      <c r="AG801" s="139"/>
      <c r="AH801" s="139"/>
      <c r="AI801" s="139">
        <v>67.8</v>
      </c>
      <c r="AJ801" s="139">
        <v>0</v>
      </c>
      <c r="AK801" s="139">
        <v>48.14</v>
      </c>
      <c r="AL801" s="139">
        <v>0</v>
      </c>
      <c r="AM801" s="139">
        <v>67.8</v>
      </c>
      <c r="AN801" s="139">
        <v>0</v>
      </c>
      <c r="AO801" s="139">
        <v>48.14</v>
      </c>
      <c r="AP801" s="139">
        <v>0</v>
      </c>
    </row>
    <row r="802" spans="1:42" x14ac:dyDescent="0.25">
      <c r="A802">
        <f>'[2]All Speed'!A802</f>
        <v>11106</v>
      </c>
      <c r="B802">
        <f>'[2]All Speed'!C802</f>
        <v>3</v>
      </c>
      <c r="C802" s="8" t="str">
        <f>'[2]All Speed'!D802</f>
        <v>SR-52 WB</v>
      </c>
      <c r="D802" s="5">
        <f>'[2]All Speed'!E802</f>
        <v>29</v>
      </c>
      <c r="E802" s="1">
        <f>'[2]All Speed'!F802</f>
        <v>0.37</v>
      </c>
      <c r="F802" s="8" t="str">
        <f>'[2]All Speed'!G802</f>
        <v>CONVOY</v>
      </c>
      <c r="G802" s="112">
        <f>'[2]All Speed'!I802</f>
        <v>65.66</v>
      </c>
      <c r="H802" s="2">
        <f>'[2]All Speed'!J802</f>
        <v>50.58</v>
      </c>
      <c r="I802" s="112">
        <f>'[2]All Speed'!K802</f>
        <v>64.540000000000006</v>
      </c>
      <c r="J802" s="2">
        <f>'[2]All Speed'!L802</f>
        <v>68.430000000000007</v>
      </c>
      <c r="K802" s="112">
        <f>'[2]All Speed'!M802</f>
        <v>64.73</v>
      </c>
      <c r="L802" s="115">
        <f>VLOOKUP(A:A,readme[#All],2,FALSE)</f>
        <v>0</v>
      </c>
      <c r="M802" s="119">
        <f>VLOOKUP(A:A,readme[#All],3,FALSE)</f>
        <v>0</v>
      </c>
      <c r="N802" s="115">
        <f>VLOOKUP(A:A,readme[#All],4,FALSE)</f>
        <v>0</v>
      </c>
      <c r="O802" s="6">
        <f>VLOOKUP(A:A,readme[#All],5,FALSE)</f>
        <v>0</v>
      </c>
      <c r="P802" s="115">
        <f>VLOOKUP(A:A,readme[#All],6,FALSE)</f>
        <v>0</v>
      </c>
      <c r="Q802" s="143">
        <f t="shared" si="48"/>
        <v>-1</v>
      </c>
      <c r="R802" s="117">
        <f t="shared" si="49"/>
        <v>2558.3363999999997</v>
      </c>
      <c r="S802" s="143">
        <f t="shared" si="50"/>
        <v>-1</v>
      </c>
      <c r="T802" s="118">
        <f t="shared" si="51"/>
        <v>4682.6649000000007</v>
      </c>
      <c r="V802" s="10">
        <v>28119</v>
      </c>
      <c r="W802" s="139"/>
      <c r="X802" s="139"/>
      <c r="Y802" s="139"/>
      <c r="Z802" s="139"/>
      <c r="AA802" s="139"/>
      <c r="AB802" s="139"/>
      <c r="AC802" s="139"/>
      <c r="AD802" s="139"/>
      <c r="AE802" s="139"/>
      <c r="AF802" s="139"/>
      <c r="AG802" s="139"/>
      <c r="AH802" s="139"/>
      <c r="AI802" s="139">
        <v>49.12</v>
      </c>
      <c r="AJ802" s="139">
        <v>0</v>
      </c>
      <c r="AK802" s="139">
        <v>66.900000000000006</v>
      </c>
      <c r="AL802" s="139">
        <v>0</v>
      </c>
      <c r="AM802" s="139">
        <v>49.12</v>
      </c>
      <c r="AN802" s="139">
        <v>0</v>
      </c>
      <c r="AO802" s="139">
        <v>66.900000000000006</v>
      </c>
      <c r="AP802" s="139">
        <v>0</v>
      </c>
    </row>
    <row r="803" spans="1:42" x14ac:dyDescent="0.25">
      <c r="A803">
        <f>'[2]All Speed'!A803</f>
        <v>11100</v>
      </c>
      <c r="B803">
        <f>'[2]All Speed'!C803</f>
        <v>3</v>
      </c>
      <c r="C803" s="8" t="str">
        <f>'[2]All Speed'!D803</f>
        <v>SR-52 WB</v>
      </c>
      <c r="D803" s="5">
        <f>'[2]All Speed'!E803</f>
        <v>31</v>
      </c>
      <c r="E803" s="1">
        <f>'[2]All Speed'!F803</f>
        <v>0.67</v>
      </c>
      <c r="F803" s="8" t="str">
        <f>'[2]All Speed'!G803</f>
        <v>I-805 NB</v>
      </c>
      <c r="G803" s="112">
        <f>'[2]All Speed'!I803</f>
        <v>67.59</v>
      </c>
      <c r="H803" s="2">
        <f>'[2]All Speed'!J803</f>
        <v>63.56</v>
      </c>
      <c r="I803" s="112">
        <f>'[2]All Speed'!K803</f>
        <v>67.31</v>
      </c>
      <c r="J803" s="2">
        <f>'[2]All Speed'!L803</f>
        <v>63.11</v>
      </c>
      <c r="K803" s="112">
        <f>'[2]All Speed'!M803</f>
        <v>68.27</v>
      </c>
      <c r="L803" s="115">
        <f>VLOOKUP(A:A,readme[#All],2,FALSE)</f>
        <v>0</v>
      </c>
      <c r="M803" s="119">
        <f>VLOOKUP(A:A,readme[#All],3,FALSE)</f>
        <v>0</v>
      </c>
      <c r="N803" s="115">
        <f>VLOOKUP(A:A,readme[#All],4,FALSE)</f>
        <v>0</v>
      </c>
      <c r="O803" s="6">
        <f>VLOOKUP(A:A,readme[#All],5,FALSE)</f>
        <v>0</v>
      </c>
      <c r="P803" s="115">
        <f>VLOOKUP(A:A,readme[#All],6,FALSE)</f>
        <v>0</v>
      </c>
      <c r="Q803" s="143">
        <f t="shared" si="48"/>
        <v>-1</v>
      </c>
      <c r="R803" s="117">
        <f t="shared" si="49"/>
        <v>4039.8736000000004</v>
      </c>
      <c r="S803" s="143">
        <f t="shared" si="50"/>
        <v>-1</v>
      </c>
      <c r="T803" s="118">
        <f t="shared" si="51"/>
        <v>3982.8721</v>
      </c>
      <c r="V803" s="10">
        <v>28123</v>
      </c>
      <c r="W803" s="139"/>
      <c r="X803" s="139"/>
      <c r="Y803" s="139"/>
      <c r="Z803" s="139"/>
      <c r="AA803" s="139"/>
      <c r="AB803" s="139"/>
      <c r="AC803" s="139"/>
      <c r="AD803" s="139"/>
      <c r="AE803" s="139"/>
      <c r="AF803" s="139"/>
      <c r="AG803" s="139"/>
      <c r="AH803" s="139"/>
      <c r="AI803" s="139">
        <v>39.96</v>
      </c>
      <c r="AJ803" s="139">
        <v>0</v>
      </c>
      <c r="AK803" s="139">
        <v>67.31</v>
      </c>
      <c r="AL803" s="139">
        <v>0</v>
      </c>
      <c r="AM803" s="139">
        <v>39.96</v>
      </c>
      <c r="AN803" s="139">
        <v>0</v>
      </c>
      <c r="AO803" s="139">
        <v>67.31</v>
      </c>
      <c r="AP803" s="139">
        <v>0</v>
      </c>
    </row>
    <row r="804" spans="1:42" x14ac:dyDescent="0.25">
      <c r="A804">
        <f>'[2]All Speed'!A804</f>
        <v>15157</v>
      </c>
      <c r="B804">
        <f>'[2]All Speed'!C804</f>
        <v>3</v>
      </c>
      <c r="C804" s="8" t="str">
        <f>'[2]All Speed'!D804</f>
        <v>SR-52 WB</v>
      </c>
      <c r="D804" s="5">
        <f>'[2]All Speed'!E804</f>
        <v>33</v>
      </c>
      <c r="E804" s="1">
        <f>'[2]All Speed'!F804</f>
        <v>0.82</v>
      </c>
      <c r="F804" s="8" t="str">
        <f>'[2]All Speed'!G804</f>
        <v>I-805 SB</v>
      </c>
      <c r="G804" s="112">
        <f>'[2]All Speed'!I804</f>
        <v>67.459999999999994</v>
      </c>
      <c r="H804" s="2">
        <f>'[2]All Speed'!J804</f>
        <v>61.8</v>
      </c>
      <c r="I804" s="112">
        <f>'[2]All Speed'!K804</f>
        <v>64.489999999999995</v>
      </c>
      <c r="J804" s="2">
        <f>'[2]All Speed'!L804</f>
        <v>62.61</v>
      </c>
      <c r="K804" s="112">
        <f>'[2]All Speed'!M804</f>
        <v>67.59</v>
      </c>
      <c r="L804" s="115">
        <f>VLOOKUP(A:A,readme[#All],2,FALSE)</f>
        <v>0</v>
      </c>
      <c r="M804" s="119">
        <f>VLOOKUP(A:A,readme[#All],3,FALSE)</f>
        <v>0</v>
      </c>
      <c r="N804" s="115">
        <f>VLOOKUP(A:A,readme[#All],4,FALSE)</f>
        <v>0</v>
      </c>
      <c r="O804" s="6">
        <f>VLOOKUP(A:A,readme[#All],5,FALSE)</f>
        <v>0</v>
      </c>
      <c r="P804" s="115">
        <f>VLOOKUP(A:A,readme[#All],6,FALSE)</f>
        <v>0</v>
      </c>
      <c r="Q804" s="143">
        <f t="shared" si="48"/>
        <v>-1</v>
      </c>
      <c r="R804" s="117">
        <f t="shared" si="49"/>
        <v>3819.24</v>
      </c>
      <c r="S804" s="143">
        <f t="shared" si="50"/>
        <v>-1</v>
      </c>
      <c r="T804" s="118">
        <f t="shared" si="51"/>
        <v>3920.0120999999999</v>
      </c>
      <c r="V804" s="10">
        <v>28124</v>
      </c>
      <c r="W804" s="139"/>
      <c r="X804" s="139"/>
      <c r="Y804" s="139"/>
      <c r="Z804" s="139"/>
      <c r="AA804" s="139"/>
      <c r="AB804" s="139"/>
      <c r="AC804" s="139"/>
      <c r="AD804" s="139"/>
      <c r="AE804" s="139">
        <v>39.96</v>
      </c>
      <c r="AF804" s="139">
        <v>0</v>
      </c>
      <c r="AG804" s="139">
        <v>67.31</v>
      </c>
      <c r="AH804" s="139">
        <v>0</v>
      </c>
      <c r="AI804" s="139"/>
      <c r="AJ804" s="139"/>
      <c r="AK804" s="139"/>
      <c r="AL804" s="139"/>
      <c r="AM804" s="139">
        <v>39.96</v>
      </c>
      <c r="AN804" s="139">
        <v>0</v>
      </c>
      <c r="AO804" s="139">
        <v>67.31</v>
      </c>
      <c r="AP804" s="139">
        <v>0</v>
      </c>
    </row>
    <row r="805" spans="1:42" x14ac:dyDescent="0.25">
      <c r="A805">
        <f>'[2]All Speed'!A805</f>
        <v>28868</v>
      </c>
      <c r="B805">
        <f>'[2]All Speed'!C805</f>
        <v>3</v>
      </c>
      <c r="C805" s="8" t="str">
        <f>'[2]All Speed'!D805</f>
        <v>SR-52 WB</v>
      </c>
      <c r="D805" s="5">
        <f>'[2]All Speed'!E805</f>
        <v>34</v>
      </c>
      <c r="E805" s="1">
        <f>'[2]All Speed'!F805</f>
        <v>0.59</v>
      </c>
      <c r="F805" s="8" t="str">
        <f>'[2]All Speed'!G805</f>
        <v>GENESEE</v>
      </c>
      <c r="G805" s="112">
        <f>'[2]All Speed'!I805</f>
        <v>67.459999999999994</v>
      </c>
      <c r="H805" s="2">
        <f>'[2]All Speed'!J805</f>
        <v>61.8</v>
      </c>
      <c r="I805" s="112">
        <f>'[2]All Speed'!K805</f>
        <v>64.489999999999995</v>
      </c>
      <c r="J805" s="2">
        <f>'[2]All Speed'!L805</f>
        <v>62.61</v>
      </c>
      <c r="K805" s="112">
        <f>'[2]All Speed'!M805</f>
        <v>67.59</v>
      </c>
      <c r="L805" s="115">
        <f>VLOOKUP(A:A,readme[#All],2,FALSE)</f>
        <v>0</v>
      </c>
      <c r="M805" s="119">
        <f>VLOOKUP(A:A,readme[#All],3,FALSE)</f>
        <v>0</v>
      </c>
      <c r="N805" s="115">
        <f>VLOOKUP(A:A,readme[#All],4,FALSE)</f>
        <v>0</v>
      </c>
      <c r="O805" s="6">
        <f>VLOOKUP(A:A,readme[#All],5,FALSE)</f>
        <v>0</v>
      </c>
      <c r="P805" s="115">
        <f>VLOOKUP(A:A,readme[#All],6,FALSE)</f>
        <v>0</v>
      </c>
      <c r="Q805" s="143">
        <f t="shared" si="48"/>
        <v>-1</v>
      </c>
      <c r="R805" s="117">
        <f t="shared" si="49"/>
        <v>3819.24</v>
      </c>
      <c r="S805" s="143">
        <f t="shared" si="50"/>
        <v>-1</v>
      </c>
      <c r="T805" s="118">
        <f t="shared" si="51"/>
        <v>3920.0120999999999</v>
      </c>
      <c r="V805" s="10">
        <v>28126</v>
      </c>
      <c r="W805" s="139"/>
      <c r="X805" s="139"/>
      <c r="Y805" s="139"/>
      <c r="Z805" s="139"/>
      <c r="AA805" s="139"/>
      <c r="AB805" s="139"/>
      <c r="AC805" s="139"/>
      <c r="AD805" s="139"/>
      <c r="AE805" s="139">
        <v>39.96</v>
      </c>
      <c r="AF805" s="139">
        <v>0</v>
      </c>
      <c r="AG805" s="139">
        <v>67.31</v>
      </c>
      <c r="AH805" s="139">
        <v>0</v>
      </c>
      <c r="AI805" s="139"/>
      <c r="AJ805" s="139"/>
      <c r="AK805" s="139"/>
      <c r="AL805" s="139"/>
      <c r="AM805" s="139">
        <v>39.96</v>
      </c>
      <c r="AN805" s="139">
        <v>0</v>
      </c>
      <c r="AO805" s="139">
        <v>67.31</v>
      </c>
      <c r="AP805" s="139">
        <v>0</v>
      </c>
    </row>
    <row r="806" spans="1:42" x14ac:dyDescent="0.25">
      <c r="A806">
        <f>'[2]All Speed'!A806</f>
        <v>28280</v>
      </c>
      <c r="B806">
        <f>'[2]All Speed'!C806</f>
        <v>3</v>
      </c>
      <c r="C806" s="8" t="str">
        <f>'[2]All Speed'!D806</f>
        <v>SR-52 WB</v>
      </c>
      <c r="D806" s="5">
        <f>'[2]All Speed'!E806</f>
        <v>35</v>
      </c>
      <c r="E806" s="1">
        <f>'[2]All Speed'!F806</f>
        <v>0.32</v>
      </c>
      <c r="F806" s="8" t="str">
        <f>'[2]All Speed'!G806</f>
        <v>GENESEE</v>
      </c>
      <c r="G806" s="112">
        <f>'[2]All Speed'!I806</f>
        <v>67.459999999999994</v>
      </c>
      <c r="H806" s="2">
        <f>'[2]All Speed'!J806</f>
        <v>61.8</v>
      </c>
      <c r="I806" s="112">
        <f>'[2]All Speed'!K806</f>
        <v>64.489999999999995</v>
      </c>
      <c r="J806" s="2">
        <f>'[2]All Speed'!L806</f>
        <v>62.61</v>
      </c>
      <c r="K806" s="112">
        <f>'[2]All Speed'!M806</f>
        <v>67.59</v>
      </c>
      <c r="L806" s="115">
        <f>VLOOKUP(A:A,readme[#All],2,FALSE)</f>
        <v>0</v>
      </c>
      <c r="M806" s="119">
        <f>VLOOKUP(A:A,readme[#All],3,FALSE)</f>
        <v>0</v>
      </c>
      <c r="N806" s="115">
        <f>VLOOKUP(A:A,readme[#All],4,FALSE)</f>
        <v>0</v>
      </c>
      <c r="O806" s="6">
        <f>VLOOKUP(A:A,readme[#All],5,FALSE)</f>
        <v>0</v>
      </c>
      <c r="P806" s="115">
        <f>VLOOKUP(A:A,readme[#All],6,FALSE)</f>
        <v>0</v>
      </c>
      <c r="Q806" s="143">
        <f t="shared" si="48"/>
        <v>-1</v>
      </c>
      <c r="R806" s="117">
        <f t="shared" si="49"/>
        <v>3819.24</v>
      </c>
      <c r="S806" s="143">
        <f t="shared" si="50"/>
        <v>-1</v>
      </c>
      <c r="T806" s="118">
        <f t="shared" si="51"/>
        <v>3920.0120999999999</v>
      </c>
      <c r="V806" s="10">
        <v>28143</v>
      </c>
      <c r="W806" s="139"/>
      <c r="X806" s="139"/>
      <c r="Y806" s="139"/>
      <c r="Z806" s="139"/>
      <c r="AA806" s="139"/>
      <c r="AB806" s="139"/>
      <c r="AC806" s="139"/>
      <c r="AD806" s="139"/>
      <c r="AE806" s="139"/>
      <c r="AF806" s="139"/>
      <c r="AG806" s="139"/>
      <c r="AH806" s="139"/>
      <c r="AI806" s="139">
        <v>65.59</v>
      </c>
      <c r="AJ806" s="139">
        <v>0</v>
      </c>
      <c r="AK806" s="139">
        <v>62.03</v>
      </c>
      <c r="AL806" s="139">
        <v>0</v>
      </c>
      <c r="AM806" s="139">
        <v>65.59</v>
      </c>
      <c r="AN806" s="139">
        <v>0</v>
      </c>
      <c r="AO806" s="139">
        <v>62.03</v>
      </c>
      <c r="AP806" s="139">
        <v>0</v>
      </c>
    </row>
    <row r="807" spans="1:42" x14ac:dyDescent="0.25">
      <c r="A807">
        <f>'[2]All Speed'!A807</f>
        <v>28279</v>
      </c>
      <c r="B807">
        <f>'[2]All Speed'!C807</f>
        <v>3</v>
      </c>
      <c r="C807" s="8" t="str">
        <f>'[2]All Speed'!D807</f>
        <v>SR-52 WB</v>
      </c>
      <c r="D807" s="5">
        <f>'[2]All Speed'!E807</f>
        <v>36</v>
      </c>
      <c r="E807" s="1">
        <f>'[2]All Speed'!F807</f>
        <v>0.5</v>
      </c>
      <c r="F807" s="8" t="str">
        <f>'[2]All Speed'!G807</f>
        <v>REGENTS</v>
      </c>
      <c r="G807" s="112">
        <f>'[2]All Speed'!I807</f>
        <v>66.08</v>
      </c>
      <c r="H807" s="2">
        <f>'[2]All Speed'!J807</f>
        <v>56.81</v>
      </c>
      <c r="I807" s="112">
        <f>'[2]All Speed'!K807</f>
        <v>63.15</v>
      </c>
      <c r="J807" s="2">
        <f>'[2]All Speed'!L807</f>
        <v>64.72</v>
      </c>
      <c r="K807" s="112">
        <f>'[2]All Speed'!M807</f>
        <v>66.17</v>
      </c>
      <c r="L807" s="115">
        <f>VLOOKUP(A:A,readme[#All],2,FALSE)</f>
        <v>0</v>
      </c>
      <c r="M807" s="119">
        <f>VLOOKUP(A:A,readme[#All],3,FALSE)</f>
        <v>0</v>
      </c>
      <c r="N807" s="115">
        <f>VLOOKUP(A:A,readme[#All],4,FALSE)</f>
        <v>0</v>
      </c>
      <c r="O807" s="6">
        <f>VLOOKUP(A:A,readme[#All],5,FALSE)</f>
        <v>0</v>
      </c>
      <c r="P807" s="115">
        <f>VLOOKUP(A:A,readme[#All],6,FALSE)</f>
        <v>0</v>
      </c>
      <c r="Q807" s="143">
        <f t="shared" si="48"/>
        <v>-1</v>
      </c>
      <c r="R807" s="117">
        <f t="shared" si="49"/>
        <v>3227.3761000000004</v>
      </c>
      <c r="S807" s="143">
        <f t="shared" si="50"/>
        <v>-1</v>
      </c>
      <c r="T807" s="118">
        <f t="shared" si="51"/>
        <v>4188.6783999999998</v>
      </c>
      <c r="V807" s="10">
        <v>28144</v>
      </c>
      <c r="W807" s="139"/>
      <c r="X807" s="139"/>
      <c r="Y807" s="139"/>
      <c r="Z807" s="139"/>
      <c r="AA807" s="139"/>
      <c r="AB807" s="139"/>
      <c r="AC807" s="139"/>
      <c r="AD807" s="139"/>
      <c r="AE807" s="139">
        <v>49.49</v>
      </c>
      <c r="AF807" s="139">
        <v>0</v>
      </c>
      <c r="AG807" s="139">
        <v>68.430000000000007</v>
      </c>
      <c r="AH807" s="139">
        <v>0</v>
      </c>
      <c r="AI807" s="139"/>
      <c r="AJ807" s="139"/>
      <c r="AK807" s="139"/>
      <c r="AL807" s="139"/>
      <c r="AM807" s="139">
        <v>49.49</v>
      </c>
      <c r="AN807" s="139">
        <v>0</v>
      </c>
      <c r="AO807" s="139">
        <v>68.430000000000007</v>
      </c>
      <c r="AP807" s="139">
        <v>0</v>
      </c>
    </row>
    <row r="808" spans="1:42" x14ac:dyDescent="0.25">
      <c r="A808">
        <f>'[2]All Speed'!A808</f>
        <v>28472</v>
      </c>
      <c r="B808">
        <f>'[2]All Speed'!C808</f>
        <v>3</v>
      </c>
      <c r="C808" s="8" t="str">
        <f>'[2]All Speed'!D808</f>
        <v>SR-52 WB</v>
      </c>
      <c r="D808" s="5">
        <f>'[2]All Speed'!E808</f>
        <v>38</v>
      </c>
      <c r="E808" s="1">
        <f>'[2]All Speed'!F808</f>
        <v>0.32</v>
      </c>
      <c r="F808" s="8" t="str">
        <f>'[2]All Speed'!G808</f>
        <v>SR-52 WB</v>
      </c>
      <c r="G808" s="112">
        <f>'[2]All Speed'!I808</f>
        <v>57.65</v>
      </c>
      <c r="H808" s="2">
        <f>'[2]All Speed'!J808</f>
        <v>57.78</v>
      </c>
      <c r="I808" s="112">
        <f>'[2]All Speed'!K808</f>
        <v>59.59</v>
      </c>
      <c r="J808" s="2">
        <f>'[2]All Speed'!L808</f>
        <v>59.66</v>
      </c>
      <c r="K808" s="112">
        <f>'[2]All Speed'!M808</f>
        <v>59.09</v>
      </c>
      <c r="L808" s="115">
        <f>VLOOKUP(A:A,readme[#All],2,FALSE)</f>
        <v>0</v>
      </c>
      <c r="M808" s="119">
        <f>VLOOKUP(A:A,readme[#All],3,FALSE)</f>
        <v>0</v>
      </c>
      <c r="N808" s="115">
        <f>VLOOKUP(A:A,readme[#All],4,FALSE)</f>
        <v>0</v>
      </c>
      <c r="O808" s="6">
        <f>VLOOKUP(A:A,readme[#All],5,FALSE)</f>
        <v>0</v>
      </c>
      <c r="P808" s="115">
        <f>VLOOKUP(A:A,readme[#All],6,FALSE)</f>
        <v>0</v>
      </c>
      <c r="Q808" s="143">
        <f t="shared" si="48"/>
        <v>-1</v>
      </c>
      <c r="R808" s="117">
        <f t="shared" si="49"/>
        <v>3338.5284000000001</v>
      </c>
      <c r="S808" s="143">
        <f t="shared" si="50"/>
        <v>-1</v>
      </c>
      <c r="T808" s="118">
        <f t="shared" si="51"/>
        <v>3559.3155999999994</v>
      </c>
      <c r="V808" s="10">
        <v>28178</v>
      </c>
      <c r="W808" s="139"/>
      <c r="X808" s="139"/>
      <c r="Y808" s="139"/>
      <c r="Z808" s="139"/>
      <c r="AA808" s="139"/>
      <c r="AB808" s="139"/>
      <c r="AC808" s="139"/>
      <c r="AD808" s="139"/>
      <c r="AE808" s="139">
        <v>66.95</v>
      </c>
      <c r="AF808" s="139">
        <v>0</v>
      </c>
      <c r="AG808" s="139">
        <v>66.23</v>
      </c>
      <c r="AH808" s="139">
        <v>0</v>
      </c>
      <c r="AI808" s="139"/>
      <c r="AJ808" s="139"/>
      <c r="AK808" s="139"/>
      <c r="AL808" s="139"/>
      <c r="AM808" s="139">
        <v>66.95</v>
      </c>
      <c r="AN808" s="139">
        <v>0</v>
      </c>
      <c r="AO808" s="139">
        <v>66.23</v>
      </c>
      <c r="AP808" s="139">
        <v>0</v>
      </c>
    </row>
    <row r="809" spans="1:42" x14ac:dyDescent="0.25">
      <c r="A809">
        <f>'[2]All Speed'!A809</f>
        <v>27959</v>
      </c>
      <c r="B809">
        <f>'[2]All Speed'!C809</f>
        <v>4</v>
      </c>
      <c r="C809" s="8" t="str">
        <f>'[2]All Speed'!D809</f>
        <v>SR-54 EB</v>
      </c>
      <c r="D809" s="5">
        <f>'[2]All Speed'!E809</f>
        <v>1</v>
      </c>
      <c r="E809" s="1">
        <f>'[2]All Speed'!F809</f>
        <v>0.34</v>
      </c>
      <c r="F809" s="8" t="str">
        <f>'[2]All Speed'!G809</f>
        <v>NATIONAL CITY</v>
      </c>
      <c r="G809" s="112">
        <f>'[2]All Speed'!I809</f>
        <v>61.08</v>
      </c>
      <c r="H809" s="2">
        <f>'[2]All Speed'!J809</f>
        <v>63.98</v>
      </c>
      <c r="I809" s="112">
        <f>'[2]All Speed'!K809</f>
        <v>62.21</v>
      </c>
      <c r="J809" s="2">
        <f>'[2]All Speed'!L809</f>
        <v>52.02</v>
      </c>
      <c r="K809" s="112">
        <f>'[2]All Speed'!M809</f>
        <v>61.43</v>
      </c>
      <c r="L809" s="115">
        <f>VLOOKUP(A:A,readme[#All],2,FALSE)</f>
        <v>0</v>
      </c>
      <c r="M809" s="119">
        <f>VLOOKUP(A:A,readme[#All],3,FALSE)</f>
        <v>0</v>
      </c>
      <c r="N809" s="115">
        <f>VLOOKUP(A:A,readme[#All],4,FALSE)</f>
        <v>0</v>
      </c>
      <c r="O809" s="6">
        <f>VLOOKUP(A:A,readme[#All],5,FALSE)</f>
        <v>0</v>
      </c>
      <c r="P809" s="115">
        <f>VLOOKUP(A:A,readme[#All],6,FALSE)</f>
        <v>0</v>
      </c>
      <c r="Q809" s="143">
        <f t="shared" si="48"/>
        <v>-1</v>
      </c>
      <c r="R809" s="117">
        <f t="shared" si="49"/>
        <v>4093.4403999999995</v>
      </c>
      <c r="S809" s="143">
        <f t="shared" si="50"/>
        <v>-1</v>
      </c>
      <c r="T809" s="118">
        <f t="shared" si="51"/>
        <v>2706.0804000000003</v>
      </c>
      <c r="V809" s="10">
        <v>28179</v>
      </c>
      <c r="W809" s="139"/>
      <c r="X809" s="139"/>
      <c r="Y809" s="139"/>
      <c r="Z809" s="139"/>
      <c r="AA809" s="139"/>
      <c r="AB809" s="139"/>
      <c r="AC809" s="139"/>
      <c r="AD809" s="139"/>
      <c r="AE809" s="139"/>
      <c r="AF809" s="139"/>
      <c r="AG809" s="139"/>
      <c r="AH809" s="139"/>
      <c r="AI809" s="139">
        <v>66.13</v>
      </c>
      <c r="AJ809" s="139">
        <v>0</v>
      </c>
      <c r="AK809" s="139">
        <v>61.09</v>
      </c>
      <c r="AL809" s="139">
        <v>0</v>
      </c>
      <c r="AM809" s="139">
        <v>66.13</v>
      </c>
      <c r="AN809" s="139">
        <v>0</v>
      </c>
      <c r="AO809" s="139">
        <v>61.09</v>
      </c>
      <c r="AP809" s="139">
        <v>0</v>
      </c>
    </row>
    <row r="810" spans="1:42" x14ac:dyDescent="0.25">
      <c r="A810">
        <f>'[2]All Speed'!A810</f>
        <v>28752</v>
      </c>
      <c r="B810">
        <f>'[2]All Speed'!C810</f>
        <v>4</v>
      </c>
      <c r="C810" s="8" t="str">
        <f>'[2]All Speed'!D810</f>
        <v>SR-54 EB</v>
      </c>
      <c r="D810" s="5">
        <f>'[2]All Speed'!E810</f>
        <v>2</v>
      </c>
      <c r="E810" s="1">
        <f>'[2]All Speed'!F810</f>
        <v>0.32</v>
      </c>
      <c r="F810" s="8" t="str">
        <f>'[2]All Speed'!G810</f>
        <v>HIGHLAND</v>
      </c>
      <c r="G810" s="112">
        <f>'[2]All Speed'!I810</f>
        <v>63.05</v>
      </c>
      <c r="H810" s="2">
        <f>'[2]All Speed'!J810</f>
        <v>65.56</v>
      </c>
      <c r="I810" s="112">
        <f>'[2]All Speed'!K810</f>
        <v>65.17</v>
      </c>
      <c r="J810" s="2">
        <f>'[2]All Speed'!L810</f>
        <v>57.97</v>
      </c>
      <c r="K810" s="112">
        <f>'[2]All Speed'!M810</f>
        <v>64.05</v>
      </c>
      <c r="L810" s="115">
        <f>VLOOKUP(A:A,readme[#All],2,FALSE)</f>
        <v>0</v>
      </c>
      <c r="M810" s="119">
        <f>VLOOKUP(A:A,readme[#All],3,FALSE)</f>
        <v>0</v>
      </c>
      <c r="N810" s="115">
        <f>VLOOKUP(A:A,readme[#All],4,FALSE)</f>
        <v>0</v>
      </c>
      <c r="O810" s="6">
        <f>VLOOKUP(A:A,readme[#All],5,FALSE)</f>
        <v>0</v>
      </c>
      <c r="P810" s="115">
        <f>VLOOKUP(A:A,readme[#All],6,FALSE)</f>
        <v>0</v>
      </c>
      <c r="Q810" s="143">
        <f t="shared" si="48"/>
        <v>-1</v>
      </c>
      <c r="R810" s="117">
        <f t="shared" si="49"/>
        <v>4298.1136000000006</v>
      </c>
      <c r="S810" s="143">
        <f t="shared" si="50"/>
        <v>-1</v>
      </c>
      <c r="T810" s="118">
        <f t="shared" si="51"/>
        <v>3360.5209</v>
      </c>
      <c r="V810" s="10">
        <v>28182</v>
      </c>
      <c r="W810" s="139"/>
      <c r="X810" s="139"/>
      <c r="Y810" s="139"/>
      <c r="Z810" s="139"/>
      <c r="AA810" s="139"/>
      <c r="AB810" s="139"/>
      <c r="AC810" s="139"/>
      <c r="AD810" s="139"/>
      <c r="AE810" s="139">
        <v>63.54</v>
      </c>
      <c r="AF810" s="139">
        <v>0</v>
      </c>
      <c r="AG810" s="139">
        <v>64.430000000000007</v>
      </c>
      <c r="AH810" s="139">
        <v>0</v>
      </c>
      <c r="AI810" s="139"/>
      <c r="AJ810" s="139"/>
      <c r="AK810" s="139"/>
      <c r="AL810" s="139"/>
      <c r="AM810" s="139">
        <v>63.54</v>
      </c>
      <c r="AN810" s="139">
        <v>0</v>
      </c>
      <c r="AO810" s="139">
        <v>64.430000000000007</v>
      </c>
      <c r="AP810" s="139">
        <v>0</v>
      </c>
    </row>
    <row r="811" spans="1:42" x14ac:dyDescent="0.25">
      <c r="A811">
        <f>'[2]All Speed'!A811</f>
        <v>27963</v>
      </c>
      <c r="B811">
        <f>'[2]All Speed'!C811</f>
        <v>4</v>
      </c>
      <c r="C811" s="8" t="str">
        <f>'[2]All Speed'!D811</f>
        <v>SR-54 EB</v>
      </c>
      <c r="D811" s="5">
        <f>'[2]All Speed'!E811</f>
        <v>3</v>
      </c>
      <c r="E811" s="1">
        <f>'[2]All Speed'!F811</f>
        <v>0.34</v>
      </c>
      <c r="F811" s="8" t="str">
        <f>'[2]All Speed'!G811</f>
        <v>HIGHLAND</v>
      </c>
      <c r="G811" s="112">
        <f>'[2]All Speed'!I811</f>
        <v>64.45</v>
      </c>
      <c r="H811" s="2">
        <f>'[2]All Speed'!J811</f>
        <v>65.72</v>
      </c>
      <c r="I811" s="112">
        <f>'[2]All Speed'!K811</f>
        <v>65.52</v>
      </c>
      <c r="J811" s="2">
        <f>'[2]All Speed'!L811</f>
        <v>52.53</v>
      </c>
      <c r="K811" s="112">
        <f>'[2]All Speed'!M811</f>
        <v>64.73</v>
      </c>
      <c r="L811" s="115">
        <f>VLOOKUP(A:A,readme[#All],2,FALSE)</f>
        <v>0</v>
      </c>
      <c r="M811" s="119">
        <f>VLOOKUP(A:A,readme[#All],3,FALSE)</f>
        <v>0</v>
      </c>
      <c r="N811" s="115">
        <f>VLOOKUP(A:A,readme[#All],4,FALSE)</f>
        <v>0</v>
      </c>
      <c r="O811" s="6">
        <f>VLOOKUP(A:A,readme[#All],5,FALSE)</f>
        <v>0</v>
      </c>
      <c r="P811" s="115">
        <f>VLOOKUP(A:A,readme[#All],6,FALSE)</f>
        <v>0</v>
      </c>
      <c r="Q811" s="143">
        <f t="shared" si="48"/>
        <v>-1</v>
      </c>
      <c r="R811" s="117">
        <f t="shared" si="49"/>
        <v>4319.1184000000003</v>
      </c>
      <c r="S811" s="143">
        <f t="shared" si="50"/>
        <v>-1</v>
      </c>
      <c r="T811" s="118">
        <f t="shared" si="51"/>
        <v>2759.4009000000001</v>
      </c>
      <c r="V811" s="10">
        <v>28184</v>
      </c>
      <c r="W811" s="139"/>
      <c r="X811" s="139"/>
      <c r="Y811" s="139"/>
      <c r="Z811" s="139"/>
      <c r="AA811" s="139"/>
      <c r="AB811" s="139"/>
      <c r="AC811" s="139"/>
      <c r="AD811" s="139"/>
      <c r="AE811" s="139"/>
      <c r="AF811" s="139"/>
      <c r="AG811" s="139"/>
      <c r="AH811" s="139"/>
      <c r="AI811" s="139">
        <v>64.42</v>
      </c>
      <c r="AJ811" s="139">
        <v>0</v>
      </c>
      <c r="AK811" s="139">
        <v>53.47</v>
      </c>
      <c r="AL811" s="139">
        <v>0</v>
      </c>
      <c r="AM811" s="139">
        <v>64.42</v>
      </c>
      <c r="AN811" s="139">
        <v>0</v>
      </c>
      <c r="AO811" s="139">
        <v>53.47</v>
      </c>
      <c r="AP811" s="139">
        <v>0</v>
      </c>
    </row>
    <row r="812" spans="1:42" x14ac:dyDescent="0.25">
      <c r="A812">
        <f>'[2]All Speed'!A812</f>
        <v>27974</v>
      </c>
      <c r="B812">
        <f>'[2]All Speed'!C812</f>
        <v>4</v>
      </c>
      <c r="C812" s="8" t="str">
        <f>'[2]All Speed'!D812</f>
        <v>SR-54 EB</v>
      </c>
      <c r="D812" s="5">
        <f>'[2]All Speed'!E812</f>
        <v>4</v>
      </c>
      <c r="E812" s="1">
        <f>'[2]All Speed'!F812</f>
        <v>0.45</v>
      </c>
      <c r="F812" s="8" t="str">
        <f>'[2]All Speed'!G812</f>
        <v>I-805 SB</v>
      </c>
      <c r="G812" s="112">
        <f>'[2]All Speed'!I812</f>
        <v>64.45</v>
      </c>
      <c r="H812" s="2">
        <f>'[2]All Speed'!J812</f>
        <v>65.72</v>
      </c>
      <c r="I812" s="112">
        <f>'[2]All Speed'!K812</f>
        <v>65.52</v>
      </c>
      <c r="J812" s="2">
        <f>'[2]All Speed'!L812</f>
        <v>52.53</v>
      </c>
      <c r="K812" s="112">
        <f>'[2]All Speed'!M812</f>
        <v>64.73</v>
      </c>
      <c r="L812" s="115">
        <f>VLOOKUP(A:A,readme[#All],2,FALSE)</f>
        <v>0</v>
      </c>
      <c r="M812" s="119">
        <f>VLOOKUP(A:A,readme[#All],3,FALSE)</f>
        <v>0</v>
      </c>
      <c r="N812" s="115">
        <f>VLOOKUP(A:A,readme[#All],4,FALSE)</f>
        <v>0</v>
      </c>
      <c r="O812" s="6">
        <f>VLOOKUP(A:A,readme[#All],5,FALSE)</f>
        <v>0</v>
      </c>
      <c r="P812" s="115">
        <f>VLOOKUP(A:A,readme[#All],6,FALSE)</f>
        <v>0</v>
      </c>
      <c r="Q812" s="143">
        <f t="shared" si="48"/>
        <v>-1</v>
      </c>
      <c r="R812" s="117">
        <f t="shared" si="49"/>
        <v>4319.1184000000003</v>
      </c>
      <c r="S812" s="143">
        <f t="shared" si="50"/>
        <v>-1</v>
      </c>
      <c r="T812" s="118">
        <f t="shared" si="51"/>
        <v>2759.4009000000001</v>
      </c>
      <c r="V812" s="10">
        <v>28191</v>
      </c>
      <c r="W812" s="139"/>
      <c r="X812" s="139"/>
      <c r="Y812" s="139"/>
      <c r="Z812" s="139"/>
      <c r="AA812" s="139"/>
      <c r="AB812" s="139"/>
      <c r="AC812" s="139"/>
      <c r="AD812" s="139"/>
      <c r="AE812" s="139"/>
      <c r="AF812" s="139"/>
      <c r="AG812" s="139"/>
      <c r="AH812" s="139"/>
      <c r="AI812" s="139">
        <v>65.28</v>
      </c>
      <c r="AJ812" s="139">
        <v>0</v>
      </c>
      <c r="AK812" s="139">
        <v>59.18</v>
      </c>
      <c r="AL812" s="139">
        <v>0</v>
      </c>
      <c r="AM812" s="139">
        <v>65.28</v>
      </c>
      <c r="AN812" s="139">
        <v>0</v>
      </c>
      <c r="AO812" s="139">
        <v>59.18</v>
      </c>
      <c r="AP812" s="139">
        <v>0</v>
      </c>
    </row>
    <row r="813" spans="1:42" x14ac:dyDescent="0.25">
      <c r="A813">
        <f>'[2]All Speed'!A813</f>
        <v>27976</v>
      </c>
      <c r="B813">
        <f>'[2]All Speed'!C813</f>
        <v>4</v>
      </c>
      <c r="C813" s="8" t="str">
        <f>'[2]All Speed'!D813</f>
        <v>SR-54 EB</v>
      </c>
      <c r="D813" s="5">
        <f>'[2]All Speed'!E813</f>
        <v>5</v>
      </c>
      <c r="E813" s="1">
        <f>'[2]All Speed'!F813</f>
        <v>0.27</v>
      </c>
      <c r="F813" s="8" t="str">
        <f>'[2]All Speed'!G813</f>
        <v>I-805 SB</v>
      </c>
      <c r="G813" s="112">
        <f>'[2]All Speed'!I813</f>
        <v>64.45</v>
      </c>
      <c r="H813" s="2">
        <f>'[2]All Speed'!J813</f>
        <v>65.72</v>
      </c>
      <c r="I813" s="112">
        <f>'[2]All Speed'!K813</f>
        <v>65.52</v>
      </c>
      <c r="J813" s="2">
        <f>'[2]All Speed'!L813</f>
        <v>52.53</v>
      </c>
      <c r="K813" s="112">
        <f>'[2]All Speed'!M813</f>
        <v>64.73</v>
      </c>
      <c r="L813" s="115">
        <f>VLOOKUP(A:A,readme[#All],2,FALSE)</f>
        <v>0</v>
      </c>
      <c r="M813" s="119">
        <f>VLOOKUP(A:A,readme[#All],3,FALSE)</f>
        <v>0</v>
      </c>
      <c r="N813" s="115">
        <f>VLOOKUP(A:A,readme[#All],4,FALSE)</f>
        <v>0</v>
      </c>
      <c r="O813" s="6">
        <f>VLOOKUP(A:A,readme[#All],5,FALSE)</f>
        <v>0</v>
      </c>
      <c r="P813" s="115">
        <f>VLOOKUP(A:A,readme[#All],6,FALSE)</f>
        <v>0</v>
      </c>
      <c r="Q813" s="143">
        <f t="shared" si="48"/>
        <v>-1</v>
      </c>
      <c r="R813" s="117">
        <f t="shared" si="49"/>
        <v>4319.1184000000003</v>
      </c>
      <c r="S813" s="143">
        <f t="shared" si="50"/>
        <v>-1</v>
      </c>
      <c r="T813" s="118">
        <f t="shared" si="51"/>
        <v>2759.4009000000001</v>
      </c>
      <c r="V813" s="10">
        <v>28193</v>
      </c>
      <c r="W813" s="139"/>
      <c r="X813" s="139"/>
      <c r="Y813" s="139"/>
      <c r="Z813" s="139"/>
      <c r="AA813" s="139"/>
      <c r="AB813" s="139"/>
      <c r="AC813" s="139"/>
      <c r="AD813" s="139"/>
      <c r="AE813" s="139">
        <v>62.7</v>
      </c>
      <c r="AF813" s="139">
        <v>0</v>
      </c>
      <c r="AG813" s="139">
        <v>64.91</v>
      </c>
      <c r="AH813" s="139">
        <v>0</v>
      </c>
      <c r="AI813" s="139"/>
      <c r="AJ813" s="139"/>
      <c r="AK813" s="139"/>
      <c r="AL813" s="139"/>
      <c r="AM813" s="139">
        <v>62.7</v>
      </c>
      <c r="AN813" s="139">
        <v>0</v>
      </c>
      <c r="AO813" s="139">
        <v>64.91</v>
      </c>
      <c r="AP813" s="139">
        <v>0</v>
      </c>
    </row>
    <row r="814" spans="1:42" x14ac:dyDescent="0.25">
      <c r="A814">
        <f>'[2]All Speed'!A814</f>
        <v>28676</v>
      </c>
      <c r="B814">
        <f>'[2]All Speed'!C814</f>
        <v>4</v>
      </c>
      <c r="C814" s="8" t="str">
        <f>'[2]All Speed'!D814</f>
        <v>SR-54 EB</v>
      </c>
      <c r="D814" s="5">
        <f>'[2]All Speed'!E814</f>
        <v>6</v>
      </c>
      <c r="E814" s="1">
        <f>'[2]All Speed'!F814</f>
        <v>0.55000000000000004</v>
      </c>
      <c r="F814" s="8" t="str">
        <f>'[2]All Speed'!G814</f>
        <v>I-805 NB</v>
      </c>
      <c r="G814" s="112">
        <f>'[2]All Speed'!I814</f>
        <v>65.94</v>
      </c>
      <c r="H814" s="2">
        <f>'[2]All Speed'!J814</f>
        <v>66.22</v>
      </c>
      <c r="I814" s="112">
        <f>'[2]All Speed'!K814</f>
        <v>64.98</v>
      </c>
      <c r="J814" s="2">
        <f>'[2]All Speed'!L814</f>
        <v>58.21</v>
      </c>
      <c r="K814" s="112">
        <f>'[2]All Speed'!M814</f>
        <v>65.22</v>
      </c>
      <c r="L814" s="115">
        <f>VLOOKUP(A:A,readme[#All],2,FALSE)</f>
        <v>0</v>
      </c>
      <c r="M814" s="119">
        <f>VLOOKUP(A:A,readme[#All],3,FALSE)</f>
        <v>0</v>
      </c>
      <c r="N814" s="115">
        <f>VLOOKUP(A:A,readme[#All],4,FALSE)</f>
        <v>0</v>
      </c>
      <c r="O814" s="6">
        <f>VLOOKUP(A:A,readme[#All],5,FALSE)</f>
        <v>0</v>
      </c>
      <c r="P814" s="115">
        <f>VLOOKUP(A:A,readme[#All],6,FALSE)</f>
        <v>0</v>
      </c>
      <c r="Q814" s="143">
        <f t="shared" si="48"/>
        <v>-1</v>
      </c>
      <c r="R814" s="117">
        <f t="shared" si="49"/>
        <v>4385.0883999999996</v>
      </c>
      <c r="S814" s="143">
        <f t="shared" si="50"/>
        <v>-1</v>
      </c>
      <c r="T814" s="118">
        <f t="shared" si="51"/>
        <v>3388.4041000000002</v>
      </c>
      <c r="V814" s="10">
        <v>28195</v>
      </c>
      <c r="W814" s="139"/>
      <c r="X814" s="139"/>
      <c r="Y814" s="139"/>
      <c r="Z814" s="139"/>
      <c r="AA814" s="139"/>
      <c r="AB814" s="139"/>
      <c r="AC814" s="139"/>
      <c r="AD814" s="139"/>
      <c r="AE814" s="139">
        <v>62.73</v>
      </c>
      <c r="AF814" s="139">
        <v>0</v>
      </c>
      <c r="AG814" s="139">
        <v>65.75</v>
      </c>
      <c r="AH814" s="139">
        <v>0</v>
      </c>
      <c r="AI814" s="139"/>
      <c r="AJ814" s="139"/>
      <c r="AK814" s="139"/>
      <c r="AL814" s="139"/>
      <c r="AM814" s="139">
        <v>62.73</v>
      </c>
      <c r="AN814" s="139">
        <v>0</v>
      </c>
      <c r="AO814" s="139">
        <v>65.75</v>
      </c>
      <c r="AP814" s="139">
        <v>0</v>
      </c>
    </row>
    <row r="815" spans="1:42" x14ac:dyDescent="0.25">
      <c r="A815">
        <f>'[2]All Speed'!A815</f>
        <v>28678</v>
      </c>
      <c r="B815">
        <f>'[2]All Speed'!C815</f>
        <v>4</v>
      </c>
      <c r="C815" s="8" t="str">
        <f>'[2]All Speed'!D815</f>
        <v>SR-54 EB</v>
      </c>
      <c r="D815" s="5">
        <f>'[2]All Speed'!E815</f>
        <v>7</v>
      </c>
      <c r="E815" s="1">
        <f>'[2]All Speed'!F815</f>
        <v>0.4</v>
      </c>
      <c r="F815" s="8" t="str">
        <f>'[2]All Speed'!G815</f>
        <v>VALLEY</v>
      </c>
      <c r="G815" s="112">
        <f>'[2]All Speed'!I815</f>
        <v>65.94</v>
      </c>
      <c r="H815" s="2">
        <f>'[2]All Speed'!J815</f>
        <v>66.22</v>
      </c>
      <c r="I815" s="112">
        <f>'[2]All Speed'!K815</f>
        <v>64.98</v>
      </c>
      <c r="J815" s="2">
        <f>'[2]All Speed'!L815</f>
        <v>58.21</v>
      </c>
      <c r="K815" s="112">
        <f>'[2]All Speed'!M815</f>
        <v>65.22</v>
      </c>
      <c r="L815" s="115">
        <f>VLOOKUP(A:A,readme[#All],2,FALSE)</f>
        <v>0</v>
      </c>
      <c r="M815" s="119">
        <f>VLOOKUP(A:A,readme[#All],3,FALSE)</f>
        <v>0</v>
      </c>
      <c r="N815" s="115">
        <f>VLOOKUP(A:A,readme[#All],4,FALSE)</f>
        <v>0</v>
      </c>
      <c r="O815" s="6">
        <f>VLOOKUP(A:A,readme[#All],5,FALSE)</f>
        <v>0</v>
      </c>
      <c r="P815" s="115">
        <f>VLOOKUP(A:A,readme[#All],6,FALSE)</f>
        <v>0</v>
      </c>
      <c r="Q815" s="143">
        <f t="shared" si="48"/>
        <v>-1</v>
      </c>
      <c r="R815" s="117">
        <f t="shared" si="49"/>
        <v>4385.0883999999996</v>
      </c>
      <c r="S815" s="143">
        <f t="shared" si="50"/>
        <v>-1</v>
      </c>
      <c r="T815" s="118">
        <f t="shared" si="51"/>
        <v>3388.4041000000002</v>
      </c>
      <c r="V815" s="10">
        <v>28200</v>
      </c>
      <c r="W815" s="139"/>
      <c r="X815" s="139"/>
      <c r="Y815" s="139"/>
      <c r="Z815" s="139"/>
      <c r="AA815" s="139"/>
      <c r="AB815" s="139"/>
      <c r="AC815" s="139"/>
      <c r="AD815" s="139"/>
      <c r="AE815" s="139">
        <v>62.02</v>
      </c>
      <c r="AF815" s="139">
        <v>0</v>
      </c>
      <c r="AG815" s="139">
        <v>66.59</v>
      </c>
      <c r="AH815" s="139">
        <v>0</v>
      </c>
      <c r="AI815" s="139"/>
      <c r="AJ815" s="139"/>
      <c r="AK815" s="139"/>
      <c r="AL815" s="139"/>
      <c r="AM815" s="139">
        <v>62.02</v>
      </c>
      <c r="AN815" s="139">
        <v>0</v>
      </c>
      <c r="AO815" s="139">
        <v>66.59</v>
      </c>
      <c r="AP815" s="139">
        <v>0</v>
      </c>
    </row>
    <row r="816" spans="1:42" x14ac:dyDescent="0.25">
      <c r="A816">
        <f>'[2]All Speed'!A816</f>
        <v>14143</v>
      </c>
      <c r="B816">
        <f>'[2]All Speed'!C816</f>
        <v>4</v>
      </c>
      <c r="C816" s="8" t="str">
        <f>'[2]All Speed'!D816</f>
        <v>SR-54 EB</v>
      </c>
      <c r="D816" s="5">
        <f>'[2]All Speed'!E816</f>
        <v>8</v>
      </c>
      <c r="E816" s="1">
        <f>'[2]All Speed'!F816</f>
        <v>0.9</v>
      </c>
      <c r="F816" s="8" t="str">
        <f>'[2]All Speed'!G816</f>
        <v>VALLEY</v>
      </c>
      <c r="G816" s="112">
        <f>'[2]All Speed'!I816</f>
        <v>66.95</v>
      </c>
      <c r="H816" s="2">
        <f>'[2]All Speed'!J816</f>
        <v>67.63</v>
      </c>
      <c r="I816" s="112">
        <f>'[2]All Speed'!K816</f>
        <v>66.62</v>
      </c>
      <c r="J816" s="2">
        <f>'[2]All Speed'!L816</f>
        <v>64.849999999999994</v>
      </c>
      <c r="K816" s="112">
        <f>'[2]All Speed'!M816</f>
        <v>66.13</v>
      </c>
      <c r="L816" s="115">
        <f>VLOOKUP(A:A,readme[#All],2,FALSE)</f>
        <v>0</v>
      </c>
      <c r="M816" s="119">
        <f>VLOOKUP(A:A,readme[#All],3,FALSE)</f>
        <v>0</v>
      </c>
      <c r="N816" s="115">
        <f>VLOOKUP(A:A,readme[#All],4,FALSE)</f>
        <v>0</v>
      </c>
      <c r="O816" s="6">
        <f>VLOOKUP(A:A,readme[#All],5,FALSE)</f>
        <v>0</v>
      </c>
      <c r="P816" s="115">
        <f>VLOOKUP(A:A,readme[#All],6,FALSE)</f>
        <v>0</v>
      </c>
      <c r="Q816" s="143">
        <f t="shared" si="48"/>
        <v>-1</v>
      </c>
      <c r="R816" s="117">
        <f t="shared" si="49"/>
        <v>4573.8168999999998</v>
      </c>
      <c r="S816" s="143">
        <f t="shared" si="50"/>
        <v>-1</v>
      </c>
      <c r="T816" s="118">
        <f t="shared" si="51"/>
        <v>4205.5224999999991</v>
      </c>
      <c r="V816" s="10">
        <v>28203</v>
      </c>
      <c r="W816" s="139"/>
      <c r="X816" s="139"/>
      <c r="Y816" s="139"/>
      <c r="Z816" s="139"/>
      <c r="AA816" s="139"/>
      <c r="AB816" s="139"/>
      <c r="AC816" s="139"/>
      <c r="AD816" s="139"/>
      <c r="AE816" s="139"/>
      <c r="AF816" s="139"/>
      <c r="AG816" s="139"/>
      <c r="AH816" s="139"/>
      <c r="AI816" s="139">
        <v>66.459999999999994</v>
      </c>
      <c r="AJ816" s="139">
        <v>0</v>
      </c>
      <c r="AK816" s="139">
        <v>62.89</v>
      </c>
      <c r="AL816" s="139">
        <v>0</v>
      </c>
      <c r="AM816" s="139">
        <v>66.459999999999994</v>
      </c>
      <c r="AN816" s="139">
        <v>0</v>
      </c>
      <c r="AO816" s="139">
        <v>62.89</v>
      </c>
      <c r="AP816" s="139">
        <v>0</v>
      </c>
    </row>
    <row r="817" spans="1:42" x14ac:dyDescent="0.25">
      <c r="A817">
        <f>'[2]All Speed'!A817</f>
        <v>14151</v>
      </c>
      <c r="B817">
        <f>'[2]All Speed'!C817</f>
        <v>4</v>
      </c>
      <c r="C817" s="8" t="str">
        <f>'[2]All Speed'!D817</f>
        <v>SR-54 EB</v>
      </c>
      <c r="D817" s="5">
        <f>'[2]All Speed'!E817</f>
        <v>9</v>
      </c>
      <c r="E817" s="1">
        <f>'[2]All Speed'!F817</f>
        <v>0.32</v>
      </c>
      <c r="F817" s="8" t="str">
        <f>'[2]All Speed'!G817</f>
        <v>WOODMAN</v>
      </c>
      <c r="G817" s="112">
        <f>'[2]All Speed'!I817</f>
        <v>66.95</v>
      </c>
      <c r="H817" s="2">
        <f>'[2]All Speed'!J817</f>
        <v>67.63</v>
      </c>
      <c r="I817" s="112">
        <f>'[2]All Speed'!K817</f>
        <v>66.62</v>
      </c>
      <c r="J817" s="2">
        <f>'[2]All Speed'!L817</f>
        <v>64.849999999999994</v>
      </c>
      <c r="K817" s="112">
        <f>'[2]All Speed'!M817</f>
        <v>66.13</v>
      </c>
      <c r="L817" s="115">
        <f>VLOOKUP(A:A,readme[#All],2,FALSE)</f>
        <v>0</v>
      </c>
      <c r="M817" s="119">
        <f>VLOOKUP(A:A,readme[#All],3,FALSE)</f>
        <v>0</v>
      </c>
      <c r="N817" s="115">
        <f>VLOOKUP(A:A,readme[#All],4,FALSE)</f>
        <v>0</v>
      </c>
      <c r="O817" s="6">
        <f>VLOOKUP(A:A,readme[#All],5,FALSE)</f>
        <v>0</v>
      </c>
      <c r="P817" s="115">
        <f>VLOOKUP(A:A,readme[#All],6,FALSE)</f>
        <v>0</v>
      </c>
      <c r="Q817" s="143">
        <f t="shared" si="48"/>
        <v>-1</v>
      </c>
      <c r="R817" s="117">
        <f t="shared" si="49"/>
        <v>4573.8168999999998</v>
      </c>
      <c r="S817" s="143">
        <f t="shared" si="50"/>
        <v>-1</v>
      </c>
      <c r="T817" s="118">
        <f t="shared" si="51"/>
        <v>4205.5224999999991</v>
      </c>
      <c r="V817" s="10">
        <v>28205</v>
      </c>
      <c r="W817" s="139"/>
      <c r="X817" s="139"/>
      <c r="Y817" s="139"/>
      <c r="Z817" s="139"/>
      <c r="AA817" s="139"/>
      <c r="AB817" s="139"/>
      <c r="AC817" s="139"/>
      <c r="AD817" s="139"/>
      <c r="AE817" s="139">
        <v>66.17</v>
      </c>
      <c r="AF817" s="139">
        <v>0</v>
      </c>
      <c r="AG817" s="139">
        <v>66.7</v>
      </c>
      <c r="AH817" s="139">
        <v>0</v>
      </c>
      <c r="AI817" s="139"/>
      <c r="AJ817" s="139"/>
      <c r="AK817" s="139"/>
      <c r="AL817" s="139"/>
      <c r="AM817" s="139">
        <v>66.17</v>
      </c>
      <c r="AN817" s="139">
        <v>0</v>
      </c>
      <c r="AO817" s="139">
        <v>66.7</v>
      </c>
      <c r="AP817" s="139">
        <v>0</v>
      </c>
    </row>
    <row r="818" spans="1:42" x14ac:dyDescent="0.25">
      <c r="A818">
        <f>'[2]All Speed'!A818</f>
        <v>14153</v>
      </c>
      <c r="B818">
        <f>'[2]All Speed'!C818</f>
        <v>4</v>
      </c>
      <c r="C818" s="8" t="str">
        <f>'[2]All Speed'!D818</f>
        <v>SR-54 EB</v>
      </c>
      <c r="D818" s="5">
        <f>'[2]All Speed'!E818</f>
        <v>10</v>
      </c>
      <c r="E818" s="1">
        <f>'[2]All Speed'!F818</f>
        <v>0.53</v>
      </c>
      <c r="F818" s="8" t="str">
        <f>'[2]All Speed'!G818</f>
        <v>WOODMAN</v>
      </c>
      <c r="G818" s="112">
        <f>'[2]All Speed'!I818</f>
        <v>67.22</v>
      </c>
      <c r="H818" s="2">
        <f>'[2]All Speed'!J818</f>
        <v>68.319999999999993</v>
      </c>
      <c r="I818" s="112">
        <f>'[2]All Speed'!K818</f>
        <v>67.400000000000006</v>
      </c>
      <c r="J818" s="2">
        <f>'[2]All Speed'!L818</f>
        <v>66.66</v>
      </c>
      <c r="K818" s="112">
        <f>'[2]All Speed'!M818</f>
        <v>66.540000000000006</v>
      </c>
      <c r="L818" s="115">
        <f>VLOOKUP(A:A,readme[#All],2,FALSE)</f>
        <v>0</v>
      </c>
      <c r="M818" s="119">
        <f>VLOOKUP(A:A,readme[#All],3,FALSE)</f>
        <v>0</v>
      </c>
      <c r="N818" s="115">
        <f>VLOOKUP(A:A,readme[#All],4,FALSE)</f>
        <v>0</v>
      </c>
      <c r="O818" s="6">
        <f>VLOOKUP(A:A,readme[#All],5,FALSE)</f>
        <v>0</v>
      </c>
      <c r="P818" s="115">
        <f>VLOOKUP(A:A,readme[#All],6,FALSE)</f>
        <v>0</v>
      </c>
      <c r="Q818" s="143">
        <f t="shared" si="48"/>
        <v>-1</v>
      </c>
      <c r="R818" s="117">
        <f t="shared" si="49"/>
        <v>4667.6223999999993</v>
      </c>
      <c r="S818" s="143">
        <f t="shared" si="50"/>
        <v>-1</v>
      </c>
      <c r="T818" s="118">
        <f t="shared" si="51"/>
        <v>4443.5555999999997</v>
      </c>
      <c r="V818" s="10">
        <v>28206</v>
      </c>
      <c r="W818" s="139"/>
      <c r="X818" s="139"/>
      <c r="Y818" s="139"/>
      <c r="Z818" s="139"/>
      <c r="AA818" s="139"/>
      <c r="AB818" s="139"/>
      <c r="AC818" s="139"/>
      <c r="AD818" s="139"/>
      <c r="AE818" s="139">
        <v>63.12</v>
      </c>
      <c r="AF818" s="139">
        <v>0</v>
      </c>
      <c r="AG818" s="139">
        <v>66.2</v>
      </c>
      <c r="AH818" s="139">
        <v>0</v>
      </c>
      <c r="AI818" s="139"/>
      <c r="AJ818" s="139"/>
      <c r="AK818" s="139"/>
      <c r="AL818" s="139"/>
      <c r="AM818" s="139">
        <v>63.12</v>
      </c>
      <c r="AN818" s="139">
        <v>0</v>
      </c>
      <c r="AO818" s="139">
        <v>66.2</v>
      </c>
      <c r="AP818" s="139">
        <v>0</v>
      </c>
    </row>
    <row r="819" spans="1:42" x14ac:dyDescent="0.25">
      <c r="A819">
        <f>'[2]All Speed'!A819</f>
        <v>7514</v>
      </c>
      <c r="B819">
        <f>'[2]All Speed'!C819</f>
        <v>4</v>
      </c>
      <c r="C819" s="8" t="str">
        <f>'[2]All Speed'!D819</f>
        <v>SR-54 EB</v>
      </c>
      <c r="D819" s="5">
        <f>'[2]All Speed'!E819</f>
        <v>11</v>
      </c>
      <c r="E819" s="1">
        <f>'[2]All Speed'!F819</f>
        <v>0.24</v>
      </c>
      <c r="F819" s="8" t="str">
        <f>'[2]All Speed'!G819</f>
        <v>BRIARWOOD</v>
      </c>
      <c r="G819" s="112">
        <f>'[2]All Speed'!I819</f>
        <v>67.22</v>
      </c>
      <c r="H819" s="2">
        <f>'[2]All Speed'!J819</f>
        <v>68.319999999999993</v>
      </c>
      <c r="I819" s="112">
        <f>'[2]All Speed'!K819</f>
        <v>67.400000000000006</v>
      </c>
      <c r="J819" s="2">
        <f>'[2]All Speed'!L819</f>
        <v>66.66</v>
      </c>
      <c r="K819" s="112">
        <f>'[2]All Speed'!M819</f>
        <v>66.540000000000006</v>
      </c>
      <c r="L819" s="115">
        <f>VLOOKUP(A:A,readme[#All],2,FALSE)</f>
        <v>0</v>
      </c>
      <c r="M819" s="119">
        <f>VLOOKUP(A:A,readme[#All],3,FALSE)</f>
        <v>0</v>
      </c>
      <c r="N819" s="115">
        <f>VLOOKUP(A:A,readme[#All],4,FALSE)</f>
        <v>0</v>
      </c>
      <c r="O819" s="6">
        <f>VLOOKUP(A:A,readme[#All],5,FALSE)</f>
        <v>0</v>
      </c>
      <c r="P819" s="115">
        <f>VLOOKUP(A:A,readme[#All],6,FALSE)</f>
        <v>0</v>
      </c>
      <c r="Q819" s="143">
        <f t="shared" si="48"/>
        <v>-1</v>
      </c>
      <c r="R819" s="117">
        <f t="shared" si="49"/>
        <v>4667.6223999999993</v>
      </c>
      <c r="S819" s="143">
        <f t="shared" si="50"/>
        <v>-1</v>
      </c>
      <c r="T819" s="118">
        <f t="shared" si="51"/>
        <v>4443.5555999999997</v>
      </c>
      <c r="V819" s="10">
        <v>28208</v>
      </c>
      <c r="W819" s="139"/>
      <c r="X819" s="139"/>
      <c r="Y819" s="139"/>
      <c r="Z819" s="139"/>
      <c r="AA819" s="139"/>
      <c r="AB819" s="139"/>
      <c r="AC819" s="139"/>
      <c r="AD819" s="139"/>
      <c r="AE819" s="139"/>
      <c r="AF819" s="139"/>
      <c r="AG819" s="139"/>
      <c r="AH819" s="139"/>
      <c r="AI819" s="139">
        <v>66</v>
      </c>
      <c r="AJ819" s="139">
        <v>0</v>
      </c>
      <c r="AK819" s="139">
        <v>65.56</v>
      </c>
      <c r="AL819" s="139">
        <v>0</v>
      </c>
      <c r="AM819" s="139">
        <v>66</v>
      </c>
      <c r="AN819" s="139">
        <v>0</v>
      </c>
      <c r="AO819" s="139">
        <v>65.56</v>
      </c>
      <c r="AP819" s="139">
        <v>0</v>
      </c>
    </row>
    <row r="820" spans="1:42" x14ac:dyDescent="0.25">
      <c r="A820">
        <f>'[2]All Speed'!A820</f>
        <v>7525</v>
      </c>
      <c r="B820">
        <f>'[2]All Speed'!C820</f>
        <v>4</v>
      </c>
      <c r="C820" s="8" t="str">
        <f>'[2]All Speed'!D820</f>
        <v>SR-54 EB</v>
      </c>
      <c r="D820" s="5">
        <f>'[2]All Speed'!E820</f>
        <v>12</v>
      </c>
      <c r="E820" s="1">
        <f>'[2]All Speed'!F820</f>
        <v>0.73</v>
      </c>
      <c r="F820" s="8" t="str">
        <f>'[2]All Speed'!G820</f>
        <v>BRIARWOOD</v>
      </c>
      <c r="G820" s="112">
        <f>'[2]All Speed'!I820</f>
        <v>65.08</v>
      </c>
      <c r="H820" s="2">
        <f>'[2]All Speed'!J820</f>
        <v>65.72</v>
      </c>
      <c r="I820" s="112">
        <f>'[2]All Speed'!K820</f>
        <v>65.75</v>
      </c>
      <c r="J820" s="2">
        <f>'[2]All Speed'!L820</f>
        <v>66.5</v>
      </c>
      <c r="K820" s="112">
        <f>'[2]All Speed'!M820</f>
        <v>65.319999999999993</v>
      </c>
      <c r="L820" s="115">
        <f>VLOOKUP(A:A,readme[#All],2,FALSE)</f>
        <v>0</v>
      </c>
      <c r="M820" s="119">
        <f>VLOOKUP(A:A,readme[#All],3,FALSE)</f>
        <v>0</v>
      </c>
      <c r="N820" s="115">
        <f>VLOOKUP(A:A,readme[#All],4,FALSE)</f>
        <v>0</v>
      </c>
      <c r="O820" s="6">
        <f>VLOOKUP(A:A,readme[#All],5,FALSE)</f>
        <v>0</v>
      </c>
      <c r="P820" s="115">
        <f>VLOOKUP(A:A,readme[#All],6,FALSE)</f>
        <v>0</v>
      </c>
      <c r="Q820" s="143">
        <f t="shared" si="48"/>
        <v>-1</v>
      </c>
      <c r="R820" s="117">
        <f t="shared" si="49"/>
        <v>4319.1184000000003</v>
      </c>
      <c r="S820" s="143">
        <f t="shared" si="50"/>
        <v>-1</v>
      </c>
      <c r="T820" s="118">
        <f t="shared" si="51"/>
        <v>4422.25</v>
      </c>
      <c r="V820" s="10">
        <v>28209</v>
      </c>
      <c r="W820" s="139"/>
      <c r="X820" s="139"/>
      <c r="Y820" s="139"/>
      <c r="Z820" s="139"/>
      <c r="AA820" s="139"/>
      <c r="AB820" s="139"/>
      <c r="AC820" s="139"/>
      <c r="AD820" s="139"/>
      <c r="AE820" s="139"/>
      <c r="AF820" s="139"/>
      <c r="AG820" s="139"/>
      <c r="AH820" s="139"/>
      <c r="AI820" s="139">
        <v>66</v>
      </c>
      <c r="AJ820" s="139">
        <v>0</v>
      </c>
      <c r="AK820" s="139">
        <v>65.56</v>
      </c>
      <c r="AL820" s="139">
        <v>0</v>
      </c>
      <c r="AM820" s="139">
        <v>66</v>
      </c>
      <c r="AN820" s="139">
        <v>0</v>
      </c>
      <c r="AO820" s="139">
        <v>65.56</v>
      </c>
      <c r="AP820" s="139">
        <v>0</v>
      </c>
    </row>
    <row r="821" spans="1:42" x14ac:dyDescent="0.25">
      <c r="A821">
        <f>'[2]All Speed'!A821</f>
        <v>7526</v>
      </c>
      <c r="B821">
        <f>'[2]All Speed'!C821</f>
        <v>4</v>
      </c>
      <c r="C821" s="8" t="str">
        <f>'[2]All Speed'!D821</f>
        <v>SR-54 EB</v>
      </c>
      <c r="D821" s="5">
        <f>'[2]All Speed'!E821</f>
        <v>13</v>
      </c>
      <c r="E821" s="1">
        <f>'[2]All Speed'!F821</f>
        <v>0.15</v>
      </c>
      <c r="F821" s="8">
        <f>'[2]All Speed'!G821</f>
        <v>0</v>
      </c>
      <c r="G821" s="112">
        <f>'[2]All Speed'!I821</f>
        <v>65.08</v>
      </c>
      <c r="H821" s="2">
        <f>'[2]All Speed'!J821</f>
        <v>65.72</v>
      </c>
      <c r="I821" s="112">
        <f>'[2]All Speed'!K821</f>
        <v>65.75</v>
      </c>
      <c r="J821" s="2">
        <f>'[2]All Speed'!L821</f>
        <v>66.5</v>
      </c>
      <c r="K821" s="112">
        <f>'[2]All Speed'!M821</f>
        <v>65.319999999999993</v>
      </c>
      <c r="L821" s="115">
        <f>VLOOKUP(A:A,readme[#All],2,FALSE)</f>
        <v>0</v>
      </c>
      <c r="M821" s="119">
        <f>VLOOKUP(A:A,readme[#All],3,FALSE)</f>
        <v>0</v>
      </c>
      <c r="N821" s="115">
        <f>VLOOKUP(A:A,readme[#All],4,FALSE)</f>
        <v>0</v>
      </c>
      <c r="O821" s="6">
        <f>VLOOKUP(A:A,readme[#All],5,FALSE)</f>
        <v>0</v>
      </c>
      <c r="P821" s="115">
        <f>VLOOKUP(A:A,readme[#All],6,FALSE)</f>
        <v>0</v>
      </c>
      <c r="Q821" s="143">
        <f t="shared" si="48"/>
        <v>-1</v>
      </c>
      <c r="R821" s="117">
        <f t="shared" si="49"/>
        <v>4319.1184000000003</v>
      </c>
      <c r="S821" s="143">
        <f t="shared" si="50"/>
        <v>-1</v>
      </c>
      <c r="T821" s="118">
        <f t="shared" si="51"/>
        <v>4422.25</v>
      </c>
      <c r="V821" s="10">
        <v>28211</v>
      </c>
      <c r="W821" s="139"/>
      <c r="X821" s="139"/>
      <c r="Y821" s="139"/>
      <c r="Z821" s="139"/>
      <c r="AA821" s="139"/>
      <c r="AB821" s="139"/>
      <c r="AC821" s="139"/>
      <c r="AD821" s="139"/>
      <c r="AE821" s="139">
        <v>66.17</v>
      </c>
      <c r="AF821" s="139">
        <v>0</v>
      </c>
      <c r="AG821" s="139">
        <v>66.7</v>
      </c>
      <c r="AH821" s="139">
        <v>0</v>
      </c>
      <c r="AI821" s="139"/>
      <c r="AJ821" s="139"/>
      <c r="AK821" s="139"/>
      <c r="AL821" s="139"/>
      <c r="AM821" s="139">
        <v>66.17</v>
      </c>
      <c r="AN821" s="139">
        <v>0</v>
      </c>
      <c r="AO821" s="139">
        <v>66.7</v>
      </c>
      <c r="AP821" s="139">
        <v>0</v>
      </c>
    </row>
    <row r="822" spans="1:42" x14ac:dyDescent="0.25">
      <c r="A822">
        <f>'[2]All Speed'!A822</f>
        <v>27218</v>
      </c>
      <c r="B822">
        <f>'[2]All Speed'!C822</f>
        <v>4</v>
      </c>
      <c r="C822" s="8" t="str">
        <f>'[2]All Speed'!D822</f>
        <v>SR-54 EB</v>
      </c>
      <c r="D822" s="5">
        <f>'[2]All Speed'!E822</f>
        <v>14</v>
      </c>
      <c r="E822" s="1">
        <f>'[2]All Speed'!F822</f>
        <v>0.28000000000000003</v>
      </c>
      <c r="F822" s="8" t="str">
        <f>'[2]All Speed'!G822</f>
        <v>SR-125 NB</v>
      </c>
      <c r="G822" s="112">
        <f>'[2]All Speed'!I822</f>
        <v>64.75</v>
      </c>
      <c r="H822" s="2">
        <f>'[2]All Speed'!J822</f>
        <v>66.03</v>
      </c>
      <c r="I822" s="112">
        <f>'[2]All Speed'!K822</f>
        <v>65.28</v>
      </c>
      <c r="J822" s="2">
        <f>'[2]All Speed'!L822</f>
        <v>65.94</v>
      </c>
      <c r="K822" s="112">
        <f>'[2]All Speed'!M822</f>
        <v>65.069999999999993</v>
      </c>
      <c r="L822" s="115">
        <f>VLOOKUP(A:A,readme[#All],2,FALSE)</f>
        <v>0</v>
      </c>
      <c r="M822" s="119">
        <f>VLOOKUP(A:A,readme[#All],3,FALSE)</f>
        <v>0</v>
      </c>
      <c r="N822" s="115">
        <f>VLOOKUP(A:A,readme[#All],4,FALSE)</f>
        <v>0</v>
      </c>
      <c r="O822" s="6">
        <f>VLOOKUP(A:A,readme[#All],5,FALSE)</f>
        <v>0</v>
      </c>
      <c r="P822" s="115">
        <f>VLOOKUP(A:A,readme[#All],6,FALSE)</f>
        <v>0</v>
      </c>
      <c r="Q822" s="143">
        <f t="shared" si="48"/>
        <v>-1</v>
      </c>
      <c r="R822" s="117">
        <f t="shared" si="49"/>
        <v>4359.9609</v>
      </c>
      <c r="S822" s="143">
        <f t="shared" si="50"/>
        <v>-1</v>
      </c>
      <c r="T822" s="118">
        <f t="shared" si="51"/>
        <v>4348.0835999999999</v>
      </c>
      <c r="V822" s="10">
        <v>28214</v>
      </c>
      <c r="W822" s="139"/>
      <c r="X822" s="139"/>
      <c r="Y822" s="139"/>
      <c r="Z822" s="139"/>
      <c r="AA822" s="139"/>
      <c r="AB822" s="139"/>
      <c r="AC822" s="139"/>
      <c r="AD822" s="139"/>
      <c r="AE822" s="139"/>
      <c r="AF822" s="139"/>
      <c r="AG822" s="139"/>
      <c r="AH822" s="139"/>
      <c r="AI822" s="139">
        <v>66</v>
      </c>
      <c r="AJ822" s="139">
        <v>0</v>
      </c>
      <c r="AK822" s="139">
        <v>65.56</v>
      </c>
      <c r="AL822" s="139">
        <v>0</v>
      </c>
      <c r="AM822" s="139">
        <v>66</v>
      </c>
      <c r="AN822" s="139">
        <v>0</v>
      </c>
      <c r="AO822" s="139">
        <v>65.56</v>
      </c>
      <c r="AP822" s="139">
        <v>0</v>
      </c>
    </row>
    <row r="823" spans="1:42" x14ac:dyDescent="0.25">
      <c r="A823">
        <f>'[2]All Speed'!A823</f>
        <v>27235</v>
      </c>
      <c r="B823">
        <f>'[2]All Speed'!C823</f>
        <v>3</v>
      </c>
      <c r="C823" s="8" t="str">
        <f>'[2]All Speed'!D823</f>
        <v>SR-54 WB</v>
      </c>
      <c r="D823" s="5">
        <f>'[2]All Speed'!E823</f>
        <v>1</v>
      </c>
      <c r="E823" s="1">
        <f>'[2]All Speed'!F823</f>
        <v>0.31</v>
      </c>
      <c r="F823" s="8" t="str">
        <f>'[2]All Speed'!G823</f>
        <v>SR-54 WB</v>
      </c>
      <c r="G823" s="112">
        <f>'[2]All Speed'!I823</f>
        <v>65.680000000000007</v>
      </c>
      <c r="H823" s="2">
        <f>'[2]All Speed'!J823</f>
        <v>66.790000000000006</v>
      </c>
      <c r="I823" s="112">
        <f>'[2]All Speed'!K823</f>
        <v>67.510000000000005</v>
      </c>
      <c r="J823" s="2">
        <f>'[2]All Speed'!L823</f>
        <v>67.47</v>
      </c>
      <c r="K823" s="112">
        <f>'[2]All Speed'!M823</f>
        <v>67.08</v>
      </c>
      <c r="L823" s="115">
        <f>VLOOKUP(A:A,readme[#All],2,FALSE)</f>
        <v>0</v>
      </c>
      <c r="M823" s="119">
        <f>VLOOKUP(A:A,readme[#All],3,FALSE)</f>
        <v>0</v>
      </c>
      <c r="N823" s="115">
        <f>VLOOKUP(A:A,readme[#All],4,FALSE)</f>
        <v>0</v>
      </c>
      <c r="O823" s="6">
        <f>VLOOKUP(A:A,readme[#All],5,FALSE)</f>
        <v>0</v>
      </c>
      <c r="P823" s="115">
        <f>VLOOKUP(A:A,readme[#All],6,FALSE)</f>
        <v>0</v>
      </c>
      <c r="Q823" s="143">
        <f t="shared" si="48"/>
        <v>-1</v>
      </c>
      <c r="R823" s="117">
        <f t="shared" si="49"/>
        <v>4460.9041000000007</v>
      </c>
      <c r="S823" s="143">
        <f t="shared" si="50"/>
        <v>-1</v>
      </c>
      <c r="T823" s="118">
        <f t="shared" si="51"/>
        <v>4552.2008999999998</v>
      </c>
      <c r="V823" s="10">
        <v>28219</v>
      </c>
      <c r="W823" s="139"/>
      <c r="X823" s="139"/>
      <c r="Y823" s="139"/>
      <c r="Z823" s="139"/>
      <c r="AA823" s="139"/>
      <c r="AB823" s="139"/>
      <c r="AC823" s="139"/>
      <c r="AD823" s="139"/>
      <c r="AE823" s="139">
        <v>66.790000000000006</v>
      </c>
      <c r="AF823" s="139">
        <v>0</v>
      </c>
      <c r="AG823" s="139">
        <v>66.739999999999995</v>
      </c>
      <c r="AH823" s="139">
        <v>0</v>
      </c>
      <c r="AI823" s="139"/>
      <c r="AJ823" s="139"/>
      <c r="AK823" s="139"/>
      <c r="AL823" s="139"/>
      <c r="AM823" s="139">
        <v>66.790000000000006</v>
      </c>
      <c r="AN823" s="139">
        <v>0</v>
      </c>
      <c r="AO823" s="139">
        <v>66.739999999999995</v>
      </c>
      <c r="AP823" s="139">
        <v>0</v>
      </c>
    </row>
    <row r="824" spans="1:42" x14ac:dyDescent="0.25">
      <c r="A824">
        <f>'[2]All Speed'!A824</f>
        <v>7630</v>
      </c>
      <c r="B824">
        <f>'[2]All Speed'!C824</f>
        <v>3</v>
      </c>
      <c r="C824" s="8" t="str">
        <f>'[2]All Speed'!D824</f>
        <v>SR-54 WB</v>
      </c>
      <c r="D824" s="5">
        <f>'[2]All Speed'!E824</f>
        <v>3</v>
      </c>
      <c r="E824" s="1">
        <f>'[2]All Speed'!F824</f>
        <v>0.24</v>
      </c>
      <c r="F824" s="8" t="str">
        <f>'[2]All Speed'!G824</f>
        <v>SR  54</v>
      </c>
      <c r="G824" s="112">
        <f>'[2]All Speed'!I824</f>
        <v>65.08</v>
      </c>
      <c r="H824" s="2">
        <f>'[2]All Speed'!J824</f>
        <v>65.72</v>
      </c>
      <c r="I824" s="112">
        <f>'[2]All Speed'!K824</f>
        <v>65.75</v>
      </c>
      <c r="J824" s="2">
        <f>'[2]All Speed'!L824</f>
        <v>66.5</v>
      </c>
      <c r="K824" s="112">
        <f>'[2]All Speed'!M824</f>
        <v>65.319999999999993</v>
      </c>
      <c r="L824" s="115">
        <f>VLOOKUP(A:A,readme[#All],2,FALSE)</f>
        <v>0</v>
      </c>
      <c r="M824" s="119">
        <f>VLOOKUP(A:A,readme[#All],3,FALSE)</f>
        <v>0</v>
      </c>
      <c r="N824" s="115">
        <f>VLOOKUP(A:A,readme[#All],4,FALSE)</f>
        <v>0</v>
      </c>
      <c r="O824" s="6">
        <f>VLOOKUP(A:A,readme[#All],5,FALSE)</f>
        <v>0</v>
      </c>
      <c r="P824" s="115">
        <f>VLOOKUP(A:A,readme[#All],6,FALSE)</f>
        <v>0</v>
      </c>
      <c r="Q824" s="143">
        <f t="shared" si="48"/>
        <v>-1</v>
      </c>
      <c r="R824" s="117">
        <f t="shared" si="49"/>
        <v>4319.1184000000003</v>
      </c>
      <c r="S824" s="143">
        <f t="shared" si="50"/>
        <v>-1</v>
      </c>
      <c r="T824" s="118">
        <f t="shared" si="51"/>
        <v>4422.25</v>
      </c>
      <c r="V824" s="10">
        <v>28223</v>
      </c>
      <c r="W824" s="139"/>
      <c r="X824" s="139"/>
      <c r="Y824" s="139"/>
      <c r="Z824" s="139"/>
      <c r="AA824" s="139"/>
      <c r="AB824" s="139"/>
      <c r="AC824" s="139"/>
      <c r="AD824" s="139"/>
      <c r="AE824" s="139">
        <v>65.27</v>
      </c>
      <c r="AF824" s="139">
        <v>0</v>
      </c>
      <c r="AG824" s="139">
        <v>66.64</v>
      </c>
      <c r="AH824" s="139">
        <v>0</v>
      </c>
      <c r="AI824" s="139"/>
      <c r="AJ824" s="139"/>
      <c r="AK824" s="139"/>
      <c r="AL824" s="139"/>
      <c r="AM824" s="139">
        <v>65.27</v>
      </c>
      <c r="AN824" s="139">
        <v>0</v>
      </c>
      <c r="AO824" s="139">
        <v>66.64</v>
      </c>
      <c r="AP824" s="139">
        <v>0</v>
      </c>
    </row>
    <row r="825" spans="1:42" x14ac:dyDescent="0.25">
      <c r="A825">
        <f>'[2]All Speed'!A825</f>
        <v>14176</v>
      </c>
      <c r="B825">
        <f>'[2]All Speed'!C825</f>
        <v>3</v>
      </c>
      <c r="C825" s="8" t="str">
        <f>'[2]All Speed'!D825</f>
        <v>SR-54 WB</v>
      </c>
      <c r="D825" s="5">
        <f>'[2]All Speed'!E825</f>
        <v>4</v>
      </c>
      <c r="E825" s="1">
        <f>'[2]All Speed'!F825</f>
        <v>0.63</v>
      </c>
      <c r="F825" s="8" t="str">
        <f>'[2]All Speed'!G825</f>
        <v>SR-125 NB</v>
      </c>
      <c r="G825" s="112">
        <f>'[2]All Speed'!I825</f>
        <v>65.98</v>
      </c>
      <c r="H825" s="2">
        <f>'[2]All Speed'!J825</f>
        <v>66.489999999999995</v>
      </c>
      <c r="I825" s="112">
        <f>'[2]All Speed'!K825</f>
        <v>67.37</v>
      </c>
      <c r="J825" s="2">
        <f>'[2]All Speed'!L825</f>
        <v>67.64</v>
      </c>
      <c r="K825" s="112">
        <f>'[2]All Speed'!M825</f>
        <v>67.239999999999995</v>
      </c>
      <c r="L825" s="115">
        <f>VLOOKUP(A:A,readme[#All],2,FALSE)</f>
        <v>0</v>
      </c>
      <c r="M825" s="119">
        <f>VLOOKUP(A:A,readme[#All],3,FALSE)</f>
        <v>0</v>
      </c>
      <c r="N825" s="115">
        <f>VLOOKUP(A:A,readme[#All],4,FALSE)</f>
        <v>0</v>
      </c>
      <c r="O825" s="6">
        <f>VLOOKUP(A:A,readme[#All],5,FALSE)</f>
        <v>0</v>
      </c>
      <c r="P825" s="115">
        <f>VLOOKUP(A:A,readme[#All],6,FALSE)</f>
        <v>0</v>
      </c>
      <c r="Q825" s="143">
        <f t="shared" si="48"/>
        <v>-1</v>
      </c>
      <c r="R825" s="117">
        <f t="shared" si="49"/>
        <v>4420.9200999999994</v>
      </c>
      <c r="S825" s="143">
        <f t="shared" si="50"/>
        <v>-1</v>
      </c>
      <c r="T825" s="118">
        <f t="shared" si="51"/>
        <v>4575.1696000000002</v>
      </c>
      <c r="V825" s="10">
        <v>28227</v>
      </c>
      <c r="W825" s="139"/>
      <c r="X825" s="139"/>
      <c r="Y825" s="139"/>
      <c r="Z825" s="139"/>
      <c r="AA825" s="139"/>
      <c r="AB825" s="139"/>
      <c r="AC825" s="139"/>
      <c r="AD825" s="139"/>
      <c r="AE825" s="139"/>
      <c r="AF825" s="139"/>
      <c r="AG825" s="139"/>
      <c r="AH825" s="139"/>
      <c r="AI825" s="139">
        <v>61.75</v>
      </c>
      <c r="AJ825" s="139">
        <v>0</v>
      </c>
      <c r="AK825" s="139">
        <v>58.37</v>
      </c>
      <c r="AL825" s="139">
        <v>0</v>
      </c>
      <c r="AM825" s="139">
        <v>61.75</v>
      </c>
      <c r="AN825" s="139">
        <v>0</v>
      </c>
      <c r="AO825" s="139">
        <v>58.37</v>
      </c>
      <c r="AP825" s="139">
        <v>0</v>
      </c>
    </row>
    <row r="826" spans="1:42" x14ac:dyDescent="0.25">
      <c r="A826">
        <f>'[2]All Speed'!A826</f>
        <v>14155</v>
      </c>
      <c r="B826">
        <f>'[2]All Speed'!C826</f>
        <v>3</v>
      </c>
      <c r="C826" s="8" t="str">
        <f>'[2]All Speed'!D826</f>
        <v>SR-54 WB</v>
      </c>
      <c r="D826" s="5">
        <f>'[2]All Speed'!E826</f>
        <v>5</v>
      </c>
      <c r="E826" s="1">
        <f>'[2]All Speed'!F826</f>
        <v>0.3</v>
      </c>
      <c r="F826" s="8" t="str">
        <f>'[2]All Speed'!G826</f>
        <v>BRIARWOOD</v>
      </c>
      <c r="G826" s="112">
        <f>'[2]All Speed'!I826</f>
        <v>67.569999999999993</v>
      </c>
      <c r="H826" s="2">
        <f>'[2]All Speed'!J826</f>
        <v>67.209999999999994</v>
      </c>
      <c r="I826" s="112">
        <f>'[2]All Speed'!K826</f>
        <v>68.31</v>
      </c>
      <c r="J826" s="2">
        <f>'[2]All Speed'!L826</f>
        <v>68.89</v>
      </c>
      <c r="K826" s="112">
        <f>'[2]All Speed'!M826</f>
        <v>67.430000000000007</v>
      </c>
      <c r="L826" s="115">
        <f>VLOOKUP(A:A,readme[#All],2,FALSE)</f>
        <v>0</v>
      </c>
      <c r="M826" s="119">
        <f>VLOOKUP(A:A,readme[#All],3,FALSE)</f>
        <v>0</v>
      </c>
      <c r="N826" s="115">
        <f>VLOOKUP(A:A,readme[#All],4,FALSE)</f>
        <v>0</v>
      </c>
      <c r="O826" s="6">
        <f>VLOOKUP(A:A,readme[#All],5,FALSE)</f>
        <v>0</v>
      </c>
      <c r="P826" s="115">
        <f>VLOOKUP(A:A,readme[#All],6,FALSE)</f>
        <v>0</v>
      </c>
      <c r="Q826" s="143">
        <f t="shared" si="48"/>
        <v>-1</v>
      </c>
      <c r="R826" s="117">
        <f t="shared" si="49"/>
        <v>4517.1840999999995</v>
      </c>
      <c r="S826" s="143">
        <f t="shared" si="50"/>
        <v>-1</v>
      </c>
      <c r="T826" s="118">
        <f t="shared" si="51"/>
        <v>4745.8320999999996</v>
      </c>
      <c r="V826" s="10">
        <v>28229</v>
      </c>
      <c r="W826" s="139"/>
      <c r="X826" s="139"/>
      <c r="Y826" s="139"/>
      <c r="Z826" s="139"/>
      <c r="AA826" s="139"/>
      <c r="AB826" s="139"/>
      <c r="AC826" s="139"/>
      <c r="AD826" s="139"/>
      <c r="AE826" s="139">
        <v>65.27</v>
      </c>
      <c r="AF826" s="139">
        <v>0</v>
      </c>
      <c r="AG826" s="139">
        <v>66.64</v>
      </c>
      <c r="AH826" s="139">
        <v>0</v>
      </c>
      <c r="AI826" s="139"/>
      <c r="AJ826" s="139"/>
      <c r="AK826" s="139"/>
      <c r="AL826" s="139"/>
      <c r="AM826" s="139">
        <v>65.27</v>
      </c>
      <c r="AN826" s="139">
        <v>0</v>
      </c>
      <c r="AO826" s="139">
        <v>66.64</v>
      </c>
      <c r="AP826" s="139">
        <v>0</v>
      </c>
    </row>
    <row r="827" spans="1:42" x14ac:dyDescent="0.25">
      <c r="A827">
        <f>'[2]All Speed'!A827</f>
        <v>14154</v>
      </c>
      <c r="B827">
        <f>'[2]All Speed'!C827</f>
        <v>3</v>
      </c>
      <c r="C827" s="8" t="str">
        <f>'[2]All Speed'!D827</f>
        <v>SR-54 WB</v>
      </c>
      <c r="D827" s="5">
        <f>'[2]All Speed'!E827</f>
        <v>6</v>
      </c>
      <c r="E827" s="1">
        <f>'[2]All Speed'!F827</f>
        <v>0.31</v>
      </c>
      <c r="F827" s="8" t="str">
        <f>'[2]All Speed'!G827</f>
        <v>BRIARWOOD</v>
      </c>
      <c r="G827" s="112">
        <f>'[2]All Speed'!I827</f>
        <v>67.569999999999993</v>
      </c>
      <c r="H827" s="2">
        <f>'[2]All Speed'!J827</f>
        <v>67.209999999999994</v>
      </c>
      <c r="I827" s="112">
        <f>'[2]All Speed'!K827</f>
        <v>68.31</v>
      </c>
      <c r="J827" s="2">
        <f>'[2]All Speed'!L827</f>
        <v>68.89</v>
      </c>
      <c r="K827" s="112">
        <f>'[2]All Speed'!M827</f>
        <v>67.430000000000007</v>
      </c>
      <c r="L827" s="115">
        <f>VLOOKUP(A:A,readme[#All],2,FALSE)</f>
        <v>0</v>
      </c>
      <c r="M827" s="119">
        <f>VLOOKUP(A:A,readme[#All],3,FALSE)</f>
        <v>0</v>
      </c>
      <c r="N827" s="115">
        <f>VLOOKUP(A:A,readme[#All],4,FALSE)</f>
        <v>0</v>
      </c>
      <c r="O827" s="6">
        <f>VLOOKUP(A:A,readme[#All],5,FALSE)</f>
        <v>0</v>
      </c>
      <c r="P827" s="115">
        <f>VLOOKUP(A:A,readme[#All],6,FALSE)</f>
        <v>0</v>
      </c>
      <c r="Q827" s="143">
        <f t="shared" si="48"/>
        <v>-1</v>
      </c>
      <c r="R827" s="117">
        <f t="shared" si="49"/>
        <v>4517.1840999999995</v>
      </c>
      <c r="S827" s="143">
        <f t="shared" si="50"/>
        <v>-1</v>
      </c>
      <c r="T827" s="118">
        <f t="shared" si="51"/>
        <v>4745.8320999999996</v>
      </c>
      <c r="V827" s="10">
        <v>28231</v>
      </c>
      <c r="W827" s="139"/>
      <c r="X827" s="139"/>
      <c r="Y827" s="139"/>
      <c r="Z827" s="139"/>
      <c r="AA827" s="139"/>
      <c r="AB827" s="139"/>
      <c r="AC827" s="139"/>
      <c r="AD827" s="139"/>
      <c r="AE827" s="139">
        <v>64.45</v>
      </c>
      <c r="AF827" s="139">
        <v>0</v>
      </c>
      <c r="AG827" s="139">
        <v>65.680000000000007</v>
      </c>
      <c r="AH827" s="139">
        <v>0</v>
      </c>
      <c r="AI827" s="139"/>
      <c r="AJ827" s="139"/>
      <c r="AK827" s="139"/>
      <c r="AL827" s="139"/>
      <c r="AM827" s="139">
        <v>64.45</v>
      </c>
      <c r="AN827" s="139">
        <v>0</v>
      </c>
      <c r="AO827" s="139">
        <v>65.680000000000007</v>
      </c>
      <c r="AP827" s="139">
        <v>0</v>
      </c>
    </row>
    <row r="828" spans="1:42" x14ac:dyDescent="0.25">
      <c r="A828">
        <f>'[2]All Speed'!A828</f>
        <v>14144</v>
      </c>
      <c r="B828">
        <f>'[2]All Speed'!C828</f>
        <v>3</v>
      </c>
      <c r="C828" s="8" t="str">
        <f>'[2]All Speed'!D828</f>
        <v>SR-54 WB</v>
      </c>
      <c r="D828" s="5">
        <f>'[2]All Speed'!E828</f>
        <v>7</v>
      </c>
      <c r="E828" s="1">
        <f>'[2]All Speed'!F828</f>
        <v>0.41</v>
      </c>
      <c r="F828" s="8" t="str">
        <f>'[2]All Speed'!G828</f>
        <v>WOODMAN</v>
      </c>
      <c r="G828" s="112">
        <f>'[2]All Speed'!I828</f>
        <v>67.63</v>
      </c>
      <c r="H828" s="2">
        <f>'[2]All Speed'!J828</f>
        <v>66.45</v>
      </c>
      <c r="I828" s="112">
        <f>'[2]All Speed'!K828</f>
        <v>68.63</v>
      </c>
      <c r="J828" s="2">
        <f>'[2]All Speed'!L828</f>
        <v>68.87</v>
      </c>
      <c r="K828" s="112">
        <f>'[2]All Speed'!M828</f>
        <v>67.56</v>
      </c>
      <c r="L828" s="115">
        <f>VLOOKUP(A:A,readme[#All],2,FALSE)</f>
        <v>0</v>
      </c>
      <c r="M828" s="119">
        <f>VLOOKUP(A:A,readme[#All],3,FALSE)</f>
        <v>0</v>
      </c>
      <c r="N828" s="115">
        <f>VLOOKUP(A:A,readme[#All],4,FALSE)</f>
        <v>0</v>
      </c>
      <c r="O828" s="6">
        <f>VLOOKUP(A:A,readme[#All],5,FALSE)</f>
        <v>0</v>
      </c>
      <c r="P828" s="115">
        <f>VLOOKUP(A:A,readme[#All],6,FALSE)</f>
        <v>0</v>
      </c>
      <c r="Q828" s="143">
        <f t="shared" si="48"/>
        <v>-1</v>
      </c>
      <c r="R828" s="117">
        <f t="shared" si="49"/>
        <v>4415.6025</v>
      </c>
      <c r="S828" s="143">
        <f t="shared" si="50"/>
        <v>-1</v>
      </c>
      <c r="T828" s="118">
        <f t="shared" si="51"/>
        <v>4743.0769000000009</v>
      </c>
      <c r="V828" s="10">
        <v>28235</v>
      </c>
      <c r="W828" s="139"/>
      <c r="X828" s="139"/>
      <c r="Y828" s="139"/>
      <c r="Z828" s="139"/>
      <c r="AA828" s="139"/>
      <c r="AB828" s="139"/>
      <c r="AC828" s="139"/>
      <c r="AD828" s="139"/>
      <c r="AE828" s="139"/>
      <c r="AF828" s="139"/>
      <c r="AG828" s="139"/>
      <c r="AH828" s="139"/>
      <c r="AI828" s="139">
        <v>65.709999999999994</v>
      </c>
      <c r="AJ828" s="139">
        <v>0</v>
      </c>
      <c r="AK828" s="139">
        <v>64.540000000000006</v>
      </c>
      <c r="AL828" s="139">
        <v>0</v>
      </c>
      <c r="AM828" s="139">
        <v>65.709999999999994</v>
      </c>
      <c r="AN828" s="139">
        <v>0</v>
      </c>
      <c r="AO828" s="139">
        <v>64.540000000000006</v>
      </c>
      <c r="AP828" s="139">
        <v>0</v>
      </c>
    </row>
    <row r="829" spans="1:42" x14ac:dyDescent="0.25">
      <c r="A829">
        <f>'[2]All Speed'!A829</f>
        <v>14142</v>
      </c>
      <c r="B829">
        <f>'[2]All Speed'!C829</f>
        <v>3</v>
      </c>
      <c r="C829" s="8" t="str">
        <f>'[2]All Speed'!D829</f>
        <v>SR-54 WB</v>
      </c>
      <c r="D829" s="5">
        <f>'[2]All Speed'!E829</f>
        <v>8</v>
      </c>
      <c r="E829" s="1">
        <f>'[2]All Speed'!F829</f>
        <v>0.87</v>
      </c>
      <c r="F829" s="8" t="str">
        <f>'[2]All Speed'!G829</f>
        <v>WOODMAN</v>
      </c>
      <c r="G829" s="112">
        <f>'[2]All Speed'!I829</f>
        <v>67.63</v>
      </c>
      <c r="H829" s="2">
        <f>'[2]All Speed'!J829</f>
        <v>66.45</v>
      </c>
      <c r="I829" s="112">
        <f>'[2]All Speed'!K829</f>
        <v>68.63</v>
      </c>
      <c r="J829" s="2">
        <f>'[2]All Speed'!L829</f>
        <v>68.87</v>
      </c>
      <c r="K829" s="112">
        <f>'[2]All Speed'!M829</f>
        <v>67.56</v>
      </c>
      <c r="L829" s="115">
        <f>VLOOKUP(A:A,readme[#All],2,FALSE)</f>
        <v>0</v>
      </c>
      <c r="M829" s="119">
        <f>VLOOKUP(A:A,readme[#All],3,FALSE)</f>
        <v>0</v>
      </c>
      <c r="N829" s="115">
        <f>VLOOKUP(A:A,readme[#All],4,FALSE)</f>
        <v>0</v>
      </c>
      <c r="O829" s="6">
        <f>VLOOKUP(A:A,readme[#All],5,FALSE)</f>
        <v>0</v>
      </c>
      <c r="P829" s="115">
        <f>VLOOKUP(A:A,readme[#All],6,FALSE)</f>
        <v>0</v>
      </c>
      <c r="Q829" s="143">
        <f t="shared" si="48"/>
        <v>-1</v>
      </c>
      <c r="R829" s="117">
        <f t="shared" si="49"/>
        <v>4415.6025</v>
      </c>
      <c r="S829" s="143">
        <f t="shared" si="50"/>
        <v>-1</v>
      </c>
      <c r="T829" s="118">
        <f t="shared" si="51"/>
        <v>4743.0769000000009</v>
      </c>
      <c r="V829" s="10">
        <v>28237</v>
      </c>
      <c r="W829" s="139"/>
      <c r="X829" s="139"/>
      <c r="Y829" s="139"/>
      <c r="Z829" s="139"/>
      <c r="AA829" s="139"/>
      <c r="AB829" s="139"/>
      <c r="AC829" s="139"/>
      <c r="AD829" s="139"/>
      <c r="AE829" s="139">
        <v>64.45</v>
      </c>
      <c r="AF829" s="139">
        <v>0</v>
      </c>
      <c r="AG829" s="139">
        <v>65.680000000000007</v>
      </c>
      <c r="AH829" s="139">
        <v>0</v>
      </c>
      <c r="AI829" s="139"/>
      <c r="AJ829" s="139"/>
      <c r="AK829" s="139"/>
      <c r="AL829" s="139"/>
      <c r="AM829" s="139">
        <v>64.45</v>
      </c>
      <c r="AN829" s="139">
        <v>0</v>
      </c>
      <c r="AO829" s="139">
        <v>65.680000000000007</v>
      </c>
      <c r="AP829" s="139">
        <v>0</v>
      </c>
    </row>
    <row r="830" spans="1:42" x14ac:dyDescent="0.25">
      <c r="A830">
        <f>'[2]All Speed'!A830</f>
        <v>28675</v>
      </c>
      <c r="B830">
        <f>'[2]All Speed'!C830</f>
        <v>3</v>
      </c>
      <c r="C830" s="8" t="str">
        <f>'[2]All Speed'!D830</f>
        <v>SR-54 WB</v>
      </c>
      <c r="D830" s="5">
        <f>'[2]All Speed'!E830</f>
        <v>9</v>
      </c>
      <c r="E830" s="1">
        <f>'[2]All Speed'!F830</f>
        <v>0.35</v>
      </c>
      <c r="F830" s="8" t="str">
        <f>'[2]All Speed'!G830</f>
        <v>VALLEY</v>
      </c>
      <c r="G830" s="112">
        <f>'[2]All Speed'!I830</f>
        <v>67.12</v>
      </c>
      <c r="H830" s="2">
        <f>'[2]All Speed'!J830</f>
        <v>65.72</v>
      </c>
      <c r="I830" s="112">
        <f>'[2]All Speed'!K830</f>
        <v>66.92</v>
      </c>
      <c r="J830" s="2">
        <f>'[2]All Speed'!L830</f>
        <v>66.39</v>
      </c>
      <c r="K830" s="112">
        <f>'[2]All Speed'!M830</f>
        <v>66.849999999999994</v>
      </c>
      <c r="L830" s="115">
        <f>VLOOKUP(A:A,readme[#All],2,FALSE)</f>
        <v>0</v>
      </c>
      <c r="M830" s="119">
        <f>VLOOKUP(A:A,readme[#All],3,FALSE)</f>
        <v>0</v>
      </c>
      <c r="N830" s="115">
        <f>VLOOKUP(A:A,readme[#All],4,FALSE)</f>
        <v>0</v>
      </c>
      <c r="O830" s="6">
        <f>VLOOKUP(A:A,readme[#All],5,FALSE)</f>
        <v>0</v>
      </c>
      <c r="P830" s="115">
        <f>VLOOKUP(A:A,readme[#All],6,FALSE)</f>
        <v>0</v>
      </c>
      <c r="Q830" s="143">
        <f t="shared" si="48"/>
        <v>-1</v>
      </c>
      <c r="R830" s="117">
        <f t="shared" si="49"/>
        <v>4319.1184000000003</v>
      </c>
      <c r="S830" s="143">
        <f t="shared" si="50"/>
        <v>-1</v>
      </c>
      <c r="T830" s="118">
        <f t="shared" si="51"/>
        <v>4407.6320999999998</v>
      </c>
      <c r="V830" s="10">
        <v>28244</v>
      </c>
      <c r="W830" s="139"/>
      <c r="X830" s="139"/>
      <c r="Y830" s="139"/>
      <c r="Z830" s="139"/>
      <c r="AA830" s="139"/>
      <c r="AB830" s="139"/>
      <c r="AC830" s="139"/>
      <c r="AD830" s="139"/>
      <c r="AE830" s="139">
        <v>65.489999999999995</v>
      </c>
      <c r="AF830" s="139">
        <v>0</v>
      </c>
      <c r="AG830" s="139">
        <v>66.819999999999993</v>
      </c>
      <c r="AH830" s="139">
        <v>0</v>
      </c>
      <c r="AI830" s="139"/>
      <c r="AJ830" s="139"/>
      <c r="AK830" s="139"/>
      <c r="AL830" s="139"/>
      <c r="AM830" s="139">
        <v>65.489999999999995</v>
      </c>
      <c r="AN830" s="139">
        <v>0</v>
      </c>
      <c r="AO830" s="139">
        <v>66.819999999999993</v>
      </c>
      <c r="AP830" s="139">
        <v>0</v>
      </c>
    </row>
    <row r="831" spans="1:42" x14ac:dyDescent="0.25">
      <c r="A831">
        <f>'[2]All Speed'!A831</f>
        <v>27979</v>
      </c>
      <c r="B831">
        <f>'[2]All Speed'!C831</f>
        <v>3</v>
      </c>
      <c r="C831" s="8" t="str">
        <f>'[2]All Speed'!D831</f>
        <v>SR-54 WB</v>
      </c>
      <c r="D831" s="5">
        <f>'[2]All Speed'!E831</f>
        <v>12</v>
      </c>
      <c r="E831" s="1">
        <f>'[2]All Speed'!F831</f>
        <v>0.51</v>
      </c>
      <c r="F831" s="8" t="str">
        <f>'[2]All Speed'!G831</f>
        <v>I-805 NB</v>
      </c>
      <c r="G831" s="112">
        <f>'[2]All Speed'!I831</f>
        <v>66.09</v>
      </c>
      <c r="H831" s="2">
        <f>'[2]All Speed'!J831</f>
        <v>65.58</v>
      </c>
      <c r="I831" s="112">
        <f>'[2]All Speed'!K831</f>
        <v>65.63</v>
      </c>
      <c r="J831" s="2">
        <f>'[2]All Speed'!L831</f>
        <v>66.16</v>
      </c>
      <c r="K831" s="112">
        <f>'[2]All Speed'!M831</f>
        <v>65.599999999999994</v>
      </c>
      <c r="L831" s="115">
        <f>VLOOKUP(A:A,readme[#All],2,FALSE)</f>
        <v>0</v>
      </c>
      <c r="M831" s="119">
        <f>VLOOKUP(A:A,readme[#All],3,FALSE)</f>
        <v>0</v>
      </c>
      <c r="N831" s="115">
        <f>VLOOKUP(A:A,readme[#All],4,FALSE)</f>
        <v>0</v>
      </c>
      <c r="O831" s="6">
        <f>VLOOKUP(A:A,readme[#All],5,FALSE)</f>
        <v>0</v>
      </c>
      <c r="P831" s="115">
        <f>VLOOKUP(A:A,readme[#All],6,FALSE)</f>
        <v>0</v>
      </c>
      <c r="Q831" s="143">
        <f t="shared" si="48"/>
        <v>-1</v>
      </c>
      <c r="R831" s="117">
        <f t="shared" si="49"/>
        <v>4300.7363999999998</v>
      </c>
      <c r="S831" s="143">
        <f t="shared" si="50"/>
        <v>-1</v>
      </c>
      <c r="T831" s="118">
        <f t="shared" si="51"/>
        <v>4377.1455999999998</v>
      </c>
      <c r="V831" s="10">
        <v>28245</v>
      </c>
      <c r="W831" s="139"/>
      <c r="X831" s="139"/>
      <c r="Y831" s="139"/>
      <c r="Z831" s="139"/>
      <c r="AA831" s="139"/>
      <c r="AB831" s="139"/>
      <c r="AC831" s="139"/>
      <c r="AD831" s="139"/>
      <c r="AE831" s="139"/>
      <c r="AF831" s="139"/>
      <c r="AG831" s="139"/>
      <c r="AH831" s="139"/>
      <c r="AI831" s="139">
        <v>64.7</v>
      </c>
      <c r="AJ831" s="139">
        <v>0</v>
      </c>
      <c r="AK831" s="139">
        <v>62.84</v>
      </c>
      <c r="AL831" s="139">
        <v>0</v>
      </c>
      <c r="AM831" s="139">
        <v>64.7</v>
      </c>
      <c r="AN831" s="139">
        <v>0</v>
      </c>
      <c r="AO831" s="139">
        <v>62.84</v>
      </c>
      <c r="AP831" s="139">
        <v>0</v>
      </c>
    </row>
    <row r="832" spans="1:42" x14ac:dyDescent="0.25">
      <c r="A832">
        <f>'[2]All Speed'!A832</f>
        <v>27972</v>
      </c>
      <c r="B832">
        <f>'[2]All Speed'!C832</f>
        <v>3</v>
      </c>
      <c r="C832" s="8" t="str">
        <f>'[2]All Speed'!D832</f>
        <v>SR-54 WB</v>
      </c>
      <c r="D832" s="5">
        <f>'[2]All Speed'!E832</f>
        <v>13</v>
      </c>
      <c r="E832" s="1">
        <f>'[2]All Speed'!F832</f>
        <v>0.18</v>
      </c>
      <c r="F832" s="8">
        <f>'[2]All Speed'!G832</f>
        <v>0</v>
      </c>
      <c r="G832" s="112">
        <f>'[2]All Speed'!I832</f>
        <v>66.09</v>
      </c>
      <c r="H832" s="2">
        <f>'[2]All Speed'!J832</f>
        <v>65.58</v>
      </c>
      <c r="I832" s="112">
        <f>'[2]All Speed'!K832</f>
        <v>65.63</v>
      </c>
      <c r="J832" s="2">
        <f>'[2]All Speed'!L832</f>
        <v>66.16</v>
      </c>
      <c r="K832" s="112">
        <f>'[2]All Speed'!M832</f>
        <v>65.599999999999994</v>
      </c>
      <c r="L832" s="115">
        <f>VLOOKUP(A:A,readme[#All],2,FALSE)</f>
        <v>0</v>
      </c>
      <c r="M832" s="119">
        <f>VLOOKUP(A:A,readme[#All],3,FALSE)</f>
        <v>0</v>
      </c>
      <c r="N832" s="115">
        <f>VLOOKUP(A:A,readme[#All],4,FALSE)</f>
        <v>0</v>
      </c>
      <c r="O832" s="6">
        <f>VLOOKUP(A:A,readme[#All],5,FALSE)</f>
        <v>0</v>
      </c>
      <c r="P832" s="115">
        <f>VLOOKUP(A:A,readme[#All],6,FALSE)</f>
        <v>0</v>
      </c>
      <c r="Q832" s="143">
        <f t="shared" si="48"/>
        <v>-1</v>
      </c>
      <c r="R832" s="117">
        <f t="shared" si="49"/>
        <v>4300.7363999999998</v>
      </c>
      <c r="S832" s="143">
        <f t="shared" si="50"/>
        <v>-1</v>
      </c>
      <c r="T832" s="118">
        <f t="shared" si="51"/>
        <v>4377.1455999999998</v>
      </c>
      <c r="V832" s="10">
        <v>28246</v>
      </c>
      <c r="W832" s="139"/>
      <c r="X832" s="139"/>
      <c r="Y832" s="139"/>
      <c r="Z832" s="139"/>
      <c r="AA832" s="139"/>
      <c r="AB832" s="139"/>
      <c r="AC832" s="139"/>
      <c r="AD832" s="139"/>
      <c r="AE832" s="139">
        <v>62.64</v>
      </c>
      <c r="AF832" s="139">
        <v>0</v>
      </c>
      <c r="AG832" s="139">
        <v>65.36</v>
      </c>
      <c r="AH832" s="139">
        <v>0</v>
      </c>
      <c r="AI832" s="139"/>
      <c r="AJ832" s="139"/>
      <c r="AK832" s="139"/>
      <c r="AL832" s="139"/>
      <c r="AM832" s="139">
        <v>62.64</v>
      </c>
      <c r="AN832" s="139">
        <v>0</v>
      </c>
      <c r="AO832" s="139">
        <v>65.36</v>
      </c>
      <c r="AP832" s="139">
        <v>0</v>
      </c>
    </row>
    <row r="833" spans="1:42" x14ac:dyDescent="0.25">
      <c r="A833">
        <f>'[2]All Speed'!A833</f>
        <v>27962</v>
      </c>
      <c r="B833">
        <f>'[2]All Speed'!C833</f>
        <v>3</v>
      </c>
      <c r="C833" s="8" t="str">
        <f>'[2]All Speed'!D833</f>
        <v>SR-54 WB</v>
      </c>
      <c r="D833" s="5">
        <f>'[2]All Speed'!E833</f>
        <v>15</v>
      </c>
      <c r="E833" s="1">
        <f>'[2]All Speed'!F833</f>
        <v>0.43</v>
      </c>
      <c r="F833" s="8" t="str">
        <f>'[2]All Speed'!G833</f>
        <v>HIGHLAND</v>
      </c>
      <c r="G833" s="112">
        <f>'[2]All Speed'!I833</f>
        <v>67.52</v>
      </c>
      <c r="H833" s="2">
        <f>'[2]All Speed'!J833</f>
        <v>60.23</v>
      </c>
      <c r="I833" s="112">
        <f>'[2]All Speed'!K833</f>
        <v>66.540000000000006</v>
      </c>
      <c r="J833" s="2">
        <f>'[2]All Speed'!L833</f>
        <v>66.92</v>
      </c>
      <c r="K833" s="112">
        <f>'[2]All Speed'!M833</f>
        <v>66.63</v>
      </c>
      <c r="L833" s="115">
        <f>VLOOKUP(A:A,readme[#All],2,FALSE)</f>
        <v>0</v>
      </c>
      <c r="M833" s="119">
        <f>VLOOKUP(A:A,readme[#All],3,FALSE)</f>
        <v>0</v>
      </c>
      <c r="N833" s="115">
        <f>VLOOKUP(A:A,readme[#All],4,FALSE)</f>
        <v>0</v>
      </c>
      <c r="O833" s="6">
        <f>VLOOKUP(A:A,readme[#All],5,FALSE)</f>
        <v>0</v>
      </c>
      <c r="P833" s="115">
        <f>VLOOKUP(A:A,readme[#All],6,FALSE)</f>
        <v>0</v>
      </c>
      <c r="Q833" s="143">
        <f t="shared" si="48"/>
        <v>-1</v>
      </c>
      <c r="R833" s="117">
        <f t="shared" si="49"/>
        <v>3627.6528999999996</v>
      </c>
      <c r="S833" s="143">
        <f t="shared" si="50"/>
        <v>-1</v>
      </c>
      <c r="T833" s="118">
        <f t="shared" si="51"/>
        <v>4478.2864</v>
      </c>
      <c r="V833" s="10">
        <v>28250</v>
      </c>
      <c r="W833" s="139"/>
      <c r="X833" s="139"/>
      <c r="Y833" s="139"/>
      <c r="Z833" s="139"/>
      <c r="AA833" s="139"/>
      <c r="AB833" s="139"/>
      <c r="AC833" s="139"/>
      <c r="AD833" s="139"/>
      <c r="AE833" s="139">
        <v>62.64</v>
      </c>
      <c r="AF833" s="139">
        <v>0</v>
      </c>
      <c r="AG833" s="139">
        <v>65.36</v>
      </c>
      <c r="AH833" s="139">
        <v>0</v>
      </c>
      <c r="AI833" s="139"/>
      <c r="AJ833" s="139"/>
      <c r="AK833" s="139"/>
      <c r="AL833" s="139"/>
      <c r="AM833" s="139">
        <v>62.64</v>
      </c>
      <c r="AN833" s="139">
        <v>0</v>
      </c>
      <c r="AO833" s="139">
        <v>65.36</v>
      </c>
      <c r="AP833" s="139">
        <v>0</v>
      </c>
    </row>
    <row r="834" spans="1:42" x14ac:dyDescent="0.25">
      <c r="A834">
        <f>'[2]All Speed'!A834</f>
        <v>27957</v>
      </c>
      <c r="B834">
        <f>'[2]All Speed'!C834</f>
        <v>3</v>
      </c>
      <c r="C834" s="8" t="str">
        <f>'[2]All Speed'!D834</f>
        <v>SR-54 WB</v>
      </c>
      <c r="D834" s="5">
        <f>'[2]All Speed'!E834</f>
        <v>16</v>
      </c>
      <c r="E834" s="1">
        <f>'[2]All Speed'!F834</f>
        <v>0.22</v>
      </c>
      <c r="F834" s="8" t="str">
        <f>'[2]All Speed'!G834</f>
        <v>HIGHLAND</v>
      </c>
      <c r="G834" s="112">
        <f>'[2]All Speed'!I834</f>
        <v>64.58</v>
      </c>
      <c r="H834" s="2">
        <f>'[2]All Speed'!J834</f>
        <v>49.2</v>
      </c>
      <c r="I834" s="112">
        <f>'[2]All Speed'!K834</f>
        <v>64.91</v>
      </c>
      <c r="J834" s="2">
        <f>'[2]All Speed'!L834</f>
        <v>64.55</v>
      </c>
      <c r="K834" s="112">
        <f>'[2]All Speed'!M834</f>
        <v>64.2</v>
      </c>
      <c r="L834" s="115">
        <f>VLOOKUP(A:A,readme[#All],2,FALSE)</f>
        <v>0</v>
      </c>
      <c r="M834" s="119">
        <f>VLOOKUP(A:A,readme[#All],3,FALSE)</f>
        <v>0</v>
      </c>
      <c r="N834" s="115">
        <f>VLOOKUP(A:A,readme[#All],4,FALSE)</f>
        <v>0</v>
      </c>
      <c r="O834" s="6">
        <f>VLOOKUP(A:A,readme[#All],5,FALSE)</f>
        <v>0</v>
      </c>
      <c r="P834" s="115">
        <f>VLOOKUP(A:A,readme[#All],6,FALSE)</f>
        <v>0</v>
      </c>
      <c r="Q834" s="143">
        <f t="shared" si="48"/>
        <v>-1</v>
      </c>
      <c r="R834" s="117">
        <f t="shared" si="49"/>
        <v>2420.6400000000003</v>
      </c>
      <c r="S834" s="143">
        <f t="shared" si="50"/>
        <v>-1</v>
      </c>
      <c r="T834" s="118">
        <f t="shared" si="51"/>
        <v>4166.7024999999994</v>
      </c>
      <c r="V834" s="10">
        <v>28253</v>
      </c>
      <c r="W834" s="139"/>
      <c r="X834" s="139"/>
      <c r="Y834" s="139"/>
      <c r="Z834" s="139"/>
      <c r="AA834" s="139"/>
      <c r="AB834" s="139"/>
      <c r="AC834" s="139"/>
      <c r="AD834" s="139"/>
      <c r="AE834" s="139"/>
      <c r="AF834" s="139"/>
      <c r="AG834" s="139"/>
      <c r="AH834" s="139"/>
      <c r="AI834" s="139">
        <v>61.69</v>
      </c>
      <c r="AJ834" s="139">
        <v>0</v>
      </c>
      <c r="AK834" s="139">
        <v>57.52</v>
      </c>
      <c r="AL834" s="139">
        <v>0</v>
      </c>
      <c r="AM834" s="139">
        <v>61.69</v>
      </c>
      <c r="AN834" s="139">
        <v>0</v>
      </c>
      <c r="AO834" s="139">
        <v>57.52</v>
      </c>
      <c r="AP834" s="139">
        <v>0</v>
      </c>
    </row>
    <row r="835" spans="1:42" x14ac:dyDescent="0.25">
      <c r="A835">
        <f>'[2]All Speed'!A835</f>
        <v>27956</v>
      </c>
      <c r="B835">
        <f>'[2]All Speed'!C835</f>
        <v>3</v>
      </c>
      <c r="C835" s="8" t="str">
        <f>'[2]All Speed'!D835</f>
        <v>SR-54 WB</v>
      </c>
      <c r="D835" s="5">
        <f>'[2]All Speed'!E835</f>
        <v>17</v>
      </c>
      <c r="E835" s="1">
        <f>'[2]All Speed'!F835</f>
        <v>0.12</v>
      </c>
      <c r="F835" s="8" t="str">
        <f>'[2]All Speed'!G835</f>
        <v>NATIONAL CITY</v>
      </c>
      <c r="G835" s="112">
        <f>'[2]All Speed'!I835</f>
        <v>64.58</v>
      </c>
      <c r="H835" s="2">
        <f>'[2]All Speed'!J835</f>
        <v>49.2</v>
      </c>
      <c r="I835" s="112">
        <f>'[2]All Speed'!K835</f>
        <v>64.91</v>
      </c>
      <c r="J835" s="2">
        <f>'[2]All Speed'!L835</f>
        <v>64.55</v>
      </c>
      <c r="K835" s="112">
        <f>'[2]All Speed'!M835</f>
        <v>64.2</v>
      </c>
      <c r="L835" s="115">
        <f>VLOOKUP(A:A,readme[#All],2,FALSE)</f>
        <v>0</v>
      </c>
      <c r="M835" s="119">
        <f>VLOOKUP(A:A,readme[#All],3,FALSE)</f>
        <v>0</v>
      </c>
      <c r="N835" s="115">
        <f>VLOOKUP(A:A,readme[#All],4,FALSE)</f>
        <v>0</v>
      </c>
      <c r="O835" s="6">
        <f>VLOOKUP(A:A,readme[#All],5,FALSE)</f>
        <v>0</v>
      </c>
      <c r="P835" s="115">
        <f>VLOOKUP(A:A,readme[#All],6,FALSE)</f>
        <v>0</v>
      </c>
      <c r="Q835" s="143">
        <f t="shared" ref="Q835:Q898" si="52">IFERROR(M835/H835-1,"")</f>
        <v>-1</v>
      </c>
      <c r="R835" s="117">
        <f t="shared" ref="R835:R898" si="53">IFERROR(POWER((M835-H835),2),"")</f>
        <v>2420.6400000000003</v>
      </c>
      <c r="S835" s="143">
        <f t="shared" ref="S835:S898" si="54">IFERROR(O835/J835-1,"")</f>
        <v>-1</v>
      </c>
      <c r="T835" s="118">
        <f t="shared" ref="T835:T898" si="55">IFERROR(POWER((O835-J835),2),"")</f>
        <v>4166.7024999999994</v>
      </c>
      <c r="V835" s="10">
        <v>28254</v>
      </c>
      <c r="W835" s="139"/>
      <c r="X835" s="139"/>
      <c r="Y835" s="139"/>
      <c r="Z835" s="139"/>
      <c r="AA835" s="139"/>
      <c r="AB835" s="139"/>
      <c r="AC835" s="139"/>
      <c r="AD835" s="139"/>
      <c r="AE835" s="139">
        <v>62.83</v>
      </c>
      <c r="AF835" s="139">
        <v>0</v>
      </c>
      <c r="AG835" s="139">
        <v>65.260000000000005</v>
      </c>
      <c r="AH835" s="139">
        <v>0</v>
      </c>
      <c r="AI835" s="139"/>
      <c r="AJ835" s="139"/>
      <c r="AK835" s="139"/>
      <c r="AL835" s="139"/>
      <c r="AM835" s="139">
        <v>62.83</v>
      </c>
      <c r="AN835" s="139">
        <v>0</v>
      </c>
      <c r="AO835" s="139">
        <v>65.260000000000005</v>
      </c>
      <c r="AP835" s="139">
        <v>0</v>
      </c>
    </row>
    <row r="836" spans="1:42" x14ac:dyDescent="0.25">
      <c r="A836">
        <f>'[2]All Speed'!A836</f>
        <v>7636</v>
      </c>
      <c r="B836">
        <f>'[2]All Speed'!C836</f>
        <v>4</v>
      </c>
      <c r="C836" s="8" t="str">
        <f>'[2]All Speed'!D836</f>
        <v>SR-56 EB</v>
      </c>
      <c r="D836" s="5">
        <f>'[2]All Speed'!E836</f>
        <v>1</v>
      </c>
      <c r="E836" s="1">
        <f>'[2]All Speed'!F836</f>
        <v>0.31</v>
      </c>
      <c r="F836" s="8" t="str">
        <f>'[2]All Speed'!G836</f>
        <v>EL CAMINO REAL</v>
      </c>
      <c r="G836" s="112">
        <f>'[2]All Speed'!I836</f>
        <v>65.2</v>
      </c>
      <c r="H836" s="2">
        <f>'[2]All Speed'!J836</f>
        <v>65.63</v>
      </c>
      <c r="I836" s="112">
        <f>'[2]All Speed'!K836</f>
        <v>66.17</v>
      </c>
      <c r="J836" s="2">
        <f>'[2]All Speed'!L836</f>
        <v>44.71</v>
      </c>
      <c r="K836" s="112">
        <f>'[2]All Speed'!M836</f>
        <v>64.989999999999995</v>
      </c>
      <c r="L836" s="115">
        <f>VLOOKUP(A:A,readme[#All],2,FALSE)</f>
        <v>0</v>
      </c>
      <c r="M836" s="119">
        <f>VLOOKUP(A:A,readme[#All],3,FALSE)</f>
        <v>0</v>
      </c>
      <c r="N836" s="115">
        <f>VLOOKUP(A:A,readme[#All],4,FALSE)</f>
        <v>0</v>
      </c>
      <c r="O836" s="6">
        <f>VLOOKUP(A:A,readme[#All],5,FALSE)</f>
        <v>0</v>
      </c>
      <c r="P836" s="115">
        <f>VLOOKUP(A:A,readme[#All],6,FALSE)</f>
        <v>0</v>
      </c>
      <c r="Q836" s="143">
        <f t="shared" si="52"/>
        <v>-1</v>
      </c>
      <c r="R836" s="117">
        <f t="shared" si="53"/>
        <v>4307.2968999999994</v>
      </c>
      <c r="S836" s="143">
        <f t="shared" si="54"/>
        <v>-1</v>
      </c>
      <c r="T836" s="118">
        <f t="shared" si="55"/>
        <v>1998.9841000000001</v>
      </c>
      <c r="V836" s="10">
        <v>28257</v>
      </c>
      <c r="W836" s="139"/>
      <c r="X836" s="139"/>
      <c r="Y836" s="139"/>
      <c r="Z836" s="139"/>
      <c r="AA836" s="139"/>
      <c r="AB836" s="139"/>
      <c r="AC836" s="139"/>
      <c r="AD836" s="139"/>
      <c r="AE836" s="139">
        <v>62.83</v>
      </c>
      <c r="AF836" s="139">
        <v>0</v>
      </c>
      <c r="AG836" s="139">
        <v>65.260000000000005</v>
      </c>
      <c r="AH836" s="139">
        <v>0</v>
      </c>
      <c r="AI836" s="139"/>
      <c r="AJ836" s="139"/>
      <c r="AK836" s="139"/>
      <c r="AL836" s="139"/>
      <c r="AM836" s="139">
        <v>62.83</v>
      </c>
      <c r="AN836" s="139">
        <v>0</v>
      </c>
      <c r="AO836" s="139">
        <v>65.260000000000005</v>
      </c>
      <c r="AP836" s="139">
        <v>0</v>
      </c>
    </row>
    <row r="837" spans="1:42" x14ac:dyDescent="0.25">
      <c r="A837">
        <f>'[2]All Speed'!A837</f>
        <v>27507</v>
      </c>
      <c r="B837">
        <f>'[2]All Speed'!C837</f>
        <v>4</v>
      </c>
      <c r="C837" s="8" t="str">
        <f>'[2]All Speed'!D837</f>
        <v>SR-56 EB</v>
      </c>
      <c r="D837" s="5">
        <f>'[2]All Speed'!E837</f>
        <v>4</v>
      </c>
      <c r="E837" s="1">
        <f>'[2]All Speed'!F837</f>
        <v>0.54</v>
      </c>
      <c r="F837" s="8" t="str">
        <f>'[2]All Speed'!G837</f>
        <v>CARMEL CREEK</v>
      </c>
      <c r="G837" s="112">
        <f>'[2]All Speed'!I837</f>
        <v>67.03</v>
      </c>
      <c r="H837" s="2">
        <f>'[2]All Speed'!J837</f>
        <v>66.569999999999993</v>
      </c>
      <c r="I837" s="112">
        <f>'[2]All Speed'!K837</f>
        <v>66.5</v>
      </c>
      <c r="J837" s="2">
        <f>'[2]All Speed'!L837</f>
        <v>22.53</v>
      </c>
      <c r="K837" s="112">
        <f>'[2]All Speed'!M837</f>
        <v>66.37</v>
      </c>
      <c r="L837" s="115">
        <f>VLOOKUP(A:A,readme[#All],2,FALSE)</f>
        <v>0</v>
      </c>
      <c r="M837" s="119">
        <f>VLOOKUP(A:A,readme[#All],3,FALSE)</f>
        <v>0</v>
      </c>
      <c r="N837" s="115">
        <f>VLOOKUP(A:A,readme[#All],4,FALSE)</f>
        <v>0</v>
      </c>
      <c r="O837" s="6">
        <f>VLOOKUP(A:A,readme[#All],5,FALSE)</f>
        <v>0</v>
      </c>
      <c r="P837" s="115">
        <f>VLOOKUP(A:A,readme[#All],6,FALSE)</f>
        <v>0</v>
      </c>
      <c r="Q837" s="143">
        <f t="shared" si="52"/>
        <v>-1</v>
      </c>
      <c r="R837" s="117">
        <f t="shared" si="53"/>
        <v>4431.5648999999994</v>
      </c>
      <c r="S837" s="143">
        <f t="shared" si="54"/>
        <v>-1</v>
      </c>
      <c r="T837" s="118">
        <f t="shared" si="55"/>
        <v>507.60090000000002</v>
      </c>
      <c r="V837" s="10">
        <v>28258</v>
      </c>
      <c r="W837" s="139"/>
      <c r="X837" s="139"/>
      <c r="Y837" s="139"/>
      <c r="Z837" s="139"/>
      <c r="AA837" s="139"/>
      <c r="AB837" s="139"/>
      <c r="AC837" s="139"/>
      <c r="AD837" s="139"/>
      <c r="AE837" s="139"/>
      <c r="AF837" s="139"/>
      <c r="AG837" s="139"/>
      <c r="AH837" s="139"/>
      <c r="AI837" s="139">
        <v>65.739999999999995</v>
      </c>
      <c r="AJ837" s="139">
        <v>0</v>
      </c>
      <c r="AK837" s="139">
        <v>63.38</v>
      </c>
      <c r="AL837" s="139">
        <v>0</v>
      </c>
      <c r="AM837" s="139">
        <v>65.739999999999995</v>
      </c>
      <c r="AN837" s="139">
        <v>0</v>
      </c>
      <c r="AO837" s="139">
        <v>63.38</v>
      </c>
      <c r="AP837" s="139">
        <v>0</v>
      </c>
    </row>
    <row r="838" spans="1:42" x14ac:dyDescent="0.25">
      <c r="A838">
        <f>'[2]All Speed'!A838</f>
        <v>16356</v>
      </c>
      <c r="B838">
        <f>'[2]All Speed'!C838</f>
        <v>4</v>
      </c>
      <c r="C838" s="8" t="str">
        <f>'[2]All Speed'!D838</f>
        <v>SR-56 EB</v>
      </c>
      <c r="D838" s="5">
        <f>'[2]All Speed'!E838</f>
        <v>6</v>
      </c>
      <c r="E838" s="1">
        <f>'[2]All Speed'!F838</f>
        <v>0.64</v>
      </c>
      <c r="F838" s="8" t="str">
        <f>'[2]All Speed'!G838</f>
        <v>CARMEL COUNTRY</v>
      </c>
      <c r="G838" s="112">
        <f>'[2]All Speed'!I838</f>
        <v>67.3</v>
      </c>
      <c r="H838" s="2">
        <f>'[2]All Speed'!J838</f>
        <v>66.73</v>
      </c>
      <c r="I838" s="112">
        <f>'[2]All Speed'!K838</f>
        <v>66.349999999999994</v>
      </c>
      <c r="J838" s="2">
        <f>'[2]All Speed'!L838</f>
        <v>25.27</v>
      </c>
      <c r="K838" s="112">
        <f>'[2]All Speed'!M838</f>
        <v>66.62</v>
      </c>
      <c r="L838" s="115">
        <f>VLOOKUP(A:A,readme[#All],2,FALSE)</f>
        <v>0</v>
      </c>
      <c r="M838" s="119">
        <f>VLOOKUP(A:A,readme[#All],3,FALSE)</f>
        <v>0</v>
      </c>
      <c r="N838" s="115">
        <f>VLOOKUP(A:A,readme[#All],4,FALSE)</f>
        <v>0</v>
      </c>
      <c r="O838" s="6">
        <f>VLOOKUP(A:A,readme[#All],5,FALSE)</f>
        <v>0</v>
      </c>
      <c r="P838" s="115">
        <f>VLOOKUP(A:A,readme[#All],6,FALSE)</f>
        <v>0</v>
      </c>
      <c r="Q838" s="143">
        <f t="shared" si="52"/>
        <v>-1</v>
      </c>
      <c r="R838" s="117">
        <f t="shared" si="53"/>
        <v>4452.8929000000007</v>
      </c>
      <c r="S838" s="143">
        <f t="shared" si="54"/>
        <v>-1</v>
      </c>
      <c r="T838" s="118">
        <f t="shared" si="55"/>
        <v>638.5729</v>
      </c>
      <c r="V838" s="10">
        <v>28260</v>
      </c>
      <c r="W838" s="139"/>
      <c r="X838" s="139"/>
      <c r="Y838" s="139"/>
      <c r="Z838" s="139"/>
      <c r="AA838" s="139"/>
      <c r="AB838" s="139"/>
      <c r="AC838" s="139"/>
      <c r="AD838" s="139"/>
      <c r="AE838" s="139">
        <v>52.7</v>
      </c>
      <c r="AF838" s="139">
        <v>0</v>
      </c>
      <c r="AG838" s="139">
        <v>57.42</v>
      </c>
      <c r="AH838" s="139">
        <v>0</v>
      </c>
      <c r="AI838" s="139"/>
      <c r="AJ838" s="139"/>
      <c r="AK838" s="139"/>
      <c r="AL838" s="139"/>
      <c r="AM838" s="139">
        <v>52.7</v>
      </c>
      <c r="AN838" s="139">
        <v>0</v>
      </c>
      <c r="AO838" s="139">
        <v>57.42</v>
      </c>
      <c r="AP838" s="139">
        <v>0</v>
      </c>
    </row>
    <row r="839" spans="1:42" x14ac:dyDescent="0.25">
      <c r="A839">
        <f>'[2]All Speed'!A839</f>
        <v>29169</v>
      </c>
      <c r="B839">
        <f>'[2]All Speed'!C839</f>
        <v>4</v>
      </c>
      <c r="C839" s="8" t="str">
        <f>'[2]All Speed'!D839</f>
        <v>SR-56 EB</v>
      </c>
      <c r="D839" s="5">
        <f>'[2]All Speed'!E839</f>
        <v>7</v>
      </c>
      <c r="E839" s="1">
        <f>'[2]All Speed'!F839</f>
        <v>0.72</v>
      </c>
      <c r="F839" s="8" t="str">
        <f>'[2]All Speed'!G839</f>
        <v>CAMINO SANTA FE</v>
      </c>
      <c r="G839" s="112">
        <f>'[2]All Speed'!I839</f>
        <v>67.27</v>
      </c>
      <c r="H839" s="2">
        <f>'[2]All Speed'!J839</f>
        <v>66.03</v>
      </c>
      <c r="I839" s="112">
        <f>'[2]All Speed'!K839</f>
        <v>68.260000000000005</v>
      </c>
      <c r="J839" s="2">
        <f>'[2]All Speed'!L839</f>
        <v>50.85</v>
      </c>
      <c r="K839" s="112">
        <f>'[2]All Speed'!M839</f>
        <v>67.63</v>
      </c>
      <c r="L839" s="115">
        <f>VLOOKUP(A:A,readme[#All],2,FALSE)</f>
        <v>0</v>
      </c>
      <c r="M839" s="119">
        <f>VLOOKUP(A:A,readme[#All],3,FALSE)</f>
        <v>0</v>
      </c>
      <c r="N839" s="115">
        <f>VLOOKUP(A:A,readme[#All],4,FALSE)</f>
        <v>0</v>
      </c>
      <c r="O839" s="6">
        <f>VLOOKUP(A:A,readme[#All],5,FALSE)</f>
        <v>0</v>
      </c>
      <c r="P839" s="115">
        <f>VLOOKUP(A:A,readme[#All],6,FALSE)</f>
        <v>0</v>
      </c>
      <c r="Q839" s="143">
        <f t="shared" si="52"/>
        <v>-1</v>
      </c>
      <c r="R839" s="117">
        <f t="shared" si="53"/>
        <v>4359.9609</v>
      </c>
      <c r="S839" s="143">
        <f t="shared" si="54"/>
        <v>-1</v>
      </c>
      <c r="T839" s="118">
        <f t="shared" si="55"/>
        <v>2585.7225000000003</v>
      </c>
      <c r="V839" s="10">
        <v>28261</v>
      </c>
      <c r="W839" s="139"/>
      <c r="X839" s="139"/>
      <c r="Y839" s="139"/>
      <c r="Z839" s="139"/>
      <c r="AA839" s="139"/>
      <c r="AB839" s="139"/>
      <c r="AC839" s="139"/>
      <c r="AD839" s="139"/>
      <c r="AE839" s="139"/>
      <c r="AF839" s="139"/>
      <c r="AG839" s="139"/>
      <c r="AH839" s="139"/>
      <c r="AI839" s="139">
        <v>65.739999999999995</v>
      </c>
      <c r="AJ839" s="139">
        <v>0</v>
      </c>
      <c r="AK839" s="139">
        <v>63.38</v>
      </c>
      <c r="AL839" s="139">
        <v>0</v>
      </c>
      <c r="AM839" s="139">
        <v>65.739999999999995</v>
      </c>
      <c r="AN839" s="139">
        <v>0</v>
      </c>
      <c r="AO839" s="139">
        <v>63.38</v>
      </c>
      <c r="AP839" s="139">
        <v>0</v>
      </c>
    </row>
    <row r="840" spans="1:42" x14ac:dyDescent="0.25">
      <c r="A840">
        <f>'[2]All Speed'!A840</f>
        <v>16360</v>
      </c>
      <c r="B840">
        <f>'[2]All Speed'!C840</f>
        <v>4</v>
      </c>
      <c r="C840" s="8" t="str">
        <f>'[2]All Speed'!D840</f>
        <v>SR-56 EB</v>
      </c>
      <c r="D840" s="5">
        <f>'[2]All Speed'!E840</f>
        <v>8</v>
      </c>
      <c r="E840" s="1">
        <f>'[2]All Speed'!F840</f>
        <v>1.03</v>
      </c>
      <c r="F840" s="8" t="str">
        <f>'[2]All Speed'!G840</f>
        <v>CAMINO SANTA FE</v>
      </c>
      <c r="G840" s="112">
        <f>'[2]All Speed'!I840</f>
        <v>67.27</v>
      </c>
      <c r="H840" s="2">
        <f>'[2]All Speed'!J840</f>
        <v>66.03</v>
      </c>
      <c r="I840" s="112">
        <f>'[2]All Speed'!K840</f>
        <v>68.260000000000005</v>
      </c>
      <c r="J840" s="2">
        <f>'[2]All Speed'!L840</f>
        <v>50.85</v>
      </c>
      <c r="K840" s="112">
        <f>'[2]All Speed'!M840</f>
        <v>67.63</v>
      </c>
      <c r="L840" s="115">
        <f>VLOOKUP(A:A,readme[#All],2,FALSE)</f>
        <v>0</v>
      </c>
      <c r="M840" s="119">
        <f>VLOOKUP(A:A,readme[#All],3,FALSE)</f>
        <v>0</v>
      </c>
      <c r="N840" s="115">
        <f>VLOOKUP(A:A,readme[#All],4,FALSE)</f>
        <v>0</v>
      </c>
      <c r="O840" s="6">
        <f>VLOOKUP(A:A,readme[#All],5,FALSE)</f>
        <v>0</v>
      </c>
      <c r="P840" s="115">
        <f>VLOOKUP(A:A,readme[#All],6,FALSE)</f>
        <v>0</v>
      </c>
      <c r="Q840" s="143">
        <f t="shared" si="52"/>
        <v>-1</v>
      </c>
      <c r="R840" s="117">
        <f t="shared" si="53"/>
        <v>4359.9609</v>
      </c>
      <c r="S840" s="143">
        <f t="shared" si="54"/>
        <v>-1</v>
      </c>
      <c r="T840" s="118">
        <f t="shared" si="55"/>
        <v>2585.7225000000003</v>
      </c>
      <c r="V840" s="10">
        <v>28264</v>
      </c>
      <c r="W840" s="139"/>
      <c r="X840" s="139"/>
      <c r="Y840" s="139"/>
      <c r="Z840" s="139"/>
      <c r="AA840" s="139"/>
      <c r="AB840" s="139"/>
      <c r="AC840" s="139"/>
      <c r="AD840" s="139"/>
      <c r="AE840" s="139"/>
      <c r="AF840" s="139"/>
      <c r="AG840" s="139"/>
      <c r="AH840" s="139"/>
      <c r="AI840" s="139">
        <v>65.849999999999994</v>
      </c>
      <c r="AJ840" s="139">
        <v>0</v>
      </c>
      <c r="AK840" s="139">
        <v>63.8</v>
      </c>
      <c r="AL840" s="139">
        <v>0</v>
      </c>
      <c r="AM840" s="139">
        <v>65.849999999999994</v>
      </c>
      <c r="AN840" s="139">
        <v>0</v>
      </c>
      <c r="AO840" s="139">
        <v>63.8</v>
      </c>
      <c r="AP840" s="139">
        <v>0</v>
      </c>
    </row>
    <row r="841" spans="1:42" x14ac:dyDescent="0.25">
      <c r="A841">
        <f>'[2]All Speed'!A841</f>
        <v>29173</v>
      </c>
      <c r="B841">
        <f>'[2]All Speed'!C841</f>
        <v>4</v>
      </c>
      <c r="C841" s="8" t="str">
        <f>'[2]All Speed'!D841</f>
        <v>SR-56 EB</v>
      </c>
      <c r="D841" s="5">
        <f>'[2]All Speed'!E841</f>
        <v>11</v>
      </c>
      <c r="E841" s="1">
        <f>'[2]All Speed'!F841</f>
        <v>0.36</v>
      </c>
      <c r="F841" s="8" t="str">
        <f>'[2]All Speed'!G841</f>
        <v>CAMINO RUIZ</v>
      </c>
      <c r="G841" s="112">
        <f>'[2]All Speed'!I841</f>
        <v>66.14</v>
      </c>
      <c r="H841" s="2">
        <f>'[2]All Speed'!J841</f>
        <v>67.099999999999994</v>
      </c>
      <c r="I841" s="112">
        <f>'[2]All Speed'!K841</f>
        <v>68.11</v>
      </c>
      <c r="J841" s="2">
        <f>'[2]All Speed'!L841</f>
        <v>59.06</v>
      </c>
      <c r="K841" s="112">
        <f>'[2]All Speed'!M841</f>
        <v>67.39</v>
      </c>
      <c r="L841" s="115">
        <f>VLOOKUP(A:A,readme[#All],2,FALSE)</f>
        <v>0</v>
      </c>
      <c r="M841" s="119">
        <f>VLOOKUP(A:A,readme[#All],3,FALSE)</f>
        <v>0</v>
      </c>
      <c r="N841" s="115">
        <f>VLOOKUP(A:A,readme[#All],4,FALSE)</f>
        <v>0</v>
      </c>
      <c r="O841" s="6">
        <f>VLOOKUP(A:A,readme[#All],5,FALSE)</f>
        <v>0</v>
      </c>
      <c r="P841" s="115">
        <f>VLOOKUP(A:A,readme[#All],6,FALSE)</f>
        <v>0</v>
      </c>
      <c r="Q841" s="143">
        <f t="shared" si="52"/>
        <v>-1</v>
      </c>
      <c r="R841" s="117">
        <f t="shared" si="53"/>
        <v>4502.4099999999989</v>
      </c>
      <c r="S841" s="143">
        <f t="shared" si="54"/>
        <v>-1</v>
      </c>
      <c r="T841" s="118">
        <f t="shared" si="55"/>
        <v>3488.0836000000004</v>
      </c>
      <c r="V841" s="10">
        <v>28265</v>
      </c>
      <c r="W841" s="139"/>
      <c r="X841" s="139"/>
      <c r="Y841" s="139"/>
      <c r="Z841" s="139"/>
      <c r="AA841" s="139"/>
      <c r="AB841" s="139"/>
      <c r="AC841" s="139"/>
      <c r="AD841" s="139"/>
      <c r="AE841" s="139"/>
      <c r="AF841" s="139"/>
      <c r="AG841" s="139"/>
      <c r="AH841" s="139"/>
      <c r="AI841" s="139">
        <v>65.849999999999994</v>
      </c>
      <c r="AJ841" s="139">
        <v>0</v>
      </c>
      <c r="AK841" s="139">
        <v>63.8</v>
      </c>
      <c r="AL841" s="139">
        <v>0</v>
      </c>
      <c r="AM841" s="139">
        <v>65.849999999999994</v>
      </c>
      <c r="AN841" s="139">
        <v>0</v>
      </c>
      <c r="AO841" s="139">
        <v>63.8</v>
      </c>
      <c r="AP841" s="139">
        <v>0</v>
      </c>
    </row>
    <row r="842" spans="1:42" x14ac:dyDescent="0.25">
      <c r="A842">
        <f>'[2]All Speed'!A842</f>
        <v>29170</v>
      </c>
      <c r="B842">
        <f>'[2]All Speed'!C842</f>
        <v>4</v>
      </c>
      <c r="C842" s="8" t="str">
        <f>'[2]All Speed'!D842</f>
        <v>SR-56 EB</v>
      </c>
      <c r="D842" s="5">
        <f>'[2]All Speed'!E842</f>
        <v>12</v>
      </c>
      <c r="E842" s="1">
        <f>'[2]All Speed'!F842</f>
        <v>0.27</v>
      </c>
      <c r="F842" s="8" t="str">
        <f>'[2]All Speed'!G842</f>
        <v>CAMINO RUIZ</v>
      </c>
      <c r="G842" s="112">
        <f>'[2]All Speed'!I842</f>
        <v>66.14</v>
      </c>
      <c r="H842" s="2">
        <f>'[2]All Speed'!J842</f>
        <v>67.099999999999994</v>
      </c>
      <c r="I842" s="112">
        <f>'[2]All Speed'!K842</f>
        <v>68.11</v>
      </c>
      <c r="J842" s="2">
        <f>'[2]All Speed'!L842</f>
        <v>59.06</v>
      </c>
      <c r="K842" s="112">
        <f>'[2]All Speed'!M842</f>
        <v>67.39</v>
      </c>
      <c r="L842" s="115">
        <f>VLOOKUP(A:A,readme[#All],2,FALSE)</f>
        <v>0</v>
      </c>
      <c r="M842" s="119">
        <f>VLOOKUP(A:A,readme[#All],3,FALSE)</f>
        <v>0</v>
      </c>
      <c r="N842" s="115">
        <f>VLOOKUP(A:A,readme[#All],4,FALSE)</f>
        <v>0</v>
      </c>
      <c r="O842" s="6">
        <f>VLOOKUP(A:A,readme[#All],5,FALSE)</f>
        <v>0</v>
      </c>
      <c r="P842" s="115">
        <f>VLOOKUP(A:A,readme[#All],6,FALSE)</f>
        <v>0</v>
      </c>
      <c r="Q842" s="143">
        <f t="shared" si="52"/>
        <v>-1</v>
      </c>
      <c r="R842" s="117">
        <f t="shared" si="53"/>
        <v>4502.4099999999989</v>
      </c>
      <c r="S842" s="143">
        <f t="shared" si="54"/>
        <v>-1</v>
      </c>
      <c r="T842" s="118">
        <f t="shared" si="55"/>
        <v>3488.0836000000004</v>
      </c>
      <c r="V842" s="10">
        <v>28267</v>
      </c>
      <c r="W842" s="139"/>
      <c r="X842" s="139"/>
      <c r="Y842" s="139"/>
      <c r="Z842" s="139"/>
      <c r="AA842" s="139"/>
      <c r="AB842" s="139"/>
      <c r="AC842" s="139"/>
      <c r="AD842" s="139"/>
      <c r="AE842" s="139">
        <v>52.7</v>
      </c>
      <c r="AF842" s="139">
        <v>0</v>
      </c>
      <c r="AG842" s="139">
        <v>57.42</v>
      </c>
      <c r="AH842" s="139">
        <v>0</v>
      </c>
      <c r="AI842" s="139"/>
      <c r="AJ842" s="139"/>
      <c r="AK842" s="139"/>
      <c r="AL842" s="139"/>
      <c r="AM842" s="139">
        <v>52.7</v>
      </c>
      <c r="AN842" s="139">
        <v>0</v>
      </c>
      <c r="AO842" s="139">
        <v>57.42</v>
      </c>
      <c r="AP842" s="139">
        <v>0</v>
      </c>
    </row>
    <row r="843" spans="1:42" x14ac:dyDescent="0.25">
      <c r="A843">
        <f>'[2]All Speed'!A843</f>
        <v>16353</v>
      </c>
      <c r="B843">
        <f>'[2]All Speed'!C843</f>
        <v>4</v>
      </c>
      <c r="C843" s="8" t="str">
        <f>'[2]All Speed'!D843</f>
        <v>SR-56 EB</v>
      </c>
      <c r="D843" s="5">
        <f>'[2]All Speed'!E843</f>
        <v>13</v>
      </c>
      <c r="E843" s="1">
        <f>'[2]All Speed'!F843</f>
        <v>0.81</v>
      </c>
      <c r="F843" s="8" t="str">
        <f>'[2]All Speed'!G843</f>
        <v>CAMINO RUIZ</v>
      </c>
      <c r="G843" s="112">
        <f>'[2]All Speed'!I843</f>
        <v>66.14</v>
      </c>
      <c r="H843" s="2">
        <f>'[2]All Speed'!J843</f>
        <v>67.099999999999994</v>
      </c>
      <c r="I843" s="112">
        <f>'[2]All Speed'!K843</f>
        <v>68.11</v>
      </c>
      <c r="J843" s="2">
        <f>'[2]All Speed'!L843</f>
        <v>59.06</v>
      </c>
      <c r="K843" s="112">
        <f>'[2]All Speed'!M843</f>
        <v>67.39</v>
      </c>
      <c r="L843" s="115">
        <f>VLOOKUP(A:A,readme[#All],2,FALSE)</f>
        <v>0</v>
      </c>
      <c r="M843" s="119">
        <f>VLOOKUP(A:A,readme[#All],3,FALSE)</f>
        <v>0</v>
      </c>
      <c r="N843" s="115">
        <f>VLOOKUP(A:A,readme[#All],4,FALSE)</f>
        <v>0</v>
      </c>
      <c r="O843" s="6">
        <f>VLOOKUP(A:A,readme[#All],5,FALSE)</f>
        <v>0</v>
      </c>
      <c r="P843" s="115">
        <f>VLOOKUP(A:A,readme[#All],6,FALSE)</f>
        <v>0</v>
      </c>
      <c r="Q843" s="143">
        <f t="shared" si="52"/>
        <v>-1</v>
      </c>
      <c r="R843" s="117">
        <f t="shared" si="53"/>
        <v>4502.4099999999989</v>
      </c>
      <c r="S843" s="143">
        <f t="shared" si="54"/>
        <v>-1</v>
      </c>
      <c r="T843" s="118">
        <f t="shared" si="55"/>
        <v>3488.0836000000004</v>
      </c>
      <c r="V843" s="10">
        <v>28269</v>
      </c>
      <c r="W843" s="139"/>
      <c r="X843" s="139"/>
      <c r="Y843" s="139"/>
      <c r="Z843" s="139"/>
      <c r="AA843" s="139"/>
      <c r="AB843" s="139"/>
      <c r="AC843" s="139"/>
      <c r="AD843" s="139"/>
      <c r="AE843" s="139"/>
      <c r="AF843" s="139"/>
      <c r="AG843" s="139"/>
      <c r="AH843" s="139"/>
      <c r="AI843" s="139">
        <v>66.31</v>
      </c>
      <c r="AJ843" s="139">
        <v>0</v>
      </c>
      <c r="AK843" s="139">
        <v>63.87</v>
      </c>
      <c r="AL843" s="139">
        <v>0</v>
      </c>
      <c r="AM843" s="139">
        <v>66.31</v>
      </c>
      <c r="AN843" s="139">
        <v>0</v>
      </c>
      <c r="AO843" s="139">
        <v>63.87</v>
      </c>
      <c r="AP843" s="139">
        <v>0</v>
      </c>
    </row>
    <row r="844" spans="1:42" x14ac:dyDescent="0.25">
      <c r="A844">
        <f>'[2]All Speed'!A844</f>
        <v>16355</v>
      </c>
      <c r="B844">
        <f>'[2]All Speed'!C844</f>
        <v>4</v>
      </c>
      <c r="C844" s="8" t="str">
        <f>'[2]All Speed'!D844</f>
        <v>SR-56 EB</v>
      </c>
      <c r="D844" s="5">
        <f>'[2]All Speed'!E844</f>
        <v>14</v>
      </c>
      <c r="E844" s="1">
        <f>'[2]All Speed'!F844</f>
        <v>0.64</v>
      </c>
      <c r="F844" s="8" t="str">
        <f>'[2]All Speed'!G844</f>
        <v>BLACK MOUNTAIN</v>
      </c>
      <c r="G844" s="112">
        <f>'[2]All Speed'!I844</f>
        <v>65.36</v>
      </c>
      <c r="H844" s="2">
        <f>'[2]All Speed'!J844</f>
        <v>67.209999999999994</v>
      </c>
      <c r="I844" s="112">
        <f>'[2]All Speed'!K844</f>
        <v>68.33</v>
      </c>
      <c r="J844" s="2">
        <f>'[2]All Speed'!L844</f>
        <v>64.930000000000007</v>
      </c>
      <c r="K844" s="112">
        <f>'[2]All Speed'!M844</f>
        <v>67.260000000000005</v>
      </c>
      <c r="L844" s="115">
        <f>VLOOKUP(A:A,readme[#All],2,FALSE)</f>
        <v>0</v>
      </c>
      <c r="M844" s="119">
        <f>VLOOKUP(A:A,readme[#All],3,FALSE)</f>
        <v>0</v>
      </c>
      <c r="N844" s="115">
        <f>VLOOKUP(A:A,readme[#All],4,FALSE)</f>
        <v>0</v>
      </c>
      <c r="O844" s="6">
        <f>VLOOKUP(A:A,readme[#All],5,FALSE)</f>
        <v>0</v>
      </c>
      <c r="P844" s="115">
        <f>VLOOKUP(A:A,readme[#All],6,FALSE)</f>
        <v>0</v>
      </c>
      <c r="Q844" s="143">
        <f t="shared" si="52"/>
        <v>-1</v>
      </c>
      <c r="R844" s="117">
        <f t="shared" si="53"/>
        <v>4517.1840999999995</v>
      </c>
      <c r="S844" s="143">
        <f t="shared" si="54"/>
        <v>-1</v>
      </c>
      <c r="T844" s="118">
        <f t="shared" si="55"/>
        <v>4215.9049000000005</v>
      </c>
      <c r="V844" s="10">
        <v>28270</v>
      </c>
      <c r="W844" s="139"/>
      <c r="X844" s="139"/>
      <c r="Y844" s="139"/>
      <c r="Z844" s="139"/>
      <c r="AA844" s="139"/>
      <c r="AB844" s="139"/>
      <c r="AC844" s="139"/>
      <c r="AD844" s="139"/>
      <c r="AE844" s="139">
        <v>61.43</v>
      </c>
      <c r="AF844" s="139">
        <v>0</v>
      </c>
      <c r="AG844" s="139">
        <v>64.25</v>
      </c>
      <c r="AH844" s="139">
        <v>0</v>
      </c>
      <c r="AI844" s="139"/>
      <c r="AJ844" s="139"/>
      <c r="AK844" s="139"/>
      <c r="AL844" s="139"/>
      <c r="AM844" s="139">
        <v>61.43</v>
      </c>
      <c r="AN844" s="139">
        <v>0</v>
      </c>
      <c r="AO844" s="139">
        <v>64.25</v>
      </c>
      <c r="AP844" s="139">
        <v>0</v>
      </c>
    </row>
    <row r="845" spans="1:42" x14ac:dyDescent="0.25">
      <c r="A845">
        <f>'[2]All Speed'!A845</f>
        <v>11379</v>
      </c>
      <c r="B845">
        <f>'[2]All Speed'!C845</f>
        <v>4</v>
      </c>
      <c r="C845" s="8" t="str">
        <f>'[2]All Speed'!D845</f>
        <v>SR-56 EB</v>
      </c>
      <c r="D845" s="5">
        <f>'[2]All Speed'!E845</f>
        <v>16</v>
      </c>
      <c r="E845" s="1">
        <f>'[2]All Speed'!F845</f>
        <v>0.42</v>
      </c>
      <c r="F845" s="8" t="str">
        <f>'[2]All Speed'!G845</f>
        <v>RANCHO PENASQUITOS</v>
      </c>
      <c r="G845" s="112">
        <f>'[2]All Speed'!I845</f>
        <v>65.89</v>
      </c>
      <c r="H845" s="2">
        <f>'[2]All Speed'!J845</f>
        <v>68.069999999999993</v>
      </c>
      <c r="I845" s="112">
        <f>'[2]All Speed'!K845</f>
        <v>67.05</v>
      </c>
      <c r="J845" s="2">
        <f>'[2]All Speed'!L845</f>
        <v>62.72</v>
      </c>
      <c r="K845" s="112">
        <f>'[2]All Speed'!M845</f>
        <v>67.209999999999994</v>
      </c>
      <c r="L845" s="115">
        <f>VLOOKUP(A:A,readme[#All],2,FALSE)</f>
        <v>0</v>
      </c>
      <c r="M845" s="119">
        <f>VLOOKUP(A:A,readme[#All],3,FALSE)</f>
        <v>0</v>
      </c>
      <c r="N845" s="115">
        <f>VLOOKUP(A:A,readme[#All],4,FALSE)</f>
        <v>0</v>
      </c>
      <c r="O845" s="6">
        <f>VLOOKUP(A:A,readme[#All],5,FALSE)</f>
        <v>0</v>
      </c>
      <c r="P845" s="115">
        <f>VLOOKUP(A:A,readme[#All],6,FALSE)</f>
        <v>0</v>
      </c>
      <c r="Q845" s="143">
        <f t="shared" si="52"/>
        <v>-1</v>
      </c>
      <c r="R845" s="117">
        <f t="shared" si="53"/>
        <v>4633.5248999999994</v>
      </c>
      <c r="S845" s="143">
        <f t="shared" si="54"/>
        <v>-1</v>
      </c>
      <c r="T845" s="118">
        <f t="shared" si="55"/>
        <v>3933.7983999999997</v>
      </c>
      <c r="V845" s="10">
        <v>28276</v>
      </c>
      <c r="W845" s="139"/>
      <c r="X845" s="139"/>
      <c r="Y845" s="139"/>
      <c r="Z845" s="139"/>
      <c r="AA845" s="139"/>
      <c r="AB845" s="139"/>
      <c r="AC845" s="139"/>
      <c r="AD845" s="139"/>
      <c r="AE845" s="139"/>
      <c r="AF845" s="139"/>
      <c r="AG845" s="139"/>
      <c r="AH845" s="139"/>
      <c r="AI845" s="139">
        <v>67.13</v>
      </c>
      <c r="AJ845" s="139">
        <v>0</v>
      </c>
      <c r="AK845" s="139">
        <v>61.62</v>
      </c>
      <c r="AL845" s="139">
        <v>0</v>
      </c>
      <c r="AM845" s="139">
        <v>67.13</v>
      </c>
      <c r="AN845" s="139">
        <v>0</v>
      </c>
      <c r="AO845" s="139">
        <v>61.62</v>
      </c>
      <c r="AP845" s="139">
        <v>0</v>
      </c>
    </row>
    <row r="846" spans="1:42" x14ac:dyDescent="0.25">
      <c r="A846">
        <f>'[2]All Speed'!A846</f>
        <v>7664</v>
      </c>
      <c r="B846">
        <f>'[2]All Speed'!C846</f>
        <v>3</v>
      </c>
      <c r="C846" s="8" t="str">
        <f>'[2]All Speed'!D846</f>
        <v>SR-56 WB</v>
      </c>
      <c r="D846" s="5">
        <f>'[2]All Speed'!E846</f>
        <v>2</v>
      </c>
      <c r="E846" s="1">
        <f>'[2]All Speed'!F846</f>
        <v>0.71</v>
      </c>
      <c r="F846" s="8" t="str">
        <f>'[2]All Speed'!G846</f>
        <v>I-15 SB</v>
      </c>
      <c r="G846" s="112">
        <f>'[2]All Speed'!I846</f>
        <v>67.06</v>
      </c>
      <c r="H846" s="2">
        <f>'[2]All Speed'!J846</f>
        <v>61.37</v>
      </c>
      <c r="I846" s="112">
        <f>'[2]All Speed'!K846</f>
        <v>68.63</v>
      </c>
      <c r="J846" s="2">
        <f>'[2]All Speed'!L846</f>
        <v>69.45</v>
      </c>
      <c r="K846" s="112">
        <f>'[2]All Speed'!M846</f>
        <v>67.680000000000007</v>
      </c>
      <c r="L846" s="115">
        <f>VLOOKUP(A:A,readme[#All],2,FALSE)</f>
        <v>0</v>
      </c>
      <c r="M846" s="119">
        <f>VLOOKUP(A:A,readme[#All],3,FALSE)</f>
        <v>0</v>
      </c>
      <c r="N846" s="115">
        <f>VLOOKUP(A:A,readme[#All],4,FALSE)</f>
        <v>0</v>
      </c>
      <c r="O846" s="6">
        <f>VLOOKUP(A:A,readme[#All],5,FALSE)</f>
        <v>0</v>
      </c>
      <c r="P846" s="115">
        <f>VLOOKUP(A:A,readme[#All],6,FALSE)</f>
        <v>0</v>
      </c>
      <c r="Q846" s="143">
        <f t="shared" si="52"/>
        <v>-1</v>
      </c>
      <c r="R846" s="117">
        <f t="shared" si="53"/>
        <v>3766.2768999999998</v>
      </c>
      <c r="S846" s="143">
        <f t="shared" si="54"/>
        <v>-1</v>
      </c>
      <c r="T846" s="118">
        <f t="shared" si="55"/>
        <v>4823.3025000000007</v>
      </c>
      <c r="V846" s="10">
        <v>28279</v>
      </c>
      <c r="W846" s="139"/>
      <c r="X846" s="139"/>
      <c r="Y846" s="139"/>
      <c r="Z846" s="139"/>
      <c r="AA846" s="139"/>
      <c r="AB846" s="139"/>
      <c r="AC846" s="139"/>
      <c r="AD846" s="139"/>
      <c r="AE846" s="139">
        <v>56.81</v>
      </c>
      <c r="AF846" s="139">
        <v>0</v>
      </c>
      <c r="AG846" s="139">
        <v>64.72</v>
      </c>
      <c r="AH846" s="139">
        <v>0</v>
      </c>
      <c r="AI846" s="139"/>
      <c r="AJ846" s="139"/>
      <c r="AK846" s="139"/>
      <c r="AL846" s="139"/>
      <c r="AM846" s="139">
        <v>56.81</v>
      </c>
      <c r="AN846" s="139">
        <v>0</v>
      </c>
      <c r="AO846" s="139">
        <v>64.72</v>
      </c>
      <c r="AP846" s="139">
        <v>0</v>
      </c>
    </row>
    <row r="847" spans="1:42" x14ac:dyDescent="0.25">
      <c r="A847">
        <f>'[2]All Speed'!A847</f>
        <v>7665</v>
      </c>
      <c r="B847">
        <f>'[2]All Speed'!C847</f>
        <v>3</v>
      </c>
      <c r="C847" s="8" t="str">
        <f>'[2]All Speed'!D847</f>
        <v>SR-56 WB</v>
      </c>
      <c r="D847" s="5">
        <f>'[2]All Speed'!E847</f>
        <v>3</v>
      </c>
      <c r="E847" s="1">
        <f>'[2]All Speed'!F847</f>
        <v>0.39</v>
      </c>
      <c r="F847" s="8" t="str">
        <f>'[2]All Speed'!G847</f>
        <v>RANCHO PENASQUITOS</v>
      </c>
      <c r="G847" s="112">
        <f>'[2]All Speed'!I847</f>
        <v>67.06</v>
      </c>
      <c r="H847" s="2">
        <f>'[2]All Speed'!J847</f>
        <v>61.37</v>
      </c>
      <c r="I847" s="112">
        <f>'[2]All Speed'!K847</f>
        <v>68.63</v>
      </c>
      <c r="J847" s="2">
        <f>'[2]All Speed'!L847</f>
        <v>69.45</v>
      </c>
      <c r="K847" s="112">
        <f>'[2]All Speed'!M847</f>
        <v>67.680000000000007</v>
      </c>
      <c r="L847" s="115">
        <f>VLOOKUP(A:A,readme[#All],2,FALSE)</f>
        <v>0</v>
      </c>
      <c r="M847" s="119">
        <f>VLOOKUP(A:A,readme[#All],3,FALSE)</f>
        <v>0</v>
      </c>
      <c r="N847" s="115">
        <f>VLOOKUP(A:A,readme[#All],4,FALSE)</f>
        <v>0</v>
      </c>
      <c r="O847" s="6">
        <f>VLOOKUP(A:A,readme[#All],5,FALSE)</f>
        <v>0</v>
      </c>
      <c r="P847" s="115">
        <f>VLOOKUP(A:A,readme[#All],6,FALSE)</f>
        <v>0</v>
      </c>
      <c r="Q847" s="143">
        <f t="shared" si="52"/>
        <v>-1</v>
      </c>
      <c r="R847" s="117">
        <f t="shared" si="53"/>
        <v>3766.2768999999998</v>
      </c>
      <c r="S847" s="143">
        <f t="shared" si="54"/>
        <v>-1</v>
      </c>
      <c r="T847" s="118">
        <f t="shared" si="55"/>
        <v>4823.3025000000007</v>
      </c>
      <c r="V847" s="10">
        <v>28280</v>
      </c>
      <c r="W847" s="139"/>
      <c r="X847" s="139"/>
      <c r="Y847" s="139"/>
      <c r="Z847" s="139"/>
      <c r="AA847" s="139"/>
      <c r="AB847" s="139"/>
      <c r="AC847" s="139"/>
      <c r="AD847" s="139"/>
      <c r="AE847" s="139">
        <v>61.8</v>
      </c>
      <c r="AF847" s="139">
        <v>0</v>
      </c>
      <c r="AG847" s="139">
        <v>62.61</v>
      </c>
      <c r="AH847" s="139">
        <v>0</v>
      </c>
      <c r="AI847" s="139"/>
      <c r="AJ847" s="139"/>
      <c r="AK847" s="139"/>
      <c r="AL847" s="139"/>
      <c r="AM847" s="139">
        <v>61.8</v>
      </c>
      <c r="AN847" s="139">
        <v>0</v>
      </c>
      <c r="AO847" s="139">
        <v>62.61</v>
      </c>
      <c r="AP847" s="139">
        <v>0</v>
      </c>
    </row>
    <row r="848" spans="1:42" x14ac:dyDescent="0.25">
      <c r="A848">
        <f>'[2]All Speed'!A848</f>
        <v>16354</v>
      </c>
      <c r="B848">
        <f>'[2]All Speed'!C848</f>
        <v>3</v>
      </c>
      <c r="C848" s="8" t="str">
        <f>'[2]All Speed'!D848</f>
        <v>SR-56 WB</v>
      </c>
      <c r="D848" s="5">
        <f>'[2]All Speed'!E848</f>
        <v>5</v>
      </c>
      <c r="E848" s="1">
        <f>'[2]All Speed'!F848</f>
        <v>0.57999999999999996</v>
      </c>
      <c r="F848" s="8" t="str">
        <f>'[2]All Speed'!G848</f>
        <v>BLACK MOUNTAIN</v>
      </c>
      <c r="G848" s="112">
        <f>'[2]All Speed'!I848</f>
        <v>68.42</v>
      </c>
      <c r="H848" s="2">
        <f>'[2]All Speed'!J848</f>
        <v>55.54</v>
      </c>
      <c r="I848" s="112">
        <f>'[2]All Speed'!K848</f>
        <v>68.91</v>
      </c>
      <c r="J848" s="2">
        <f>'[2]All Speed'!L848</f>
        <v>69.91</v>
      </c>
      <c r="K848" s="112">
        <f>'[2]All Speed'!M848</f>
        <v>68.94</v>
      </c>
      <c r="L848" s="115">
        <f>VLOOKUP(A:A,readme[#All],2,FALSE)</f>
        <v>0</v>
      </c>
      <c r="M848" s="119">
        <f>VLOOKUP(A:A,readme[#All],3,FALSE)</f>
        <v>0</v>
      </c>
      <c r="N848" s="115">
        <f>VLOOKUP(A:A,readme[#All],4,FALSE)</f>
        <v>0</v>
      </c>
      <c r="O848" s="6">
        <f>VLOOKUP(A:A,readme[#All],5,FALSE)</f>
        <v>0</v>
      </c>
      <c r="P848" s="115">
        <f>VLOOKUP(A:A,readme[#All],6,FALSE)</f>
        <v>0</v>
      </c>
      <c r="Q848" s="143">
        <f t="shared" si="52"/>
        <v>-1</v>
      </c>
      <c r="R848" s="117">
        <f t="shared" si="53"/>
        <v>3084.6916000000001</v>
      </c>
      <c r="S848" s="143">
        <f t="shared" si="54"/>
        <v>-1</v>
      </c>
      <c r="T848" s="118">
        <f t="shared" si="55"/>
        <v>4887.4080999999996</v>
      </c>
      <c r="V848" s="10">
        <v>28281</v>
      </c>
      <c r="W848" s="139"/>
      <c r="X848" s="139"/>
      <c r="Y848" s="139"/>
      <c r="Z848" s="139"/>
      <c r="AA848" s="139"/>
      <c r="AB848" s="139"/>
      <c r="AC848" s="139"/>
      <c r="AD848" s="139"/>
      <c r="AE848" s="139"/>
      <c r="AF848" s="139"/>
      <c r="AG848" s="139"/>
      <c r="AH848" s="139"/>
      <c r="AI848" s="139">
        <v>67.13</v>
      </c>
      <c r="AJ848" s="139">
        <v>0</v>
      </c>
      <c r="AK848" s="139">
        <v>61.62</v>
      </c>
      <c r="AL848" s="139">
        <v>0</v>
      </c>
      <c r="AM848" s="139">
        <v>67.13</v>
      </c>
      <c r="AN848" s="139">
        <v>0</v>
      </c>
      <c r="AO848" s="139">
        <v>61.62</v>
      </c>
      <c r="AP848" s="139">
        <v>0</v>
      </c>
    </row>
    <row r="849" spans="1:42" x14ac:dyDescent="0.25">
      <c r="A849">
        <f>'[2]All Speed'!A849</f>
        <v>16352</v>
      </c>
      <c r="B849">
        <f>'[2]All Speed'!C849</f>
        <v>3</v>
      </c>
      <c r="C849" s="8" t="str">
        <f>'[2]All Speed'!D849</f>
        <v>SR-56 WB</v>
      </c>
      <c r="D849" s="5">
        <f>'[2]All Speed'!E849</f>
        <v>6</v>
      </c>
      <c r="E849" s="1">
        <f>'[2]All Speed'!F849</f>
        <v>0.88</v>
      </c>
      <c r="F849" s="8" t="str">
        <f>'[2]All Speed'!G849</f>
        <v>BLACK MOUNTAIN</v>
      </c>
      <c r="G849" s="112">
        <f>'[2]All Speed'!I849</f>
        <v>68.42</v>
      </c>
      <c r="H849" s="2">
        <f>'[2]All Speed'!J849</f>
        <v>55.54</v>
      </c>
      <c r="I849" s="112">
        <f>'[2]All Speed'!K849</f>
        <v>68.91</v>
      </c>
      <c r="J849" s="2">
        <f>'[2]All Speed'!L849</f>
        <v>69.91</v>
      </c>
      <c r="K849" s="112">
        <f>'[2]All Speed'!M849</f>
        <v>68.94</v>
      </c>
      <c r="L849" s="115">
        <f>VLOOKUP(A:A,readme[#All],2,FALSE)</f>
        <v>0</v>
      </c>
      <c r="M849" s="119">
        <f>VLOOKUP(A:A,readme[#All],3,FALSE)</f>
        <v>0</v>
      </c>
      <c r="N849" s="115">
        <f>VLOOKUP(A:A,readme[#All],4,FALSE)</f>
        <v>0</v>
      </c>
      <c r="O849" s="6">
        <f>VLOOKUP(A:A,readme[#All],5,FALSE)</f>
        <v>0</v>
      </c>
      <c r="P849" s="115">
        <f>VLOOKUP(A:A,readme[#All],6,FALSE)</f>
        <v>0</v>
      </c>
      <c r="Q849" s="143">
        <f t="shared" si="52"/>
        <v>-1</v>
      </c>
      <c r="R849" s="117">
        <f t="shared" si="53"/>
        <v>3084.6916000000001</v>
      </c>
      <c r="S849" s="143">
        <f t="shared" si="54"/>
        <v>-1</v>
      </c>
      <c r="T849" s="118">
        <f t="shared" si="55"/>
        <v>4887.4080999999996</v>
      </c>
      <c r="V849" s="10">
        <v>28284</v>
      </c>
      <c r="W849" s="139"/>
      <c r="X849" s="139"/>
      <c r="Y849" s="139"/>
      <c r="Z849" s="139"/>
      <c r="AA849" s="139"/>
      <c r="AB849" s="139"/>
      <c r="AC849" s="139"/>
      <c r="AD849" s="139"/>
      <c r="AE849" s="139"/>
      <c r="AF849" s="139"/>
      <c r="AG849" s="139"/>
      <c r="AH849" s="139"/>
      <c r="AI849" s="139">
        <v>66.400000000000006</v>
      </c>
      <c r="AJ849" s="139">
        <v>0</v>
      </c>
      <c r="AK849" s="139">
        <v>63.31</v>
      </c>
      <c r="AL849" s="139">
        <v>0</v>
      </c>
      <c r="AM849" s="139">
        <v>66.400000000000006</v>
      </c>
      <c r="AN849" s="139">
        <v>0</v>
      </c>
      <c r="AO849" s="139">
        <v>63.31</v>
      </c>
      <c r="AP849" s="139">
        <v>0</v>
      </c>
    </row>
    <row r="850" spans="1:42" x14ac:dyDescent="0.25">
      <c r="A850">
        <f>'[2]All Speed'!A850</f>
        <v>29171</v>
      </c>
      <c r="B850">
        <f>'[2]All Speed'!C850</f>
        <v>3</v>
      </c>
      <c r="C850" s="8" t="str">
        <f>'[2]All Speed'!D850</f>
        <v>SR-56 WB</v>
      </c>
      <c r="D850" s="5">
        <f>'[2]All Speed'!E850</f>
        <v>7</v>
      </c>
      <c r="E850" s="1">
        <f>'[2]All Speed'!F850</f>
        <v>0.39</v>
      </c>
      <c r="F850" s="8" t="str">
        <f>'[2]All Speed'!G850</f>
        <v>CAMINO RUIZ</v>
      </c>
      <c r="G850" s="112">
        <f>'[2]All Speed'!I850</f>
        <v>66.72</v>
      </c>
      <c r="H850" s="2">
        <f>'[2]All Speed'!J850</f>
        <v>51.64</v>
      </c>
      <c r="I850" s="112">
        <f>'[2]All Speed'!K850</f>
        <v>66.33</v>
      </c>
      <c r="J850" s="2">
        <f>'[2]All Speed'!L850</f>
        <v>68.48</v>
      </c>
      <c r="K850" s="112">
        <f>'[2]All Speed'!M850</f>
        <v>66.8</v>
      </c>
      <c r="L850" s="115">
        <f>VLOOKUP(A:A,readme[#All],2,FALSE)</f>
        <v>0</v>
      </c>
      <c r="M850" s="119">
        <f>VLOOKUP(A:A,readme[#All],3,FALSE)</f>
        <v>0</v>
      </c>
      <c r="N850" s="115">
        <f>VLOOKUP(A:A,readme[#All],4,FALSE)</f>
        <v>0</v>
      </c>
      <c r="O850" s="6">
        <f>VLOOKUP(A:A,readme[#All],5,FALSE)</f>
        <v>0</v>
      </c>
      <c r="P850" s="115">
        <f>VLOOKUP(A:A,readme[#All],6,FALSE)</f>
        <v>0</v>
      </c>
      <c r="Q850" s="143">
        <f t="shared" si="52"/>
        <v>-1</v>
      </c>
      <c r="R850" s="117">
        <f t="shared" si="53"/>
        <v>2666.6896000000002</v>
      </c>
      <c r="S850" s="143">
        <f t="shared" si="54"/>
        <v>-1</v>
      </c>
      <c r="T850" s="118">
        <f t="shared" si="55"/>
        <v>4689.5104000000001</v>
      </c>
      <c r="V850" s="10">
        <v>28380</v>
      </c>
      <c r="W850" s="139"/>
      <c r="X850" s="139"/>
      <c r="Y850" s="139"/>
      <c r="Z850" s="139"/>
      <c r="AA850" s="139"/>
      <c r="AB850" s="139"/>
      <c r="AC850" s="139"/>
      <c r="AD850" s="139"/>
      <c r="AE850" s="139"/>
      <c r="AF850" s="139"/>
      <c r="AG850" s="139"/>
      <c r="AH850" s="139"/>
      <c r="AI850" s="139">
        <v>66.63</v>
      </c>
      <c r="AJ850" s="139">
        <v>0</v>
      </c>
      <c r="AK850" s="139">
        <v>61.11</v>
      </c>
      <c r="AL850" s="139">
        <v>0</v>
      </c>
      <c r="AM850" s="139">
        <v>66.63</v>
      </c>
      <c r="AN850" s="139">
        <v>0</v>
      </c>
      <c r="AO850" s="139">
        <v>61.11</v>
      </c>
      <c r="AP850" s="139">
        <v>0</v>
      </c>
    </row>
    <row r="851" spans="1:42" x14ac:dyDescent="0.25">
      <c r="A851">
        <f>'[2]All Speed'!A851</f>
        <v>29172</v>
      </c>
      <c r="B851">
        <f>'[2]All Speed'!C851</f>
        <v>3</v>
      </c>
      <c r="C851" s="8" t="str">
        <f>'[2]All Speed'!D851</f>
        <v>SR-56 WB</v>
      </c>
      <c r="D851" s="5">
        <f>'[2]All Speed'!E851</f>
        <v>8</v>
      </c>
      <c r="E851" s="1">
        <f>'[2]All Speed'!F851</f>
        <v>0.24</v>
      </c>
      <c r="F851" s="8" t="str">
        <f>'[2]All Speed'!G851</f>
        <v>CAMINO RUIZ</v>
      </c>
      <c r="G851" s="112">
        <f>'[2]All Speed'!I851</f>
        <v>66.72</v>
      </c>
      <c r="H851" s="2">
        <f>'[2]All Speed'!J851</f>
        <v>51.64</v>
      </c>
      <c r="I851" s="112">
        <f>'[2]All Speed'!K851</f>
        <v>66.33</v>
      </c>
      <c r="J851" s="2">
        <f>'[2]All Speed'!L851</f>
        <v>68.48</v>
      </c>
      <c r="K851" s="112">
        <f>'[2]All Speed'!M851</f>
        <v>66.8</v>
      </c>
      <c r="L851" s="115">
        <f>VLOOKUP(A:A,readme[#All],2,FALSE)</f>
        <v>0</v>
      </c>
      <c r="M851" s="119">
        <f>VLOOKUP(A:A,readme[#All],3,FALSE)</f>
        <v>0</v>
      </c>
      <c r="N851" s="115">
        <f>VLOOKUP(A:A,readme[#All],4,FALSE)</f>
        <v>0</v>
      </c>
      <c r="O851" s="6">
        <f>VLOOKUP(A:A,readme[#All],5,FALSE)</f>
        <v>0</v>
      </c>
      <c r="P851" s="115">
        <f>VLOOKUP(A:A,readme[#All],6,FALSE)</f>
        <v>0</v>
      </c>
      <c r="Q851" s="143">
        <f t="shared" si="52"/>
        <v>-1</v>
      </c>
      <c r="R851" s="117">
        <f t="shared" si="53"/>
        <v>2666.6896000000002</v>
      </c>
      <c r="S851" s="143">
        <f t="shared" si="54"/>
        <v>-1</v>
      </c>
      <c r="T851" s="118">
        <f t="shared" si="55"/>
        <v>4689.5104000000001</v>
      </c>
      <c r="V851" s="10">
        <v>28381</v>
      </c>
      <c r="W851" s="139"/>
      <c r="X851" s="139"/>
      <c r="Y851" s="139"/>
      <c r="Z851" s="139"/>
      <c r="AA851" s="139"/>
      <c r="AB851" s="139"/>
      <c r="AC851" s="139"/>
      <c r="AD851" s="139"/>
      <c r="AE851" s="139"/>
      <c r="AF851" s="139"/>
      <c r="AG851" s="139"/>
      <c r="AH851" s="139"/>
      <c r="AI851" s="139">
        <v>66.63</v>
      </c>
      <c r="AJ851" s="139">
        <v>0</v>
      </c>
      <c r="AK851" s="139">
        <v>61.11</v>
      </c>
      <c r="AL851" s="139">
        <v>0</v>
      </c>
      <c r="AM851" s="139">
        <v>66.63</v>
      </c>
      <c r="AN851" s="139">
        <v>0</v>
      </c>
      <c r="AO851" s="139">
        <v>61.11</v>
      </c>
      <c r="AP851" s="139">
        <v>0</v>
      </c>
    </row>
    <row r="852" spans="1:42" x14ac:dyDescent="0.25">
      <c r="A852">
        <f>'[2]All Speed'!A852</f>
        <v>16359</v>
      </c>
      <c r="B852">
        <f>'[2]All Speed'!C852</f>
        <v>3</v>
      </c>
      <c r="C852" s="8" t="str">
        <f>'[2]All Speed'!D852</f>
        <v>SR-56 WB</v>
      </c>
      <c r="D852" s="5">
        <f>'[2]All Speed'!E852</f>
        <v>12</v>
      </c>
      <c r="E852" s="1">
        <f>'[2]All Speed'!F852</f>
        <v>0.74</v>
      </c>
      <c r="F852" s="8" t="str">
        <f>'[2]All Speed'!G852</f>
        <v>CAMINO SANTA FE</v>
      </c>
      <c r="G852" s="112">
        <f>'[2]All Speed'!I852</f>
        <v>67.5</v>
      </c>
      <c r="H852" s="2">
        <f>'[2]All Speed'!J852</f>
        <v>47.23</v>
      </c>
      <c r="I852" s="112">
        <f>'[2]All Speed'!K852</f>
        <v>63.74</v>
      </c>
      <c r="J852" s="2">
        <f>'[2]All Speed'!L852</f>
        <v>69.23</v>
      </c>
      <c r="K852" s="112">
        <f>'[2]All Speed'!M852</f>
        <v>67.290000000000006</v>
      </c>
      <c r="L852" s="115">
        <f>VLOOKUP(A:A,readme[#All],2,FALSE)</f>
        <v>0</v>
      </c>
      <c r="M852" s="119">
        <f>VLOOKUP(A:A,readme[#All],3,FALSE)</f>
        <v>0</v>
      </c>
      <c r="N852" s="115">
        <f>VLOOKUP(A:A,readme[#All],4,FALSE)</f>
        <v>0</v>
      </c>
      <c r="O852" s="6">
        <f>VLOOKUP(A:A,readme[#All],5,FALSE)</f>
        <v>0</v>
      </c>
      <c r="P852" s="115">
        <f>VLOOKUP(A:A,readme[#All],6,FALSE)</f>
        <v>0</v>
      </c>
      <c r="Q852" s="143">
        <f t="shared" si="52"/>
        <v>-1</v>
      </c>
      <c r="R852" s="117">
        <f t="shared" si="53"/>
        <v>2230.6728999999996</v>
      </c>
      <c r="S852" s="143">
        <f t="shared" si="54"/>
        <v>-1</v>
      </c>
      <c r="T852" s="118">
        <f t="shared" si="55"/>
        <v>4792.7929000000004</v>
      </c>
      <c r="V852" s="10">
        <v>28390</v>
      </c>
      <c r="W852" s="139"/>
      <c r="X852" s="139"/>
      <c r="Y852" s="139"/>
      <c r="Z852" s="139"/>
      <c r="AA852" s="139"/>
      <c r="AB852" s="139"/>
      <c r="AC852" s="139"/>
      <c r="AD852" s="139"/>
      <c r="AE852" s="139"/>
      <c r="AF852" s="139"/>
      <c r="AG852" s="139"/>
      <c r="AH852" s="139"/>
      <c r="AI852" s="139">
        <v>65.64</v>
      </c>
      <c r="AJ852" s="139">
        <v>0</v>
      </c>
      <c r="AK852" s="139">
        <v>63.17</v>
      </c>
      <c r="AL852" s="139">
        <v>0</v>
      </c>
      <c r="AM852" s="139">
        <v>65.64</v>
      </c>
      <c r="AN852" s="139">
        <v>0</v>
      </c>
      <c r="AO852" s="139">
        <v>63.17</v>
      </c>
      <c r="AP852" s="139">
        <v>0</v>
      </c>
    </row>
    <row r="853" spans="1:42" x14ac:dyDescent="0.25">
      <c r="A853">
        <f>'[2]All Speed'!A853</f>
        <v>29167</v>
      </c>
      <c r="B853">
        <f>'[2]All Speed'!C853</f>
        <v>3</v>
      </c>
      <c r="C853" s="8" t="str">
        <f>'[2]All Speed'!D853</f>
        <v>SR-56 WB</v>
      </c>
      <c r="D853" s="5">
        <f>'[2]All Speed'!E853</f>
        <v>14</v>
      </c>
      <c r="E853" s="1">
        <f>'[2]All Speed'!F853</f>
        <v>0.38</v>
      </c>
      <c r="F853" s="8" t="str">
        <f>'[2]All Speed'!G853</f>
        <v>CARMEL COUNTRY</v>
      </c>
      <c r="G853" s="112">
        <f>'[2]All Speed'!I853</f>
        <v>66.98</v>
      </c>
      <c r="H853" s="2">
        <f>'[2]All Speed'!J853</f>
        <v>53.35</v>
      </c>
      <c r="I853" s="112">
        <f>'[2]All Speed'!K853</f>
        <v>63.09</v>
      </c>
      <c r="J853" s="2">
        <f>'[2]All Speed'!L853</f>
        <v>67.25</v>
      </c>
      <c r="K853" s="112">
        <f>'[2]All Speed'!M853</f>
        <v>66.55</v>
      </c>
      <c r="L853" s="115">
        <f>VLOOKUP(A:A,readme[#All],2,FALSE)</f>
        <v>0</v>
      </c>
      <c r="M853" s="119">
        <f>VLOOKUP(A:A,readme[#All],3,FALSE)</f>
        <v>0</v>
      </c>
      <c r="N853" s="115">
        <f>VLOOKUP(A:A,readme[#All],4,FALSE)</f>
        <v>0</v>
      </c>
      <c r="O853" s="6">
        <f>VLOOKUP(A:A,readme[#All],5,FALSE)</f>
        <v>0</v>
      </c>
      <c r="P853" s="115">
        <f>VLOOKUP(A:A,readme[#All],6,FALSE)</f>
        <v>0</v>
      </c>
      <c r="Q853" s="143">
        <f t="shared" si="52"/>
        <v>-1</v>
      </c>
      <c r="R853" s="117">
        <f t="shared" si="53"/>
        <v>2846.2225000000003</v>
      </c>
      <c r="S853" s="143">
        <f t="shared" si="54"/>
        <v>-1</v>
      </c>
      <c r="T853" s="118">
        <f t="shared" si="55"/>
        <v>4522.5625</v>
      </c>
      <c r="V853" s="10">
        <v>28396</v>
      </c>
      <c r="W853" s="139"/>
      <c r="X853" s="139"/>
      <c r="Y853" s="139"/>
      <c r="Z853" s="139"/>
      <c r="AA853" s="139"/>
      <c r="AB853" s="139"/>
      <c r="AC853" s="139"/>
      <c r="AD853" s="139"/>
      <c r="AE853" s="139">
        <v>57.98</v>
      </c>
      <c r="AF853" s="139">
        <v>0</v>
      </c>
      <c r="AG853" s="139">
        <v>68.89</v>
      </c>
      <c r="AH853" s="139">
        <v>0</v>
      </c>
      <c r="AI853" s="139"/>
      <c r="AJ853" s="139"/>
      <c r="AK853" s="139"/>
      <c r="AL853" s="139"/>
      <c r="AM853" s="139">
        <v>57.98</v>
      </c>
      <c r="AN853" s="139">
        <v>0</v>
      </c>
      <c r="AO853" s="139">
        <v>68.89</v>
      </c>
      <c r="AP853" s="139">
        <v>0</v>
      </c>
    </row>
    <row r="854" spans="1:42" x14ac:dyDescent="0.25">
      <c r="A854">
        <f>'[2]All Speed'!A854</f>
        <v>8647</v>
      </c>
      <c r="B854">
        <f>'[2]All Speed'!C854</f>
        <v>3</v>
      </c>
      <c r="C854" s="8" t="str">
        <f>'[2]All Speed'!D854</f>
        <v>SR-56 WB</v>
      </c>
      <c r="D854" s="5">
        <f>'[2]All Speed'!E854</f>
        <v>15</v>
      </c>
      <c r="E854" s="1">
        <f>'[2]All Speed'!F854</f>
        <v>0.65</v>
      </c>
      <c r="F854" s="8" t="str">
        <f>'[2]All Speed'!G854</f>
        <v>CARMEL COUNTRY</v>
      </c>
      <c r="G854" s="112">
        <f>'[2]All Speed'!I854</f>
        <v>66.16</v>
      </c>
      <c r="H854" s="2">
        <f>'[2]All Speed'!J854</f>
        <v>56.15</v>
      </c>
      <c r="I854" s="112">
        <f>'[2]All Speed'!K854</f>
        <v>61.29</v>
      </c>
      <c r="J854" s="2">
        <f>'[2]All Speed'!L854</f>
        <v>64.98</v>
      </c>
      <c r="K854" s="112">
        <f>'[2]All Speed'!M854</f>
        <v>65.349999999999994</v>
      </c>
      <c r="L854" s="115">
        <f>VLOOKUP(A:A,readme[#All],2,FALSE)</f>
        <v>0</v>
      </c>
      <c r="M854" s="119">
        <f>VLOOKUP(A:A,readme[#All],3,FALSE)</f>
        <v>0</v>
      </c>
      <c r="N854" s="115">
        <f>VLOOKUP(A:A,readme[#All],4,FALSE)</f>
        <v>0</v>
      </c>
      <c r="O854" s="6">
        <f>VLOOKUP(A:A,readme[#All],5,FALSE)</f>
        <v>0</v>
      </c>
      <c r="P854" s="115">
        <f>VLOOKUP(A:A,readme[#All],6,FALSE)</f>
        <v>0</v>
      </c>
      <c r="Q854" s="143">
        <f t="shared" si="52"/>
        <v>-1</v>
      </c>
      <c r="R854" s="117">
        <f t="shared" si="53"/>
        <v>3152.8224999999998</v>
      </c>
      <c r="S854" s="143">
        <f t="shared" si="54"/>
        <v>-1</v>
      </c>
      <c r="T854" s="118">
        <f t="shared" si="55"/>
        <v>4222.4004000000004</v>
      </c>
      <c r="V854" s="10">
        <v>28397</v>
      </c>
      <c r="W854" s="139"/>
      <c r="X854" s="139"/>
      <c r="Y854" s="139"/>
      <c r="Z854" s="139"/>
      <c r="AA854" s="139"/>
      <c r="AB854" s="139"/>
      <c r="AC854" s="139"/>
      <c r="AD854" s="139"/>
      <c r="AE854" s="139">
        <v>49.49</v>
      </c>
      <c r="AF854" s="139">
        <v>0</v>
      </c>
      <c r="AG854" s="139">
        <v>68.430000000000007</v>
      </c>
      <c r="AH854" s="139">
        <v>0</v>
      </c>
      <c r="AI854" s="139"/>
      <c r="AJ854" s="139"/>
      <c r="AK854" s="139"/>
      <c r="AL854" s="139"/>
      <c r="AM854" s="139">
        <v>49.49</v>
      </c>
      <c r="AN854" s="139">
        <v>0</v>
      </c>
      <c r="AO854" s="139">
        <v>68.430000000000007</v>
      </c>
      <c r="AP854" s="139">
        <v>0</v>
      </c>
    </row>
    <row r="855" spans="1:42" x14ac:dyDescent="0.25">
      <c r="A855">
        <f>'[2]All Speed'!A855</f>
        <v>457</v>
      </c>
      <c r="B855">
        <f>'[2]All Speed'!C855</f>
        <v>3</v>
      </c>
      <c r="C855" s="8" t="str">
        <f>'[2]All Speed'!D855</f>
        <v>SR-56 WB</v>
      </c>
      <c r="D855" s="5">
        <f>'[2]All Speed'!E855</f>
        <v>16</v>
      </c>
      <c r="E855" s="1">
        <f>'[2]All Speed'!F855</f>
        <v>0.16</v>
      </c>
      <c r="F855" s="8" t="str">
        <f>'[2]All Speed'!G855</f>
        <v>CARMEL CREEK</v>
      </c>
      <c r="G855" s="112">
        <f>'[2]All Speed'!I855</f>
        <v>66.16</v>
      </c>
      <c r="H855" s="2">
        <f>'[2]All Speed'!J855</f>
        <v>56.15</v>
      </c>
      <c r="I855" s="112">
        <f>'[2]All Speed'!K855</f>
        <v>61.29</v>
      </c>
      <c r="J855" s="2">
        <f>'[2]All Speed'!L855</f>
        <v>64.98</v>
      </c>
      <c r="K855" s="112">
        <f>'[2]All Speed'!M855</f>
        <v>65.349999999999994</v>
      </c>
      <c r="L855" s="115">
        <f>VLOOKUP(A:A,readme[#All],2,FALSE)</f>
        <v>0</v>
      </c>
      <c r="M855" s="119">
        <f>VLOOKUP(A:A,readme[#All],3,FALSE)</f>
        <v>0</v>
      </c>
      <c r="N855" s="115">
        <f>VLOOKUP(A:A,readme[#All],4,FALSE)</f>
        <v>0</v>
      </c>
      <c r="O855" s="6">
        <f>VLOOKUP(A:A,readme[#All],5,FALSE)</f>
        <v>0</v>
      </c>
      <c r="P855" s="115">
        <f>VLOOKUP(A:A,readme[#All],6,FALSE)</f>
        <v>0</v>
      </c>
      <c r="Q855" s="143">
        <f t="shared" si="52"/>
        <v>-1</v>
      </c>
      <c r="R855" s="117">
        <f t="shared" si="53"/>
        <v>3152.8224999999998</v>
      </c>
      <c r="S855" s="143">
        <f t="shared" si="54"/>
        <v>-1</v>
      </c>
      <c r="T855" s="118">
        <f t="shared" si="55"/>
        <v>4222.4004000000004</v>
      </c>
      <c r="V855" s="10">
        <v>28453</v>
      </c>
      <c r="W855" s="139"/>
      <c r="X855" s="139"/>
      <c r="Y855" s="139"/>
      <c r="Z855" s="139"/>
      <c r="AA855" s="139"/>
      <c r="AB855" s="139"/>
      <c r="AC855" s="139"/>
      <c r="AD855" s="139"/>
      <c r="AE855" s="139">
        <v>59.48</v>
      </c>
      <c r="AF855" s="139">
        <v>0</v>
      </c>
      <c r="AG855" s="139">
        <v>57.34</v>
      </c>
      <c r="AH855" s="139">
        <v>0</v>
      </c>
      <c r="AI855" s="139"/>
      <c r="AJ855" s="139"/>
      <c r="AK855" s="139"/>
      <c r="AL855" s="139"/>
      <c r="AM855" s="139">
        <v>59.48</v>
      </c>
      <c r="AN855" s="139">
        <v>0</v>
      </c>
      <c r="AO855" s="139">
        <v>57.34</v>
      </c>
      <c r="AP855" s="139">
        <v>0</v>
      </c>
    </row>
    <row r="856" spans="1:42" x14ac:dyDescent="0.25">
      <c r="A856">
        <f>'[2]All Speed'!A856</f>
        <v>27504</v>
      </c>
      <c r="B856">
        <f>'[2]All Speed'!C856</f>
        <v>3</v>
      </c>
      <c r="C856" s="8" t="str">
        <f>'[2]All Speed'!D856</f>
        <v>SR-56 WB</v>
      </c>
      <c r="D856" s="5">
        <f>'[2]All Speed'!E856</f>
        <v>17</v>
      </c>
      <c r="E856" s="1">
        <f>'[2]All Speed'!F856</f>
        <v>0.14000000000000001</v>
      </c>
      <c r="F856" s="8" t="str">
        <f>'[2]All Speed'!G856</f>
        <v>CARMEL CREEK</v>
      </c>
      <c r="G856" s="112">
        <f>'[2]All Speed'!I856</f>
        <v>66.16</v>
      </c>
      <c r="H856" s="2">
        <f>'[2]All Speed'!J856</f>
        <v>56.15</v>
      </c>
      <c r="I856" s="112">
        <f>'[2]All Speed'!K856</f>
        <v>61.29</v>
      </c>
      <c r="J856" s="2">
        <f>'[2]All Speed'!L856</f>
        <v>64.98</v>
      </c>
      <c r="K856" s="112">
        <f>'[2]All Speed'!M856</f>
        <v>65.349999999999994</v>
      </c>
      <c r="L856" s="115">
        <f>VLOOKUP(A:A,readme[#All],2,FALSE)</f>
        <v>0</v>
      </c>
      <c r="M856" s="119">
        <f>VLOOKUP(A:A,readme[#All],3,FALSE)</f>
        <v>0</v>
      </c>
      <c r="N856" s="115">
        <f>VLOOKUP(A:A,readme[#All],4,FALSE)</f>
        <v>0</v>
      </c>
      <c r="O856" s="6">
        <f>VLOOKUP(A:A,readme[#All],5,FALSE)</f>
        <v>0</v>
      </c>
      <c r="P856" s="115">
        <f>VLOOKUP(A:A,readme[#All],6,FALSE)</f>
        <v>0</v>
      </c>
      <c r="Q856" s="143">
        <f t="shared" si="52"/>
        <v>-1</v>
      </c>
      <c r="R856" s="117">
        <f t="shared" si="53"/>
        <v>3152.8224999999998</v>
      </c>
      <c r="S856" s="143">
        <f t="shared" si="54"/>
        <v>-1</v>
      </c>
      <c r="T856" s="118">
        <f t="shared" si="55"/>
        <v>4222.4004000000004</v>
      </c>
      <c r="V856" s="10">
        <v>28455</v>
      </c>
      <c r="W856" s="139"/>
      <c r="X856" s="139"/>
      <c r="Y856" s="139"/>
      <c r="Z856" s="139"/>
      <c r="AA856" s="139"/>
      <c r="AB856" s="139"/>
      <c r="AC856" s="139"/>
      <c r="AD856" s="139"/>
      <c r="AE856" s="139"/>
      <c r="AF856" s="139"/>
      <c r="AG856" s="139"/>
      <c r="AH856" s="139"/>
      <c r="AI856" s="139">
        <v>36.049999999999997</v>
      </c>
      <c r="AJ856" s="139">
        <v>0</v>
      </c>
      <c r="AK856" s="139">
        <v>31.12</v>
      </c>
      <c r="AL856" s="139">
        <v>0</v>
      </c>
      <c r="AM856" s="139">
        <v>36.049999999999997</v>
      </c>
      <c r="AN856" s="139">
        <v>0</v>
      </c>
      <c r="AO856" s="139">
        <v>31.12</v>
      </c>
      <c r="AP856" s="139">
        <v>0</v>
      </c>
    </row>
    <row r="857" spans="1:42" x14ac:dyDescent="0.25">
      <c r="A857">
        <f>'[2]All Speed'!A857</f>
        <v>7666</v>
      </c>
      <c r="B857">
        <f>'[2]All Speed'!C857</f>
        <v>3</v>
      </c>
      <c r="C857" s="8" t="str">
        <f>'[2]All Speed'!D857</f>
        <v>SR-56 WB</v>
      </c>
      <c r="D857" s="5">
        <f>'[2]All Speed'!E857</f>
        <v>18</v>
      </c>
      <c r="E857" s="1">
        <f>'[2]All Speed'!F857</f>
        <v>0.21</v>
      </c>
      <c r="F857" s="8" t="str">
        <f>'[2]All Speed'!G857</f>
        <v>CARMEL CREEK</v>
      </c>
      <c r="G857" s="112">
        <f>'[2]All Speed'!I857</f>
        <v>65.73</v>
      </c>
      <c r="H857" s="2">
        <f>'[2]All Speed'!J857</f>
        <v>59.47</v>
      </c>
      <c r="I857" s="112">
        <f>'[2]All Speed'!K857</f>
        <v>61.73</v>
      </c>
      <c r="J857" s="2">
        <f>'[2]All Speed'!L857</f>
        <v>63.98</v>
      </c>
      <c r="K857" s="112">
        <f>'[2]All Speed'!M857</f>
        <v>64.849999999999994</v>
      </c>
      <c r="L857" s="115">
        <f>VLOOKUP(A:A,readme[#All],2,FALSE)</f>
        <v>0</v>
      </c>
      <c r="M857" s="119">
        <f>VLOOKUP(A:A,readme[#All],3,FALSE)</f>
        <v>0</v>
      </c>
      <c r="N857" s="115">
        <f>VLOOKUP(A:A,readme[#All],4,FALSE)</f>
        <v>0</v>
      </c>
      <c r="O857" s="6">
        <f>VLOOKUP(A:A,readme[#All],5,FALSE)</f>
        <v>0</v>
      </c>
      <c r="P857" s="115">
        <f>VLOOKUP(A:A,readme[#All],6,FALSE)</f>
        <v>0</v>
      </c>
      <c r="Q857" s="143">
        <f t="shared" si="52"/>
        <v>-1</v>
      </c>
      <c r="R857" s="117">
        <f t="shared" si="53"/>
        <v>3536.6808999999998</v>
      </c>
      <c r="S857" s="143">
        <f t="shared" si="54"/>
        <v>-1</v>
      </c>
      <c r="T857" s="118">
        <f t="shared" si="55"/>
        <v>4093.4403999999995</v>
      </c>
      <c r="V857" s="10">
        <v>28465</v>
      </c>
      <c r="W857" s="139"/>
      <c r="X857" s="139"/>
      <c r="Y857" s="139"/>
      <c r="Z857" s="139"/>
      <c r="AA857" s="139"/>
      <c r="AB857" s="139"/>
      <c r="AC857" s="139"/>
      <c r="AD857" s="139"/>
      <c r="AE857" s="139"/>
      <c r="AF857" s="139"/>
      <c r="AG857" s="139"/>
      <c r="AH857" s="139"/>
      <c r="AI857" s="139">
        <v>67.13</v>
      </c>
      <c r="AJ857" s="139">
        <v>0</v>
      </c>
      <c r="AK857" s="139">
        <v>61.62</v>
      </c>
      <c r="AL857" s="139">
        <v>0</v>
      </c>
      <c r="AM857" s="139">
        <v>67.13</v>
      </c>
      <c r="AN857" s="139">
        <v>0</v>
      </c>
      <c r="AO857" s="139">
        <v>61.62</v>
      </c>
      <c r="AP857" s="139">
        <v>0</v>
      </c>
    </row>
    <row r="858" spans="1:42" x14ac:dyDescent="0.25">
      <c r="A858">
        <f>'[2]All Speed'!A858</f>
        <v>13051</v>
      </c>
      <c r="B858">
        <f>'[2]All Speed'!C858</f>
        <v>1</v>
      </c>
      <c r="C858" s="8" t="str">
        <f>'[2]All Speed'!D858</f>
        <v>SR-67 NB</v>
      </c>
      <c r="D858" s="5">
        <f>'[2]All Speed'!E858</f>
        <v>4</v>
      </c>
      <c r="E858" s="1">
        <f>'[2]All Speed'!F858</f>
        <v>0.28000000000000003</v>
      </c>
      <c r="F858" s="8" t="str">
        <f>'[2]All Speed'!G858</f>
        <v>GRAVES</v>
      </c>
      <c r="G858" s="112">
        <f>'[2]All Speed'!I858</f>
        <v>63.36</v>
      </c>
      <c r="H858" s="2">
        <f>'[2]All Speed'!J858</f>
        <v>64.34</v>
      </c>
      <c r="I858" s="112">
        <f>'[2]All Speed'!K858</f>
        <v>63.88</v>
      </c>
      <c r="J858" s="2">
        <f>'[2]All Speed'!L858</f>
        <v>64.09</v>
      </c>
      <c r="K858" s="112">
        <f>'[2]All Speed'!M858</f>
        <v>63</v>
      </c>
      <c r="L858" s="115">
        <f>VLOOKUP(A:A,readme[#All],2,FALSE)</f>
        <v>0</v>
      </c>
      <c r="M858" s="119">
        <f>VLOOKUP(A:A,readme[#All],3,FALSE)</f>
        <v>0</v>
      </c>
      <c r="N858" s="115">
        <f>VLOOKUP(A:A,readme[#All],4,FALSE)</f>
        <v>0</v>
      </c>
      <c r="O858" s="6">
        <f>VLOOKUP(A:A,readme[#All],5,FALSE)</f>
        <v>0</v>
      </c>
      <c r="P858" s="115">
        <f>VLOOKUP(A:A,readme[#All],6,FALSE)</f>
        <v>0</v>
      </c>
      <c r="Q858" s="143">
        <f t="shared" si="52"/>
        <v>-1</v>
      </c>
      <c r="R858" s="117">
        <f t="shared" si="53"/>
        <v>4139.6356000000005</v>
      </c>
      <c r="S858" s="143">
        <f t="shared" si="54"/>
        <v>-1</v>
      </c>
      <c r="T858" s="118">
        <f t="shared" si="55"/>
        <v>4107.5281000000004</v>
      </c>
      <c r="V858" s="10">
        <v>28466</v>
      </c>
      <c r="W858" s="139"/>
      <c r="X858" s="139"/>
      <c r="Y858" s="139"/>
      <c r="Z858" s="139"/>
      <c r="AA858" s="139"/>
      <c r="AB858" s="139"/>
      <c r="AC858" s="139"/>
      <c r="AD858" s="139"/>
      <c r="AE858" s="139"/>
      <c r="AF858" s="139"/>
      <c r="AG858" s="139"/>
      <c r="AH858" s="139"/>
      <c r="AI858" s="139">
        <v>63.05</v>
      </c>
      <c r="AJ858" s="139">
        <v>0</v>
      </c>
      <c r="AK858" s="139">
        <v>57.58</v>
      </c>
      <c r="AL858" s="139">
        <v>0</v>
      </c>
      <c r="AM858" s="139">
        <v>63.05</v>
      </c>
      <c r="AN858" s="139">
        <v>0</v>
      </c>
      <c r="AO858" s="139">
        <v>57.58</v>
      </c>
      <c r="AP858" s="139">
        <v>0</v>
      </c>
    </row>
    <row r="859" spans="1:42" x14ac:dyDescent="0.25">
      <c r="A859">
        <f>'[2]All Speed'!A859</f>
        <v>13046</v>
      </c>
      <c r="B859">
        <f>'[2]All Speed'!C859</f>
        <v>1</v>
      </c>
      <c r="C859" s="8" t="str">
        <f>'[2]All Speed'!D859</f>
        <v>SR-67 NB</v>
      </c>
      <c r="D859" s="5">
        <f>'[2]All Speed'!E859</f>
        <v>5</v>
      </c>
      <c r="E859" s="1">
        <f>'[2]All Speed'!F859</f>
        <v>0.39</v>
      </c>
      <c r="F859" s="8" t="str">
        <f>'[2]All Speed'!G859</f>
        <v>BRADLEY</v>
      </c>
      <c r="G859" s="112">
        <f>'[2]All Speed'!I859</f>
        <v>64.87</v>
      </c>
      <c r="H859" s="2">
        <f>'[2]All Speed'!J859</f>
        <v>65.87</v>
      </c>
      <c r="I859" s="112">
        <f>'[2]All Speed'!K859</f>
        <v>65.39</v>
      </c>
      <c r="J859" s="2">
        <f>'[2]All Speed'!L859</f>
        <v>66.040000000000006</v>
      </c>
      <c r="K859" s="112">
        <f>'[2]All Speed'!M859</f>
        <v>64.5</v>
      </c>
      <c r="L859" s="115">
        <f>VLOOKUP(A:A,readme[#All],2,FALSE)</f>
        <v>0</v>
      </c>
      <c r="M859" s="119">
        <f>VLOOKUP(A:A,readme[#All],3,FALSE)</f>
        <v>0</v>
      </c>
      <c r="N859" s="115">
        <f>VLOOKUP(A:A,readme[#All],4,FALSE)</f>
        <v>0</v>
      </c>
      <c r="O859" s="6">
        <f>VLOOKUP(A:A,readme[#All],5,FALSE)</f>
        <v>0</v>
      </c>
      <c r="P859" s="115">
        <f>VLOOKUP(A:A,readme[#All],6,FALSE)</f>
        <v>0</v>
      </c>
      <c r="Q859" s="143">
        <f t="shared" si="52"/>
        <v>-1</v>
      </c>
      <c r="R859" s="117">
        <f t="shared" si="53"/>
        <v>4338.8569000000007</v>
      </c>
      <c r="S859" s="143">
        <f t="shared" si="54"/>
        <v>-1</v>
      </c>
      <c r="T859" s="118">
        <f t="shared" si="55"/>
        <v>4361.2816000000012</v>
      </c>
      <c r="V859" s="10">
        <v>28472</v>
      </c>
      <c r="W859" s="139"/>
      <c r="X859" s="139"/>
      <c r="Y859" s="139"/>
      <c r="Z859" s="139"/>
      <c r="AA859" s="139"/>
      <c r="AB859" s="139"/>
      <c r="AC859" s="139"/>
      <c r="AD859" s="139"/>
      <c r="AE859" s="139">
        <v>57.78</v>
      </c>
      <c r="AF859" s="139">
        <v>0</v>
      </c>
      <c r="AG859" s="139">
        <v>59.66</v>
      </c>
      <c r="AH859" s="139">
        <v>0</v>
      </c>
      <c r="AI859" s="139"/>
      <c r="AJ859" s="139"/>
      <c r="AK859" s="139"/>
      <c r="AL859" s="139"/>
      <c r="AM859" s="139">
        <v>57.78</v>
      </c>
      <c r="AN859" s="139">
        <v>0</v>
      </c>
      <c r="AO859" s="139">
        <v>59.66</v>
      </c>
      <c r="AP859" s="139">
        <v>0</v>
      </c>
    </row>
    <row r="860" spans="1:42" x14ac:dyDescent="0.25">
      <c r="A860">
        <f>'[2]All Speed'!A860</f>
        <v>13037</v>
      </c>
      <c r="B860">
        <f>'[2]All Speed'!C860</f>
        <v>1</v>
      </c>
      <c r="C860" s="8" t="str">
        <f>'[2]All Speed'!D860</f>
        <v>SR-67 NB</v>
      </c>
      <c r="D860" s="5">
        <f>'[2]All Speed'!E860</f>
        <v>6</v>
      </c>
      <c r="E860" s="1">
        <f>'[2]All Speed'!F860</f>
        <v>0.45</v>
      </c>
      <c r="F860" s="8" t="str">
        <f>'[2]All Speed'!G860</f>
        <v>BRADLEY</v>
      </c>
      <c r="G860" s="112">
        <f>'[2]All Speed'!I860</f>
        <v>64.260000000000005</v>
      </c>
      <c r="H860" s="2">
        <f>'[2]All Speed'!J860</f>
        <v>66.75</v>
      </c>
      <c r="I860" s="112">
        <f>'[2]All Speed'!K860</f>
        <v>65.34</v>
      </c>
      <c r="J860" s="2">
        <f>'[2]All Speed'!L860</f>
        <v>63.96</v>
      </c>
      <c r="K860" s="112">
        <f>'[2]All Speed'!M860</f>
        <v>64.72</v>
      </c>
      <c r="L860" s="115">
        <f>VLOOKUP(A:A,readme[#All],2,FALSE)</f>
        <v>0</v>
      </c>
      <c r="M860" s="119">
        <f>VLOOKUP(A:A,readme[#All],3,FALSE)</f>
        <v>0</v>
      </c>
      <c r="N860" s="115">
        <f>VLOOKUP(A:A,readme[#All],4,FALSE)</f>
        <v>0</v>
      </c>
      <c r="O860" s="6">
        <f>VLOOKUP(A:A,readme[#All],5,FALSE)</f>
        <v>0</v>
      </c>
      <c r="P860" s="115">
        <f>VLOOKUP(A:A,readme[#All],6,FALSE)</f>
        <v>0</v>
      </c>
      <c r="Q860" s="143">
        <f t="shared" si="52"/>
        <v>-1</v>
      </c>
      <c r="R860" s="117">
        <f t="shared" si="53"/>
        <v>4455.5625</v>
      </c>
      <c r="S860" s="143">
        <f t="shared" si="54"/>
        <v>-1</v>
      </c>
      <c r="T860" s="118">
        <f t="shared" si="55"/>
        <v>4090.8816000000002</v>
      </c>
      <c r="V860" s="10">
        <v>28486</v>
      </c>
      <c r="W860" s="139">
        <v>71.44</v>
      </c>
      <c r="X860" s="139">
        <v>0</v>
      </c>
      <c r="Y860" s="139">
        <v>70.67</v>
      </c>
      <c r="Z860" s="139">
        <v>0</v>
      </c>
      <c r="AA860" s="139"/>
      <c r="AB860" s="139"/>
      <c r="AC860" s="139"/>
      <c r="AD860" s="139"/>
      <c r="AE860" s="139"/>
      <c r="AF860" s="139"/>
      <c r="AG860" s="139"/>
      <c r="AH860" s="139"/>
      <c r="AI860" s="139"/>
      <c r="AJ860" s="139"/>
      <c r="AK860" s="139"/>
      <c r="AL860" s="139"/>
      <c r="AM860" s="139">
        <v>71.44</v>
      </c>
      <c r="AN860" s="139">
        <v>0</v>
      </c>
      <c r="AO860" s="139">
        <v>70.67</v>
      </c>
      <c r="AP860" s="139">
        <v>0</v>
      </c>
    </row>
    <row r="861" spans="1:42" x14ac:dyDescent="0.25">
      <c r="A861">
        <f>'[2]All Speed'!A861</f>
        <v>9036</v>
      </c>
      <c r="B861">
        <f>'[2]All Speed'!C861</f>
        <v>1</v>
      </c>
      <c r="C861" s="8" t="str">
        <f>'[2]All Speed'!D861</f>
        <v>SR-67 NB</v>
      </c>
      <c r="D861" s="5">
        <f>'[2]All Speed'!E861</f>
        <v>8</v>
      </c>
      <c r="E861" s="1">
        <f>'[2]All Speed'!F861</f>
        <v>0.53</v>
      </c>
      <c r="F861" s="8" t="str">
        <f>'[2]All Speed'!G861</f>
        <v>SR-52 EB</v>
      </c>
      <c r="G861" s="112">
        <f>'[2]All Speed'!I861</f>
        <v>64.260000000000005</v>
      </c>
      <c r="H861" s="2">
        <f>'[2]All Speed'!J861</f>
        <v>66.75</v>
      </c>
      <c r="I861" s="112">
        <f>'[2]All Speed'!K861</f>
        <v>65.34</v>
      </c>
      <c r="J861" s="2">
        <f>'[2]All Speed'!L861</f>
        <v>63.96</v>
      </c>
      <c r="K861" s="112">
        <f>'[2]All Speed'!M861</f>
        <v>64.72</v>
      </c>
      <c r="L861" s="115">
        <f>VLOOKUP(A:A,readme[#All],2,FALSE)</f>
        <v>0</v>
      </c>
      <c r="M861" s="119">
        <f>VLOOKUP(A:A,readme[#All],3,FALSE)</f>
        <v>0</v>
      </c>
      <c r="N861" s="115">
        <f>VLOOKUP(A:A,readme[#All],4,FALSE)</f>
        <v>0</v>
      </c>
      <c r="O861" s="6">
        <f>VLOOKUP(A:A,readme[#All],5,FALSE)</f>
        <v>0</v>
      </c>
      <c r="P861" s="115">
        <f>VLOOKUP(A:A,readme[#All],6,FALSE)</f>
        <v>0</v>
      </c>
      <c r="Q861" s="143">
        <f t="shared" si="52"/>
        <v>-1</v>
      </c>
      <c r="R861" s="117">
        <f t="shared" si="53"/>
        <v>4455.5625</v>
      </c>
      <c r="S861" s="143">
        <f t="shared" si="54"/>
        <v>-1</v>
      </c>
      <c r="T861" s="118">
        <f t="shared" si="55"/>
        <v>4090.8816000000002</v>
      </c>
      <c r="V861" s="10">
        <v>28492</v>
      </c>
      <c r="W861" s="139"/>
      <c r="X861" s="139"/>
      <c r="Y861" s="139"/>
      <c r="Z861" s="139"/>
      <c r="AA861" s="139">
        <v>65.959999999999994</v>
      </c>
      <c r="AB861" s="139">
        <v>0</v>
      </c>
      <c r="AC861" s="139">
        <v>61.05</v>
      </c>
      <c r="AD861" s="139">
        <v>0</v>
      </c>
      <c r="AE861" s="139"/>
      <c r="AF861" s="139"/>
      <c r="AG861" s="139"/>
      <c r="AH861" s="139"/>
      <c r="AI861" s="139"/>
      <c r="AJ861" s="139"/>
      <c r="AK861" s="139"/>
      <c r="AL861" s="139"/>
      <c r="AM861" s="139">
        <v>65.959999999999994</v>
      </c>
      <c r="AN861" s="139">
        <v>0</v>
      </c>
      <c r="AO861" s="139">
        <v>61.05</v>
      </c>
      <c r="AP861" s="139">
        <v>0</v>
      </c>
    </row>
    <row r="862" spans="1:42" x14ac:dyDescent="0.25">
      <c r="A862">
        <f>'[2]All Speed'!A862</f>
        <v>11312</v>
      </c>
      <c r="B862">
        <f>'[2]All Speed'!C862</f>
        <v>1</v>
      </c>
      <c r="C862" s="8" t="str">
        <f>'[2]All Speed'!D862</f>
        <v>SR-67 NB</v>
      </c>
      <c r="D862" s="5">
        <f>'[2]All Speed'!E862</f>
        <v>10</v>
      </c>
      <c r="E862" s="1">
        <f>'[2]All Speed'!F862</f>
        <v>0.53</v>
      </c>
      <c r="F862" s="8" t="str">
        <f>'[2]All Speed'!G862</f>
        <v>RIVERFORD</v>
      </c>
      <c r="G862" s="112">
        <f>'[2]All Speed'!I862</f>
        <v>61.66</v>
      </c>
      <c r="H862" s="2">
        <f>'[2]All Speed'!J862</f>
        <v>65.069999999999993</v>
      </c>
      <c r="I862" s="112">
        <f>'[2]All Speed'!K862</f>
        <v>63.32</v>
      </c>
      <c r="J862" s="2">
        <f>'[2]All Speed'!L862</f>
        <v>62.92</v>
      </c>
      <c r="K862" s="112">
        <f>'[2]All Speed'!M862</f>
        <v>62.15</v>
      </c>
      <c r="L862" s="115">
        <f>VLOOKUP(A:A,readme[#All],2,FALSE)</f>
        <v>0</v>
      </c>
      <c r="M862" s="119">
        <f>VLOOKUP(A:A,readme[#All],3,FALSE)</f>
        <v>0</v>
      </c>
      <c r="N862" s="115">
        <f>VLOOKUP(A:A,readme[#All],4,FALSE)</f>
        <v>0</v>
      </c>
      <c r="O862" s="6">
        <f>VLOOKUP(A:A,readme[#All],5,FALSE)</f>
        <v>0</v>
      </c>
      <c r="P862" s="115">
        <f>VLOOKUP(A:A,readme[#All],6,FALSE)</f>
        <v>0</v>
      </c>
      <c r="Q862" s="144">
        <f t="shared" si="52"/>
        <v>-1</v>
      </c>
      <c r="R862" s="117">
        <f t="shared" si="53"/>
        <v>4234.1048999999994</v>
      </c>
      <c r="S862" s="144">
        <f t="shared" si="54"/>
        <v>-1</v>
      </c>
      <c r="T862" s="118">
        <f t="shared" si="55"/>
        <v>3958.9264000000003</v>
      </c>
      <c r="V862" s="10">
        <v>28493</v>
      </c>
      <c r="W862" s="139"/>
      <c r="X862" s="139"/>
      <c r="Y862" s="139"/>
      <c r="Z862" s="139"/>
      <c r="AA862" s="139">
        <v>65.959999999999994</v>
      </c>
      <c r="AB862" s="139">
        <v>0</v>
      </c>
      <c r="AC862" s="139">
        <v>61.05</v>
      </c>
      <c r="AD862" s="139">
        <v>0</v>
      </c>
      <c r="AE862" s="139"/>
      <c r="AF862" s="139"/>
      <c r="AG862" s="139"/>
      <c r="AH862" s="139"/>
      <c r="AI862" s="139"/>
      <c r="AJ862" s="139"/>
      <c r="AK862" s="139"/>
      <c r="AL862" s="139"/>
      <c r="AM862" s="139">
        <v>65.959999999999994</v>
      </c>
      <c r="AN862" s="139">
        <v>0</v>
      </c>
      <c r="AO862" s="139">
        <v>61.05</v>
      </c>
      <c r="AP862" s="139">
        <v>0</v>
      </c>
    </row>
    <row r="863" spans="1:42" x14ac:dyDescent="0.25">
      <c r="A863">
        <f>'[2]All Speed'!A863</f>
        <v>31105</v>
      </c>
      <c r="B863">
        <f>'[2]All Speed'!C863</f>
        <v>1</v>
      </c>
      <c r="C863" s="8" t="str">
        <f>'[2]All Speed'!D863</f>
        <v>SR-67 NB</v>
      </c>
      <c r="D863" s="5">
        <f>'[2]All Speed'!E863</f>
        <v>12</v>
      </c>
      <c r="E863" s="1">
        <f>'[2]All Speed'!F863</f>
        <v>0.68</v>
      </c>
      <c r="F863" s="8" t="str">
        <f>'[2]All Speed'!G863</f>
        <v>WINTER GARDENS</v>
      </c>
      <c r="G863" s="112">
        <f>'[2]All Speed'!I863</f>
        <v>59.69</v>
      </c>
      <c r="H863" s="2">
        <f>'[2]All Speed'!J863</f>
        <v>60.07</v>
      </c>
      <c r="I863" s="112">
        <f>'[2]All Speed'!K863</f>
        <v>59.95</v>
      </c>
      <c r="J863" s="2">
        <f>'[2]All Speed'!L863</f>
        <v>60.01</v>
      </c>
      <c r="K863" s="112">
        <f>'[2]All Speed'!M863</f>
        <v>60.87</v>
      </c>
      <c r="L863" s="115">
        <f>VLOOKUP(A:A,readme[#All],2,FALSE)</f>
        <v>0</v>
      </c>
      <c r="M863" s="119">
        <f>VLOOKUP(A:A,readme[#All],3,FALSE)</f>
        <v>0</v>
      </c>
      <c r="N863" s="115">
        <f>VLOOKUP(A:A,readme[#All],4,FALSE)</f>
        <v>0</v>
      </c>
      <c r="O863" s="6">
        <f>VLOOKUP(A:A,readme[#All],5,FALSE)</f>
        <v>0</v>
      </c>
      <c r="P863" s="115">
        <f>VLOOKUP(A:A,readme[#All],6,FALSE)</f>
        <v>0</v>
      </c>
      <c r="Q863" s="143">
        <f t="shared" si="52"/>
        <v>-1</v>
      </c>
      <c r="R863" s="117">
        <f t="shared" si="53"/>
        <v>3608.4049</v>
      </c>
      <c r="S863" s="143">
        <f t="shared" si="54"/>
        <v>-1</v>
      </c>
      <c r="T863" s="118">
        <f t="shared" si="55"/>
        <v>3601.2000999999996</v>
      </c>
      <c r="V863" s="10">
        <v>28495</v>
      </c>
      <c r="W863" s="139">
        <v>69.92</v>
      </c>
      <c r="X863" s="139">
        <v>0</v>
      </c>
      <c r="Y863" s="139">
        <v>67.28</v>
      </c>
      <c r="Z863" s="139">
        <v>0</v>
      </c>
      <c r="AA863" s="139"/>
      <c r="AB863" s="139"/>
      <c r="AC863" s="139"/>
      <c r="AD863" s="139"/>
      <c r="AE863" s="139"/>
      <c r="AF863" s="139"/>
      <c r="AG863" s="139"/>
      <c r="AH863" s="139"/>
      <c r="AI863" s="139"/>
      <c r="AJ863" s="139"/>
      <c r="AK863" s="139"/>
      <c r="AL863" s="139"/>
      <c r="AM863" s="139">
        <v>69.92</v>
      </c>
      <c r="AN863" s="139">
        <v>0</v>
      </c>
      <c r="AO863" s="139">
        <v>67.28</v>
      </c>
      <c r="AP863" s="139">
        <v>0</v>
      </c>
    </row>
    <row r="864" spans="1:42" x14ac:dyDescent="0.25">
      <c r="A864">
        <f>'[2]All Speed'!A864</f>
        <v>7716</v>
      </c>
      <c r="B864">
        <f>'[2]All Speed'!C864</f>
        <v>2</v>
      </c>
      <c r="C864" s="8" t="str">
        <f>'[2]All Speed'!D864</f>
        <v>SR-67 SB</v>
      </c>
      <c r="D864" s="5">
        <f>'[2]All Speed'!E864</f>
        <v>3</v>
      </c>
      <c r="E864" s="1">
        <f>'[2]All Speed'!F864</f>
        <v>0.09</v>
      </c>
      <c r="F864" s="8" t="str">
        <f>'[2]All Speed'!G864</f>
        <v>WINTER GARDENS</v>
      </c>
      <c r="G864" s="112">
        <f>'[2]All Speed'!I864</f>
        <v>55.6</v>
      </c>
      <c r="H864" s="2">
        <f>'[2]All Speed'!J864</f>
        <v>57.39</v>
      </c>
      <c r="I864" s="112">
        <f>'[2]All Speed'!K864</f>
        <v>59.71</v>
      </c>
      <c r="J864" s="2">
        <f>'[2]All Speed'!L864</f>
        <v>61.54</v>
      </c>
      <c r="K864" s="112">
        <f>'[2]All Speed'!M864</f>
        <v>60.63</v>
      </c>
      <c r="L864" s="115">
        <f>VLOOKUP(A:A,readme[#All],2,FALSE)</f>
        <v>0</v>
      </c>
      <c r="M864" s="119">
        <f>VLOOKUP(A:A,readme[#All],3,FALSE)</f>
        <v>0</v>
      </c>
      <c r="N864" s="115">
        <f>VLOOKUP(A:A,readme[#All],4,FALSE)</f>
        <v>0</v>
      </c>
      <c r="O864" s="6">
        <f>VLOOKUP(A:A,readme[#All],5,FALSE)</f>
        <v>0</v>
      </c>
      <c r="P864" s="115">
        <f>VLOOKUP(A:A,readme[#All],6,FALSE)</f>
        <v>0</v>
      </c>
      <c r="Q864" s="143">
        <f t="shared" si="52"/>
        <v>-1</v>
      </c>
      <c r="R864" s="117">
        <f t="shared" si="53"/>
        <v>3293.6121000000003</v>
      </c>
      <c r="S864" s="143">
        <f t="shared" si="54"/>
        <v>-1</v>
      </c>
      <c r="T864" s="118">
        <f t="shared" si="55"/>
        <v>3787.1715999999997</v>
      </c>
      <c r="V864" s="10">
        <v>28511</v>
      </c>
      <c r="W864" s="139">
        <v>70.88</v>
      </c>
      <c r="X864" s="139">
        <v>0</v>
      </c>
      <c r="Y864" s="139">
        <v>70.430000000000007</v>
      </c>
      <c r="Z864" s="139">
        <v>0</v>
      </c>
      <c r="AA864" s="139"/>
      <c r="AB864" s="139"/>
      <c r="AC864" s="139"/>
      <c r="AD864" s="139"/>
      <c r="AE864" s="139"/>
      <c r="AF864" s="139"/>
      <c r="AG864" s="139"/>
      <c r="AH864" s="139"/>
      <c r="AI864" s="139"/>
      <c r="AJ864" s="139"/>
      <c r="AK864" s="139"/>
      <c r="AL864" s="139"/>
      <c r="AM864" s="139">
        <v>70.88</v>
      </c>
      <c r="AN864" s="139">
        <v>0</v>
      </c>
      <c r="AO864" s="139">
        <v>70.430000000000007</v>
      </c>
      <c r="AP864" s="139">
        <v>0</v>
      </c>
    </row>
    <row r="865" spans="1:42" x14ac:dyDescent="0.25">
      <c r="A865">
        <f>'[2]All Speed'!A865</f>
        <v>15304</v>
      </c>
      <c r="B865">
        <f>'[2]All Speed'!C865</f>
        <v>2</v>
      </c>
      <c r="C865" s="8" t="str">
        <f>'[2]All Speed'!D865</f>
        <v>SR-67 SB</v>
      </c>
      <c r="D865" s="5">
        <f>'[2]All Speed'!E865</f>
        <v>5</v>
      </c>
      <c r="E865" s="1">
        <f>'[2]All Speed'!F865</f>
        <v>0.54</v>
      </c>
      <c r="F865" s="8" t="str">
        <f>'[2]All Speed'!G865</f>
        <v>RIVERFORD</v>
      </c>
      <c r="G865" s="112">
        <f>'[2]All Speed'!I865</f>
        <v>60.33</v>
      </c>
      <c r="H865" s="2">
        <f>'[2]All Speed'!J865</f>
        <v>62.54</v>
      </c>
      <c r="I865" s="112">
        <f>'[2]All Speed'!K865</f>
        <v>63.02</v>
      </c>
      <c r="J865" s="2">
        <f>'[2]All Speed'!L865</f>
        <v>63.53</v>
      </c>
      <c r="K865" s="112">
        <f>'[2]All Speed'!M865</f>
        <v>62.39</v>
      </c>
      <c r="L865" s="115">
        <f>VLOOKUP(A:A,readme[#All],2,FALSE)</f>
        <v>0</v>
      </c>
      <c r="M865" s="119">
        <f>VLOOKUP(A:A,readme[#All],3,FALSE)</f>
        <v>0</v>
      </c>
      <c r="N865" s="115">
        <f>VLOOKUP(A:A,readme[#All],4,FALSE)</f>
        <v>0</v>
      </c>
      <c r="O865" s="6">
        <f>VLOOKUP(A:A,readme[#All],5,FALSE)</f>
        <v>0</v>
      </c>
      <c r="P865" s="115">
        <f>VLOOKUP(A:A,readme[#All],6,FALSE)</f>
        <v>0</v>
      </c>
      <c r="Q865" s="143">
        <f t="shared" si="52"/>
        <v>-1</v>
      </c>
      <c r="R865" s="117">
        <f t="shared" si="53"/>
        <v>3911.2516000000001</v>
      </c>
      <c r="S865" s="143">
        <f t="shared" si="54"/>
        <v>-1</v>
      </c>
      <c r="T865" s="118">
        <f t="shared" si="55"/>
        <v>4036.0608999999999</v>
      </c>
      <c r="V865" s="10">
        <v>28512</v>
      </c>
      <c r="W865" s="139">
        <v>70.88</v>
      </c>
      <c r="X865" s="139">
        <v>0</v>
      </c>
      <c r="Y865" s="139">
        <v>70.430000000000007</v>
      </c>
      <c r="Z865" s="139">
        <v>0</v>
      </c>
      <c r="AA865" s="139"/>
      <c r="AB865" s="139"/>
      <c r="AC865" s="139"/>
      <c r="AD865" s="139"/>
      <c r="AE865" s="139"/>
      <c r="AF865" s="139"/>
      <c r="AG865" s="139"/>
      <c r="AH865" s="139"/>
      <c r="AI865" s="139"/>
      <c r="AJ865" s="139"/>
      <c r="AK865" s="139"/>
      <c r="AL865" s="139"/>
      <c r="AM865" s="139">
        <v>70.88</v>
      </c>
      <c r="AN865" s="139">
        <v>0</v>
      </c>
      <c r="AO865" s="139">
        <v>70.430000000000007</v>
      </c>
      <c r="AP865" s="139">
        <v>0</v>
      </c>
    </row>
    <row r="866" spans="1:42" x14ac:dyDescent="0.25">
      <c r="A866">
        <f>'[2]All Speed'!A866</f>
        <v>9034</v>
      </c>
      <c r="B866">
        <f>'[2]All Speed'!C866</f>
        <v>2</v>
      </c>
      <c r="C866" s="8" t="str">
        <f>'[2]All Speed'!D866</f>
        <v>SR-67 SB</v>
      </c>
      <c r="D866" s="5">
        <f>'[2]All Speed'!E866</f>
        <v>8</v>
      </c>
      <c r="E866" s="1">
        <f>'[2]All Speed'!F866</f>
        <v>0.3</v>
      </c>
      <c r="F866" s="8" t="str">
        <f>'[2]All Speed'!G866</f>
        <v>SR-52 WB</v>
      </c>
      <c r="G866" s="112">
        <f>'[2]All Speed'!I866</f>
        <v>64.260000000000005</v>
      </c>
      <c r="H866" s="2">
        <f>'[2]All Speed'!J866</f>
        <v>66.75</v>
      </c>
      <c r="I866" s="112">
        <f>'[2]All Speed'!K866</f>
        <v>65.34</v>
      </c>
      <c r="J866" s="2">
        <f>'[2]All Speed'!L866</f>
        <v>63.96</v>
      </c>
      <c r="K866" s="112">
        <f>'[2]All Speed'!M866</f>
        <v>64.72</v>
      </c>
      <c r="L866" s="115">
        <f>VLOOKUP(A:A,readme[#All],2,FALSE)</f>
        <v>0</v>
      </c>
      <c r="M866" s="119">
        <f>VLOOKUP(A:A,readme[#All],3,FALSE)</f>
        <v>0</v>
      </c>
      <c r="N866" s="115">
        <f>VLOOKUP(A:A,readme[#All],4,FALSE)</f>
        <v>0</v>
      </c>
      <c r="O866" s="6">
        <f>VLOOKUP(A:A,readme[#All],5,FALSE)</f>
        <v>0</v>
      </c>
      <c r="P866" s="115">
        <f>VLOOKUP(A:A,readme[#All],6,FALSE)</f>
        <v>0</v>
      </c>
      <c r="Q866" s="143">
        <f t="shared" si="52"/>
        <v>-1</v>
      </c>
      <c r="R866" s="117">
        <f t="shared" si="53"/>
        <v>4455.5625</v>
      </c>
      <c r="S866" s="143">
        <f t="shared" si="54"/>
        <v>-1</v>
      </c>
      <c r="T866" s="118">
        <f t="shared" si="55"/>
        <v>4090.8816000000002</v>
      </c>
      <c r="V866" s="10">
        <v>28515</v>
      </c>
      <c r="W866" s="139"/>
      <c r="X866" s="139"/>
      <c r="Y866" s="139"/>
      <c r="Z866" s="139"/>
      <c r="AA866" s="139">
        <v>68.37</v>
      </c>
      <c r="AB866" s="139">
        <v>0</v>
      </c>
      <c r="AC866" s="139">
        <v>64.040000000000006</v>
      </c>
      <c r="AD866" s="139">
        <v>0</v>
      </c>
      <c r="AE866" s="139"/>
      <c r="AF866" s="139"/>
      <c r="AG866" s="139"/>
      <c r="AH866" s="139"/>
      <c r="AI866" s="139"/>
      <c r="AJ866" s="139"/>
      <c r="AK866" s="139"/>
      <c r="AL866" s="139"/>
      <c r="AM866" s="139">
        <v>68.37</v>
      </c>
      <c r="AN866" s="139">
        <v>0</v>
      </c>
      <c r="AO866" s="139">
        <v>64.040000000000006</v>
      </c>
      <c r="AP866" s="139">
        <v>0</v>
      </c>
    </row>
    <row r="867" spans="1:42" x14ac:dyDescent="0.25">
      <c r="A867">
        <f>'[2]All Speed'!A867</f>
        <v>13034</v>
      </c>
      <c r="B867">
        <f>'[2]All Speed'!C867</f>
        <v>2</v>
      </c>
      <c r="C867" s="8" t="str">
        <f>'[2]All Speed'!D867</f>
        <v>SR-67 SB</v>
      </c>
      <c r="D867" s="5">
        <f>'[2]All Speed'!E867</f>
        <v>9</v>
      </c>
      <c r="E867" s="1">
        <f>'[2]All Speed'!F867</f>
        <v>0.23</v>
      </c>
      <c r="F867" s="8" t="str">
        <f>'[2]All Speed'!G867</f>
        <v>MAGNOLIA</v>
      </c>
      <c r="G867" s="112">
        <f>'[2]All Speed'!I867</f>
        <v>64.260000000000005</v>
      </c>
      <c r="H867" s="2">
        <f>'[2]All Speed'!J867</f>
        <v>66.75</v>
      </c>
      <c r="I867" s="112">
        <f>'[2]All Speed'!K867</f>
        <v>65.34</v>
      </c>
      <c r="J867" s="2">
        <f>'[2]All Speed'!L867</f>
        <v>63.96</v>
      </c>
      <c r="K867" s="112">
        <f>'[2]All Speed'!M867</f>
        <v>64.72</v>
      </c>
      <c r="L867" s="115">
        <f>VLOOKUP(A:A,readme[#All],2,FALSE)</f>
        <v>0</v>
      </c>
      <c r="M867" s="119">
        <f>VLOOKUP(A:A,readme[#All],3,FALSE)</f>
        <v>0</v>
      </c>
      <c r="N867" s="115">
        <f>VLOOKUP(A:A,readme[#All],4,FALSE)</f>
        <v>0</v>
      </c>
      <c r="O867" s="6">
        <f>VLOOKUP(A:A,readme[#All],5,FALSE)</f>
        <v>0</v>
      </c>
      <c r="P867" s="115">
        <f>VLOOKUP(A:A,readme[#All],6,FALSE)</f>
        <v>0</v>
      </c>
      <c r="Q867" s="143">
        <f t="shared" si="52"/>
        <v>-1</v>
      </c>
      <c r="R867" s="117">
        <f t="shared" si="53"/>
        <v>4455.5625</v>
      </c>
      <c r="S867" s="143">
        <f t="shared" si="54"/>
        <v>-1</v>
      </c>
      <c r="T867" s="118">
        <f t="shared" si="55"/>
        <v>4090.8816000000002</v>
      </c>
      <c r="V867" s="10">
        <v>28534</v>
      </c>
      <c r="W867" s="139"/>
      <c r="X867" s="139"/>
      <c r="Y867" s="139"/>
      <c r="Z867" s="139"/>
      <c r="AA867" s="139"/>
      <c r="AB867" s="139"/>
      <c r="AC867" s="139"/>
      <c r="AD867" s="139"/>
      <c r="AE867" s="139">
        <v>63.47</v>
      </c>
      <c r="AF867" s="139">
        <v>0</v>
      </c>
      <c r="AG867" s="139">
        <v>64.12</v>
      </c>
      <c r="AH867" s="139">
        <v>0</v>
      </c>
      <c r="AI867" s="139"/>
      <c r="AJ867" s="139"/>
      <c r="AK867" s="139"/>
      <c r="AL867" s="139"/>
      <c r="AM867" s="139">
        <v>63.47</v>
      </c>
      <c r="AN867" s="139">
        <v>0</v>
      </c>
      <c r="AO867" s="139">
        <v>64.12</v>
      </c>
      <c r="AP867" s="139">
        <v>0</v>
      </c>
    </row>
    <row r="868" spans="1:42" x14ac:dyDescent="0.25">
      <c r="A868">
        <f>'[2]All Speed'!A868</f>
        <v>13035</v>
      </c>
      <c r="B868">
        <f>'[2]All Speed'!C868</f>
        <v>2</v>
      </c>
      <c r="C868" s="8" t="str">
        <f>'[2]All Speed'!D868</f>
        <v>SR-67 SB</v>
      </c>
      <c r="D868" s="5">
        <f>'[2]All Speed'!E868</f>
        <v>10</v>
      </c>
      <c r="E868" s="1">
        <f>'[2]All Speed'!F868</f>
        <v>0.48</v>
      </c>
      <c r="F868" s="8" t="str">
        <f>'[2]All Speed'!G868</f>
        <v>SR-52 EB</v>
      </c>
      <c r="G868" s="112">
        <f>'[2]All Speed'!I868</f>
        <v>62.42</v>
      </c>
      <c r="H868" s="2">
        <f>'[2]All Speed'!J868</f>
        <v>63.84</v>
      </c>
      <c r="I868" s="112">
        <f>'[2]All Speed'!K868</f>
        <v>64.86</v>
      </c>
      <c r="J868" s="2">
        <f>'[2]All Speed'!L868</f>
        <v>65.39</v>
      </c>
      <c r="K868" s="112">
        <f>'[2]All Speed'!M868</f>
        <v>64.540000000000006</v>
      </c>
      <c r="L868" s="115">
        <f>VLOOKUP(A:A,readme[#All],2,FALSE)</f>
        <v>0</v>
      </c>
      <c r="M868" s="119">
        <f>VLOOKUP(A:A,readme[#All],3,FALSE)</f>
        <v>0</v>
      </c>
      <c r="N868" s="115">
        <f>VLOOKUP(A:A,readme[#All],4,FALSE)</f>
        <v>0</v>
      </c>
      <c r="O868" s="6">
        <f>VLOOKUP(A:A,readme[#All],5,FALSE)</f>
        <v>0</v>
      </c>
      <c r="P868" s="115">
        <f>VLOOKUP(A:A,readme[#All],6,FALSE)</f>
        <v>0</v>
      </c>
      <c r="Q868" s="143">
        <f t="shared" si="52"/>
        <v>-1</v>
      </c>
      <c r="R868" s="117">
        <f t="shared" si="53"/>
        <v>4075.5456000000004</v>
      </c>
      <c r="S868" s="143">
        <f t="shared" si="54"/>
        <v>-1</v>
      </c>
      <c r="T868" s="118">
        <f t="shared" si="55"/>
        <v>4275.8521000000001</v>
      </c>
      <c r="V868" s="10">
        <v>28564</v>
      </c>
      <c r="W868" s="139"/>
      <c r="X868" s="139"/>
      <c r="Y868" s="139"/>
      <c r="Z868" s="139"/>
      <c r="AA868" s="139">
        <v>65.430000000000007</v>
      </c>
      <c r="AB868" s="139">
        <v>0</v>
      </c>
      <c r="AC868" s="139">
        <v>72.37</v>
      </c>
      <c r="AD868" s="139">
        <v>0</v>
      </c>
      <c r="AE868" s="139"/>
      <c r="AF868" s="139"/>
      <c r="AG868" s="139"/>
      <c r="AH868" s="139"/>
      <c r="AI868" s="139"/>
      <c r="AJ868" s="139"/>
      <c r="AK868" s="139"/>
      <c r="AL868" s="139"/>
      <c r="AM868" s="139">
        <v>65.430000000000007</v>
      </c>
      <c r="AN868" s="139">
        <v>0</v>
      </c>
      <c r="AO868" s="139">
        <v>72.37</v>
      </c>
      <c r="AP868" s="139">
        <v>0</v>
      </c>
    </row>
    <row r="869" spans="1:42" x14ac:dyDescent="0.25">
      <c r="A869">
        <f>'[2]All Speed'!A869</f>
        <v>13036</v>
      </c>
      <c r="B869">
        <f>'[2]All Speed'!C869</f>
        <v>2</v>
      </c>
      <c r="C869" s="8" t="str">
        <f>'[2]All Speed'!D869</f>
        <v>SR-67 SB</v>
      </c>
      <c r="D869" s="5">
        <f>'[2]All Speed'!E869</f>
        <v>11</v>
      </c>
      <c r="E869" s="1">
        <f>'[2]All Speed'!F869</f>
        <v>0.39</v>
      </c>
      <c r="F869" s="8" t="str">
        <f>'[2]All Speed'!G869</f>
        <v>BRADLEY</v>
      </c>
      <c r="G869" s="112">
        <f>'[2]All Speed'!I869</f>
        <v>63.46</v>
      </c>
      <c r="H869" s="2">
        <f>'[2]All Speed'!J869</f>
        <v>63.6</v>
      </c>
      <c r="I869" s="112">
        <f>'[2]All Speed'!K869</f>
        <v>64.650000000000006</v>
      </c>
      <c r="J869" s="2">
        <f>'[2]All Speed'!L869</f>
        <v>58.78</v>
      </c>
      <c r="K869" s="112">
        <f>'[2]All Speed'!M869</f>
        <v>64.03</v>
      </c>
      <c r="L869" s="115">
        <f>VLOOKUP(A:A,readme[#All],2,FALSE)</f>
        <v>0</v>
      </c>
      <c r="M869" s="119">
        <f>VLOOKUP(A:A,readme[#All],3,FALSE)</f>
        <v>0</v>
      </c>
      <c r="N869" s="115">
        <f>VLOOKUP(A:A,readme[#All],4,FALSE)</f>
        <v>0</v>
      </c>
      <c r="O869" s="6">
        <f>VLOOKUP(A:A,readme[#All],5,FALSE)</f>
        <v>0</v>
      </c>
      <c r="P869" s="115">
        <f>VLOOKUP(A:A,readme[#All],6,FALSE)</f>
        <v>0</v>
      </c>
      <c r="Q869" s="143">
        <f t="shared" si="52"/>
        <v>-1</v>
      </c>
      <c r="R869" s="117">
        <f t="shared" si="53"/>
        <v>4044.96</v>
      </c>
      <c r="S869" s="143">
        <f t="shared" si="54"/>
        <v>-1</v>
      </c>
      <c r="T869" s="118">
        <f t="shared" si="55"/>
        <v>3455.0884000000001</v>
      </c>
      <c r="V869" s="10">
        <v>28565</v>
      </c>
      <c r="W869" s="139">
        <v>68.41</v>
      </c>
      <c r="X869" s="139">
        <v>0</v>
      </c>
      <c r="Y869" s="139">
        <v>40.98</v>
      </c>
      <c r="Z869" s="139">
        <v>0</v>
      </c>
      <c r="AA869" s="139"/>
      <c r="AB869" s="139"/>
      <c r="AC869" s="139"/>
      <c r="AD869" s="139"/>
      <c r="AE869" s="139"/>
      <c r="AF869" s="139"/>
      <c r="AG869" s="139"/>
      <c r="AH869" s="139"/>
      <c r="AI869" s="139"/>
      <c r="AJ869" s="139"/>
      <c r="AK869" s="139"/>
      <c r="AL869" s="139"/>
      <c r="AM869" s="139">
        <v>68.41</v>
      </c>
      <c r="AN869" s="139">
        <v>0</v>
      </c>
      <c r="AO869" s="139">
        <v>40.98</v>
      </c>
      <c r="AP869" s="139">
        <v>0</v>
      </c>
    </row>
    <row r="870" spans="1:42" x14ac:dyDescent="0.25">
      <c r="A870">
        <f>'[2]All Speed'!A870</f>
        <v>13053</v>
      </c>
      <c r="B870">
        <f>'[2]All Speed'!C870</f>
        <v>2</v>
      </c>
      <c r="C870" s="8" t="str">
        <f>'[2]All Speed'!D870</f>
        <v>SR-67 SB</v>
      </c>
      <c r="D870" s="5">
        <f>'[2]All Speed'!E870</f>
        <v>14</v>
      </c>
      <c r="E870" s="1">
        <f>'[2]All Speed'!F870</f>
        <v>0.19</v>
      </c>
      <c r="F870" s="8">
        <f>'[2]All Speed'!G870</f>
        <v>0</v>
      </c>
      <c r="G870" s="112">
        <f>'[2]All Speed'!I870</f>
        <v>60.15</v>
      </c>
      <c r="H870" s="2">
        <f>'[2]All Speed'!J870</f>
        <v>60.96</v>
      </c>
      <c r="I870" s="112">
        <f>'[2]All Speed'!K870</f>
        <v>61.1</v>
      </c>
      <c r="J870" s="2">
        <f>'[2]All Speed'!L870</f>
        <v>61.61</v>
      </c>
      <c r="K870" s="112">
        <f>'[2]All Speed'!M870</f>
        <v>59.94</v>
      </c>
      <c r="L870" s="115">
        <f>VLOOKUP(A:A,readme[#All],2,FALSE)</f>
        <v>0</v>
      </c>
      <c r="M870" s="119">
        <f>VLOOKUP(A:A,readme[#All],3,FALSE)</f>
        <v>0</v>
      </c>
      <c r="N870" s="115">
        <f>VLOOKUP(A:A,readme[#All],4,FALSE)</f>
        <v>0</v>
      </c>
      <c r="O870" s="6">
        <f>VLOOKUP(A:A,readme[#All],5,FALSE)</f>
        <v>0</v>
      </c>
      <c r="P870" s="115">
        <f>VLOOKUP(A:A,readme[#All],6,FALSE)</f>
        <v>0</v>
      </c>
      <c r="Q870" s="143">
        <f t="shared" si="52"/>
        <v>-1</v>
      </c>
      <c r="R870" s="117">
        <f t="shared" si="53"/>
        <v>3716.1215999999999</v>
      </c>
      <c r="S870" s="143">
        <f t="shared" si="54"/>
        <v>-1</v>
      </c>
      <c r="T870" s="118">
        <f t="shared" si="55"/>
        <v>3795.7921000000001</v>
      </c>
      <c r="V870" s="10">
        <v>28569</v>
      </c>
      <c r="W870" s="139"/>
      <c r="X870" s="139"/>
      <c r="Y870" s="139"/>
      <c r="Z870" s="139"/>
      <c r="AA870" s="139">
        <v>51.93</v>
      </c>
      <c r="AB870" s="139">
        <v>0</v>
      </c>
      <c r="AC870" s="139">
        <v>69.53</v>
      </c>
      <c r="AD870" s="139">
        <v>0</v>
      </c>
      <c r="AE870" s="139"/>
      <c r="AF870" s="139"/>
      <c r="AG870" s="139"/>
      <c r="AH870" s="139"/>
      <c r="AI870" s="139"/>
      <c r="AJ870" s="139"/>
      <c r="AK870" s="139"/>
      <c r="AL870" s="139"/>
      <c r="AM870" s="139">
        <v>51.93</v>
      </c>
      <c r="AN870" s="139">
        <v>0</v>
      </c>
      <c r="AO870" s="139">
        <v>69.53</v>
      </c>
      <c r="AP870" s="139">
        <v>0</v>
      </c>
    </row>
    <row r="871" spans="1:42" x14ac:dyDescent="0.25">
      <c r="A871">
        <f>'[2]All Speed'!A871</f>
        <v>27157</v>
      </c>
      <c r="B871">
        <f>'[2]All Speed'!C871</f>
        <v>2</v>
      </c>
      <c r="C871" s="8" t="str">
        <f>'[2]All Speed'!D871</f>
        <v>SR-67 SB</v>
      </c>
      <c r="D871" s="5">
        <f>'[2]All Speed'!E871</f>
        <v>2</v>
      </c>
      <c r="E871" s="1">
        <f>'[2]All Speed'!F871</f>
        <v>0.04</v>
      </c>
      <c r="F871" s="8" t="str">
        <f>'[2]All Speed'!G871</f>
        <v>FLETCHER</v>
      </c>
      <c r="G871" s="112">
        <f>'[2]All Speed'!I871</f>
        <v>35.29</v>
      </c>
      <c r="H871" s="2">
        <f>'[2]All Speed'!J871</f>
        <v>36.369999999999997</v>
      </c>
      <c r="I871" s="112">
        <f>'[2]All Speed'!K871</f>
        <v>35.44</v>
      </c>
      <c r="J871" s="2">
        <f>'[2]All Speed'!L871</f>
        <v>36.299999999999997</v>
      </c>
      <c r="K871" s="112">
        <f>'[2]All Speed'!M871</f>
        <v>34.4</v>
      </c>
      <c r="L871" s="115">
        <f>VLOOKUP(A:A,readme[#All],2,FALSE)</f>
        <v>0</v>
      </c>
      <c r="M871" s="119">
        <f>VLOOKUP(A:A,readme[#All],3,FALSE)</f>
        <v>0</v>
      </c>
      <c r="N871" s="115">
        <f>VLOOKUP(A:A,readme[#All],4,FALSE)</f>
        <v>0</v>
      </c>
      <c r="O871" s="6">
        <f>VLOOKUP(A:A,readme[#All],5,FALSE)</f>
        <v>0</v>
      </c>
      <c r="P871" s="115">
        <f>VLOOKUP(A:A,readme[#All],6,FALSE)</f>
        <v>0</v>
      </c>
      <c r="Q871" s="143">
        <f t="shared" si="52"/>
        <v>-1</v>
      </c>
      <c r="R871" s="117">
        <f t="shared" si="53"/>
        <v>1322.7768999999998</v>
      </c>
      <c r="S871" s="143">
        <f t="shared" si="54"/>
        <v>-1</v>
      </c>
      <c r="T871" s="118">
        <f t="shared" si="55"/>
        <v>1317.6899999999998</v>
      </c>
      <c r="V871" s="10">
        <v>28587</v>
      </c>
      <c r="W871" s="139"/>
      <c r="X871" s="139"/>
      <c r="Y871" s="139"/>
      <c r="Z871" s="139"/>
      <c r="AA871" s="139">
        <v>51.57</v>
      </c>
      <c r="AB871" s="139">
        <v>0</v>
      </c>
      <c r="AC871" s="139">
        <v>68.5</v>
      </c>
      <c r="AD871" s="139">
        <v>0</v>
      </c>
      <c r="AE871" s="139"/>
      <c r="AF871" s="139"/>
      <c r="AG871" s="139"/>
      <c r="AH871" s="139"/>
      <c r="AI871" s="139"/>
      <c r="AJ871" s="139"/>
      <c r="AK871" s="139"/>
      <c r="AL871" s="139"/>
      <c r="AM871" s="139">
        <v>51.57</v>
      </c>
      <c r="AN871" s="139">
        <v>0</v>
      </c>
      <c r="AO871" s="139">
        <v>68.5</v>
      </c>
      <c r="AP871" s="139">
        <v>0</v>
      </c>
    </row>
    <row r="872" spans="1:42" x14ac:dyDescent="0.25">
      <c r="A872">
        <f>'[2]All Speed'!A872</f>
        <v>27245</v>
      </c>
      <c r="B872">
        <f>'[2]All Speed'!C872</f>
        <v>4</v>
      </c>
      <c r="C872" s="8" t="str">
        <f>'[2]All Speed'!D872</f>
        <v>SR-78 EB</v>
      </c>
      <c r="D872" s="5">
        <f>'[2]All Speed'!E872</f>
        <v>7</v>
      </c>
      <c r="E872" s="1">
        <f>'[2]All Speed'!F872</f>
        <v>0.54</v>
      </c>
      <c r="F872" s="8" t="str">
        <f>'[2]All Speed'!G872</f>
        <v>EL CAMINO REAL</v>
      </c>
      <c r="G872" s="112">
        <f>'[2]All Speed'!I872</f>
        <v>67.38</v>
      </c>
      <c r="H872" s="2">
        <f>'[2]All Speed'!J872</f>
        <v>67.67</v>
      </c>
      <c r="I872" s="112">
        <f>'[2]All Speed'!K872</f>
        <v>66.069999999999993</v>
      </c>
      <c r="J872" s="2">
        <f>'[2]All Speed'!L872</f>
        <v>65.150000000000006</v>
      </c>
      <c r="K872" s="112">
        <f>'[2]All Speed'!M872</f>
        <v>65.98</v>
      </c>
      <c r="L872" s="115">
        <f>VLOOKUP(A:A,readme[#All],2,FALSE)</f>
        <v>0</v>
      </c>
      <c r="M872" s="119">
        <f>VLOOKUP(A:A,readme[#All],3,FALSE)</f>
        <v>0</v>
      </c>
      <c r="N872" s="115">
        <f>VLOOKUP(A:A,readme[#All],4,FALSE)</f>
        <v>0</v>
      </c>
      <c r="O872" s="6">
        <f>VLOOKUP(A:A,readme[#All],5,FALSE)</f>
        <v>0</v>
      </c>
      <c r="P872" s="115">
        <f>VLOOKUP(A:A,readme[#All],6,FALSE)</f>
        <v>0</v>
      </c>
      <c r="Q872" s="143">
        <f t="shared" si="52"/>
        <v>-1</v>
      </c>
      <c r="R872" s="117">
        <f t="shared" si="53"/>
        <v>4579.2289000000001</v>
      </c>
      <c r="S872" s="143">
        <f t="shared" si="54"/>
        <v>-1</v>
      </c>
      <c r="T872" s="118">
        <f t="shared" si="55"/>
        <v>4244.5225000000009</v>
      </c>
      <c r="V872" s="10">
        <v>28588</v>
      </c>
      <c r="W872" s="139">
        <v>56.18</v>
      </c>
      <c r="X872" s="139">
        <v>0</v>
      </c>
      <c r="Y872" s="139">
        <v>46.76</v>
      </c>
      <c r="Z872" s="139">
        <v>0</v>
      </c>
      <c r="AA872" s="139"/>
      <c r="AB872" s="139"/>
      <c r="AC872" s="139"/>
      <c r="AD872" s="139"/>
      <c r="AE872" s="139"/>
      <c r="AF872" s="139"/>
      <c r="AG872" s="139"/>
      <c r="AH872" s="139"/>
      <c r="AI872" s="139"/>
      <c r="AJ872" s="139"/>
      <c r="AK872" s="139"/>
      <c r="AL872" s="139"/>
      <c r="AM872" s="139">
        <v>56.18</v>
      </c>
      <c r="AN872" s="139">
        <v>0</v>
      </c>
      <c r="AO872" s="139">
        <v>46.76</v>
      </c>
      <c r="AP872" s="139">
        <v>0</v>
      </c>
    </row>
    <row r="873" spans="1:42" x14ac:dyDescent="0.25">
      <c r="A873">
        <f>'[2]All Speed'!A873</f>
        <v>8831</v>
      </c>
      <c r="B873">
        <f>'[2]All Speed'!C873</f>
        <v>4</v>
      </c>
      <c r="C873" s="8" t="str">
        <f>'[2]All Speed'!D873</f>
        <v>SR-78 EB</v>
      </c>
      <c r="D873" s="5">
        <f>'[2]All Speed'!E873</f>
        <v>11</v>
      </c>
      <c r="E873" s="1">
        <f>'[2]All Speed'!F873</f>
        <v>0.32</v>
      </c>
      <c r="F873" s="8" t="str">
        <f>'[2]All Speed'!G873</f>
        <v>COLLEGE</v>
      </c>
      <c r="G873" s="112">
        <f>'[2]All Speed'!I873</f>
        <v>67.180000000000007</v>
      </c>
      <c r="H873" s="2">
        <f>'[2]All Speed'!J873</f>
        <v>67.599999999999994</v>
      </c>
      <c r="I873" s="112">
        <f>'[2]All Speed'!K873</f>
        <v>65.75</v>
      </c>
      <c r="J873" s="2">
        <f>'[2]All Speed'!L873</f>
        <v>65.44</v>
      </c>
      <c r="K873" s="112">
        <f>'[2]All Speed'!M873</f>
        <v>66.31</v>
      </c>
      <c r="L873" s="115">
        <f>VLOOKUP(A:A,readme[#All],2,FALSE)</f>
        <v>0</v>
      </c>
      <c r="M873" s="119">
        <f>VLOOKUP(A:A,readme[#All],3,FALSE)</f>
        <v>0</v>
      </c>
      <c r="N873" s="115">
        <f>VLOOKUP(A:A,readme[#All],4,FALSE)</f>
        <v>0</v>
      </c>
      <c r="O873" s="6">
        <f>VLOOKUP(A:A,readme[#All],5,FALSE)</f>
        <v>0</v>
      </c>
      <c r="P873" s="115">
        <f>VLOOKUP(A:A,readme[#All],6,FALSE)</f>
        <v>0</v>
      </c>
      <c r="Q873" s="143">
        <f t="shared" si="52"/>
        <v>-1</v>
      </c>
      <c r="R873" s="117">
        <f t="shared" si="53"/>
        <v>4569.7599999999993</v>
      </c>
      <c r="S873" s="143">
        <f t="shared" si="54"/>
        <v>-1</v>
      </c>
      <c r="T873" s="118">
        <f t="shared" si="55"/>
        <v>4282.3935999999994</v>
      </c>
      <c r="V873" s="10">
        <v>28611</v>
      </c>
      <c r="W873" s="139"/>
      <c r="X873" s="139"/>
      <c r="Y873" s="139"/>
      <c r="Z873" s="139"/>
      <c r="AA873" s="139"/>
      <c r="AB873" s="139"/>
      <c r="AC873" s="139"/>
      <c r="AD873" s="139"/>
      <c r="AE873" s="139"/>
      <c r="AF873" s="139"/>
      <c r="AG873" s="139"/>
      <c r="AH873" s="139"/>
      <c r="AI873" s="139">
        <v>63.79</v>
      </c>
      <c r="AJ873" s="139">
        <v>0</v>
      </c>
      <c r="AK873" s="139">
        <v>63.57</v>
      </c>
      <c r="AL873" s="139">
        <v>0</v>
      </c>
      <c r="AM873" s="139">
        <v>63.79</v>
      </c>
      <c r="AN873" s="139">
        <v>0</v>
      </c>
      <c r="AO873" s="139">
        <v>63.57</v>
      </c>
      <c r="AP873" s="139">
        <v>0</v>
      </c>
    </row>
    <row r="874" spans="1:42" x14ac:dyDescent="0.25">
      <c r="A874">
        <f>'[2]All Speed'!A874</f>
        <v>16566</v>
      </c>
      <c r="B874">
        <f>'[2]All Speed'!C874</f>
        <v>4</v>
      </c>
      <c r="C874" s="8" t="str">
        <f>'[2]All Speed'!D874</f>
        <v>SR-78 EB</v>
      </c>
      <c r="D874" s="5">
        <f>'[2]All Speed'!E874</f>
        <v>14</v>
      </c>
      <c r="E874" s="1">
        <f>'[2]All Speed'!F874</f>
        <v>0.48</v>
      </c>
      <c r="F874" s="8" t="str">
        <f>'[2]All Speed'!G874</f>
        <v>EMERALD</v>
      </c>
      <c r="G874" s="112">
        <f>'[2]All Speed'!I874</f>
        <v>66.06</v>
      </c>
      <c r="H874" s="2">
        <f>'[2]All Speed'!J874</f>
        <v>65.849999999999994</v>
      </c>
      <c r="I874" s="112">
        <f>'[2]All Speed'!K874</f>
        <v>64.83</v>
      </c>
      <c r="J874" s="2">
        <f>'[2]All Speed'!L874</f>
        <v>64.14</v>
      </c>
      <c r="K874" s="112">
        <f>'[2]All Speed'!M874</f>
        <v>66.510000000000005</v>
      </c>
      <c r="L874" s="115">
        <f>VLOOKUP(A:A,readme[#All],2,FALSE)</f>
        <v>0</v>
      </c>
      <c r="M874" s="119">
        <f>VLOOKUP(A:A,readme[#All],3,FALSE)</f>
        <v>0</v>
      </c>
      <c r="N874" s="115">
        <f>VLOOKUP(A:A,readme[#All],4,FALSE)</f>
        <v>0</v>
      </c>
      <c r="O874" s="6">
        <f>VLOOKUP(A:A,readme[#All],5,FALSE)</f>
        <v>0</v>
      </c>
      <c r="P874" s="115">
        <f>VLOOKUP(A:A,readme[#All],6,FALSE)</f>
        <v>0</v>
      </c>
      <c r="Q874" s="143">
        <f t="shared" si="52"/>
        <v>-1</v>
      </c>
      <c r="R874" s="117">
        <f t="shared" si="53"/>
        <v>4336.2224999999989</v>
      </c>
      <c r="S874" s="143">
        <f t="shared" si="54"/>
        <v>-1</v>
      </c>
      <c r="T874" s="118">
        <f t="shared" si="55"/>
        <v>4113.9395999999997</v>
      </c>
      <c r="V874" s="10">
        <v>28615</v>
      </c>
      <c r="W874" s="139"/>
      <c r="X874" s="139"/>
      <c r="Y874" s="139"/>
      <c r="Z874" s="139"/>
      <c r="AA874" s="139"/>
      <c r="AB874" s="139"/>
      <c r="AC874" s="139"/>
      <c r="AD874" s="139"/>
      <c r="AE874" s="139"/>
      <c r="AF874" s="139"/>
      <c r="AG874" s="139"/>
      <c r="AH874" s="139"/>
      <c r="AI874" s="139">
        <v>61.43</v>
      </c>
      <c r="AJ874" s="139">
        <v>0</v>
      </c>
      <c r="AK874" s="139">
        <v>61.74</v>
      </c>
      <c r="AL874" s="139">
        <v>0</v>
      </c>
      <c r="AM874" s="139">
        <v>61.43</v>
      </c>
      <c r="AN874" s="139">
        <v>0</v>
      </c>
      <c r="AO874" s="139">
        <v>61.74</v>
      </c>
      <c r="AP874" s="139">
        <v>0</v>
      </c>
    </row>
    <row r="875" spans="1:42" x14ac:dyDescent="0.25">
      <c r="A875">
        <f>'[2]All Speed'!A875</f>
        <v>7872</v>
      </c>
      <c r="B875">
        <f>'[2]All Speed'!C875</f>
        <v>4</v>
      </c>
      <c r="C875" s="8" t="str">
        <f>'[2]All Speed'!D875</f>
        <v>SR-78 EB</v>
      </c>
      <c r="D875" s="5">
        <f>'[2]All Speed'!E875</f>
        <v>18</v>
      </c>
      <c r="E875" s="1">
        <f>'[2]All Speed'!F875</f>
        <v>0.44</v>
      </c>
      <c r="F875" s="8" t="str">
        <f>'[2]All Speed'!G875</f>
        <v>MELROSE</v>
      </c>
      <c r="G875" s="112">
        <f>'[2]All Speed'!I875</f>
        <v>67.62</v>
      </c>
      <c r="H875" s="2">
        <f>'[2]All Speed'!J875</f>
        <v>67.62</v>
      </c>
      <c r="I875" s="112">
        <f>'[2]All Speed'!K875</f>
        <v>66.239999999999995</v>
      </c>
      <c r="J875" s="2">
        <f>'[2]All Speed'!L875</f>
        <v>65.48</v>
      </c>
      <c r="K875" s="112">
        <f>'[2]All Speed'!M875</f>
        <v>66.95</v>
      </c>
      <c r="L875" s="115">
        <f>VLOOKUP(A:A,readme[#All],2,FALSE)</f>
        <v>0</v>
      </c>
      <c r="M875" s="119">
        <f>VLOOKUP(A:A,readme[#All],3,FALSE)</f>
        <v>0</v>
      </c>
      <c r="N875" s="115">
        <f>VLOOKUP(A:A,readme[#All],4,FALSE)</f>
        <v>0</v>
      </c>
      <c r="O875" s="6">
        <f>VLOOKUP(A:A,readme[#All],5,FALSE)</f>
        <v>0</v>
      </c>
      <c r="P875" s="115">
        <f>VLOOKUP(A:A,readme[#All],6,FALSE)</f>
        <v>0</v>
      </c>
      <c r="Q875" s="143">
        <f t="shared" si="52"/>
        <v>-1</v>
      </c>
      <c r="R875" s="117">
        <f t="shared" si="53"/>
        <v>4572.4644000000008</v>
      </c>
      <c r="S875" s="143">
        <f t="shared" si="54"/>
        <v>-1</v>
      </c>
      <c r="T875" s="118">
        <f t="shared" si="55"/>
        <v>4287.6304000000009</v>
      </c>
      <c r="V875" s="10">
        <v>28623</v>
      </c>
      <c r="W875" s="139"/>
      <c r="X875" s="139"/>
      <c r="Y875" s="139"/>
      <c r="Z875" s="139"/>
      <c r="AA875" s="139"/>
      <c r="AB875" s="139"/>
      <c r="AC875" s="139"/>
      <c r="AD875" s="139"/>
      <c r="AE875" s="139"/>
      <c r="AF875" s="139"/>
      <c r="AG875" s="139"/>
      <c r="AH875" s="139"/>
      <c r="AI875" s="139">
        <v>57.58</v>
      </c>
      <c r="AJ875" s="139">
        <v>0</v>
      </c>
      <c r="AK875" s="139">
        <v>58.67</v>
      </c>
      <c r="AL875" s="139">
        <v>0</v>
      </c>
      <c r="AM875" s="139">
        <v>57.58</v>
      </c>
      <c r="AN875" s="139">
        <v>0</v>
      </c>
      <c r="AO875" s="139">
        <v>58.67</v>
      </c>
      <c r="AP875" s="139">
        <v>0</v>
      </c>
    </row>
    <row r="876" spans="1:42" x14ac:dyDescent="0.25">
      <c r="A876">
        <f>'[2]All Speed'!A876</f>
        <v>28839</v>
      </c>
      <c r="B876">
        <f>'[2]All Speed'!C876</f>
        <v>4</v>
      </c>
      <c r="C876" s="8" t="str">
        <f>'[2]All Speed'!D876</f>
        <v>SR-78 EB</v>
      </c>
      <c r="D876" s="5">
        <f>'[2]All Speed'!E876</f>
        <v>19</v>
      </c>
      <c r="E876" s="1">
        <f>'[2]All Speed'!F876</f>
        <v>0.19</v>
      </c>
      <c r="F876" s="8" t="str">
        <f>'[2]All Speed'!G876</f>
        <v>MELROSE</v>
      </c>
      <c r="G876" s="112">
        <f>'[2]All Speed'!I876</f>
        <v>67.62</v>
      </c>
      <c r="H876" s="2">
        <f>'[2]All Speed'!J876</f>
        <v>67.62</v>
      </c>
      <c r="I876" s="112">
        <f>'[2]All Speed'!K876</f>
        <v>66.239999999999995</v>
      </c>
      <c r="J876" s="2">
        <f>'[2]All Speed'!L876</f>
        <v>65.48</v>
      </c>
      <c r="K876" s="112">
        <f>'[2]All Speed'!M876</f>
        <v>66.95</v>
      </c>
      <c r="L876" s="115">
        <f>VLOOKUP(A:A,readme[#All],2,FALSE)</f>
        <v>0</v>
      </c>
      <c r="M876" s="119">
        <f>VLOOKUP(A:A,readme[#All],3,FALSE)</f>
        <v>0</v>
      </c>
      <c r="N876" s="115">
        <f>VLOOKUP(A:A,readme[#All],4,FALSE)</f>
        <v>0</v>
      </c>
      <c r="O876" s="6">
        <f>VLOOKUP(A:A,readme[#All],5,FALSE)</f>
        <v>0</v>
      </c>
      <c r="P876" s="115">
        <f>VLOOKUP(A:A,readme[#All],6,FALSE)</f>
        <v>0</v>
      </c>
      <c r="Q876" s="143">
        <f t="shared" si="52"/>
        <v>-1</v>
      </c>
      <c r="R876" s="117">
        <f t="shared" si="53"/>
        <v>4572.4644000000008</v>
      </c>
      <c r="S876" s="143">
        <f t="shared" si="54"/>
        <v>-1</v>
      </c>
      <c r="T876" s="118">
        <f t="shared" si="55"/>
        <v>4287.6304000000009</v>
      </c>
      <c r="V876" s="10">
        <v>28634</v>
      </c>
      <c r="W876" s="139"/>
      <c r="X876" s="139"/>
      <c r="Y876" s="139"/>
      <c r="Z876" s="139"/>
      <c r="AA876" s="139"/>
      <c r="AB876" s="139"/>
      <c r="AC876" s="139"/>
      <c r="AD876" s="139"/>
      <c r="AE876" s="139">
        <v>62.73</v>
      </c>
      <c r="AF876" s="139">
        <v>0</v>
      </c>
      <c r="AG876" s="139">
        <v>65.75</v>
      </c>
      <c r="AH876" s="139">
        <v>0</v>
      </c>
      <c r="AI876" s="139"/>
      <c r="AJ876" s="139"/>
      <c r="AK876" s="139"/>
      <c r="AL876" s="139"/>
      <c r="AM876" s="139">
        <v>62.73</v>
      </c>
      <c r="AN876" s="139">
        <v>0</v>
      </c>
      <c r="AO876" s="139">
        <v>65.75</v>
      </c>
      <c r="AP876" s="139">
        <v>0</v>
      </c>
    </row>
    <row r="877" spans="1:42" x14ac:dyDescent="0.25">
      <c r="A877">
        <f>'[2]All Speed'!A877</f>
        <v>27247</v>
      </c>
      <c r="B877">
        <f>'[2]All Speed'!C877</f>
        <v>4</v>
      </c>
      <c r="C877" s="8" t="str">
        <f>'[2]All Speed'!D877</f>
        <v>SR-78 EB</v>
      </c>
      <c r="D877" s="5">
        <f>'[2]All Speed'!E877</f>
        <v>20</v>
      </c>
      <c r="E877" s="1">
        <f>'[2]All Speed'!F877</f>
        <v>0.48</v>
      </c>
      <c r="F877" s="8" t="str">
        <f>'[2]All Speed'!G877</f>
        <v>SUNSET</v>
      </c>
      <c r="G877" s="112">
        <f>'[2]All Speed'!I877</f>
        <v>64.45</v>
      </c>
      <c r="H877" s="2">
        <f>'[2]All Speed'!J877</f>
        <v>55.14</v>
      </c>
      <c r="I877" s="112">
        <f>'[2]All Speed'!K877</f>
        <v>63.18</v>
      </c>
      <c r="J877" s="2">
        <f>'[2]All Speed'!L877</f>
        <v>63.43</v>
      </c>
      <c r="K877" s="112">
        <f>'[2]All Speed'!M877</f>
        <v>64.84</v>
      </c>
      <c r="L877" s="115">
        <f>VLOOKUP(A:A,readme[#All],2,FALSE)</f>
        <v>0</v>
      </c>
      <c r="M877" s="119">
        <f>VLOOKUP(A:A,readme[#All],3,FALSE)</f>
        <v>0</v>
      </c>
      <c r="N877" s="115">
        <f>VLOOKUP(A:A,readme[#All],4,FALSE)</f>
        <v>0</v>
      </c>
      <c r="O877" s="6">
        <f>VLOOKUP(A:A,readme[#All],5,FALSE)</f>
        <v>0</v>
      </c>
      <c r="P877" s="115">
        <f>VLOOKUP(A:A,readme[#All],6,FALSE)</f>
        <v>0</v>
      </c>
      <c r="Q877" s="143">
        <f t="shared" si="52"/>
        <v>-1</v>
      </c>
      <c r="R877" s="117">
        <f t="shared" si="53"/>
        <v>3040.4196000000002</v>
      </c>
      <c r="S877" s="143">
        <f t="shared" si="54"/>
        <v>-1</v>
      </c>
      <c r="T877" s="118">
        <f t="shared" si="55"/>
        <v>4023.3649</v>
      </c>
      <c r="V877" s="10">
        <v>28635</v>
      </c>
      <c r="W877" s="139"/>
      <c r="X877" s="139"/>
      <c r="Y877" s="139"/>
      <c r="Z877" s="139"/>
      <c r="AA877" s="139"/>
      <c r="AB877" s="139"/>
      <c r="AC877" s="139"/>
      <c r="AD877" s="139"/>
      <c r="AE877" s="139"/>
      <c r="AF877" s="139"/>
      <c r="AG877" s="139"/>
      <c r="AH877" s="139"/>
      <c r="AI877" s="139">
        <v>65.8</v>
      </c>
      <c r="AJ877" s="139">
        <v>0</v>
      </c>
      <c r="AK877" s="139">
        <v>59.37</v>
      </c>
      <c r="AL877" s="139">
        <v>0</v>
      </c>
      <c r="AM877" s="139">
        <v>65.8</v>
      </c>
      <c r="AN877" s="139">
        <v>0</v>
      </c>
      <c r="AO877" s="139">
        <v>59.37</v>
      </c>
      <c r="AP877" s="139">
        <v>0</v>
      </c>
    </row>
    <row r="878" spans="1:42" x14ac:dyDescent="0.25">
      <c r="A878">
        <f>'[2]All Speed'!A878</f>
        <v>7873</v>
      </c>
      <c r="B878">
        <f>'[2]All Speed'!C878</f>
        <v>4</v>
      </c>
      <c r="C878" s="8" t="str">
        <f>'[2]All Speed'!D878</f>
        <v>SR-78 EB</v>
      </c>
      <c r="D878" s="5">
        <f>'[2]All Speed'!E878</f>
        <v>22</v>
      </c>
      <c r="E878" s="1">
        <f>'[2]All Speed'!F878</f>
        <v>0.41</v>
      </c>
      <c r="F878" s="8" t="str">
        <f>'[2]All Speed'!G878</f>
        <v>MAR VISTA</v>
      </c>
      <c r="G878" s="112">
        <f>'[2]All Speed'!I878</f>
        <v>66.69</v>
      </c>
      <c r="H878" s="2">
        <f>'[2]All Speed'!J878</f>
        <v>66.89</v>
      </c>
      <c r="I878" s="112">
        <f>'[2]All Speed'!K878</f>
        <v>65.39</v>
      </c>
      <c r="J878" s="2">
        <f>'[2]All Speed'!L878</f>
        <v>60.19</v>
      </c>
      <c r="K878" s="112">
        <f>'[2]All Speed'!M878</f>
        <v>66.260000000000005</v>
      </c>
      <c r="L878" s="115">
        <f>VLOOKUP(A:A,readme[#All],2,FALSE)</f>
        <v>0</v>
      </c>
      <c r="M878" s="119">
        <f>VLOOKUP(A:A,readme[#All],3,FALSE)</f>
        <v>0</v>
      </c>
      <c r="N878" s="115">
        <f>VLOOKUP(A:A,readme[#All],4,FALSE)</f>
        <v>0</v>
      </c>
      <c r="O878" s="6">
        <f>VLOOKUP(A:A,readme[#All],5,FALSE)</f>
        <v>0</v>
      </c>
      <c r="P878" s="115">
        <f>VLOOKUP(A:A,readme[#All],6,FALSE)</f>
        <v>0</v>
      </c>
      <c r="Q878" s="143">
        <f t="shared" si="52"/>
        <v>-1</v>
      </c>
      <c r="R878" s="117">
        <f t="shared" si="53"/>
        <v>4474.2721000000001</v>
      </c>
      <c r="S878" s="143">
        <f t="shared" si="54"/>
        <v>-1</v>
      </c>
      <c r="T878" s="118">
        <f t="shared" si="55"/>
        <v>3622.8360999999995</v>
      </c>
      <c r="V878" s="10">
        <v>28637</v>
      </c>
      <c r="W878" s="139"/>
      <c r="X878" s="139"/>
      <c r="Y878" s="139"/>
      <c r="Z878" s="139"/>
      <c r="AA878" s="139"/>
      <c r="AB878" s="139"/>
      <c r="AC878" s="139"/>
      <c r="AD878" s="139"/>
      <c r="AE878" s="139">
        <v>62.02</v>
      </c>
      <c r="AF878" s="139">
        <v>0</v>
      </c>
      <c r="AG878" s="139">
        <v>66.59</v>
      </c>
      <c r="AH878" s="139">
        <v>0</v>
      </c>
      <c r="AI878" s="139"/>
      <c r="AJ878" s="139"/>
      <c r="AK878" s="139"/>
      <c r="AL878" s="139"/>
      <c r="AM878" s="139">
        <v>62.02</v>
      </c>
      <c r="AN878" s="139">
        <v>0</v>
      </c>
      <c r="AO878" s="139">
        <v>66.59</v>
      </c>
      <c r="AP878" s="139">
        <v>0</v>
      </c>
    </row>
    <row r="879" spans="1:42" x14ac:dyDescent="0.25">
      <c r="A879">
        <f>'[2]All Speed'!A879</f>
        <v>8840</v>
      </c>
      <c r="B879">
        <f>'[2]All Speed'!C879</f>
        <v>4</v>
      </c>
      <c r="C879" s="8" t="str">
        <f>'[2]All Speed'!D879</f>
        <v>SR-78 EB</v>
      </c>
      <c r="D879" s="5">
        <f>'[2]All Speed'!E879</f>
        <v>24</v>
      </c>
      <c r="E879" s="1">
        <f>'[2]All Speed'!F879</f>
        <v>0.49</v>
      </c>
      <c r="F879" s="8" t="str">
        <f>'[2]All Speed'!G879</f>
        <v>SYCAMORE</v>
      </c>
      <c r="G879" s="112">
        <f>'[2]All Speed'!I879</f>
        <v>66.47</v>
      </c>
      <c r="H879" s="2">
        <f>'[2]All Speed'!J879</f>
        <v>60.5</v>
      </c>
      <c r="I879" s="112">
        <f>'[2]All Speed'!K879</f>
        <v>64.36</v>
      </c>
      <c r="J879" s="2">
        <f>'[2]All Speed'!L879</f>
        <v>52.38</v>
      </c>
      <c r="K879" s="112">
        <f>'[2]All Speed'!M879</f>
        <v>66.38</v>
      </c>
      <c r="L879" s="115">
        <f>VLOOKUP(A:A,readme[#All],2,FALSE)</f>
        <v>0</v>
      </c>
      <c r="M879" s="119">
        <f>VLOOKUP(A:A,readme[#All],3,FALSE)</f>
        <v>0</v>
      </c>
      <c r="N879" s="115">
        <f>VLOOKUP(A:A,readme[#All],4,FALSE)</f>
        <v>0</v>
      </c>
      <c r="O879" s="6">
        <f>VLOOKUP(A:A,readme[#All],5,FALSE)</f>
        <v>0</v>
      </c>
      <c r="P879" s="115">
        <f>VLOOKUP(A:A,readme[#All],6,FALSE)</f>
        <v>0</v>
      </c>
      <c r="Q879" s="143">
        <f t="shared" si="52"/>
        <v>-1</v>
      </c>
      <c r="R879" s="117">
        <f t="shared" si="53"/>
        <v>3660.25</v>
      </c>
      <c r="S879" s="143">
        <f t="shared" si="54"/>
        <v>-1</v>
      </c>
      <c r="T879" s="118">
        <f t="shared" si="55"/>
        <v>2743.6644000000001</v>
      </c>
      <c r="V879" s="10">
        <v>28638</v>
      </c>
      <c r="W879" s="139"/>
      <c r="X879" s="139"/>
      <c r="Y879" s="139"/>
      <c r="Z879" s="139"/>
      <c r="AA879" s="139"/>
      <c r="AB879" s="139"/>
      <c r="AC879" s="139"/>
      <c r="AD879" s="139"/>
      <c r="AE879" s="139">
        <v>63.12</v>
      </c>
      <c r="AF879" s="139">
        <v>0</v>
      </c>
      <c r="AG879" s="139">
        <v>66.2</v>
      </c>
      <c r="AH879" s="139">
        <v>0</v>
      </c>
      <c r="AI879" s="139"/>
      <c r="AJ879" s="139"/>
      <c r="AK879" s="139"/>
      <c r="AL879" s="139"/>
      <c r="AM879" s="139">
        <v>63.12</v>
      </c>
      <c r="AN879" s="139">
        <v>0</v>
      </c>
      <c r="AO879" s="139">
        <v>66.2</v>
      </c>
      <c r="AP879" s="139">
        <v>0</v>
      </c>
    </row>
    <row r="880" spans="1:42" x14ac:dyDescent="0.25">
      <c r="A880">
        <f>'[2]All Speed'!A880</f>
        <v>29182</v>
      </c>
      <c r="B880">
        <f>'[2]All Speed'!C880</f>
        <v>4</v>
      </c>
      <c r="C880" s="8" t="str">
        <f>'[2]All Speed'!D880</f>
        <v>SR-78 EB</v>
      </c>
      <c r="D880" s="5">
        <f>'[2]All Speed'!E880</f>
        <v>28</v>
      </c>
      <c r="E880" s="1">
        <f>'[2]All Speed'!F880</f>
        <v>0.44</v>
      </c>
      <c r="F880" s="8" t="str">
        <f>'[2]All Speed'!G880</f>
        <v>RANCHO SANTA FE</v>
      </c>
      <c r="G880" s="112">
        <f>'[2]All Speed'!I880</f>
        <v>67.290000000000006</v>
      </c>
      <c r="H880" s="2">
        <f>'[2]All Speed'!J880</f>
        <v>67.14</v>
      </c>
      <c r="I880" s="112">
        <f>'[2]All Speed'!K880</f>
        <v>66.31</v>
      </c>
      <c r="J880" s="2">
        <f>'[2]All Speed'!L880</f>
        <v>42.75</v>
      </c>
      <c r="K880" s="112">
        <f>'[2]All Speed'!M880</f>
        <v>66.78</v>
      </c>
      <c r="L880" s="115">
        <f>VLOOKUP(A:A,readme[#All],2,FALSE)</f>
        <v>0</v>
      </c>
      <c r="M880" s="119">
        <f>VLOOKUP(A:A,readme[#All],3,FALSE)</f>
        <v>0</v>
      </c>
      <c r="N880" s="115">
        <f>VLOOKUP(A:A,readme[#All],4,FALSE)</f>
        <v>0</v>
      </c>
      <c r="O880" s="6">
        <f>VLOOKUP(A:A,readme[#All],5,FALSE)</f>
        <v>0</v>
      </c>
      <c r="P880" s="115">
        <f>VLOOKUP(A:A,readme[#All],6,FALSE)</f>
        <v>0</v>
      </c>
      <c r="Q880" s="143">
        <f t="shared" si="52"/>
        <v>-1</v>
      </c>
      <c r="R880" s="117">
        <f t="shared" si="53"/>
        <v>4507.7795999999998</v>
      </c>
      <c r="S880" s="143">
        <f t="shared" si="54"/>
        <v>-1</v>
      </c>
      <c r="T880" s="118">
        <f t="shared" si="55"/>
        <v>1827.5625</v>
      </c>
      <c r="V880" s="10">
        <v>28673</v>
      </c>
      <c r="W880" s="139">
        <v>59.93</v>
      </c>
      <c r="X880" s="139">
        <v>0</v>
      </c>
      <c r="Y880" s="139">
        <v>62.05</v>
      </c>
      <c r="Z880" s="139">
        <v>0</v>
      </c>
      <c r="AA880" s="139"/>
      <c r="AB880" s="139"/>
      <c r="AC880" s="139"/>
      <c r="AD880" s="139"/>
      <c r="AE880" s="139"/>
      <c r="AF880" s="139"/>
      <c r="AG880" s="139"/>
      <c r="AH880" s="139"/>
      <c r="AI880" s="139"/>
      <c r="AJ880" s="139"/>
      <c r="AK880" s="139"/>
      <c r="AL880" s="139"/>
      <c r="AM880" s="139">
        <v>59.93</v>
      </c>
      <c r="AN880" s="139">
        <v>0</v>
      </c>
      <c r="AO880" s="139">
        <v>62.05</v>
      </c>
      <c r="AP880" s="139">
        <v>0</v>
      </c>
    </row>
    <row r="881" spans="1:42" x14ac:dyDescent="0.25">
      <c r="A881">
        <f>'[2]All Speed'!A881</f>
        <v>9039</v>
      </c>
      <c r="B881">
        <f>'[2]All Speed'!C881</f>
        <v>4</v>
      </c>
      <c r="C881" s="8" t="str">
        <f>'[2]All Speed'!D881</f>
        <v>SR-78 EB</v>
      </c>
      <c r="D881" s="5">
        <f>'[2]All Speed'!E881</f>
        <v>30</v>
      </c>
      <c r="E881" s="1">
        <f>'[2]All Speed'!F881</f>
        <v>7.0000000000000007E-2</v>
      </c>
      <c r="F881" s="8" t="str">
        <f>'[2]All Speed'!G881</f>
        <v>LAS POSAS</v>
      </c>
      <c r="G881" s="112">
        <f>'[2]All Speed'!I881</f>
        <v>67.290000000000006</v>
      </c>
      <c r="H881" s="2">
        <f>'[2]All Speed'!J881</f>
        <v>67.14</v>
      </c>
      <c r="I881" s="112">
        <f>'[2]All Speed'!K881</f>
        <v>66.31</v>
      </c>
      <c r="J881" s="2">
        <f>'[2]All Speed'!L881</f>
        <v>42.75</v>
      </c>
      <c r="K881" s="112">
        <f>'[2]All Speed'!M881</f>
        <v>66.78</v>
      </c>
      <c r="L881" s="115">
        <f>VLOOKUP(A:A,readme[#All],2,FALSE)</f>
        <v>0</v>
      </c>
      <c r="M881" s="119">
        <f>VLOOKUP(A:A,readme[#All],3,FALSE)</f>
        <v>0</v>
      </c>
      <c r="N881" s="115">
        <f>VLOOKUP(A:A,readme[#All],4,FALSE)</f>
        <v>0</v>
      </c>
      <c r="O881" s="6">
        <f>VLOOKUP(A:A,readme[#All],5,FALSE)</f>
        <v>0</v>
      </c>
      <c r="P881" s="115">
        <f>VLOOKUP(A:A,readme[#All],6,FALSE)</f>
        <v>0</v>
      </c>
      <c r="Q881" s="143">
        <f t="shared" si="52"/>
        <v>-1</v>
      </c>
      <c r="R881" s="117">
        <f t="shared" si="53"/>
        <v>4507.7795999999998</v>
      </c>
      <c r="S881" s="143">
        <f t="shared" si="54"/>
        <v>-1</v>
      </c>
      <c r="T881" s="118">
        <f t="shared" si="55"/>
        <v>1827.5625</v>
      </c>
      <c r="V881" s="10">
        <v>28675</v>
      </c>
      <c r="W881" s="139"/>
      <c r="X881" s="139"/>
      <c r="Y881" s="139"/>
      <c r="Z881" s="139"/>
      <c r="AA881" s="139"/>
      <c r="AB881" s="139"/>
      <c r="AC881" s="139"/>
      <c r="AD881" s="139"/>
      <c r="AE881" s="139">
        <v>65.72</v>
      </c>
      <c r="AF881" s="139">
        <v>0</v>
      </c>
      <c r="AG881" s="139">
        <v>66.39</v>
      </c>
      <c r="AH881" s="139">
        <v>0</v>
      </c>
      <c r="AI881" s="139"/>
      <c r="AJ881" s="139"/>
      <c r="AK881" s="139"/>
      <c r="AL881" s="139"/>
      <c r="AM881" s="139">
        <v>65.72</v>
      </c>
      <c r="AN881" s="139">
        <v>0</v>
      </c>
      <c r="AO881" s="139">
        <v>66.39</v>
      </c>
      <c r="AP881" s="139">
        <v>0</v>
      </c>
    </row>
    <row r="882" spans="1:42" x14ac:dyDescent="0.25">
      <c r="A882">
        <f>'[2]All Speed'!A882</f>
        <v>16446</v>
      </c>
      <c r="B882">
        <f>'[2]All Speed'!C882</f>
        <v>4</v>
      </c>
      <c r="C882" s="8" t="str">
        <f>'[2]All Speed'!D882</f>
        <v>SR-78 EB</v>
      </c>
      <c r="D882" s="5">
        <f>'[2]All Speed'!E882</f>
        <v>37</v>
      </c>
      <c r="E882" s="1">
        <f>'[2]All Speed'!F882</f>
        <v>0.45</v>
      </c>
      <c r="F882" s="8" t="str">
        <f>'[2]All Speed'!G882</f>
        <v>TWIN OAKS VALLEY</v>
      </c>
      <c r="G882" s="112">
        <f>'[2]All Speed'!I882</f>
        <v>66.38</v>
      </c>
      <c r="H882" s="2">
        <f>'[2]All Speed'!J882</f>
        <v>64.209999999999994</v>
      </c>
      <c r="I882" s="112">
        <f>'[2]All Speed'!K882</f>
        <v>64.81</v>
      </c>
      <c r="J882" s="2">
        <f>'[2]All Speed'!L882</f>
        <v>55.53</v>
      </c>
      <c r="K882" s="112">
        <f>'[2]All Speed'!M882</f>
        <v>66.010000000000005</v>
      </c>
      <c r="L882" s="115">
        <f>VLOOKUP(A:A,readme[#All],2,FALSE)</f>
        <v>0</v>
      </c>
      <c r="M882" s="119">
        <f>VLOOKUP(A:A,readme[#All],3,FALSE)</f>
        <v>0</v>
      </c>
      <c r="N882" s="115">
        <f>VLOOKUP(A:A,readme[#All],4,FALSE)</f>
        <v>0</v>
      </c>
      <c r="O882" s="6">
        <f>VLOOKUP(A:A,readme[#All],5,FALSE)</f>
        <v>0</v>
      </c>
      <c r="P882" s="115">
        <f>VLOOKUP(A:A,readme[#All],6,FALSE)</f>
        <v>0</v>
      </c>
      <c r="Q882" s="143">
        <f t="shared" si="52"/>
        <v>-1</v>
      </c>
      <c r="R882" s="117">
        <f t="shared" si="53"/>
        <v>4122.9240999999993</v>
      </c>
      <c r="S882" s="143">
        <f t="shared" si="54"/>
        <v>-1</v>
      </c>
      <c r="T882" s="118">
        <f t="shared" si="55"/>
        <v>3083.5808999999999</v>
      </c>
      <c r="V882" s="10">
        <v>28676</v>
      </c>
      <c r="W882" s="139"/>
      <c r="X882" s="139"/>
      <c r="Y882" s="139"/>
      <c r="Z882" s="139"/>
      <c r="AA882" s="139"/>
      <c r="AB882" s="139"/>
      <c r="AC882" s="139"/>
      <c r="AD882" s="139"/>
      <c r="AE882" s="139"/>
      <c r="AF882" s="139"/>
      <c r="AG882" s="139"/>
      <c r="AH882" s="139"/>
      <c r="AI882" s="139">
        <v>66.22</v>
      </c>
      <c r="AJ882" s="139">
        <v>0</v>
      </c>
      <c r="AK882" s="139">
        <v>58.21</v>
      </c>
      <c r="AL882" s="139">
        <v>0</v>
      </c>
      <c r="AM882" s="139">
        <v>66.22</v>
      </c>
      <c r="AN882" s="139">
        <v>0</v>
      </c>
      <c r="AO882" s="139">
        <v>58.21</v>
      </c>
      <c r="AP882" s="139">
        <v>0</v>
      </c>
    </row>
    <row r="883" spans="1:42" x14ac:dyDescent="0.25">
      <c r="A883">
        <f>'[2]All Speed'!A883</f>
        <v>7963</v>
      </c>
      <c r="B883">
        <f>'[2]All Speed'!C883</f>
        <v>4</v>
      </c>
      <c r="C883" s="8" t="str">
        <f>'[2]All Speed'!D883</f>
        <v>SR-78 EB</v>
      </c>
      <c r="D883" s="5">
        <f>'[2]All Speed'!E883</f>
        <v>40</v>
      </c>
      <c r="E883" s="1">
        <f>'[2]All Speed'!F883</f>
        <v>0.53</v>
      </c>
      <c r="F883" s="8" t="str">
        <f>'[2]All Speed'!G883</f>
        <v>WOODLAND</v>
      </c>
      <c r="G883" s="112">
        <f>'[2]All Speed'!I883</f>
        <v>63.76</v>
      </c>
      <c r="H883" s="2">
        <f>'[2]All Speed'!J883</f>
        <v>58.44</v>
      </c>
      <c r="I883" s="112">
        <f>'[2]All Speed'!K883</f>
        <v>62.03</v>
      </c>
      <c r="J883" s="2">
        <f>'[2]All Speed'!L883</f>
        <v>49.08</v>
      </c>
      <c r="K883" s="112">
        <f>'[2]All Speed'!M883</f>
        <v>63.1</v>
      </c>
      <c r="L883" s="115">
        <f>VLOOKUP(A:A,readme[#All],2,FALSE)</f>
        <v>0</v>
      </c>
      <c r="M883" s="119">
        <f>VLOOKUP(A:A,readme[#All],3,FALSE)</f>
        <v>0</v>
      </c>
      <c r="N883" s="115">
        <f>VLOOKUP(A:A,readme[#All],4,FALSE)</f>
        <v>0</v>
      </c>
      <c r="O883" s="6">
        <f>VLOOKUP(A:A,readme[#All],5,FALSE)</f>
        <v>0</v>
      </c>
      <c r="P883" s="115">
        <f>VLOOKUP(A:A,readme[#All],6,FALSE)</f>
        <v>0</v>
      </c>
      <c r="Q883" s="143">
        <f t="shared" si="52"/>
        <v>-1</v>
      </c>
      <c r="R883" s="117">
        <f t="shared" si="53"/>
        <v>3415.2335999999996</v>
      </c>
      <c r="S883" s="143">
        <f t="shared" si="54"/>
        <v>-1</v>
      </c>
      <c r="T883" s="118">
        <f t="shared" si="55"/>
        <v>2408.8463999999999</v>
      </c>
      <c r="V883" s="10">
        <v>28678</v>
      </c>
      <c r="W883" s="139"/>
      <c r="X883" s="139"/>
      <c r="Y883" s="139"/>
      <c r="Z883" s="139"/>
      <c r="AA883" s="139"/>
      <c r="AB883" s="139"/>
      <c r="AC883" s="139"/>
      <c r="AD883" s="139"/>
      <c r="AE883" s="139"/>
      <c r="AF883" s="139"/>
      <c r="AG883" s="139"/>
      <c r="AH883" s="139"/>
      <c r="AI883" s="139">
        <v>66.22</v>
      </c>
      <c r="AJ883" s="139">
        <v>0</v>
      </c>
      <c r="AK883" s="139">
        <v>58.21</v>
      </c>
      <c r="AL883" s="139">
        <v>0</v>
      </c>
      <c r="AM883" s="139">
        <v>66.22</v>
      </c>
      <c r="AN883" s="139">
        <v>0</v>
      </c>
      <c r="AO883" s="139">
        <v>58.21</v>
      </c>
      <c r="AP883" s="139">
        <v>0</v>
      </c>
    </row>
    <row r="884" spans="1:42" x14ac:dyDescent="0.25">
      <c r="A884">
        <f>'[2]All Speed'!A884</f>
        <v>8846</v>
      </c>
      <c r="B884">
        <f>'[2]All Speed'!C884</f>
        <v>4</v>
      </c>
      <c r="C884" s="8" t="str">
        <f>'[2]All Speed'!D884</f>
        <v>SR-78 EB</v>
      </c>
      <c r="D884" s="5">
        <f>'[2]All Speed'!E884</f>
        <v>42</v>
      </c>
      <c r="E884" s="1">
        <f>'[2]All Speed'!F884</f>
        <v>0.4</v>
      </c>
      <c r="F884" s="8" t="str">
        <f>'[2]All Speed'!G884</f>
        <v>WOODLAND</v>
      </c>
      <c r="G884" s="112">
        <f>'[2]All Speed'!I884</f>
        <v>65.41</v>
      </c>
      <c r="H884" s="2">
        <f>'[2]All Speed'!J884</f>
        <v>48.2</v>
      </c>
      <c r="I884" s="112">
        <f>'[2]All Speed'!K884</f>
        <v>58.16</v>
      </c>
      <c r="J884" s="2">
        <f>'[2]All Speed'!L884</f>
        <v>38.68</v>
      </c>
      <c r="K884" s="112">
        <f>'[2]All Speed'!M884</f>
        <v>64.260000000000005</v>
      </c>
      <c r="L884" s="115">
        <f>VLOOKUP(A:A,readme[#All],2,FALSE)</f>
        <v>0</v>
      </c>
      <c r="M884" s="119">
        <f>VLOOKUP(A:A,readme[#All],3,FALSE)</f>
        <v>0</v>
      </c>
      <c r="N884" s="115">
        <f>VLOOKUP(A:A,readme[#All],4,FALSE)</f>
        <v>0</v>
      </c>
      <c r="O884" s="6">
        <f>VLOOKUP(A:A,readme[#All],5,FALSE)</f>
        <v>0</v>
      </c>
      <c r="P884" s="115">
        <f>VLOOKUP(A:A,readme[#All],6,FALSE)</f>
        <v>0</v>
      </c>
      <c r="Q884" s="143">
        <f t="shared" si="52"/>
        <v>-1</v>
      </c>
      <c r="R884" s="117">
        <f t="shared" si="53"/>
        <v>2323.2400000000002</v>
      </c>
      <c r="S884" s="143">
        <f t="shared" si="54"/>
        <v>-1</v>
      </c>
      <c r="T884" s="118">
        <f t="shared" si="55"/>
        <v>1496.1424</v>
      </c>
      <c r="V884" s="10">
        <v>28695</v>
      </c>
      <c r="W884" s="139">
        <v>26.25</v>
      </c>
      <c r="X884" s="139">
        <v>0</v>
      </c>
      <c r="Y884" s="139">
        <v>67.959999999999994</v>
      </c>
      <c r="Z884" s="139">
        <v>0</v>
      </c>
      <c r="AA884" s="139"/>
      <c r="AB884" s="139"/>
      <c r="AC884" s="139"/>
      <c r="AD884" s="139"/>
      <c r="AE884" s="139"/>
      <c r="AF884" s="139"/>
      <c r="AG884" s="139"/>
      <c r="AH884" s="139"/>
      <c r="AI884" s="139"/>
      <c r="AJ884" s="139"/>
      <c r="AK884" s="139"/>
      <c r="AL884" s="139"/>
      <c r="AM884" s="139">
        <v>26.25</v>
      </c>
      <c r="AN884" s="139">
        <v>0</v>
      </c>
      <c r="AO884" s="139">
        <v>67.959999999999994</v>
      </c>
      <c r="AP884" s="139">
        <v>0</v>
      </c>
    </row>
    <row r="885" spans="1:42" x14ac:dyDescent="0.25">
      <c r="A885">
        <f>'[2]All Speed'!A885</f>
        <v>8042</v>
      </c>
      <c r="B885">
        <f>'[2]All Speed'!C885</f>
        <v>4</v>
      </c>
      <c r="C885" s="8" t="str">
        <f>'[2]All Speed'!D885</f>
        <v>SR-78 EB</v>
      </c>
      <c r="D885" s="5">
        <f>'[2]All Speed'!E885</f>
        <v>44</v>
      </c>
      <c r="E885" s="1">
        <f>'[2]All Speed'!F885</f>
        <v>0.37</v>
      </c>
      <c r="F885" s="8" t="str">
        <f>'[2]All Speed'!G885</f>
        <v>NORDAHL</v>
      </c>
      <c r="G885" s="112">
        <f>'[2]All Speed'!I885</f>
        <v>65.099999999999994</v>
      </c>
      <c r="H885" s="2">
        <f>'[2]All Speed'!J885</f>
        <v>43.81</v>
      </c>
      <c r="I885" s="112">
        <f>'[2]All Speed'!K885</f>
        <v>59.43</v>
      </c>
      <c r="J885" s="2">
        <f>'[2]All Speed'!L885</f>
        <v>44.9</v>
      </c>
      <c r="K885" s="112">
        <f>'[2]All Speed'!M885</f>
        <v>64.67</v>
      </c>
      <c r="L885" s="115">
        <f>VLOOKUP(A:A,readme[#All],2,FALSE)</f>
        <v>0</v>
      </c>
      <c r="M885" s="119">
        <f>VLOOKUP(A:A,readme[#All],3,FALSE)</f>
        <v>0</v>
      </c>
      <c r="N885" s="115">
        <f>VLOOKUP(A:A,readme[#All],4,FALSE)</f>
        <v>0</v>
      </c>
      <c r="O885" s="6">
        <f>VLOOKUP(A:A,readme[#All],5,FALSE)</f>
        <v>0</v>
      </c>
      <c r="P885" s="115">
        <f>VLOOKUP(A:A,readme[#All],6,FALSE)</f>
        <v>0</v>
      </c>
      <c r="Q885" s="143">
        <f t="shared" si="52"/>
        <v>-1</v>
      </c>
      <c r="R885" s="117">
        <f t="shared" si="53"/>
        <v>1919.3161000000002</v>
      </c>
      <c r="S885" s="143">
        <f t="shared" si="54"/>
        <v>-1</v>
      </c>
      <c r="T885" s="118">
        <f t="shared" si="55"/>
        <v>2016.0099999999998</v>
      </c>
      <c r="V885" s="10">
        <v>28698</v>
      </c>
      <c r="W885" s="139">
        <v>34.24</v>
      </c>
      <c r="X885" s="139">
        <v>0</v>
      </c>
      <c r="Y885" s="139">
        <v>68.39</v>
      </c>
      <c r="Z885" s="139">
        <v>0</v>
      </c>
      <c r="AA885" s="139"/>
      <c r="AB885" s="139"/>
      <c r="AC885" s="139"/>
      <c r="AD885" s="139"/>
      <c r="AE885" s="139"/>
      <c r="AF885" s="139"/>
      <c r="AG885" s="139"/>
      <c r="AH885" s="139"/>
      <c r="AI885" s="139"/>
      <c r="AJ885" s="139"/>
      <c r="AK885" s="139"/>
      <c r="AL885" s="139"/>
      <c r="AM885" s="139">
        <v>34.24</v>
      </c>
      <c r="AN885" s="139">
        <v>0</v>
      </c>
      <c r="AO885" s="139">
        <v>68.39</v>
      </c>
      <c r="AP885" s="139">
        <v>0</v>
      </c>
    </row>
    <row r="886" spans="1:42" x14ac:dyDescent="0.25">
      <c r="A886">
        <f>'[2]All Speed'!A886</f>
        <v>12838</v>
      </c>
      <c r="B886">
        <f>'[2]All Speed'!C886</f>
        <v>4</v>
      </c>
      <c r="C886" s="8" t="str">
        <f>'[2]All Speed'!D886</f>
        <v>SR-78 EB</v>
      </c>
      <c r="D886" s="5">
        <f>'[2]All Speed'!E886</f>
        <v>45</v>
      </c>
      <c r="E886" s="1">
        <f>'[2]All Speed'!F886</f>
        <v>0.46</v>
      </c>
      <c r="F886" s="8" t="str">
        <f>'[2]All Speed'!G886</f>
        <v>NORDAHL</v>
      </c>
      <c r="G886" s="112">
        <f>'[2]All Speed'!I886</f>
        <v>65.099999999999994</v>
      </c>
      <c r="H886" s="2">
        <f>'[2]All Speed'!J886</f>
        <v>43.81</v>
      </c>
      <c r="I886" s="112">
        <f>'[2]All Speed'!K886</f>
        <v>59.43</v>
      </c>
      <c r="J886" s="2">
        <f>'[2]All Speed'!L886</f>
        <v>44.9</v>
      </c>
      <c r="K886" s="112">
        <f>'[2]All Speed'!M886</f>
        <v>64.67</v>
      </c>
      <c r="L886" s="115">
        <f>VLOOKUP(A:A,readme[#All],2,FALSE)</f>
        <v>0</v>
      </c>
      <c r="M886" s="119">
        <f>VLOOKUP(A:A,readme[#All],3,FALSE)</f>
        <v>0</v>
      </c>
      <c r="N886" s="115">
        <f>VLOOKUP(A:A,readme[#All],4,FALSE)</f>
        <v>0</v>
      </c>
      <c r="O886" s="6">
        <f>VLOOKUP(A:A,readme[#All],5,FALSE)</f>
        <v>0</v>
      </c>
      <c r="P886" s="115">
        <f>VLOOKUP(A:A,readme[#All],6,FALSE)</f>
        <v>0</v>
      </c>
      <c r="Q886" s="143">
        <f t="shared" si="52"/>
        <v>-1</v>
      </c>
      <c r="R886" s="117">
        <f t="shared" si="53"/>
        <v>1919.3161000000002</v>
      </c>
      <c r="S886" s="143">
        <f t="shared" si="54"/>
        <v>-1</v>
      </c>
      <c r="T886" s="118">
        <f t="shared" si="55"/>
        <v>2016.0099999999998</v>
      </c>
      <c r="V886" s="10">
        <v>28700</v>
      </c>
      <c r="W886" s="139"/>
      <c r="X886" s="139"/>
      <c r="Y886" s="139"/>
      <c r="Z886" s="139"/>
      <c r="AA886" s="139">
        <v>66.790000000000006</v>
      </c>
      <c r="AB886" s="139">
        <v>0</v>
      </c>
      <c r="AC886" s="139">
        <v>44.62</v>
      </c>
      <c r="AD886" s="139">
        <v>0</v>
      </c>
      <c r="AE886" s="139"/>
      <c r="AF886" s="139"/>
      <c r="AG886" s="139"/>
      <c r="AH886" s="139"/>
      <c r="AI886" s="139"/>
      <c r="AJ886" s="139"/>
      <c r="AK886" s="139"/>
      <c r="AL886" s="139"/>
      <c r="AM886" s="139">
        <v>66.790000000000006</v>
      </c>
      <c r="AN886" s="139">
        <v>0</v>
      </c>
      <c r="AO886" s="139">
        <v>44.62</v>
      </c>
      <c r="AP886" s="139">
        <v>0</v>
      </c>
    </row>
    <row r="887" spans="1:42" x14ac:dyDescent="0.25">
      <c r="A887">
        <f>'[2]All Speed'!A887</f>
        <v>12841</v>
      </c>
      <c r="B887">
        <f>'[2]All Speed'!C887</f>
        <v>4</v>
      </c>
      <c r="C887" s="8" t="str">
        <f>'[2]All Speed'!D887</f>
        <v>SR-78 EB</v>
      </c>
      <c r="D887" s="5">
        <f>'[2]All Speed'!E887</f>
        <v>46</v>
      </c>
      <c r="E887" s="1">
        <f>'[2]All Speed'!F887</f>
        <v>0.21</v>
      </c>
      <c r="F887" s="8" t="str">
        <f>'[2]All Speed'!G887</f>
        <v>I-15 SB</v>
      </c>
      <c r="G887" s="112">
        <f>'[2]All Speed'!I887</f>
        <v>60.35</v>
      </c>
      <c r="H887" s="2">
        <f>'[2]All Speed'!J887</f>
        <v>59.43</v>
      </c>
      <c r="I887" s="112">
        <f>'[2]All Speed'!K887</f>
        <v>62.8</v>
      </c>
      <c r="J887" s="2">
        <f>'[2]All Speed'!L887</f>
        <v>60.62</v>
      </c>
      <c r="K887" s="112">
        <f>'[2]All Speed'!M887</f>
        <v>61.99</v>
      </c>
      <c r="L887" s="115">
        <f>VLOOKUP(A:A,readme[#All],2,FALSE)</f>
        <v>0</v>
      </c>
      <c r="M887" s="119">
        <f>VLOOKUP(A:A,readme[#All],3,FALSE)</f>
        <v>0</v>
      </c>
      <c r="N887" s="115">
        <f>VLOOKUP(A:A,readme[#All],4,FALSE)</f>
        <v>0</v>
      </c>
      <c r="O887" s="6">
        <f>VLOOKUP(A:A,readme[#All],5,FALSE)</f>
        <v>0</v>
      </c>
      <c r="P887" s="115">
        <f>VLOOKUP(A:A,readme[#All],6,FALSE)</f>
        <v>0</v>
      </c>
      <c r="Q887" s="143">
        <f t="shared" si="52"/>
        <v>-1</v>
      </c>
      <c r="R887" s="117">
        <f t="shared" si="53"/>
        <v>3531.9249</v>
      </c>
      <c r="S887" s="143">
        <f t="shared" si="54"/>
        <v>-1</v>
      </c>
      <c r="T887" s="118">
        <f t="shared" si="55"/>
        <v>3674.7843999999996</v>
      </c>
      <c r="V887" s="10">
        <v>28706</v>
      </c>
      <c r="W887" s="139"/>
      <c r="X887" s="139"/>
      <c r="Y887" s="139"/>
      <c r="Z887" s="139"/>
      <c r="AA887" s="139">
        <v>67.209999999999994</v>
      </c>
      <c r="AB887" s="139">
        <v>0</v>
      </c>
      <c r="AC887" s="139">
        <v>52.48</v>
      </c>
      <c r="AD887" s="139">
        <v>0</v>
      </c>
      <c r="AE887" s="139"/>
      <c r="AF887" s="139"/>
      <c r="AG887" s="139"/>
      <c r="AH887" s="139"/>
      <c r="AI887" s="139"/>
      <c r="AJ887" s="139"/>
      <c r="AK887" s="139"/>
      <c r="AL887" s="139"/>
      <c r="AM887" s="139">
        <v>67.209999999999994</v>
      </c>
      <c r="AN887" s="139">
        <v>0</v>
      </c>
      <c r="AO887" s="139">
        <v>52.48</v>
      </c>
      <c r="AP887" s="139">
        <v>0</v>
      </c>
    </row>
    <row r="888" spans="1:42" x14ac:dyDescent="0.25">
      <c r="A888">
        <f>'[2]All Speed'!A888</f>
        <v>12836</v>
      </c>
      <c r="B888">
        <f>'[2]All Speed'!C888</f>
        <v>4</v>
      </c>
      <c r="C888" s="8" t="str">
        <f>'[2]All Speed'!D888</f>
        <v>SR-78 EB</v>
      </c>
      <c r="D888" s="5">
        <f>'[2]All Speed'!E888</f>
        <v>47</v>
      </c>
      <c r="E888" s="1">
        <f>'[2]All Speed'!F888</f>
        <v>0.5</v>
      </c>
      <c r="F888" s="8" t="str">
        <f>'[2]All Speed'!G888</f>
        <v>I-15 NB</v>
      </c>
      <c r="G888" s="112">
        <f>'[2]All Speed'!I888</f>
        <v>60.35</v>
      </c>
      <c r="H888" s="2">
        <f>'[2]All Speed'!J888</f>
        <v>59.43</v>
      </c>
      <c r="I888" s="112">
        <f>'[2]All Speed'!K888</f>
        <v>62.8</v>
      </c>
      <c r="J888" s="2">
        <f>'[2]All Speed'!L888</f>
        <v>60.62</v>
      </c>
      <c r="K888" s="112">
        <f>'[2]All Speed'!M888</f>
        <v>61.99</v>
      </c>
      <c r="L888" s="115">
        <f>VLOOKUP(A:A,readme[#All],2,FALSE)</f>
        <v>0</v>
      </c>
      <c r="M888" s="119">
        <f>VLOOKUP(A:A,readme[#All],3,FALSE)</f>
        <v>0</v>
      </c>
      <c r="N888" s="115">
        <f>VLOOKUP(A:A,readme[#All],4,FALSE)</f>
        <v>0</v>
      </c>
      <c r="O888" s="6">
        <f>VLOOKUP(A:A,readme[#All],5,FALSE)</f>
        <v>0</v>
      </c>
      <c r="P888" s="115">
        <f>VLOOKUP(A:A,readme[#All],6,FALSE)</f>
        <v>0</v>
      </c>
      <c r="Q888" s="143">
        <f t="shared" si="52"/>
        <v>-1</v>
      </c>
      <c r="R888" s="117">
        <f t="shared" si="53"/>
        <v>3531.9249</v>
      </c>
      <c r="S888" s="143">
        <f t="shared" si="54"/>
        <v>-1</v>
      </c>
      <c r="T888" s="118">
        <f t="shared" si="55"/>
        <v>3674.7843999999996</v>
      </c>
      <c r="V888" s="10">
        <v>28710</v>
      </c>
      <c r="W888" s="139">
        <v>26.19</v>
      </c>
      <c r="X888" s="139">
        <v>0</v>
      </c>
      <c r="Y888" s="139">
        <v>66.739999999999995</v>
      </c>
      <c r="Z888" s="139">
        <v>0</v>
      </c>
      <c r="AA888" s="139"/>
      <c r="AB888" s="139"/>
      <c r="AC888" s="139"/>
      <c r="AD888" s="139"/>
      <c r="AE888" s="139"/>
      <c r="AF888" s="139"/>
      <c r="AG888" s="139"/>
      <c r="AH888" s="139"/>
      <c r="AI888" s="139"/>
      <c r="AJ888" s="139"/>
      <c r="AK888" s="139"/>
      <c r="AL888" s="139"/>
      <c r="AM888" s="139">
        <v>26.19</v>
      </c>
      <c r="AN888" s="139">
        <v>0</v>
      </c>
      <c r="AO888" s="139">
        <v>66.739999999999995</v>
      </c>
      <c r="AP888" s="139">
        <v>0</v>
      </c>
    </row>
    <row r="889" spans="1:42" x14ac:dyDescent="0.25">
      <c r="A889">
        <f>'[2]All Speed'!A889</f>
        <v>21941</v>
      </c>
      <c r="B889">
        <f>'[2]All Speed'!C889</f>
        <v>4</v>
      </c>
      <c r="C889" s="8" t="str">
        <f>'[2]All Speed'!D889</f>
        <v>SR-78 EB</v>
      </c>
      <c r="D889" s="5">
        <f>'[2]All Speed'!E889</f>
        <v>49</v>
      </c>
      <c r="E889" s="1">
        <f>'[2]All Speed'!F889</f>
        <v>0.56000000000000005</v>
      </c>
      <c r="F889" s="8" t="str">
        <f>'[2]All Speed'!G889</f>
        <v>CENTRE CITY</v>
      </c>
      <c r="G889" s="112">
        <f>'[2]All Speed'!I889</f>
        <v>56.54</v>
      </c>
      <c r="H889" s="2">
        <f>'[2]All Speed'!J889</f>
        <v>56.45</v>
      </c>
      <c r="I889" s="112">
        <f>'[2]All Speed'!K889</f>
        <v>57.78</v>
      </c>
      <c r="J889" s="2">
        <f>'[2]All Speed'!L889</f>
        <v>47.86</v>
      </c>
      <c r="K889" s="112">
        <f>'[2]All Speed'!M889</f>
        <v>57.52</v>
      </c>
      <c r="L889" s="115">
        <f>VLOOKUP(A:A,readme[#All],2,FALSE)</f>
        <v>0</v>
      </c>
      <c r="M889" s="119">
        <f>VLOOKUP(A:A,readme[#All],3,FALSE)</f>
        <v>0</v>
      </c>
      <c r="N889" s="115">
        <f>VLOOKUP(A:A,readme[#All],4,FALSE)</f>
        <v>0</v>
      </c>
      <c r="O889" s="6">
        <f>VLOOKUP(A:A,readme[#All],5,FALSE)</f>
        <v>0</v>
      </c>
      <c r="P889" s="115">
        <f>VLOOKUP(A:A,readme[#All],6,FALSE)</f>
        <v>0</v>
      </c>
      <c r="Q889" s="143">
        <f t="shared" si="52"/>
        <v>-1</v>
      </c>
      <c r="R889" s="117">
        <f t="shared" si="53"/>
        <v>3186.6025000000004</v>
      </c>
      <c r="S889" s="143">
        <f t="shared" si="54"/>
        <v>-1</v>
      </c>
      <c r="T889" s="118">
        <f t="shared" si="55"/>
        <v>2290.5796</v>
      </c>
      <c r="V889" s="10">
        <v>28716</v>
      </c>
      <c r="W889" s="139"/>
      <c r="X889" s="139"/>
      <c r="Y889" s="139"/>
      <c r="Z889" s="139"/>
      <c r="AA889" s="139">
        <v>66.209999999999994</v>
      </c>
      <c r="AB889" s="139">
        <v>0</v>
      </c>
      <c r="AC889" s="139">
        <v>41.4</v>
      </c>
      <c r="AD889" s="139">
        <v>0</v>
      </c>
      <c r="AE889" s="139"/>
      <c r="AF889" s="139"/>
      <c r="AG889" s="139"/>
      <c r="AH889" s="139"/>
      <c r="AI889" s="139"/>
      <c r="AJ889" s="139"/>
      <c r="AK889" s="139"/>
      <c r="AL889" s="139"/>
      <c r="AM889" s="139">
        <v>66.209999999999994</v>
      </c>
      <c r="AN889" s="139">
        <v>0</v>
      </c>
      <c r="AO889" s="139">
        <v>41.4</v>
      </c>
      <c r="AP889" s="139">
        <v>0</v>
      </c>
    </row>
    <row r="890" spans="1:42" x14ac:dyDescent="0.25">
      <c r="A890">
        <f>'[2]All Speed'!A890</f>
        <v>12823</v>
      </c>
      <c r="B890">
        <f>'[2]All Speed'!C890</f>
        <v>3</v>
      </c>
      <c r="C890" s="8" t="str">
        <f>'[2]All Speed'!D890</f>
        <v>SR-78 WB</v>
      </c>
      <c r="D890" s="5">
        <f>'[2]All Speed'!E890</f>
        <v>2</v>
      </c>
      <c r="E890" s="1">
        <f>'[2]All Speed'!F890</f>
        <v>0.21</v>
      </c>
      <c r="F890" s="8" t="str">
        <f>'[2]All Speed'!G890</f>
        <v>CENTRE CITY</v>
      </c>
      <c r="G890" s="112">
        <f>'[2]All Speed'!I890</f>
        <v>58.55</v>
      </c>
      <c r="H890" s="2">
        <f>'[2]All Speed'!J890</f>
        <v>47.93</v>
      </c>
      <c r="I890" s="112">
        <f>'[2]All Speed'!K890</f>
        <v>56.04</v>
      </c>
      <c r="J890" s="2">
        <f>'[2]All Speed'!L890</f>
        <v>55.26</v>
      </c>
      <c r="K890" s="112">
        <f>'[2]All Speed'!M890</f>
        <v>58.58</v>
      </c>
      <c r="L890" s="115">
        <f>VLOOKUP(A:A,readme[#All],2,FALSE)</f>
        <v>0</v>
      </c>
      <c r="M890" s="119">
        <f>VLOOKUP(A:A,readme[#All],3,FALSE)</f>
        <v>0</v>
      </c>
      <c r="N890" s="115">
        <f>VLOOKUP(A:A,readme[#All],4,FALSE)</f>
        <v>0</v>
      </c>
      <c r="O890" s="6">
        <f>VLOOKUP(A:A,readme[#All],5,FALSE)</f>
        <v>0</v>
      </c>
      <c r="P890" s="115">
        <f>VLOOKUP(A:A,readme[#All],6,FALSE)</f>
        <v>0</v>
      </c>
      <c r="Q890" s="143">
        <f t="shared" si="52"/>
        <v>-1</v>
      </c>
      <c r="R890" s="117">
        <f t="shared" si="53"/>
        <v>2297.2849000000001</v>
      </c>
      <c r="S890" s="143">
        <f t="shared" si="54"/>
        <v>-1</v>
      </c>
      <c r="T890" s="118">
        <f t="shared" si="55"/>
        <v>3053.6675999999998</v>
      </c>
      <c r="V890" s="10">
        <v>28717</v>
      </c>
      <c r="W890" s="139"/>
      <c r="X890" s="139"/>
      <c r="Y890" s="139"/>
      <c r="Z890" s="139"/>
      <c r="AA890" s="139">
        <v>66.099999999999994</v>
      </c>
      <c r="AB890" s="139">
        <v>0</v>
      </c>
      <c r="AC890" s="139">
        <v>44.15</v>
      </c>
      <c r="AD890" s="139">
        <v>0</v>
      </c>
      <c r="AE890" s="139"/>
      <c r="AF890" s="139"/>
      <c r="AG890" s="139"/>
      <c r="AH890" s="139"/>
      <c r="AI890" s="139"/>
      <c r="AJ890" s="139"/>
      <c r="AK890" s="139"/>
      <c r="AL890" s="139"/>
      <c r="AM890" s="139">
        <v>66.099999999999994</v>
      </c>
      <c r="AN890" s="139">
        <v>0</v>
      </c>
      <c r="AO890" s="139">
        <v>44.15</v>
      </c>
      <c r="AP890" s="139">
        <v>0</v>
      </c>
    </row>
    <row r="891" spans="1:42" x14ac:dyDescent="0.25">
      <c r="A891">
        <f>'[2]All Speed'!A891</f>
        <v>21942</v>
      </c>
      <c r="B891">
        <f>'[2]All Speed'!C891</f>
        <v>3</v>
      </c>
      <c r="C891" s="8" t="str">
        <f>'[2]All Speed'!D891</f>
        <v>SR-78 WB</v>
      </c>
      <c r="D891" s="5">
        <f>'[2]All Speed'!E891</f>
        <v>4</v>
      </c>
      <c r="E891" s="1">
        <f>'[2]All Speed'!F891</f>
        <v>0.85</v>
      </c>
      <c r="F891" s="8" t="str">
        <f>'[2]All Speed'!G891</f>
        <v>I-15 NB</v>
      </c>
      <c r="G891" s="112">
        <f>'[2]All Speed'!I891</f>
        <v>59.6</v>
      </c>
      <c r="H891" s="2">
        <f>'[2]All Speed'!J891</f>
        <v>38.19</v>
      </c>
      <c r="I891" s="112">
        <f>'[2]All Speed'!K891</f>
        <v>57.97</v>
      </c>
      <c r="J891" s="2">
        <f>'[2]All Speed'!L891</f>
        <v>50.39</v>
      </c>
      <c r="K891" s="112">
        <f>'[2]All Speed'!M891</f>
        <v>59.5</v>
      </c>
      <c r="L891" s="115">
        <f>VLOOKUP(A:A,readme[#All],2,FALSE)</f>
        <v>0</v>
      </c>
      <c r="M891" s="119">
        <f>VLOOKUP(A:A,readme[#All],3,FALSE)</f>
        <v>0</v>
      </c>
      <c r="N891" s="115">
        <f>VLOOKUP(A:A,readme[#All],4,FALSE)</f>
        <v>0</v>
      </c>
      <c r="O891" s="6">
        <f>VLOOKUP(A:A,readme[#All],5,FALSE)</f>
        <v>0</v>
      </c>
      <c r="P891" s="115">
        <f>VLOOKUP(A:A,readme[#All],6,FALSE)</f>
        <v>0</v>
      </c>
      <c r="Q891" s="143">
        <f t="shared" si="52"/>
        <v>-1</v>
      </c>
      <c r="R891" s="117">
        <f t="shared" si="53"/>
        <v>1458.4760999999999</v>
      </c>
      <c r="S891" s="143">
        <f t="shared" si="54"/>
        <v>-1</v>
      </c>
      <c r="T891" s="118">
        <f t="shared" si="55"/>
        <v>2539.1521000000002</v>
      </c>
      <c r="V891" s="10">
        <v>28718</v>
      </c>
      <c r="W891" s="139">
        <v>27.04</v>
      </c>
      <c r="X891" s="139">
        <v>0</v>
      </c>
      <c r="Y891" s="139">
        <v>66.239999999999995</v>
      </c>
      <c r="Z891" s="139">
        <v>0</v>
      </c>
      <c r="AA891" s="139"/>
      <c r="AB891" s="139"/>
      <c r="AC891" s="139"/>
      <c r="AD891" s="139"/>
      <c r="AE891" s="139"/>
      <c r="AF891" s="139"/>
      <c r="AG891" s="139"/>
      <c r="AH891" s="139"/>
      <c r="AI891" s="139"/>
      <c r="AJ891" s="139"/>
      <c r="AK891" s="139"/>
      <c r="AL891" s="139"/>
      <c r="AM891" s="139">
        <v>27.04</v>
      </c>
      <c r="AN891" s="139">
        <v>0</v>
      </c>
      <c r="AO891" s="139">
        <v>66.239999999999995</v>
      </c>
      <c r="AP891" s="139">
        <v>0</v>
      </c>
    </row>
    <row r="892" spans="1:42" x14ac:dyDescent="0.25">
      <c r="A892">
        <f>'[2]All Speed'!A892</f>
        <v>8056</v>
      </c>
      <c r="B892">
        <f>'[2]All Speed'!C892</f>
        <v>3</v>
      </c>
      <c r="C892" s="8" t="str">
        <f>'[2]All Speed'!D892</f>
        <v>SR-78 WB</v>
      </c>
      <c r="D892" s="5">
        <f>'[2]All Speed'!E892</f>
        <v>9</v>
      </c>
      <c r="E892" s="1">
        <f>'[2]All Speed'!F892</f>
        <v>0.33</v>
      </c>
      <c r="F892" s="8" t="str">
        <f>'[2]All Speed'!G892</f>
        <v>WOODLAND</v>
      </c>
      <c r="G892" s="112">
        <f>'[2]All Speed'!I892</f>
        <v>66.48</v>
      </c>
      <c r="H892" s="2">
        <f>'[2]All Speed'!J892</f>
        <v>59.94</v>
      </c>
      <c r="I892" s="112">
        <f>'[2]All Speed'!K892</f>
        <v>61.98</v>
      </c>
      <c r="J892" s="2">
        <f>'[2]All Speed'!L892</f>
        <v>48.65</v>
      </c>
      <c r="K892" s="112">
        <f>'[2]All Speed'!M892</f>
        <v>65.53</v>
      </c>
      <c r="L892" s="115">
        <f>VLOOKUP(A:A,readme[#All],2,FALSE)</f>
        <v>0</v>
      </c>
      <c r="M892" s="119">
        <f>VLOOKUP(A:A,readme[#All],3,FALSE)</f>
        <v>0</v>
      </c>
      <c r="N892" s="115">
        <f>VLOOKUP(A:A,readme[#All],4,FALSE)</f>
        <v>0</v>
      </c>
      <c r="O892" s="6">
        <f>VLOOKUP(A:A,readme[#All],5,FALSE)</f>
        <v>0</v>
      </c>
      <c r="P892" s="115">
        <f>VLOOKUP(A:A,readme[#All],6,FALSE)</f>
        <v>0</v>
      </c>
      <c r="Q892" s="143">
        <f t="shared" si="52"/>
        <v>-1</v>
      </c>
      <c r="R892" s="117">
        <f t="shared" si="53"/>
        <v>3592.8035999999997</v>
      </c>
      <c r="S892" s="143">
        <f t="shared" si="54"/>
        <v>-1</v>
      </c>
      <c r="T892" s="118">
        <f t="shared" si="55"/>
        <v>2366.8224999999998</v>
      </c>
      <c r="V892" s="10">
        <v>28722</v>
      </c>
      <c r="W892" s="139"/>
      <c r="X892" s="139"/>
      <c r="Y892" s="139"/>
      <c r="Z892" s="139"/>
      <c r="AA892" s="139">
        <v>66.14</v>
      </c>
      <c r="AB892" s="139">
        <v>0</v>
      </c>
      <c r="AC892" s="139">
        <v>38.299999999999997</v>
      </c>
      <c r="AD892" s="139">
        <v>0</v>
      </c>
      <c r="AE892" s="139"/>
      <c r="AF892" s="139"/>
      <c r="AG892" s="139"/>
      <c r="AH892" s="139"/>
      <c r="AI892" s="139"/>
      <c r="AJ892" s="139"/>
      <c r="AK892" s="139"/>
      <c r="AL892" s="139"/>
      <c r="AM892" s="139">
        <v>66.14</v>
      </c>
      <c r="AN892" s="139">
        <v>0</v>
      </c>
      <c r="AO892" s="139">
        <v>38.299999999999997</v>
      </c>
      <c r="AP892" s="139">
        <v>0</v>
      </c>
    </row>
    <row r="893" spans="1:42" x14ac:dyDescent="0.25">
      <c r="A893">
        <f>'[2]All Speed'!A893</f>
        <v>16447</v>
      </c>
      <c r="B893">
        <f>'[2]All Speed'!C893</f>
        <v>3</v>
      </c>
      <c r="C893" s="8" t="str">
        <f>'[2]All Speed'!D893</f>
        <v>SR-78 WB</v>
      </c>
      <c r="D893" s="5">
        <f>'[2]All Speed'!E893</f>
        <v>11</v>
      </c>
      <c r="E893" s="1">
        <f>'[2]All Speed'!F893</f>
        <v>0.13</v>
      </c>
      <c r="F893" s="8" t="str">
        <f>'[2]All Speed'!G893</f>
        <v>WOODLAND</v>
      </c>
      <c r="G893" s="112">
        <f>'[2]All Speed'!I893</f>
        <v>65.83</v>
      </c>
      <c r="H893" s="2">
        <f>'[2]All Speed'!J893</f>
        <v>62.61</v>
      </c>
      <c r="I893" s="112">
        <f>'[2]All Speed'!K893</f>
        <v>63.95</v>
      </c>
      <c r="J893" s="2">
        <f>'[2]All Speed'!L893</f>
        <v>53.49</v>
      </c>
      <c r="K893" s="112">
        <f>'[2]All Speed'!M893</f>
        <v>65.180000000000007</v>
      </c>
      <c r="L893" s="115">
        <f>VLOOKUP(A:A,readme[#All],2,FALSE)</f>
        <v>0</v>
      </c>
      <c r="M893" s="119">
        <f>VLOOKUP(A:A,readme[#All],3,FALSE)</f>
        <v>0</v>
      </c>
      <c r="N893" s="115">
        <f>VLOOKUP(A:A,readme[#All],4,FALSE)</f>
        <v>0</v>
      </c>
      <c r="O893" s="6">
        <f>VLOOKUP(A:A,readme[#All],5,FALSE)</f>
        <v>0</v>
      </c>
      <c r="P893" s="115">
        <f>VLOOKUP(A:A,readme[#All],6,FALSE)</f>
        <v>0</v>
      </c>
      <c r="Q893" s="143">
        <f t="shared" si="52"/>
        <v>-1</v>
      </c>
      <c r="R893" s="117">
        <f t="shared" si="53"/>
        <v>3920.0120999999999</v>
      </c>
      <c r="S893" s="143">
        <f t="shared" si="54"/>
        <v>-1</v>
      </c>
      <c r="T893" s="118">
        <f t="shared" si="55"/>
        <v>2861.1801</v>
      </c>
      <c r="V893" s="10">
        <v>28725</v>
      </c>
      <c r="W893" s="139">
        <v>29.15</v>
      </c>
      <c r="X893" s="139">
        <v>0</v>
      </c>
      <c r="Y893" s="139">
        <v>65.430000000000007</v>
      </c>
      <c r="Z893" s="139">
        <v>0</v>
      </c>
      <c r="AA893" s="139"/>
      <c r="AB893" s="139"/>
      <c r="AC893" s="139"/>
      <c r="AD893" s="139"/>
      <c r="AE893" s="139"/>
      <c r="AF893" s="139"/>
      <c r="AG893" s="139"/>
      <c r="AH893" s="139"/>
      <c r="AI893" s="139"/>
      <c r="AJ893" s="139"/>
      <c r="AK893" s="139"/>
      <c r="AL893" s="139"/>
      <c r="AM893" s="139">
        <v>29.15</v>
      </c>
      <c r="AN893" s="139">
        <v>0</v>
      </c>
      <c r="AO893" s="139">
        <v>65.430000000000007</v>
      </c>
      <c r="AP893" s="139">
        <v>0</v>
      </c>
    </row>
    <row r="894" spans="1:42" x14ac:dyDescent="0.25">
      <c r="A894">
        <f>'[2]All Speed'!A894</f>
        <v>30080</v>
      </c>
      <c r="B894">
        <f>'[2]All Speed'!C894</f>
        <v>3</v>
      </c>
      <c r="C894" s="8" t="str">
        <f>'[2]All Speed'!D894</f>
        <v>SR-78 WB</v>
      </c>
      <c r="D894" s="5">
        <f>'[2]All Speed'!E894</f>
        <v>12</v>
      </c>
      <c r="E894" s="1">
        <f>'[2]All Speed'!F894</f>
        <v>0.37</v>
      </c>
      <c r="F894" s="8" t="str">
        <f>'[2]All Speed'!G894</f>
        <v>TWIN OAKS VALLEY</v>
      </c>
      <c r="G894" s="112">
        <f>'[2]All Speed'!I894</f>
        <v>66.38</v>
      </c>
      <c r="H894" s="2">
        <f>'[2]All Speed'!J894</f>
        <v>64.209999999999994</v>
      </c>
      <c r="I894" s="112">
        <f>'[2]All Speed'!K894</f>
        <v>64.81</v>
      </c>
      <c r="J894" s="2">
        <f>'[2]All Speed'!L894</f>
        <v>55.53</v>
      </c>
      <c r="K894" s="112">
        <f>'[2]All Speed'!M894</f>
        <v>66.010000000000005</v>
      </c>
      <c r="L894" s="115">
        <f>VLOOKUP(A:A,readme[#All],2,FALSE)</f>
        <v>0</v>
      </c>
      <c r="M894" s="119">
        <f>VLOOKUP(A:A,readme[#All],3,FALSE)</f>
        <v>0</v>
      </c>
      <c r="N894" s="115">
        <f>VLOOKUP(A:A,readme[#All],4,FALSE)</f>
        <v>0</v>
      </c>
      <c r="O894" s="6">
        <f>VLOOKUP(A:A,readme[#All],5,FALSE)</f>
        <v>0</v>
      </c>
      <c r="P894" s="115">
        <f>VLOOKUP(A:A,readme[#All],6,FALSE)</f>
        <v>0</v>
      </c>
      <c r="Q894" s="143">
        <f t="shared" si="52"/>
        <v>-1</v>
      </c>
      <c r="R894" s="117">
        <f t="shared" si="53"/>
        <v>4122.9240999999993</v>
      </c>
      <c r="S894" s="143">
        <f t="shared" si="54"/>
        <v>-1</v>
      </c>
      <c r="T894" s="118">
        <f t="shared" si="55"/>
        <v>3083.5808999999999</v>
      </c>
      <c r="V894" s="10">
        <v>28730</v>
      </c>
      <c r="W894" s="139">
        <v>43.18</v>
      </c>
      <c r="X894" s="139">
        <v>0</v>
      </c>
      <c r="Y894" s="139">
        <v>65.19</v>
      </c>
      <c r="Z894" s="139">
        <v>0</v>
      </c>
      <c r="AA894" s="139"/>
      <c r="AB894" s="139"/>
      <c r="AC894" s="139"/>
      <c r="AD894" s="139"/>
      <c r="AE894" s="139"/>
      <c r="AF894" s="139"/>
      <c r="AG894" s="139"/>
      <c r="AH894" s="139"/>
      <c r="AI894" s="139"/>
      <c r="AJ894" s="139"/>
      <c r="AK894" s="139"/>
      <c r="AL894" s="139"/>
      <c r="AM894" s="139">
        <v>43.18</v>
      </c>
      <c r="AN894" s="139">
        <v>0</v>
      </c>
      <c r="AO894" s="139">
        <v>65.19</v>
      </c>
      <c r="AP894" s="139">
        <v>0</v>
      </c>
    </row>
    <row r="895" spans="1:42" x14ac:dyDescent="0.25">
      <c r="A895">
        <f>'[2]All Speed'!A895</f>
        <v>8843</v>
      </c>
      <c r="B895">
        <f>'[2]All Speed'!C895</f>
        <v>3</v>
      </c>
      <c r="C895" s="8" t="str">
        <f>'[2]All Speed'!D895</f>
        <v>SR-78 WB</v>
      </c>
      <c r="D895" s="5">
        <f>'[2]All Speed'!E895</f>
        <v>14</v>
      </c>
      <c r="E895" s="1">
        <f>'[2]All Speed'!F895</f>
        <v>0.31</v>
      </c>
      <c r="F895" s="8" t="str">
        <f>'[2]All Speed'!G895</f>
        <v>TWIN OAKS VALLEY</v>
      </c>
      <c r="G895" s="112">
        <f>'[2]All Speed'!I895</f>
        <v>66.540000000000006</v>
      </c>
      <c r="H895" s="2">
        <f>'[2]All Speed'!J895</f>
        <v>64.489999999999995</v>
      </c>
      <c r="I895" s="112">
        <f>'[2]All Speed'!K895</f>
        <v>64.39</v>
      </c>
      <c r="J895" s="2">
        <f>'[2]All Speed'!L895</f>
        <v>50.49</v>
      </c>
      <c r="K895" s="112">
        <f>'[2]All Speed'!M895</f>
        <v>65.75</v>
      </c>
      <c r="L895" s="115">
        <f>VLOOKUP(A:A,readme[#All],2,FALSE)</f>
        <v>0</v>
      </c>
      <c r="M895" s="119">
        <f>VLOOKUP(A:A,readme[#All],3,FALSE)</f>
        <v>0</v>
      </c>
      <c r="N895" s="115">
        <f>VLOOKUP(A:A,readme[#All],4,FALSE)</f>
        <v>0</v>
      </c>
      <c r="O895" s="6">
        <f>VLOOKUP(A:A,readme[#All],5,FALSE)</f>
        <v>0</v>
      </c>
      <c r="P895" s="115">
        <f>VLOOKUP(A:A,readme[#All],6,FALSE)</f>
        <v>0</v>
      </c>
      <c r="Q895" s="143">
        <f t="shared" si="52"/>
        <v>-1</v>
      </c>
      <c r="R895" s="117">
        <f t="shared" si="53"/>
        <v>4158.9600999999993</v>
      </c>
      <c r="S895" s="143">
        <f t="shared" si="54"/>
        <v>-1</v>
      </c>
      <c r="T895" s="118">
        <f t="shared" si="55"/>
        <v>2549.2401</v>
      </c>
      <c r="V895" s="10">
        <v>28745</v>
      </c>
      <c r="W895" s="139"/>
      <c r="X895" s="139"/>
      <c r="Y895" s="139"/>
      <c r="Z895" s="139"/>
      <c r="AA895" s="139">
        <v>67.44</v>
      </c>
      <c r="AB895" s="139">
        <v>0</v>
      </c>
      <c r="AC895" s="139">
        <v>37.5</v>
      </c>
      <c r="AD895" s="139">
        <v>0</v>
      </c>
      <c r="AE895" s="139"/>
      <c r="AF895" s="139"/>
      <c r="AG895" s="139"/>
      <c r="AH895" s="139"/>
      <c r="AI895" s="139"/>
      <c r="AJ895" s="139"/>
      <c r="AK895" s="139"/>
      <c r="AL895" s="139"/>
      <c r="AM895" s="139">
        <v>67.44</v>
      </c>
      <c r="AN895" s="139">
        <v>0</v>
      </c>
      <c r="AO895" s="139">
        <v>37.5</v>
      </c>
      <c r="AP895" s="139">
        <v>0</v>
      </c>
    </row>
    <row r="896" spans="1:42" x14ac:dyDescent="0.25">
      <c r="A896">
        <f>'[2]All Speed'!A896</f>
        <v>16430</v>
      </c>
      <c r="B896">
        <f>'[2]All Speed'!C896</f>
        <v>3</v>
      </c>
      <c r="C896" s="8" t="str">
        <f>'[2]All Speed'!D896</f>
        <v>SR-78 WB</v>
      </c>
      <c r="D896" s="5">
        <f>'[2]All Speed'!E896</f>
        <v>21</v>
      </c>
      <c r="E896" s="1">
        <f>'[2]All Speed'!F896</f>
        <v>0.04</v>
      </c>
      <c r="F896" s="8" t="str">
        <f>'[2]All Speed'!G896</f>
        <v>LAS POSAS</v>
      </c>
      <c r="G896" s="112">
        <f>'[2]All Speed'!I896</f>
        <v>67.290000000000006</v>
      </c>
      <c r="H896" s="2">
        <f>'[2]All Speed'!J896</f>
        <v>67.14</v>
      </c>
      <c r="I896" s="112">
        <f>'[2]All Speed'!K896</f>
        <v>66.31</v>
      </c>
      <c r="J896" s="2">
        <f>'[2]All Speed'!L896</f>
        <v>42.75</v>
      </c>
      <c r="K896" s="112">
        <f>'[2]All Speed'!M896</f>
        <v>66.78</v>
      </c>
      <c r="L896" s="115">
        <f>VLOOKUP(A:A,readme[#All],2,FALSE)</f>
        <v>0</v>
      </c>
      <c r="M896" s="119">
        <f>VLOOKUP(A:A,readme[#All],3,FALSE)</f>
        <v>0</v>
      </c>
      <c r="N896" s="115">
        <f>VLOOKUP(A:A,readme[#All],4,FALSE)</f>
        <v>0</v>
      </c>
      <c r="O896" s="6">
        <f>VLOOKUP(A:A,readme[#All],5,FALSE)</f>
        <v>0</v>
      </c>
      <c r="P896" s="115">
        <f>VLOOKUP(A:A,readme[#All],6,FALSE)</f>
        <v>0</v>
      </c>
      <c r="Q896" s="143">
        <f t="shared" si="52"/>
        <v>-1</v>
      </c>
      <c r="R896" s="117">
        <f t="shared" si="53"/>
        <v>4507.7795999999998</v>
      </c>
      <c r="S896" s="143">
        <f t="shared" si="54"/>
        <v>-1</v>
      </c>
      <c r="T896" s="118">
        <f t="shared" si="55"/>
        <v>1827.5625</v>
      </c>
      <c r="V896" s="10">
        <v>28746</v>
      </c>
      <c r="W896" s="139">
        <v>42.72</v>
      </c>
      <c r="X896" s="139">
        <v>0</v>
      </c>
      <c r="Y896" s="139">
        <v>66.569999999999993</v>
      </c>
      <c r="Z896" s="139">
        <v>0</v>
      </c>
      <c r="AA896" s="139"/>
      <c r="AB896" s="139"/>
      <c r="AC896" s="139"/>
      <c r="AD896" s="139"/>
      <c r="AE896" s="139"/>
      <c r="AF896" s="139"/>
      <c r="AG896" s="139"/>
      <c r="AH896" s="139"/>
      <c r="AI896" s="139"/>
      <c r="AJ896" s="139"/>
      <c r="AK896" s="139"/>
      <c r="AL896" s="139"/>
      <c r="AM896" s="139">
        <v>42.72</v>
      </c>
      <c r="AN896" s="139">
        <v>0</v>
      </c>
      <c r="AO896" s="139">
        <v>66.569999999999993</v>
      </c>
      <c r="AP896" s="139">
        <v>0</v>
      </c>
    </row>
    <row r="897" spans="1:42" x14ac:dyDescent="0.25">
      <c r="A897">
        <f>'[2]All Speed'!A897</f>
        <v>8837</v>
      </c>
      <c r="B897">
        <f>'[2]All Speed'!C897</f>
        <v>3</v>
      </c>
      <c r="C897" s="8" t="str">
        <f>'[2]All Speed'!D897</f>
        <v>SR-78 WB</v>
      </c>
      <c r="D897" s="5">
        <f>'[2]All Speed'!E897</f>
        <v>30</v>
      </c>
      <c r="E897" s="1">
        <f>'[2]All Speed'!F897</f>
        <v>0.92</v>
      </c>
      <c r="F897" s="8" t="str">
        <f>'[2]All Speed'!G897</f>
        <v>SYCAMORE</v>
      </c>
      <c r="G897" s="112">
        <f>'[2]All Speed'!I897</f>
        <v>66.69</v>
      </c>
      <c r="H897" s="2">
        <f>'[2]All Speed'!J897</f>
        <v>66.89</v>
      </c>
      <c r="I897" s="112">
        <f>'[2]All Speed'!K897</f>
        <v>65.39</v>
      </c>
      <c r="J897" s="2">
        <f>'[2]All Speed'!L897</f>
        <v>60.19</v>
      </c>
      <c r="K897" s="112">
        <f>'[2]All Speed'!M897</f>
        <v>66.260000000000005</v>
      </c>
      <c r="L897" s="115">
        <f>VLOOKUP(A:A,readme[#All],2,FALSE)</f>
        <v>0</v>
      </c>
      <c r="M897" s="119">
        <f>VLOOKUP(A:A,readme[#All],3,FALSE)</f>
        <v>0</v>
      </c>
      <c r="N897" s="115">
        <f>VLOOKUP(A:A,readme[#All],4,FALSE)</f>
        <v>0</v>
      </c>
      <c r="O897" s="6">
        <f>VLOOKUP(A:A,readme[#All],5,FALSE)</f>
        <v>0</v>
      </c>
      <c r="P897" s="115">
        <f>VLOOKUP(A:A,readme[#All],6,FALSE)</f>
        <v>0</v>
      </c>
      <c r="Q897" s="143">
        <f t="shared" si="52"/>
        <v>-1</v>
      </c>
      <c r="R897" s="117">
        <f t="shared" si="53"/>
        <v>4474.2721000000001</v>
      </c>
      <c r="S897" s="143">
        <f t="shared" si="54"/>
        <v>-1</v>
      </c>
      <c r="T897" s="118">
        <f t="shared" si="55"/>
        <v>3622.8360999999995</v>
      </c>
      <c r="V897" s="10">
        <v>28752</v>
      </c>
      <c r="W897" s="139"/>
      <c r="X897" s="139"/>
      <c r="Y897" s="139"/>
      <c r="Z897" s="139"/>
      <c r="AA897" s="139"/>
      <c r="AB897" s="139"/>
      <c r="AC897" s="139"/>
      <c r="AD897" s="139"/>
      <c r="AE897" s="139"/>
      <c r="AF897" s="139"/>
      <c r="AG897" s="139"/>
      <c r="AH897" s="139"/>
      <c r="AI897" s="139">
        <v>65.56</v>
      </c>
      <c r="AJ897" s="139">
        <v>0</v>
      </c>
      <c r="AK897" s="139">
        <v>57.97</v>
      </c>
      <c r="AL897" s="139">
        <v>0</v>
      </c>
      <c r="AM897" s="139">
        <v>65.56</v>
      </c>
      <c r="AN897" s="139">
        <v>0</v>
      </c>
      <c r="AO897" s="139">
        <v>57.97</v>
      </c>
      <c r="AP897" s="139">
        <v>0</v>
      </c>
    </row>
    <row r="898" spans="1:42" x14ac:dyDescent="0.25">
      <c r="A898">
        <f>'[2]All Speed'!A898</f>
        <v>8835</v>
      </c>
      <c r="B898">
        <f>'[2]All Speed'!C898</f>
        <v>3</v>
      </c>
      <c r="C898" s="8" t="str">
        <f>'[2]All Speed'!D898</f>
        <v>SR-78 WB</v>
      </c>
      <c r="D898" s="5">
        <f>'[2]All Speed'!E898</f>
        <v>32</v>
      </c>
      <c r="E898" s="1">
        <f>'[2]All Speed'!F898</f>
        <v>0.47</v>
      </c>
      <c r="F898" s="8" t="str">
        <f>'[2]All Speed'!G898</f>
        <v>MAR VISTA</v>
      </c>
      <c r="G898" s="112">
        <f>'[2]All Speed'!I898</f>
        <v>65.98</v>
      </c>
      <c r="H898" s="2">
        <f>'[2]All Speed'!J898</f>
        <v>59.51</v>
      </c>
      <c r="I898" s="112">
        <f>'[2]All Speed'!K898</f>
        <v>63.96</v>
      </c>
      <c r="J898" s="2">
        <f>'[2]All Speed'!L898</f>
        <v>61.97</v>
      </c>
      <c r="K898" s="112">
        <f>'[2]All Speed'!M898</f>
        <v>66.08</v>
      </c>
      <c r="L898" s="115">
        <f>VLOOKUP(A:A,readme[#All],2,FALSE)</f>
        <v>0</v>
      </c>
      <c r="M898" s="119">
        <f>VLOOKUP(A:A,readme[#All],3,FALSE)</f>
        <v>0</v>
      </c>
      <c r="N898" s="115">
        <f>VLOOKUP(A:A,readme[#All],4,FALSE)</f>
        <v>0</v>
      </c>
      <c r="O898" s="6">
        <f>VLOOKUP(A:A,readme[#All],5,FALSE)</f>
        <v>0</v>
      </c>
      <c r="P898" s="115">
        <f>VLOOKUP(A:A,readme[#All],6,FALSE)</f>
        <v>0</v>
      </c>
      <c r="Q898" s="143">
        <f t="shared" si="52"/>
        <v>-1</v>
      </c>
      <c r="R898" s="117">
        <f t="shared" si="53"/>
        <v>3541.4400999999998</v>
      </c>
      <c r="S898" s="143">
        <f t="shared" si="54"/>
        <v>-1</v>
      </c>
      <c r="T898" s="118">
        <f t="shared" si="55"/>
        <v>3840.2808999999997</v>
      </c>
      <c r="V898" s="10">
        <v>28787</v>
      </c>
      <c r="W898" s="139"/>
      <c r="X898" s="139"/>
      <c r="Y898" s="139"/>
      <c r="Z898" s="139"/>
      <c r="AA898" s="139">
        <v>66.16</v>
      </c>
      <c r="AB898" s="139">
        <v>0</v>
      </c>
      <c r="AC898" s="139">
        <v>66.72</v>
      </c>
      <c r="AD898" s="139">
        <v>0</v>
      </c>
      <c r="AE898" s="139"/>
      <c r="AF898" s="139"/>
      <c r="AG898" s="139"/>
      <c r="AH898" s="139"/>
      <c r="AI898" s="139"/>
      <c r="AJ898" s="139"/>
      <c r="AK898" s="139"/>
      <c r="AL898" s="139"/>
      <c r="AM898" s="139">
        <v>66.16</v>
      </c>
      <c r="AN898" s="139">
        <v>0</v>
      </c>
      <c r="AO898" s="139">
        <v>66.72</v>
      </c>
      <c r="AP898" s="139">
        <v>0</v>
      </c>
    </row>
    <row r="899" spans="1:42" x14ac:dyDescent="0.25">
      <c r="A899">
        <f>'[2]All Speed'!A899</f>
        <v>8059</v>
      </c>
      <c r="B899">
        <f>'[2]All Speed'!C899</f>
        <v>3</v>
      </c>
      <c r="C899" s="8" t="str">
        <f>'[2]All Speed'!D899</f>
        <v>SR-78 WB</v>
      </c>
      <c r="D899" s="5">
        <f>'[2]All Speed'!E899</f>
        <v>33</v>
      </c>
      <c r="E899" s="1">
        <f>'[2]All Speed'!F899</f>
        <v>0.44</v>
      </c>
      <c r="F899" s="8" t="str">
        <f>'[2]All Speed'!G899</f>
        <v>SUNSET</v>
      </c>
      <c r="G899" s="112">
        <f>'[2]All Speed'!I899</f>
        <v>67.09</v>
      </c>
      <c r="H899" s="2">
        <f>'[2]All Speed'!J899</f>
        <v>67.489999999999995</v>
      </c>
      <c r="I899" s="112">
        <f>'[2]All Speed'!K899</f>
        <v>66.33</v>
      </c>
      <c r="J899" s="2">
        <f>'[2]All Speed'!L899</f>
        <v>63.53</v>
      </c>
      <c r="K899" s="112">
        <f>'[2]All Speed'!M899</f>
        <v>66.37</v>
      </c>
      <c r="L899" s="115">
        <f>VLOOKUP(A:A,readme[#All],2,FALSE)</f>
        <v>0</v>
      </c>
      <c r="M899" s="119">
        <f>VLOOKUP(A:A,readme[#All],3,FALSE)</f>
        <v>0</v>
      </c>
      <c r="N899" s="115">
        <f>VLOOKUP(A:A,readme[#All],4,FALSE)</f>
        <v>0</v>
      </c>
      <c r="O899" s="6">
        <f>VLOOKUP(A:A,readme[#All],5,FALSE)</f>
        <v>0</v>
      </c>
      <c r="P899" s="115">
        <f>VLOOKUP(A:A,readme[#All],6,FALSE)</f>
        <v>0</v>
      </c>
      <c r="Q899" s="143">
        <f t="shared" ref="Q899:Q962" si="56">IFERROR(M899/H899-1,"")</f>
        <v>-1</v>
      </c>
      <c r="R899" s="117">
        <f t="shared" ref="R899:R962" si="57">IFERROR(POWER((M899-H899),2),"")</f>
        <v>4554.9000999999989</v>
      </c>
      <c r="S899" s="143">
        <f t="shared" ref="S899:S962" si="58">IFERROR(O899/J899-1,"")</f>
        <v>-1</v>
      </c>
      <c r="T899" s="118">
        <f t="shared" ref="T899:T962" si="59">IFERROR(POWER((O899-J899),2),"")</f>
        <v>4036.0608999999999</v>
      </c>
      <c r="V899" s="10">
        <v>28789</v>
      </c>
      <c r="W899" s="139">
        <v>67.819999999999993</v>
      </c>
      <c r="X899" s="139">
        <v>0</v>
      </c>
      <c r="Y899" s="139">
        <v>54.45</v>
      </c>
      <c r="Z899" s="139">
        <v>0</v>
      </c>
      <c r="AA899" s="139"/>
      <c r="AB899" s="139"/>
      <c r="AC899" s="139"/>
      <c r="AD899" s="139"/>
      <c r="AE899" s="139"/>
      <c r="AF899" s="139"/>
      <c r="AG899" s="139"/>
      <c r="AH899" s="139"/>
      <c r="AI899" s="139"/>
      <c r="AJ899" s="139"/>
      <c r="AK899" s="139"/>
      <c r="AL899" s="139"/>
      <c r="AM899" s="139">
        <v>67.819999999999993</v>
      </c>
      <c r="AN899" s="139">
        <v>0</v>
      </c>
      <c r="AO899" s="139">
        <v>54.45</v>
      </c>
      <c r="AP899" s="139">
        <v>0</v>
      </c>
    </row>
    <row r="900" spans="1:42" x14ac:dyDescent="0.25">
      <c r="A900">
        <f>'[2]All Speed'!A900</f>
        <v>16567</v>
      </c>
      <c r="B900">
        <f>'[2]All Speed'!C900</f>
        <v>3</v>
      </c>
      <c r="C900" s="8" t="str">
        <f>'[2]All Speed'!D900</f>
        <v>SR-78 WB</v>
      </c>
      <c r="D900" s="5">
        <f>'[2]All Speed'!E900</f>
        <v>38</v>
      </c>
      <c r="E900" s="1">
        <f>'[2]All Speed'!F900</f>
        <v>1.03</v>
      </c>
      <c r="F900" s="8" t="str">
        <f>'[2]All Speed'!G900</f>
        <v>MELROSE</v>
      </c>
      <c r="G900" s="112">
        <f>'[2]All Speed'!I900</f>
        <v>63.81</v>
      </c>
      <c r="H900" s="2">
        <f>'[2]All Speed'!J900</f>
        <v>60.48</v>
      </c>
      <c r="I900" s="112">
        <f>'[2]All Speed'!K900</f>
        <v>65.05</v>
      </c>
      <c r="J900" s="2">
        <f>'[2]All Speed'!L900</f>
        <v>64.91</v>
      </c>
      <c r="K900" s="112">
        <f>'[2]All Speed'!M900</f>
        <v>64.84</v>
      </c>
      <c r="L900" s="115">
        <f>VLOOKUP(A:A,readme[#All],2,FALSE)</f>
        <v>0</v>
      </c>
      <c r="M900" s="119">
        <f>VLOOKUP(A:A,readme[#All],3,FALSE)</f>
        <v>0</v>
      </c>
      <c r="N900" s="115">
        <f>VLOOKUP(A:A,readme[#All],4,FALSE)</f>
        <v>0</v>
      </c>
      <c r="O900" s="6">
        <f>VLOOKUP(A:A,readme[#All],5,FALSE)</f>
        <v>0</v>
      </c>
      <c r="P900" s="115">
        <f>VLOOKUP(A:A,readme[#All],6,FALSE)</f>
        <v>0</v>
      </c>
      <c r="Q900" s="143">
        <f t="shared" si="56"/>
        <v>-1</v>
      </c>
      <c r="R900" s="117">
        <f t="shared" si="57"/>
        <v>3657.8303999999998</v>
      </c>
      <c r="S900" s="143">
        <f t="shared" si="58"/>
        <v>-1</v>
      </c>
      <c r="T900" s="118">
        <f t="shared" si="59"/>
        <v>4213.3080999999993</v>
      </c>
      <c r="V900" s="10">
        <v>28790</v>
      </c>
      <c r="W900" s="139">
        <v>67.819999999999993</v>
      </c>
      <c r="X900" s="139">
        <v>0</v>
      </c>
      <c r="Y900" s="139">
        <v>54.45</v>
      </c>
      <c r="Z900" s="139">
        <v>0</v>
      </c>
      <c r="AA900" s="139"/>
      <c r="AB900" s="139"/>
      <c r="AC900" s="139"/>
      <c r="AD900" s="139"/>
      <c r="AE900" s="139"/>
      <c r="AF900" s="139"/>
      <c r="AG900" s="139"/>
      <c r="AH900" s="139"/>
      <c r="AI900" s="139"/>
      <c r="AJ900" s="139"/>
      <c r="AK900" s="139"/>
      <c r="AL900" s="139"/>
      <c r="AM900" s="139">
        <v>67.819999999999993</v>
      </c>
      <c r="AN900" s="139">
        <v>0</v>
      </c>
      <c r="AO900" s="139">
        <v>54.45</v>
      </c>
      <c r="AP900" s="139">
        <v>0</v>
      </c>
    </row>
    <row r="901" spans="1:42" x14ac:dyDescent="0.25">
      <c r="A901">
        <f>'[2]All Speed'!A901</f>
        <v>16564</v>
      </c>
      <c r="B901">
        <f>'[2]All Speed'!C901</f>
        <v>3</v>
      </c>
      <c r="C901" s="8" t="str">
        <f>'[2]All Speed'!D901</f>
        <v>SR-78 WB</v>
      </c>
      <c r="D901" s="5">
        <f>'[2]All Speed'!E901</f>
        <v>39</v>
      </c>
      <c r="E901" s="1">
        <f>'[2]All Speed'!F901</f>
        <v>0.52</v>
      </c>
      <c r="F901" s="8" t="str">
        <f>'[2]All Speed'!G901</f>
        <v>EMERALD</v>
      </c>
      <c r="G901" s="112">
        <f>'[2]All Speed'!I901</f>
        <v>66.06</v>
      </c>
      <c r="H901" s="2">
        <f>'[2]All Speed'!J901</f>
        <v>65.849999999999994</v>
      </c>
      <c r="I901" s="112">
        <f>'[2]All Speed'!K901</f>
        <v>64.83</v>
      </c>
      <c r="J901" s="2">
        <f>'[2]All Speed'!L901</f>
        <v>64.14</v>
      </c>
      <c r="K901" s="112">
        <f>'[2]All Speed'!M901</f>
        <v>66.510000000000005</v>
      </c>
      <c r="L901" s="115">
        <f>VLOOKUP(A:A,readme[#All],2,FALSE)</f>
        <v>0</v>
      </c>
      <c r="M901" s="119">
        <f>VLOOKUP(A:A,readme[#All],3,FALSE)</f>
        <v>0</v>
      </c>
      <c r="N901" s="115">
        <f>VLOOKUP(A:A,readme[#All],4,FALSE)</f>
        <v>0</v>
      </c>
      <c r="O901" s="6">
        <f>VLOOKUP(A:A,readme[#All],5,FALSE)</f>
        <v>0</v>
      </c>
      <c r="P901" s="115">
        <f>VLOOKUP(A:A,readme[#All],6,FALSE)</f>
        <v>0</v>
      </c>
      <c r="Q901" s="143">
        <f t="shared" si="56"/>
        <v>-1</v>
      </c>
      <c r="R901" s="117">
        <f t="shared" si="57"/>
        <v>4336.2224999999989</v>
      </c>
      <c r="S901" s="143">
        <f t="shared" si="58"/>
        <v>-1</v>
      </c>
      <c r="T901" s="118">
        <f t="shared" si="59"/>
        <v>4113.9395999999997</v>
      </c>
      <c r="V901" s="10">
        <v>28791</v>
      </c>
      <c r="W901" s="139"/>
      <c r="X901" s="139"/>
      <c r="Y901" s="139"/>
      <c r="Z901" s="139"/>
      <c r="AA901" s="139">
        <v>66.98</v>
      </c>
      <c r="AB901" s="139">
        <v>0</v>
      </c>
      <c r="AC901" s="139">
        <v>69.180000000000007</v>
      </c>
      <c r="AD901" s="139">
        <v>0</v>
      </c>
      <c r="AE901" s="139"/>
      <c r="AF901" s="139"/>
      <c r="AG901" s="139"/>
      <c r="AH901" s="139"/>
      <c r="AI901" s="139"/>
      <c r="AJ901" s="139"/>
      <c r="AK901" s="139"/>
      <c r="AL901" s="139"/>
      <c r="AM901" s="139">
        <v>66.98</v>
      </c>
      <c r="AN901" s="139">
        <v>0</v>
      </c>
      <c r="AO901" s="139">
        <v>69.180000000000007</v>
      </c>
      <c r="AP901" s="139">
        <v>0</v>
      </c>
    </row>
    <row r="902" spans="1:42" x14ac:dyDescent="0.25">
      <c r="A902">
        <f>'[2]All Speed'!A902</f>
        <v>8833</v>
      </c>
      <c r="B902">
        <f>'[2]All Speed'!C902</f>
        <v>3</v>
      </c>
      <c r="C902" s="8" t="str">
        <f>'[2]All Speed'!D902</f>
        <v>SR-78 WB</v>
      </c>
      <c r="D902" s="5">
        <f>'[2]All Speed'!E902</f>
        <v>40</v>
      </c>
      <c r="E902" s="1">
        <f>'[2]All Speed'!F902</f>
        <v>0.54</v>
      </c>
      <c r="F902" s="8" t="str">
        <f>'[2]All Speed'!G902</f>
        <v>EMERALD</v>
      </c>
      <c r="G902" s="112">
        <f>'[2]All Speed'!I902</f>
        <v>66.06</v>
      </c>
      <c r="H902" s="2">
        <f>'[2]All Speed'!J902</f>
        <v>65.849999999999994</v>
      </c>
      <c r="I902" s="112">
        <f>'[2]All Speed'!K902</f>
        <v>64.83</v>
      </c>
      <c r="J902" s="2">
        <f>'[2]All Speed'!L902</f>
        <v>64.14</v>
      </c>
      <c r="K902" s="112">
        <f>'[2]All Speed'!M902</f>
        <v>66.510000000000005</v>
      </c>
      <c r="L902" s="115">
        <f>VLOOKUP(A:A,readme[#All],2,FALSE)</f>
        <v>0</v>
      </c>
      <c r="M902" s="119">
        <f>VLOOKUP(A:A,readme[#All],3,FALSE)</f>
        <v>0</v>
      </c>
      <c r="N902" s="115">
        <f>VLOOKUP(A:A,readme[#All],4,FALSE)</f>
        <v>0</v>
      </c>
      <c r="O902" s="6">
        <f>VLOOKUP(A:A,readme[#All],5,FALSE)</f>
        <v>0</v>
      </c>
      <c r="P902" s="115">
        <f>VLOOKUP(A:A,readme[#All],6,FALSE)</f>
        <v>0</v>
      </c>
      <c r="Q902" s="143">
        <f t="shared" si="56"/>
        <v>-1</v>
      </c>
      <c r="R902" s="117">
        <f t="shared" si="57"/>
        <v>4336.2224999999989</v>
      </c>
      <c r="S902" s="143">
        <f t="shared" si="58"/>
        <v>-1</v>
      </c>
      <c r="T902" s="118">
        <f t="shared" si="59"/>
        <v>4113.9395999999997</v>
      </c>
      <c r="V902" s="10">
        <v>28792</v>
      </c>
      <c r="W902" s="139"/>
      <c r="X902" s="139"/>
      <c r="Y902" s="139"/>
      <c r="Z902" s="139"/>
      <c r="AA902" s="139">
        <v>66.98</v>
      </c>
      <c r="AB902" s="139">
        <v>0</v>
      </c>
      <c r="AC902" s="139">
        <v>69.180000000000007</v>
      </c>
      <c r="AD902" s="139">
        <v>0</v>
      </c>
      <c r="AE902" s="139"/>
      <c r="AF902" s="139"/>
      <c r="AG902" s="139"/>
      <c r="AH902" s="139"/>
      <c r="AI902" s="139"/>
      <c r="AJ902" s="139"/>
      <c r="AK902" s="139"/>
      <c r="AL902" s="139"/>
      <c r="AM902" s="139">
        <v>66.98</v>
      </c>
      <c r="AN902" s="139">
        <v>0</v>
      </c>
      <c r="AO902" s="139">
        <v>69.180000000000007</v>
      </c>
      <c r="AP902" s="139">
        <v>0</v>
      </c>
    </row>
    <row r="903" spans="1:42" x14ac:dyDescent="0.25">
      <c r="A903">
        <f>'[2]All Speed'!A903</f>
        <v>12578</v>
      </c>
      <c r="B903">
        <f>'[2]All Speed'!C903</f>
        <v>3</v>
      </c>
      <c r="C903" s="8" t="str">
        <f>'[2]All Speed'!D903</f>
        <v>SR-78 WB</v>
      </c>
      <c r="D903" s="5">
        <f>'[2]All Speed'!E903</f>
        <v>41</v>
      </c>
      <c r="E903" s="1">
        <f>'[2]All Speed'!F903</f>
        <v>0.26</v>
      </c>
      <c r="F903" s="8" t="str">
        <f>'[2]All Speed'!G903</f>
        <v>VISTA WY</v>
      </c>
      <c r="G903" s="112">
        <f>'[2]All Speed'!I903</f>
        <v>66.260000000000005</v>
      </c>
      <c r="H903" s="2">
        <f>'[2]All Speed'!J903</f>
        <v>66.45</v>
      </c>
      <c r="I903" s="112">
        <f>'[2]All Speed'!K903</f>
        <v>64.599999999999994</v>
      </c>
      <c r="J903" s="2">
        <f>'[2]All Speed'!L903</f>
        <v>63.33</v>
      </c>
      <c r="K903" s="112">
        <f>'[2]All Speed'!M903</f>
        <v>66.260000000000005</v>
      </c>
      <c r="L903" s="115">
        <f>VLOOKUP(A:A,readme[#All],2,FALSE)</f>
        <v>0</v>
      </c>
      <c r="M903" s="119">
        <f>VLOOKUP(A:A,readme[#All],3,FALSE)</f>
        <v>0</v>
      </c>
      <c r="N903" s="115">
        <f>VLOOKUP(A:A,readme[#All],4,FALSE)</f>
        <v>0</v>
      </c>
      <c r="O903" s="6">
        <f>VLOOKUP(A:A,readme[#All],5,FALSE)</f>
        <v>0</v>
      </c>
      <c r="P903" s="115">
        <f>VLOOKUP(A:A,readme[#All],6,FALSE)</f>
        <v>0</v>
      </c>
      <c r="Q903" s="143">
        <f t="shared" si="56"/>
        <v>-1</v>
      </c>
      <c r="R903" s="117">
        <f t="shared" si="57"/>
        <v>4415.6025</v>
      </c>
      <c r="S903" s="143">
        <f t="shared" si="58"/>
        <v>-1</v>
      </c>
      <c r="T903" s="118">
        <f t="shared" si="59"/>
        <v>4010.6888999999996</v>
      </c>
      <c r="V903" s="10">
        <v>28793</v>
      </c>
      <c r="W903" s="139"/>
      <c r="X903" s="139"/>
      <c r="Y903" s="139"/>
      <c r="Z903" s="139"/>
      <c r="AA903" s="139">
        <v>65.62</v>
      </c>
      <c r="AB903" s="139">
        <v>0</v>
      </c>
      <c r="AC903" s="139">
        <v>41.63</v>
      </c>
      <c r="AD903" s="139">
        <v>0</v>
      </c>
      <c r="AE903" s="139"/>
      <c r="AF903" s="139"/>
      <c r="AG903" s="139"/>
      <c r="AH903" s="139"/>
      <c r="AI903" s="139"/>
      <c r="AJ903" s="139"/>
      <c r="AK903" s="139"/>
      <c r="AL903" s="139"/>
      <c r="AM903" s="139">
        <v>65.62</v>
      </c>
      <c r="AN903" s="139">
        <v>0</v>
      </c>
      <c r="AO903" s="139">
        <v>41.63</v>
      </c>
      <c r="AP903" s="139">
        <v>0</v>
      </c>
    </row>
    <row r="904" spans="1:42" x14ac:dyDescent="0.25">
      <c r="A904">
        <f>'[2]All Speed'!A904</f>
        <v>28534</v>
      </c>
      <c r="B904">
        <f>'[2]All Speed'!C904</f>
        <v>3</v>
      </c>
      <c r="C904" s="8" t="str">
        <f>'[2]All Speed'!D904</f>
        <v>SR-78 WB</v>
      </c>
      <c r="D904" s="5">
        <f>'[2]All Speed'!E904</f>
        <v>48</v>
      </c>
      <c r="E904" s="1">
        <f>'[2]All Speed'!F904</f>
        <v>0.48</v>
      </c>
      <c r="F904" s="8" t="str">
        <f>'[2]All Speed'!G904</f>
        <v>JEFFERSON</v>
      </c>
      <c r="G904" s="112">
        <f>'[2]All Speed'!I904</f>
        <v>66.47</v>
      </c>
      <c r="H904" s="2">
        <f>'[2]All Speed'!J904</f>
        <v>63.47</v>
      </c>
      <c r="I904" s="112">
        <f>'[2]All Speed'!K904</f>
        <v>63.24</v>
      </c>
      <c r="J904" s="2">
        <f>'[2]All Speed'!L904</f>
        <v>64.12</v>
      </c>
      <c r="K904" s="112">
        <f>'[2]All Speed'!M904</f>
        <v>65.2</v>
      </c>
      <c r="L904" s="115">
        <f>VLOOKUP(A:A,readme[#All],2,FALSE)</f>
        <v>0</v>
      </c>
      <c r="M904" s="119">
        <f>VLOOKUP(A:A,readme[#All],3,FALSE)</f>
        <v>0</v>
      </c>
      <c r="N904" s="115">
        <f>VLOOKUP(A:A,readme[#All],4,FALSE)</f>
        <v>0</v>
      </c>
      <c r="O904" s="6">
        <f>VLOOKUP(A:A,readme[#All],5,FALSE)</f>
        <v>0</v>
      </c>
      <c r="P904" s="115">
        <f>VLOOKUP(A:A,readme[#All],6,FALSE)</f>
        <v>0</v>
      </c>
      <c r="Q904" s="144">
        <f t="shared" si="56"/>
        <v>-1</v>
      </c>
      <c r="R904" s="117">
        <f t="shared" si="57"/>
        <v>4028.4409000000001</v>
      </c>
      <c r="S904" s="144">
        <f t="shared" si="58"/>
        <v>-1</v>
      </c>
      <c r="T904" s="118">
        <f t="shared" si="59"/>
        <v>4111.3744000000006</v>
      </c>
      <c r="V904" s="10">
        <v>28795</v>
      </c>
      <c r="W904" s="139">
        <v>67.819999999999993</v>
      </c>
      <c r="X904" s="139">
        <v>0</v>
      </c>
      <c r="Y904" s="139">
        <v>54.45</v>
      </c>
      <c r="Z904" s="139">
        <v>0</v>
      </c>
      <c r="AA904" s="139"/>
      <c r="AB904" s="139"/>
      <c r="AC904" s="139"/>
      <c r="AD904" s="139"/>
      <c r="AE904" s="139"/>
      <c r="AF904" s="139"/>
      <c r="AG904" s="139"/>
      <c r="AH904" s="139"/>
      <c r="AI904" s="139"/>
      <c r="AJ904" s="139"/>
      <c r="AK904" s="139"/>
      <c r="AL904" s="139"/>
      <c r="AM904" s="139">
        <v>67.819999999999993</v>
      </c>
      <c r="AN904" s="139">
        <v>0</v>
      </c>
      <c r="AO904" s="139">
        <v>54.45</v>
      </c>
      <c r="AP904" s="139">
        <v>0</v>
      </c>
    </row>
    <row r="905" spans="1:42" x14ac:dyDescent="0.25">
      <c r="A905">
        <f>'[2]All Speed'!A905</f>
        <v>12547</v>
      </c>
      <c r="B905">
        <f>'[2]All Speed'!C905</f>
        <v>3</v>
      </c>
      <c r="C905" s="8" t="str">
        <f>'[2]All Speed'!D905</f>
        <v>SR-78 WB</v>
      </c>
      <c r="D905" s="5">
        <f>'[2]All Speed'!E905</f>
        <v>49</v>
      </c>
      <c r="E905" s="1">
        <f>'[2]All Speed'!F905</f>
        <v>0.23</v>
      </c>
      <c r="F905" s="8" t="str">
        <f>'[2]All Speed'!G905</f>
        <v>JEFFERSON</v>
      </c>
      <c r="G905" s="112">
        <f>'[2]All Speed'!I905</f>
        <v>64.7</v>
      </c>
      <c r="H905" s="2">
        <f>'[2]All Speed'!J905</f>
        <v>65.180000000000007</v>
      </c>
      <c r="I905" s="112">
        <f>'[2]All Speed'!K905</f>
        <v>64.37</v>
      </c>
      <c r="J905" s="2">
        <f>'[2]All Speed'!L905</f>
        <v>59.99</v>
      </c>
      <c r="K905" s="112">
        <f>'[2]All Speed'!M905</f>
        <v>64.89</v>
      </c>
      <c r="L905" s="115">
        <f>VLOOKUP(A:A,readme[#All],2,FALSE)</f>
        <v>0</v>
      </c>
      <c r="M905" s="119">
        <f>VLOOKUP(A:A,readme[#All],3,FALSE)</f>
        <v>0</v>
      </c>
      <c r="N905" s="115">
        <f>VLOOKUP(A:A,readme[#All],4,FALSE)</f>
        <v>0</v>
      </c>
      <c r="O905" s="6">
        <f>VLOOKUP(A:A,readme[#All],5,FALSE)</f>
        <v>0</v>
      </c>
      <c r="P905" s="115">
        <f>VLOOKUP(A:A,readme[#All],6,FALSE)</f>
        <v>0</v>
      </c>
      <c r="Q905" s="143">
        <f t="shared" si="56"/>
        <v>-1</v>
      </c>
      <c r="R905" s="117">
        <f t="shared" si="57"/>
        <v>4248.4324000000006</v>
      </c>
      <c r="S905" s="143">
        <f t="shared" si="58"/>
        <v>-1</v>
      </c>
      <c r="T905" s="118">
        <f t="shared" si="59"/>
        <v>3598.8001000000004</v>
      </c>
      <c r="V905" s="10">
        <v>28796</v>
      </c>
      <c r="W905" s="139">
        <v>69.599999999999994</v>
      </c>
      <c r="X905" s="139">
        <v>0</v>
      </c>
      <c r="Y905" s="139">
        <v>68.81</v>
      </c>
      <c r="Z905" s="139">
        <v>0</v>
      </c>
      <c r="AA905" s="139"/>
      <c r="AB905" s="139"/>
      <c r="AC905" s="139"/>
      <c r="AD905" s="139"/>
      <c r="AE905" s="139"/>
      <c r="AF905" s="139"/>
      <c r="AG905" s="139"/>
      <c r="AH905" s="139"/>
      <c r="AI905" s="139"/>
      <c r="AJ905" s="139"/>
      <c r="AK905" s="139"/>
      <c r="AL905" s="139"/>
      <c r="AM905" s="139">
        <v>69.599999999999994</v>
      </c>
      <c r="AN905" s="139">
        <v>0</v>
      </c>
      <c r="AO905" s="139">
        <v>68.81</v>
      </c>
      <c r="AP905" s="139">
        <v>0</v>
      </c>
    </row>
    <row r="906" spans="1:42" x14ac:dyDescent="0.25">
      <c r="A906">
        <f>'[2]All Speed'!A906</f>
        <v>16490</v>
      </c>
      <c r="B906">
        <f>'[2]All Speed'!C906</f>
        <v>3</v>
      </c>
      <c r="C906" s="8" t="str">
        <f>'[2]All Speed'!D906</f>
        <v>SR-78 WB</v>
      </c>
      <c r="D906" s="5">
        <f>'[2]All Speed'!E906</f>
        <v>50</v>
      </c>
      <c r="E906" s="1">
        <f>'[2]All Speed'!F906</f>
        <v>0.28000000000000003</v>
      </c>
      <c r="F906" s="8" t="str">
        <f>'[2]All Speed'!G906</f>
        <v>I-5 NB</v>
      </c>
      <c r="G906" s="112">
        <f>'[2]All Speed'!I906</f>
        <v>45.1</v>
      </c>
      <c r="H906" s="2">
        <f>'[2]All Speed'!J906</f>
        <v>42.18</v>
      </c>
      <c r="I906" s="112">
        <f>'[2]All Speed'!K906</f>
        <v>40.71</v>
      </c>
      <c r="J906" s="2">
        <f>'[2]All Speed'!L906</f>
        <v>39.22</v>
      </c>
      <c r="K906" s="112">
        <f>'[2]All Speed'!M906</f>
        <v>45.05</v>
      </c>
      <c r="L906" s="115">
        <f>VLOOKUP(A:A,readme[#All],2,FALSE)</f>
        <v>0</v>
      </c>
      <c r="M906" s="119">
        <f>VLOOKUP(A:A,readme[#All],3,FALSE)</f>
        <v>0</v>
      </c>
      <c r="N906" s="115">
        <f>VLOOKUP(A:A,readme[#All],4,FALSE)</f>
        <v>0</v>
      </c>
      <c r="O906" s="6">
        <f>VLOOKUP(A:A,readme[#All],5,FALSE)</f>
        <v>0</v>
      </c>
      <c r="P906" s="115">
        <f>VLOOKUP(A:A,readme[#All],6,FALSE)</f>
        <v>0</v>
      </c>
      <c r="Q906" s="143">
        <f t="shared" si="56"/>
        <v>-1</v>
      </c>
      <c r="R906" s="117">
        <f t="shared" si="57"/>
        <v>1779.1523999999999</v>
      </c>
      <c r="S906" s="143">
        <f t="shared" si="58"/>
        <v>-1</v>
      </c>
      <c r="T906" s="118">
        <f t="shared" si="59"/>
        <v>1538.2084</v>
      </c>
      <c r="V906" s="10">
        <v>28798</v>
      </c>
      <c r="W906" s="139"/>
      <c r="X906" s="139"/>
      <c r="Y906" s="139"/>
      <c r="Z906" s="139"/>
      <c r="AA906" s="139">
        <v>67.459999999999994</v>
      </c>
      <c r="AB906" s="139">
        <v>0</v>
      </c>
      <c r="AC906" s="139">
        <v>32.76</v>
      </c>
      <c r="AD906" s="139">
        <v>0</v>
      </c>
      <c r="AE906" s="139"/>
      <c r="AF906" s="139"/>
      <c r="AG906" s="139"/>
      <c r="AH906" s="139"/>
      <c r="AI906" s="139"/>
      <c r="AJ906" s="139"/>
      <c r="AK906" s="139"/>
      <c r="AL906" s="139"/>
      <c r="AM906" s="139">
        <v>67.459999999999994</v>
      </c>
      <c r="AN906" s="139">
        <v>0</v>
      </c>
      <c r="AO906" s="139">
        <v>32.76</v>
      </c>
      <c r="AP906" s="139">
        <v>0</v>
      </c>
    </row>
    <row r="907" spans="1:42" x14ac:dyDescent="0.25">
      <c r="A907">
        <f>'[2]All Speed'!A907</f>
        <v>27866</v>
      </c>
      <c r="B907">
        <f>'[2]All Speed'!C907</f>
        <v>4</v>
      </c>
      <c r="C907" s="8" t="str">
        <f>'[2]All Speed'!D907</f>
        <v>SR-905 EB</v>
      </c>
      <c r="D907" s="5">
        <f>'[2]All Speed'!E907</f>
        <v>2</v>
      </c>
      <c r="E907" s="1">
        <f>'[2]All Speed'!F907</f>
        <v>0.26</v>
      </c>
      <c r="F907" s="8" t="str">
        <f>'[2]All Speed'!G907</f>
        <v>I-5 SB</v>
      </c>
      <c r="G907" s="112">
        <f>'[2]All Speed'!I907</f>
        <v>52.05</v>
      </c>
      <c r="H907" s="2">
        <f>'[2]All Speed'!J907</f>
        <v>52.16</v>
      </c>
      <c r="I907" s="112">
        <f>'[2]All Speed'!K907</f>
        <v>53.14</v>
      </c>
      <c r="J907" s="2">
        <f>'[2]All Speed'!L907</f>
        <v>53.63</v>
      </c>
      <c r="K907" s="112">
        <f>'[2]All Speed'!M907</f>
        <v>52.28</v>
      </c>
      <c r="L907" s="115">
        <f>VLOOKUP(A:A,readme[#All],2,FALSE)</f>
        <v>0</v>
      </c>
      <c r="M907" s="119">
        <f>VLOOKUP(A:A,readme[#All],3,FALSE)</f>
        <v>0</v>
      </c>
      <c r="N907" s="115">
        <f>VLOOKUP(A:A,readme[#All],4,FALSE)</f>
        <v>0</v>
      </c>
      <c r="O907" s="6">
        <f>VLOOKUP(A:A,readme[#All],5,FALSE)</f>
        <v>0</v>
      </c>
      <c r="P907" s="115">
        <f>VLOOKUP(A:A,readme[#All],6,FALSE)</f>
        <v>0</v>
      </c>
      <c r="Q907" s="143">
        <f t="shared" si="56"/>
        <v>-1</v>
      </c>
      <c r="R907" s="117">
        <f t="shared" si="57"/>
        <v>2720.6655999999998</v>
      </c>
      <c r="S907" s="143">
        <f t="shared" si="58"/>
        <v>-1</v>
      </c>
      <c r="T907" s="118">
        <f t="shared" si="59"/>
        <v>2876.1769000000004</v>
      </c>
      <c r="V907" s="10">
        <v>28805</v>
      </c>
      <c r="W907" s="139">
        <v>67.510000000000005</v>
      </c>
      <c r="X907" s="139">
        <v>0</v>
      </c>
      <c r="Y907" s="139">
        <v>69.11</v>
      </c>
      <c r="Z907" s="139">
        <v>0</v>
      </c>
      <c r="AA907" s="139"/>
      <c r="AB907" s="139"/>
      <c r="AC907" s="139"/>
      <c r="AD907" s="139"/>
      <c r="AE907" s="139"/>
      <c r="AF907" s="139"/>
      <c r="AG907" s="139"/>
      <c r="AH907" s="139"/>
      <c r="AI907" s="139"/>
      <c r="AJ907" s="139"/>
      <c r="AK907" s="139"/>
      <c r="AL907" s="139"/>
      <c r="AM907" s="139">
        <v>67.510000000000005</v>
      </c>
      <c r="AN907" s="139">
        <v>0</v>
      </c>
      <c r="AO907" s="139">
        <v>69.11</v>
      </c>
      <c r="AP907" s="139">
        <v>0</v>
      </c>
    </row>
    <row r="908" spans="1:42" x14ac:dyDescent="0.25">
      <c r="A908">
        <f>'[2]All Speed'!A908</f>
        <v>27858</v>
      </c>
      <c r="B908">
        <f>'[2]All Speed'!C908</f>
        <v>4</v>
      </c>
      <c r="C908" s="8" t="str">
        <f>'[2]All Speed'!D908</f>
        <v>SR-905 EB</v>
      </c>
      <c r="D908" s="5">
        <f>'[2]All Speed'!E908</f>
        <v>3</v>
      </c>
      <c r="E908" s="1">
        <f>'[2]All Speed'!F908</f>
        <v>0.16</v>
      </c>
      <c r="F908" s="8" t="str">
        <f>'[2]All Speed'!G908</f>
        <v>I-5 NB</v>
      </c>
      <c r="G908" s="112">
        <f>'[2]All Speed'!I908</f>
        <v>52.05</v>
      </c>
      <c r="H908" s="2">
        <f>'[2]All Speed'!J908</f>
        <v>52.16</v>
      </c>
      <c r="I908" s="112">
        <f>'[2]All Speed'!K908</f>
        <v>53.14</v>
      </c>
      <c r="J908" s="2">
        <f>'[2]All Speed'!L908</f>
        <v>53.63</v>
      </c>
      <c r="K908" s="112">
        <f>'[2]All Speed'!M908</f>
        <v>52.28</v>
      </c>
      <c r="L908" s="115">
        <f>VLOOKUP(A:A,readme[#All],2,FALSE)</f>
        <v>0</v>
      </c>
      <c r="M908" s="119">
        <f>VLOOKUP(A:A,readme[#All],3,FALSE)</f>
        <v>0</v>
      </c>
      <c r="N908" s="115">
        <f>VLOOKUP(A:A,readme[#All],4,FALSE)</f>
        <v>0</v>
      </c>
      <c r="O908" s="6">
        <f>VLOOKUP(A:A,readme[#All],5,FALSE)</f>
        <v>0</v>
      </c>
      <c r="P908" s="115">
        <f>VLOOKUP(A:A,readme[#All],6,FALSE)</f>
        <v>0</v>
      </c>
      <c r="Q908" s="143">
        <f t="shared" si="56"/>
        <v>-1</v>
      </c>
      <c r="R908" s="117">
        <f t="shared" si="57"/>
        <v>2720.6655999999998</v>
      </c>
      <c r="S908" s="143">
        <f t="shared" si="58"/>
        <v>-1</v>
      </c>
      <c r="T908" s="118">
        <f t="shared" si="59"/>
        <v>2876.1769000000004</v>
      </c>
      <c r="V908" s="10">
        <v>28806</v>
      </c>
      <c r="W908" s="139">
        <v>67.510000000000005</v>
      </c>
      <c r="X908" s="139">
        <v>0</v>
      </c>
      <c r="Y908" s="139">
        <v>69.11</v>
      </c>
      <c r="Z908" s="139">
        <v>0</v>
      </c>
      <c r="AA908" s="139"/>
      <c r="AB908" s="139"/>
      <c r="AC908" s="139"/>
      <c r="AD908" s="139"/>
      <c r="AE908" s="139"/>
      <c r="AF908" s="139"/>
      <c r="AG908" s="139"/>
      <c r="AH908" s="139"/>
      <c r="AI908" s="139"/>
      <c r="AJ908" s="139"/>
      <c r="AK908" s="139"/>
      <c r="AL908" s="139"/>
      <c r="AM908" s="139">
        <v>67.510000000000005</v>
      </c>
      <c r="AN908" s="139">
        <v>0</v>
      </c>
      <c r="AO908" s="139">
        <v>69.11</v>
      </c>
      <c r="AP908" s="139">
        <v>0</v>
      </c>
    </row>
    <row r="909" spans="1:42" x14ac:dyDescent="0.25">
      <c r="A909">
        <f>'[2]All Speed'!A909</f>
        <v>27853</v>
      </c>
      <c r="B909">
        <f>'[2]All Speed'!C909</f>
        <v>4</v>
      </c>
      <c r="C909" s="8" t="str">
        <f>'[2]All Speed'!D909</f>
        <v>SR-905 EB</v>
      </c>
      <c r="D909" s="5">
        <f>'[2]All Speed'!E909</f>
        <v>6</v>
      </c>
      <c r="E909" s="1">
        <f>'[2]All Speed'!F909</f>
        <v>0.39</v>
      </c>
      <c r="F909" s="8" t="str">
        <f>'[2]All Speed'!G909</f>
        <v>BEYER</v>
      </c>
      <c r="G909" s="112">
        <f>'[2]All Speed'!I909</f>
        <v>59.62</v>
      </c>
      <c r="H909" s="2">
        <f>'[2]All Speed'!J909</f>
        <v>60.81</v>
      </c>
      <c r="I909" s="112">
        <f>'[2]All Speed'!K909</f>
        <v>60.25</v>
      </c>
      <c r="J909" s="2">
        <f>'[2]All Speed'!L909</f>
        <v>60.8</v>
      </c>
      <c r="K909" s="112">
        <f>'[2]All Speed'!M909</f>
        <v>58.81</v>
      </c>
      <c r="L909" s="115">
        <f>VLOOKUP(A:A,readme[#All],2,FALSE)</f>
        <v>0</v>
      </c>
      <c r="M909" s="119">
        <f>VLOOKUP(A:A,readme[#All],3,FALSE)</f>
        <v>0</v>
      </c>
      <c r="N909" s="115">
        <f>VLOOKUP(A:A,readme[#All],4,FALSE)</f>
        <v>0</v>
      </c>
      <c r="O909" s="6">
        <f>VLOOKUP(A:A,readme[#All],5,FALSE)</f>
        <v>0</v>
      </c>
      <c r="P909" s="115">
        <f>VLOOKUP(A:A,readme[#All],6,FALSE)</f>
        <v>0</v>
      </c>
      <c r="Q909" s="143">
        <f t="shared" si="56"/>
        <v>-1</v>
      </c>
      <c r="R909" s="117">
        <f t="shared" si="57"/>
        <v>3697.8561000000004</v>
      </c>
      <c r="S909" s="143">
        <f t="shared" si="58"/>
        <v>-1</v>
      </c>
      <c r="T909" s="118">
        <f t="shared" si="59"/>
        <v>3696.64</v>
      </c>
      <c r="V909" s="10">
        <v>28810</v>
      </c>
      <c r="W909" s="139">
        <v>68.319999999999993</v>
      </c>
      <c r="X909" s="139">
        <v>0</v>
      </c>
      <c r="Y909" s="139">
        <v>55</v>
      </c>
      <c r="Z909" s="139">
        <v>0</v>
      </c>
      <c r="AA909" s="139"/>
      <c r="AB909" s="139"/>
      <c r="AC909" s="139"/>
      <c r="AD909" s="139"/>
      <c r="AE909" s="139"/>
      <c r="AF909" s="139"/>
      <c r="AG909" s="139"/>
      <c r="AH909" s="139"/>
      <c r="AI909" s="139"/>
      <c r="AJ909" s="139"/>
      <c r="AK909" s="139"/>
      <c r="AL909" s="139"/>
      <c r="AM909" s="139">
        <v>68.319999999999993</v>
      </c>
      <c r="AN909" s="139">
        <v>0</v>
      </c>
      <c r="AO909" s="139">
        <v>55</v>
      </c>
      <c r="AP909" s="139">
        <v>0</v>
      </c>
    </row>
    <row r="910" spans="1:42" x14ac:dyDescent="0.25">
      <c r="A910">
        <f>'[2]All Speed'!A910</f>
        <v>13975</v>
      </c>
      <c r="B910">
        <f>'[2]All Speed'!C910</f>
        <v>4</v>
      </c>
      <c r="C910" s="8" t="str">
        <f>'[2]All Speed'!D910</f>
        <v>SR-905 EB</v>
      </c>
      <c r="D910" s="5">
        <f>'[2]All Speed'!E910</f>
        <v>7</v>
      </c>
      <c r="E910" s="1">
        <f>'[2]All Speed'!F910</f>
        <v>0.16</v>
      </c>
      <c r="F910" s="8" t="str">
        <f>'[2]All Speed'!G910</f>
        <v>BEYER</v>
      </c>
      <c r="G910" s="112">
        <f>'[2]All Speed'!I910</f>
        <v>59.72</v>
      </c>
      <c r="H910" s="2">
        <f>'[2]All Speed'!J910</f>
        <v>59.58</v>
      </c>
      <c r="I910" s="112">
        <f>'[2]All Speed'!K910</f>
        <v>59.9</v>
      </c>
      <c r="J910" s="2">
        <f>'[2]All Speed'!L910</f>
        <v>59.15</v>
      </c>
      <c r="K910" s="112">
        <f>'[2]All Speed'!M910</f>
        <v>58.63</v>
      </c>
      <c r="L910" s="115">
        <f>VLOOKUP(A:A,readme[#All],2,FALSE)</f>
        <v>0</v>
      </c>
      <c r="M910" s="119">
        <f>VLOOKUP(A:A,readme[#All],3,FALSE)</f>
        <v>0</v>
      </c>
      <c r="N910" s="115">
        <f>VLOOKUP(A:A,readme[#All],4,FALSE)</f>
        <v>0</v>
      </c>
      <c r="O910" s="6">
        <f>VLOOKUP(A:A,readme[#All],5,FALSE)</f>
        <v>0</v>
      </c>
      <c r="P910" s="115">
        <f>VLOOKUP(A:A,readme[#All],6,FALSE)</f>
        <v>0</v>
      </c>
      <c r="Q910" s="143">
        <f t="shared" si="56"/>
        <v>-1</v>
      </c>
      <c r="R910" s="117">
        <f t="shared" si="57"/>
        <v>3549.7763999999997</v>
      </c>
      <c r="S910" s="143">
        <f t="shared" si="58"/>
        <v>-1</v>
      </c>
      <c r="T910" s="118">
        <f t="shared" si="59"/>
        <v>3498.7224999999999</v>
      </c>
      <c r="V910" s="10">
        <v>28839</v>
      </c>
      <c r="W910" s="139"/>
      <c r="X910" s="139"/>
      <c r="Y910" s="139"/>
      <c r="Z910" s="139"/>
      <c r="AA910" s="139"/>
      <c r="AB910" s="139"/>
      <c r="AC910" s="139"/>
      <c r="AD910" s="139"/>
      <c r="AE910" s="139"/>
      <c r="AF910" s="139"/>
      <c r="AG910" s="139"/>
      <c r="AH910" s="139"/>
      <c r="AI910" s="139">
        <v>67.62</v>
      </c>
      <c r="AJ910" s="139">
        <v>0</v>
      </c>
      <c r="AK910" s="139">
        <v>65.48</v>
      </c>
      <c r="AL910" s="139">
        <v>0</v>
      </c>
      <c r="AM910" s="139">
        <v>67.62</v>
      </c>
      <c r="AN910" s="139">
        <v>0</v>
      </c>
      <c r="AO910" s="139">
        <v>65.48</v>
      </c>
      <c r="AP910" s="139">
        <v>0</v>
      </c>
    </row>
    <row r="911" spans="1:42" x14ac:dyDescent="0.25">
      <c r="A911">
        <f>'[2]All Speed'!A911</f>
        <v>13991</v>
      </c>
      <c r="B911">
        <f>'[2]All Speed'!C911</f>
        <v>4</v>
      </c>
      <c r="C911" s="8" t="str">
        <f>'[2]All Speed'!D911</f>
        <v>SR-905 EB</v>
      </c>
      <c r="D911" s="5">
        <f>'[2]All Speed'!E911</f>
        <v>8</v>
      </c>
      <c r="E911" s="1">
        <f>'[2]All Speed'!F911</f>
        <v>0.41</v>
      </c>
      <c r="F911" s="8" t="str">
        <f>'[2]All Speed'!G911</f>
        <v>PICADOR</v>
      </c>
      <c r="G911" s="112">
        <f>'[2]All Speed'!I911</f>
        <v>59.72</v>
      </c>
      <c r="H911" s="2">
        <f>'[2]All Speed'!J911</f>
        <v>59.58</v>
      </c>
      <c r="I911" s="112">
        <f>'[2]All Speed'!K911</f>
        <v>59.9</v>
      </c>
      <c r="J911" s="2">
        <f>'[2]All Speed'!L911</f>
        <v>59.15</v>
      </c>
      <c r="K911" s="112">
        <f>'[2]All Speed'!M911</f>
        <v>58.63</v>
      </c>
      <c r="L911" s="115">
        <f>VLOOKUP(A:A,readme[#All],2,FALSE)</f>
        <v>0</v>
      </c>
      <c r="M911" s="119">
        <f>VLOOKUP(A:A,readme[#All],3,FALSE)</f>
        <v>0</v>
      </c>
      <c r="N911" s="115">
        <f>VLOOKUP(A:A,readme[#All],4,FALSE)</f>
        <v>0</v>
      </c>
      <c r="O911" s="6">
        <f>VLOOKUP(A:A,readme[#All],5,FALSE)</f>
        <v>0</v>
      </c>
      <c r="P911" s="115">
        <f>VLOOKUP(A:A,readme[#All],6,FALSE)</f>
        <v>0</v>
      </c>
      <c r="Q911" s="143">
        <f t="shared" si="56"/>
        <v>-1</v>
      </c>
      <c r="R911" s="117">
        <f t="shared" si="57"/>
        <v>3549.7763999999997</v>
      </c>
      <c r="S911" s="143">
        <f t="shared" si="58"/>
        <v>-1</v>
      </c>
      <c r="T911" s="118">
        <f t="shared" si="59"/>
        <v>3498.7224999999999</v>
      </c>
      <c r="V911" s="10">
        <v>28868</v>
      </c>
      <c r="W911" s="139"/>
      <c r="X911" s="139"/>
      <c r="Y911" s="139"/>
      <c r="Z911" s="139"/>
      <c r="AA911" s="139"/>
      <c r="AB911" s="139"/>
      <c r="AC911" s="139"/>
      <c r="AD911" s="139"/>
      <c r="AE911" s="139">
        <v>61.8</v>
      </c>
      <c r="AF911" s="139">
        <v>0</v>
      </c>
      <c r="AG911" s="139">
        <v>62.61</v>
      </c>
      <c r="AH911" s="139">
        <v>0</v>
      </c>
      <c r="AI911" s="139"/>
      <c r="AJ911" s="139"/>
      <c r="AK911" s="139"/>
      <c r="AL911" s="139"/>
      <c r="AM911" s="139">
        <v>61.8</v>
      </c>
      <c r="AN911" s="139">
        <v>0</v>
      </c>
      <c r="AO911" s="139">
        <v>62.61</v>
      </c>
      <c r="AP911" s="139">
        <v>0</v>
      </c>
    </row>
    <row r="912" spans="1:42" x14ac:dyDescent="0.25">
      <c r="A912">
        <f>'[2]All Speed'!A912</f>
        <v>13992</v>
      </c>
      <c r="B912">
        <f>'[2]All Speed'!C912</f>
        <v>4</v>
      </c>
      <c r="C912" s="8" t="str">
        <f>'[2]All Speed'!D912</f>
        <v>SR-905 EB</v>
      </c>
      <c r="D912" s="5">
        <f>'[2]All Speed'!E912</f>
        <v>9</v>
      </c>
      <c r="E912" s="1">
        <f>'[2]All Speed'!F912</f>
        <v>0.18</v>
      </c>
      <c r="F912" s="8" t="str">
        <f>'[2]All Speed'!G912</f>
        <v>PICADOR</v>
      </c>
      <c r="G912" s="112">
        <f>'[2]All Speed'!I912</f>
        <v>59.72</v>
      </c>
      <c r="H912" s="2">
        <f>'[2]All Speed'!J912</f>
        <v>59.58</v>
      </c>
      <c r="I912" s="112">
        <f>'[2]All Speed'!K912</f>
        <v>59.9</v>
      </c>
      <c r="J912" s="2">
        <f>'[2]All Speed'!L912</f>
        <v>59.15</v>
      </c>
      <c r="K912" s="112">
        <f>'[2]All Speed'!M912</f>
        <v>58.63</v>
      </c>
      <c r="L912" s="115">
        <f>VLOOKUP(A:A,readme[#All],2,FALSE)</f>
        <v>0</v>
      </c>
      <c r="M912" s="119">
        <f>VLOOKUP(A:A,readme[#All],3,FALSE)</f>
        <v>0</v>
      </c>
      <c r="N912" s="115">
        <f>VLOOKUP(A:A,readme[#All],4,FALSE)</f>
        <v>0</v>
      </c>
      <c r="O912" s="6">
        <f>VLOOKUP(A:A,readme[#All],5,FALSE)</f>
        <v>0</v>
      </c>
      <c r="P912" s="115">
        <f>VLOOKUP(A:A,readme[#All],6,FALSE)</f>
        <v>0</v>
      </c>
      <c r="Q912" s="143">
        <f t="shared" si="56"/>
        <v>-1</v>
      </c>
      <c r="R912" s="117">
        <f t="shared" si="57"/>
        <v>3549.7763999999997</v>
      </c>
      <c r="S912" s="143">
        <f t="shared" si="58"/>
        <v>-1</v>
      </c>
      <c r="T912" s="118">
        <f t="shared" si="59"/>
        <v>3498.7224999999999</v>
      </c>
      <c r="V912" s="10">
        <v>28904</v>
      </c>
      <c r="W912" s="139"/>
      <c r="X912" s="139"/>
      <c r="Y912" s="139"/>
      <c r="Z912" s="139"/>
      <c r="AA912" s="139"/>
      <c r="AB912" s="139"/>
      <c r="AC912" s="139"/>
      <c r="AD912" s="139"/>
      <c r="AE912" s="139"/>
      <c r="AF912" s="139"/>
      <c r="AG912" s="139"/>
      <c r="AH912" s="139"/>
      <c r="AI912" s="139">
        <v>65.25</v>
      </c>
      <c r="AJ912" s="139">
        <v>0</v>
      </c>
      <c r="AK912" s="139">
        <v>20.48</v>
      </c>
      <c r="AL912" s="139">
        <v>0</v>
      </c>
      <c r="AM912" s="139">
        <v>65.25</v>
      </c>
      <c r="AN912" s="139">
        <v>0</v>
      </c>
      <c r="AO912" s="139">
        <v>20.48</v>
      </c>
      <c r="AP912" s="139">
        <v>0</v>
      </c>
    </row>
    <row r="913" spans="1:42" x14ac:dyDescent="0.25">
      <c r="A913">
        <f>'[2]All Speed'!A913</f>
        <v>25259</v>
      </c>
      <c r="B913">
        <f>'[2]All Speed'!C913</f>
        <v>4</v>
      </c>
      <c r="C913" s="8" t="str">
        <f>'[2]All Speed'!D913</f>
        <v>SR-905 EB</v>
      </c>
      <c r="D913" s="5">
        <f>'[2]All Speed'!E913</f>
        <v>11</v>
      </c>
      <c r="E913" s="1">
        <f>'[2]All Speed'!F913</f>
        <v>0.31</v>
      </c>
      <c r="F913" s="8" t="str">
        <f>'[2]All Speed'!G913</f>
        <v>I-805 SB</v>
      </c>
      <c r="G913" s="112">
        <f>'[2]All Speed'!I913</f>
        <v>57.73</v>
      </c>
      <c r="H913" s="2">
        <f>'[2]All Speed'!J913</f>
        <v>60.1</v>
      </c>
      <c r="I913" s="112">
        <f>'[2]All Speed'!K913</f>
        <v>59.45</v>
      </c>
      <c r="J913" s="2">
        <f>'[2]All Speed'!L913</f>
        <v>60.19</v>
      </c>
      <c r="K913" s="112">
        <f>'[2]All Speed'!M913</f>
        <v>56.84</v>
      </c>
      <c r="L913" s="115">
        <f>VLOOKUP(A:A,readme[#All],2,FALSE)</f>
        <v>0</v>
      </c>
      <c r="M913" s="119">
        <f>VLOOKUP(A:A,readme[#All],3,FALSE)</f>
        <v>0</v>
      </c>
      <c r="N913" s="115">
        <f>VLOOKUP(A:A,readme[#All],4,FALSE)</f>
        <v>0</v>
      </c>
      <c r="O913" s="6">
        <f>VLOOKUP(A:A,readme[#All],5,FALSE)</f>
        <v>0</v>
      </c>
      <c r="P913" s="115">
        <f>VLOOKUP(A:A,readme[#All],6,FALSE)</f>
        <v>0</v>
      </c>
      <c r="Q913" s="143">
        <f t="shared" si="56"/>
        <v>-1</v>
      </c>
      <c r="R913" s="117">
        <f t="shared" si="57"/>
        <v>3612.01</v>
      </c>
      <c r="S913" s="143">
        <f t="shared" si="58"/>
        <v>-1</v>
      </c>
      <c r="T913" s="118">
        <f t="shared" si="59"/>
        <v>3622.8360999999995</v>
      </c>
      <c r="V913" s="10">
        <v>28923</v>
      </c>
      <c r="W913" s="139">
        <v>55.3</v>
      </c>
      <c r="X913" s="139">
        <v>0</v>
      </c>
      <c r="Y913" s="139">
        <v>59.34</v>
      </c>
      <c r="Z913" s="139">
        <v>0</v>
      </c>
      <c r="AA913" s="139"/>
      <c r="AB913" s="139"/>
      <c r="AC913" s="139"/>
      <c r="AD913" s="139"/>
      <c r="AE913" s="139"/>
      <c r="AF913" s="139"/>
      <c r="AG913" s="139"/>
      <c r="AH913" s="139"/>
      <c r="AI913" s="139"/>
      <c r="AJ913" s="139"/>
      <c r="AK913" s="139"/>
      <c r="AL913" s="139"/>
      <c r="AM913" s="139">
        <v>55.3</v>
      </c>
      <c r="AN913" s="139">
        <v>0</v>
      </c>
      <c r="AO913" s="139">
        <v>59.34</v>
      </c>
      <c r="AP913" s="139">
        <v>0</v>
      </c>
    </row>
    <row r="914" spans="1:42" x14ac:dyDescent="0.25">
      <c r="A914">
        <f>'[2]All Speed'!A914</f>
        <v>9914</v>
      </c>
      <c r="B914">
        <f>'[2]All Speed'!C914</f>
        <v>4</v>
      </c>
      <c r="C914" s="8" t="str">
        <f>'[2]All Speed'!D914</f>
        <v>SR-905 EB</v>
      </c>
      <c r="D914" s="5">
        <f>'[2]All Speed'!E914</f>
        <v>12</v>
      </c>
      <c r="E914" s="1">
        <f>'[2]All Speed'!F914</f>
        <v>0.39</v>
      </c>
      <c r="F914" s="8" t="str">
        <f>'[2]All Speed'!G914</f>
        <v>I-805 SB</v>
      </c>
      <c r="G914" s="112">
        <f>'[2]All Speed'!I914</f>
        <v>57.73</v>
      </c>
      <c r="H914" s="2">
        <f>'[2]All Speed'!J914</f>
        <v>60.1</v>
      </c>
      <c r="I914" s="112">
        <f>'[2]All Speed'!K914</f>
        <v>59.45</v>
      </c>
      <c r="J914" s="2">
        <f>'[2]All Speed'!L914</f>
        <v>60.19</v>
      </c>
      <c r="K914" s="112">
        <f>'[2]All Speed'!M914</f>
        <v>56.84</v>
      </c>
      <c r="L914" s="115">
        <f>VLOOKUP(A:A,readme[#All],2,FALSE)</f>
        <v>0</v>
      </c>
      <c r="M914" s="119">
        <f>VLOOKUP(A:A,readme[#All],3,FALSE)</f>
        <v>0</v>
      </c>
      <c r="N914" s="115">
        <f>VLOOKUP(A:A,readme[#All],4,FALSE)</f>
        <v>0</v>
      </c>
      <c r="O914" s="6">
        <f>VLOOKUP(A:A,readme[#All],5,FALSE)</f>
        <v>0</v>
      </c>
      <c r="P914" s="115">
        <f>VLOOKUP(A:A,readme[#All],6,FALSE)</f>
        <v>0</v>
      </c>
      <c r="Q914" s="143">
        <f t="shared" si="56"/>
        <v>-1</v>
      </c>
      <c r="R914" s="117">
        <f t="shared" si="57"/>
        <v>3612.01</v>
      </c>
      <c r="S914" s="143">
        <f t="shared" si="58"/>
        <v>-1</v>
      </c>
      <c r="T914" s="118">
        <f t="shared" si="59"/>
        <v>3622.8360999999995</v>
      </c>
      <c r="V914" s="10">
        <v>28924</v>
      </c>
      <c r="W914" s="139">
        <v>68.02</v>
      </c>
      <c r="X914" s="139">
        <v>0</v>
      </c>
      <c r="Y914" s="139">
        <v>66.86</v>
      </c>
      <c r="Z914" s="139">
        <v>0</v>
      </c>
      <c r="AA914" s="139"/>
      <c r="AB914" s="139"/>
      <c r="AC914" s="139"/>
      <c r="AD914" s="139"/>
      <c r="AE914" s="139"/>
      <c r="AF914" s="139"/>
      <c r="AG914" s="139"/>
      <c r="AH914" s="139"/>
      <c r="AI914" s="139"/>
      <c r="AJ914" s="139"/>
      <c r="AK914" s="139"/>
      <c r="AL914" s="139"/>
      <c r="AM914" s="139">
        <v>68.02</v>
      </c>
      <c r="AN914" s="139">
        <v>0</v>
      </c>
      <c r="AO914" s="139">
        <v>66.86</v>
      </c>
      <c r="AP914" s="139">
        <v>0</v>
      </c>
    </row>
    <row r="915" spans="1:42" x14ac:dyDescent="0.25">
      <c r="A915">
        <f>'[2]All Speed'!A915</f>
        <v>27738</v>
      </c>
      <c r="B915">
        <f>'[2]All Speed'!C915</f>
        <v>4</v>
      </c>
      <c r="C915" s="8" t="str">
        <f>'[2]All Speed'!D915</f>
        <v>SR-905 EB</v>
      </c>
      <c r="D915" s="5">
        <f>'[2]All Speed'!E915</f>
        <v>2</v>
      </c>
      <c r="E915" s="1">
        <f>'[2]All Speed'!F915</f>
        <v>0.51</v>
      </c>
      <c r="F915" s="8" t="str">
        <f>'[2]All Speed'!G915</f>
        <v>CALIENTE</v>
      </c>
      <c r="G915" s="112">
        <f>'[2]All Speed'!I915</f>
        <v>58.53</v>
      </c>
      <c r="H915" s="2">
        <f>'[2]All Speed'!J915</f>
        <v>61.83</v>
      </c>
      <c r="I915" s="112">
        <f>'[2]All Speed'!K915</f>
        <v>61.06</v>
      </c>
      <c r="J915" s="2">
        <f>'[2]All Speed'!L915</f>
        <v>61.57</v>
      </c>
      <c r="K915" s="112">
        <f>'[2]All Speed'!M915</f>
        <v>58.41</v>
      </c>
      <c r="L915" s="115">
        <f>VLOOKUP(A:A,readme[#All],2,FALSE)</f>
        <v>0</v>
      </c>
      <c r="M915" s="119">
        <f>VLOOKUP(A:A,readme[#All],3,FALSE)</f>
        <v>0</v>
      </c>
      <c r="N915" s="115">
        <f>VLOOKUP(A:A,readme[#All],4,FALSE)</f>
        <v>0</v>
      </c>
      <c r="O915" s="6">
        <f>VLOOKUP(A:A,readme[#All],5,FALSE)</f>
        <v>0</v>
      </c>
      <c r="P915" s="115">
        <f>VLOOKUP(A:A,readme[#All],6,FALSE)</f>
        <v>0</v>
      </c>
      <c r="Q915" s="143">
        <f t="shared" si="56"/>
        <v>-1</v>
      </c>
      <c r="R915" s="117">
        <f t="shared" si="57"/>
        <v>3822.9488999999999</v>
      </c>
      <c r="S915" s="143">
        <f t="shared" si="58"/>
        <v>-1</v>
      </c>
      <c r="T915" s="118">
        <f t="shared" si="59"/>
        <v>3790.8649</v>
      </c>
      <c r="V915" s="10">
        <v>28925</v>
      </c>
      <c r="W915" s="139"/>
      <c r="X915" s="139"/>
      <c r="Y915" s="139"/>
      <c r="Z915" s="139"/>
      <c r="AA915" s="139">
        <v>61.31</v>
      </c>
      <c r="AB915" s="139">
        <v>0</v>
      </c>
      <c r="AC915" s="139">
        <v>60.33</v>
      </c>
      <c r="AD915" s="139">
        <v>0</v>
      </c>
      <c r="AE915" s="139"/>
      <c r="AF915" s="139"/>
      <c r="AG915" s="139"/>
      <c r="AH915" s="139"/>
      <c r="AI915" s="139"/>
      <c r="AJ915" s="139"/>
      <c r="AK915" s="139"/>
      <c r="AL915" s="139"/>
      <c r="AM915" s="139">
        <v>61.31</v>
      </c>
      <c r="AN915" s="139">
        <v>0</v>
      </c>
      <c r="AO915" s="139">
        <v>60.33</v>
      </c>
      <c r="AP915" s="139">
        <v>0</v>
      </c>
    </row>
    <row r="916" spans="1:42" x14ac:dyDescent="0.25">
      <c r="A916">
        <f>'[2]All Speed'!A916</f>
        <v>27737</v>
      </c>
      <c r="B916">
        <f>'[2]All Speed'!C916</f>
        <v>4</v>
      </c>
      <c r="C916" s="8" t="str">
        <f>'[2]All Speed'!D916</f>
        <v>SR-905 EB</v>
      </c>
      <c r="D916" s="5">
        <f>'[2]All Speed'!E916</f>
        <v>3</v>
      </c>
      <c r="E916" s="1">
        <f>'[2]All Speed'!F916</f>
        <v>0.6</v>
      </c>
      <c r="F916" s="8" t="str">
        <f>'[2]All Speed'!G916</f>
        <v>CALIENTE</v>
      </c>
      <c r="G916" s="112">
        <f>'[2]All Speed'!I916</f>
        <v>58.53</v>
      </c>
      <c r="H916" s="2">
        <f>'[2]All Speed'!J916</f>
        <v>61.83</v>
      </c>
      <c r="I916" s="112">
        <f>'[2]All Speed'!K916</f>
        <v>61.06</v>
      </c>
      <c r="J916" s="2">
        <f>'[2]All Speed'!L916</f>
        <v>61.57</v>
      </c>
      <c r="K916" s="112">
        <f>'[2]All Speed'!M916</f>
        <v>58.41</v>
      </c>
      <c r="L916" s="115">
        <f>VLOOKUP(A:A,readme[#All],2,FALSE)</f>
        <v>0</v>
      </c>
      <c r="M916" s="119">
        <f>VLOOKUP(A:A,readme[#All],3,FALSE)</f>
        <v>0</v>
      </c>
      <c r="N916" s="115">
        <f>VLOOKUP(A:A,readme[#All],4,FALSE)</f>
        <v>0</v>
      </c>
      <c r="O916" s="6">
        <f>VLOOKUP(A:A,readme[#All],5,FALSE)</f>
        <v>0</v>
      </c>
      <c r="P916" s="115">
        <f>VLOOKUP(A:A,readme[#All],6,FALSE)</f>
        <v>0</v>
      </c>
      <c r="Q916" s="143">
        <f t="shared" si="56"/>
        <v>-1</v>
      </c>
      <c r="R916" s="117">
        <f t="shared" si="57"/>
        <v>3822.9488999999999</v>
      </c>
      <c r="S916" s="143">
        <f t="shared" si="58"/>
        <v>-1</v>
      </c>
      <c r="T916" s="118">
        <f t="shared" si="59"/>
        <v>3790.8649</v>
      </c>
      <c r="V916" s="10">
        <v>28929</v>
      </c>
      <c r="W916" s="139"/>
      <c r="X916" s="139"/>
      <c r="Y916" s="139"/>
      <c r="Z916" s="139"/>
      <c r="AA916" s="139"/>
      <c r="AB916" s="139"/>
      <c r="AC916" s="139"/>
      <c r="AD916" s="139"/>
      <c r="AE916" s="139">
        <v>19.61</v>
      </c>
      <c r="AF916" s="139">
        <v>0</v>
      </c>
      <c r="AG916" s="139">
        <v>67.599999999999994</v>
      </c>
      <c r="AH916" s="139">
        <v>0</v>
      </c>
      <c r="AI916" s="139"/>
      <c r="AJ916" s="139"/>
      <c r="AK916" s="139"/>
      <c r="AL916" s="139"/>
      <c r="AM916" s="139">
        <v>19.61</v>
      </c>
      <c r="AN916" s="139">
        <v>0</v>
      </c>
      <c r="AO916" s="139">
        <v>67.599999999999994</v>
      </c>
      <c r="AP916" s="139">
        <v>0</v>
      </c>
    </row>
    <row r="917" spans="1:42" x14ac:dyDescent="0.25">
      <c r="A917">
        <f>'[2]All Speed'!A917</f>
        <v>27718</v>
      </c>
      <c r="B917">
        <f>'[2]All Speed'!C917</f>
        <v>4</v>
      </c>
      <c r="C917" s="8" t="str">
        <f>'[2]All Speed'!D917</f>
        <v>SR-905 EB</v>
      </c>
      <c r="D917" s="5">
        <f>'[2]All Speed'!E917</f>
        <v>6</v>
      </c>
      <c r="E917" s="1">
        <f>'[2]All Speed'!F917</f>
        <v>0.45</v>
      </c>
      <c r="F917" s="8" t="str">
        <f>'[2]All Speed'!G917</f>
        <v>HERITAGE</v>
      </c>
      <c r="G917" s="112">
        <f>'[2]All Speed'!I917</f>
        <v>60.99</v>
      </c>
      <c r="H917" s="2">
        <f>'[2]All Speed'!J917</f>
        <v>62.7</v>
      </c>
      <c r="I917" s="112">
        <f>'[2]All Speed'!K917</f>
        <v>61.23</v>
      </c>
      <c r="J917" s="2">
        <f>'[2]All Speed'!L917</f>
        <v>62.23</v>
      </c>
      <c r="K917" s="112">
        <f>'[2]All Speed'!M917</f>
        <v>59.98</v>
      </c>
      <c r="L917" s="115">
        <f>VLOOKUP(A:A,readme[#All],2,FALSE)</f>
        <v>0</v>
      </c>
      <c r="M917" s="119">
        <f>VLOOKUP(A:A,readme[#All],3,FALSE)</f>
        <v>0</v>
      </c>
      <c r="N917" s="115">
        <f>VLOOKUP(A:A,readme[#All],4,FALSE)</f>
        <v>0</v>
      </c>
      <c r="O917" s="6">
        <f>VLOOKUP(A:A,readme[#All],5,FALSE)</f>
        <v>0</v>
      </c>
      <c r="P917" s="115">
        <f>VLOOKUP(A:A,readme[#All],6,FALSE)</f>
        <v>0</v>
      </c>
      <c r="Q917" s="143">
        <f t="shared" si="56"/>
        <v>-1</v>
      </c>
      <c r="R917" s="117">
        <f t="shared" si="57"/>
        <v>3931.2900000000004</v>
      </c>
      <c r="S917" s="143">
        <f t="shared" si="58"/>
        <v>-1</v>
      </c>
      <c r="T917" s="118">
        <f t="shared" si="59"/>
        <v>3872.5728999999997</v>
      </c>
      <c r="V917" s="10">
        <v>28938</v>
      </c>
      <c r="W917" s="139"/>
      <c r="X917" s="139"/>
      <c r="Y917" s="139"/>
      <c r="Z917" s="139"/>
      <c r="AA917" s="139">
        <v>67.12</v>
      </c>
      <c r="AB917" s="139">
        <v>0</v>
      </c>
      <c r="AC917" s="139">
        <v>65.77</v>
      </c>
      <c r="AD917" s="139">
        <v>0</v>
      </c>
      <c r="AE917" s="139"/>
      <c r="AF917" s="139"/>
      <c r="AG917" s="139"/>
      <c r="AH917" s="139"/>
      <c r="AI917" s="139"/>
      <c r="AJ917" s="139"/>
      <c r="AK917" s="139"/>
      <c r="AL917" s="139"/>
      <c r="AM917" s="139">
        <v>67.12</v>
      </c>
      <c r="AN917" s="139">
        <v>0</v>
      </c>
      <c r="AO917" s="139">
        <v>65.77</v>
      </c>
      <c r="AP917" s="139">
        <v>0</v>
      </c>
    </row>
    <row r="918" spans="1:42" x14ac:dyDescent="0.25">
      <c r="A918">
        <f>'[2]All Speed'!A918</f>
        <v>27717</v>
      </c>
      <c r="B918">
        <f>'[2]All Speed'!C918</f>
        <v>4</v>
      </c>
      <c r="C918" s="8" t="str">
        <f>'[2]All Speed'!D918</f>
        <v>SR-905 EB</v>
      </c>
      <c r="D918" s="5">
        <f>'[2]All Speed'!E918</f>
        <v>7</v>
      </c>
      <c r="E918" s="1">
        <f>'[2]All Speed'!F918</f>
        <v>0.59</v>
      </c>
      <c r="F918" s="8" t="str">
        <f>'[2]All Speed'!G918</f>
        <v>BRITANNIA</v>
      </c>
      <c r="G918" s="112">
        <f>'[2]All Speed'!I918</f>
        <v>60.99</v>
      </c>
      <c r="H918" s="2">
        <f>'[2]All Speed'!J918</f>
        <v>62.7</v>
      </c>
      <c r="I918" s="112">
        <f>'[2]All Speed'!K918</f>
        <v>61.23</v>
      </c>
      <c r="J918" s="2">
        <f>'[2]All Speed'!L918</f>
        <v>62.23</v>
      </c>
      <c r="K918" s="112">
        <f>'[2]All Speed'!M918</f>
        <v>59.98</v>
      </c>
      <c r="L918" s="115">
        <f>VLOOKUP(A:A,readme[#All],2,FALSE)</f>
        <v>0</v>
      </c>
      <c r="M918" s="119">
        <f>VLOOKUP(A:A,readme[#All],3,FALSE)</f>
        <v>0</v>
      </c>
      <c r="N918" s="115">
        <f>VLOOKUP(A:A,readme[#All],4,FALSE)</f>
        <v>0</v>
      </c>
      <c r="O918" s="6">
        <f>VLOOKUP(A:A,readme[#All],5,FALSE)</f>
        <v>0</v>
      </c>
      <c r="P918" s="115">
        <f>VLOOKUP(A:A,readme[#All],6,FALSE)</f>
        <v>0</v>
      </c>
      <c r="Q918" s="143">
        <f t="shared" si="56"/>
        <v>-1</v>
      </c>
      <c r="R918" s="117">
        <f t="shared" si="57"/>
        <v>3931.2900000000004</v>
      </c>
      <c r="S918" s="143">
        <f t="shared" si="58"/>
        <v>-1</v>
      </c>
      <c r="T918" s="118">
        <f t="shared" si="59"/>
        <v>3872.5728999999997</v>
      </c>
      <c r="V918" s="10">
        <v>28939</v>
      </c>
      <c r="W918" s="139">
        <v>68.989999999999995</v>
      </c>
      <c r="X918" s="139">
        <v>0</v>
      </c>
      <c r="Y918" s="139">
        <v>68.14</v>
      </c>
      <c r="Z918" s="139">
        <v>0</v>
      </c>
      <c r="AA918" s="139"/>
      <c r="AB918" s="139"/>
      <c r="AC918" s="139"/>
      <c r="AD918" s="139"/>
      <c r="AE918" s="139"/>
      <c r="AF918" s="139"/>
      <c r="AG918" s="139"/>
      <c r="AH918" s="139"/>
      <c r="AI918" s="139"/>
      <c r="AJ918" s="139"/>
      <c r="AK918" s="139"/>
      <c r="AL918" s="139"/>
      <c r="AM918" s="139">
        <v>68.989999999999995</v>
      </c>
      <c r="AN918" s="139">
        <v>0</v>
      </c>
      <c r="AO918" s="139">
        <v>68.14</v>
      </c>
      <c r="AP918" s="139">
        <v>0</v>
      </c>
    </row>
    <row r="919" spans="1:42" x14ac:dyDescent="0.25">
      <c r="A919">
        <f>'[2]All Speed'!A919</f>
        <v>9953</v>
      </c>
      <c r="B919">
        <f>'[2]All Speed'!C919</f>
        <v>4</v>
      </c>
      <c r="C919" s="8" t="str">
        <f>'[2]All Speed'!D919</f>
        <v>SR-905 EB</v>
      </c>
      <c r="D919" s="5">
        <f>'[2]All Speed'!E919</f>
        <v>10</v>
      </c>
      <c r="E919" s="1">
        <f>'[2]All Speed'!F919</f>
        <v>0.4</v>
      </c>
      <c r="F919" s="8" t="str">
        <f>'[2]All Speed'!G919</f>
        <v>LA MEDIA</v>
      </c>
      <c r="G919" s="112">
        <f>'[2]All Speed'!I919</f>
        <v>61.39</v>
      </c>
      <c r="H919" s="2">
        <f>'[2]All Speed'!J919</f>
        <v>62.53</v>
      </c>
      <c r="I919" s="112">
        <f>'[2]All Speed'!K919</f>
        <v>61.88</v>
      </c>
      <c r="J919" s="2">
        <f>'[2]All Speed'!L919</f>
        <v>63.51</v>
      </c>
      <c r="K919" s="112">
        <f>'[2]All Speed'!M919</f>
        <v>61.43</v>
      </c>
      <c r="L919" s="115">
        <f>VLOOKUP(A:A,readme[#All],2,FALSE)</f>
        <v>0</v>
      </c>
      <c r="M919" s="119">
        <f>VLOOKUP(A:A,readme[#All],3,FALSE)</f>
        <v>0</v>
      </c>
      <c r="N919" s="115">
        <f>VLOOKUP(A:A,readme[#All],4,FALSE)</f>
        <v>0</v>
      </c>
      <c r="O919" s="6">
        <f>VLOOKUP(A:A,readme[#All],5,FALSE)</f>
        <v>0</v>
      </c>
      <c r="P919" s="115">
        <f>VLOOKUP(A:A,readme[#All],6,FALSE)</f>
        <v>0</v>
      </c>
      <c r="Q919" s="143">
        <f t="shared" si="56"/>
        <v>-1</v>
      </c>
      <c r="R919" s="117">
        <f t="shared" si="57"/>
        <v>3910.0009</v>
      </c>
      <c r="S919" s="143">
        <f t="shared" si="58"/>
        <v>-1</v>
      </c>
      <c r="T919" s="118">
        <f t="shared" si="59"/>
        <v>4033.5200999999997</v>
      </c>
      <c r="V919" s="10">
        <v>28940</v>
      </c>
      <c r="W919" s="139">
        <v>67.87</v>
      </c>
      <c r="X919" s="139">
        <v>0</v>
      </c>
      <c r="Y919" s="139">
        <v>66.84</v>
      </c>
      <c r="Z919" s="139">
        <v>0</v>
      </c>
      <c r="AA919" s="139"/>
      <c r="AB919" s="139"/>
      <c r="AC919" s="139"/>
      <c r="AD919" s="139"/>
      <c r="AE919" s="139"/>
      <c r="AF919" s="139"/>
      <c r="AG919" s="139"/>
      <c r="AH919" s="139"/>
      <c r="AI919" s="139"/>
      <c r="AJ919" s="139"/>
      <c r="AK919" s="139"/>
      <c r="AL919" s="139"/>
      <c r="AM919" s="139">
        <v>67.87</v>
      </c>
      <c r="AN919" s="139">
        <v>0</v>
      </c>
      <c r="AO919" s="139">
        <v>66.84</v>
      </c>
      <c r="AP919" s="139">
        <v>0</v>
      </c>
    </row>
    <row r="920" spans="1:42" x14ac:dyDescent="0.25">
      <c r="A920">
        <f>'[2]All Speed'!A920</f>
        <v>9904</v>
      </c>
      <c r="B920">
        <f>'[2]All Speed'!C920</f>
        <v>3</v>
      </c>
      <c r="C920" s="8" t="str">
        <f>'[2]All Speed'!D920</f>
        <v>SR-905 WB</v>
      </c>
      <c r="D920" s="5">
        <f>'[2]All Speed'!E920</f>
        <v>2</v>
      </c>
      <c r="E920" s="1">
        <f>'[2]All Speed'!F920</f>
        <v>0.54</v>
      </c>
      <c r="F920" s="8" t="str">
        <f>'[2]All Speed'!G920</f>
        <v>CALIENTE</v>
      </c>
      <c r="G920" s="112">
        <f>'[2]All Speed'!I920</f>
        <v>63.78</v>
      </c>
      <c r="H920" s="2">
        <f>'[2]All Speed'!J920</f>
        <v>64.19</v>
      </c>
      <c r="I920" s="112">
        <f>'[2]All Speed'!K920</f>
        <v>64.34</v>
      </c>
      <c r="J920" s="2">
        <f>'[2]All Speed'!L920</f>
        <v>65.959999999999994</v>
      </c>
      <c r="K920" s="112">
        <f>'[2]All Speed'!M920</f>
        <v>63.61</v>
      </c>
      <c r="L920" s="115">
        <f>VLOOKUP(A:A,readme[#All],2,FALSE)</f>
        <v>0</v>
      </c>
      <c r="M920" s="119">
        <f>VLOOKUP(A:A,readme[#All],3,FALSE)</f>
        <v>0</v>
      </c>
      <c r="N920" s="115">
        <f>VLOOKUP(A:A,readme[#All],4,FALSE)</f>
        <v>0</v>
      </c>
      <c r="O920" s="6">
        <f>VLOOKUP(A:A,readme[#All],5,FALSE)</f>
        <v>0</v>
      </c>
      <c r="P920" s="115">
        <f>VLOOKUP(A:A,readme[#All],6,FALSE)</f>
        <v>0</v>
      </c>
      <c r="Q920" s="143">
        <f t="shared" si="56"/>
        <v>-1</v>
      </c>
      <c r="R920" s="117">
        <f t="shared" si="57"/>
        <v>4120.3561</v>
      </c>
      <c r="S920" s="143">
        <f t="shared" si="58"/>
        <v>-1</v>
      </c>
      <c r="T920" s="118">
        <f t="shared" si="59"/>
        <v>4350.7215999999989</v>
      </c>
      <c r="V920" s="10">
        <v>28941</v>
      </c>
      <c r="W920" s="139"/>
      <c r="X920" s="139"/>
      <c r="Y920" s="139"/>
      <c r="Z920" s="139"/>
      <c r="AA920" s="139">
        <v>67.64</v>
      </c>
      <c r="AB920" s="139">
        <v>0</v>
      </c>
      <c r="AC920" s="139">
        <v>67.44</v>
      </c>
      <c r="AD920" s="139">
        <v>0</v>
      </c>
      <c r="AE920" s="139"/>
      <c r="AF920" s="139"/>
      <c r="AG920" s="139"/>
      <c r="AH920" s="139"/>
      <c r="AI920" s="139"/>
      <c r="AJ920" s="139"/>
      <c r="AK920" s="139"/>
      <c r="AL920" s="139"/>
      <c r="AM920" s="139">
        <v>67.64</v>
      </c>
      <c r="AN920" s="139">
        <v>0</v>
      </c>
      <c r="AO920" s="139">
        <v>67.44</v>
      </c>
      <c r="AP920" s="139">
        <v>0</v>
      </c>
    </row>
    <row r="921" spans="1:42" x14ac:dyDescent="0.25">
      <c r="A921">
        <f>'[2]All Speed'!A921</f>
        <v>23435</v>
      </c>
      <c r="B921">
        <f>'[2]All Speed'!C921</f>
        <v>3</v>
      </c>
      <c r="C921" s="8" t="str">
        <f>'[2]All Speed'!D921</f>
        <v>SR-905 WB</v>
      </c>
      <c r="D921" s="5">
        <f>'[2]All Speed'!E921</f>
        <v>3</v>
      </c>
      <c r="E921" s="1">
        <f>'[2]All Speed'!F921</f>
        <v>0.28999999999999998</v>
      </c>
      <c r="F921" s="8" t="str">
        <f>'[2]All Speed'!G921</f>
        <v>I-805 NB</v>
      </c>
      <c r="G921" s="112">
        <f>'[2]All Speed'!I921</f>
        <v>63.78</v>
      </c>
      <c r="H921" s="2">
        <f>'[2]All Speed'!J921</f>
        <v>64.19</v>
      </c>
      <c r="I921" s="112">
        <f>'[2]All Speed'!K921</f>
        <v>64.34</v>
      </c>
      <c r="J921" s="2">
        <f>'[2]All Speed'!L921</f>
        <v>65.959999999999994</v>
      </c>
      <c r="K921" s="112">
        <f>'[2]All Speed'!M921</f>
        <v>63.61</v>
      </c>
      <c r="L921" s="115">
        <f>VLOOKUP(A:A,readme[#All],2,FALSE)</f>
        <v>0</v>
      </c>
      <c r="M921" s="119">
        <f>VLOOKUP(A:A,readme[#All],3,FALSE)</f>
        <v>0</v>
      </c>
      <c r="N921" s="115">
        <f>VLOOKUP(A:A,readme[#All],4,FALSE)</f>
        <v>0</v>
      </c>
      <c r="O921" s="6">
        <f>VLOOKUP(A:A,readme[#All],5,FALSE)</f>
        <v>0</v>
      </c>
      <c r="P921" s="115">
        <f>VLOOKUP(A:A,readme[#All],6,FALSE)</f>
        <v>0</v>
      </c>
      <c r="Q921" s="143">
        <f t="shared" si="56"/>
        <v>-1</v>
      </c>
      <c r="R921" s="117">
        <f t="shared" si="57"/>
        <v>4120.3561</v>
      </c>
      <c r="S921" s="143">
        <f t="shared" si="58"/>
        <v>-1</v>
      </c>
      <c r="T921" s="118">
        <f t="shared" si="59"/>
        <v>4350.7215999999989</v>
      </c>
      <c r="V921" s="10">
        <v>28949</v>
      </c>
      <c r="W921" s="139"/>
      <c r="X921" s="139"/>
      <c r="Y921" s="139"/>
      <c r="Z921" s="139"/>
      <c r="AA921" s="139">
        <v>66.94</v>
      </c>
      <c r="AB921" s="139">
        <v>0</v>
      </c>
      <c r="AC921" s="139">
        <v>66.91</v>
      </c>
      <c r="AD921" s="139">
        <v>0</v>
      </c>
      <c r="AE921" s="139"/>
      <c r="AF921" s="139"/>
      <c r="AG921" s="139"/>
      <c r="AH921" s="139"/>
      <c r="AI921" s="139"/>
      <c r="AJ921" s="139"/>
      <c r="AK921" s="139"/>
      <c r="AL921" s="139"/>
      <c r="AM921" s="139">
        <v>66.94</v>
      </c>
      <c r="AN921" s="139">
        <v>0</v>
      </c>
      <c r="AO921" s="139">
        <v>66.91</v>
      </c>
      <c r="AP921" s="139">
        <v>0</v>
      </c>
    </row>
    <row r="922" spans="1:42" x14ac:dyDescent="0.25">
      <c r="A922">
        <f>'[2]All Speed'!A922</f>
        <v>9915</v>
      </c>
      <c r="B922">
        <f>'[2]All Speed'!C922</f>
        <v>3</v>
      </c>
      <c r="C922" s="8" t="str">
        <f>'[2]All Speed'!D922</f>
        <v>SR-905 WB</v>
      </c>
      <c r="D922" s="5">
        <f>'[2]All Speed'!E922</f>
        <v>4</v>
      </c>
      <c r="E922" s="1">
        <f>'[2]All Speed'!F922</f>
        <v>0.32</v>
      </c>
      <c r="F922" s="8" t="str">
        <f>'[2]All Speed'!G922</f>
        <v>I-805 NB</v>
      </c>
      <c r="G922" s="112">
        <f>'[2]All Speed'!I922</f>
        <v>63.78</v>
      </c>
      <c r="H922" s="2">
        <f>'[2]All Speed'!J922</f>
        <v>64.19</v>
      </c>
      <c r="I922" s="112">
        <f>'[2]All Speed'!K922</f>
        <v>64.34</v>
      </c>
      <c r="J922" s="2">
        <f>'[2]All Speed'!L922</f>
        <v>65.959999999999994</v>
      </c>
      <c r="K922" s="112">
        <f>'[2]All Speed'!M922</f>
        <v>63.61</v>
      </c>
      <c r="L922" s="115">
        <f>VLOOKUP(A:A,readme[#All],2,FALSE)</f>
        <v>0</v>
      </c>
      <c r="M922" s="119">
        <f>VLOOKUP(A:A,readme[#All],3,FALSE)</f>
        <v>0</v>
      </c>
      <c r="N922" s="115">
        <f>VLOOKUP(A:A,readme[#All],4,FALSE)</f>
        <v>0</v>
      </c>
      <c r="O922" s="6">
        <f>VLOOKUP(A:A,readme[#All],5,FALSE)</f>
        <v>0</v>
      </c>
      <c r="P922" s="115">
        <f>VLOOKUP(A:A,readme[#All],6,FALSE)</f>
        <v>0</v>
      </c>
      <c r="Q922" s="143">
        <f t="shared" si="56"/>
        <v>-1</v>
      </c>
      <c r="R922" s="117">
        <f t="shared" si="57"/>
        <v>4120.3561</v>
      </c>
      <c r="S922" s="143">
        <f t="shared" si="58"/>
        <v>-1</v>
      </c>
      <c r="T922" s="118">
        <f t="shared" si="59"/>
        <v>4350.7215999999989</v>
      </c>
      <c r="V922" s="10">
        <v>28950</v>
      </c>
      <c r="W922" s="139"/>
      <c r="X922" s="139"/>
      <c r="Y922" s="139"/>
      <c r="Z922" s="139"/>
      <c r="AA922" s="139">
        <v>61.31</v>
      </c>
      <c r="AB922" s="139">
        <v>0</v>
      </c>
      <c r="AC922" s="139">
        <v>60.33</v>
      </c>
      <c r="AD922" s="139">
        <v>0</v>
      </c>
      <c r="AE922" s="139"/>
      <c r="AF922" s="139"/>
      <c r="AG922" s="139"/>
      <c r="AH922" s="139"/>
      <c r="AI922" s="139"/>
      <c r="AJ922" s="139"/>
      <c r="AK922" s="139"/>
      <c r="AL922" s="139"/>
      <c r="AM922" s="139">
        <v>61.31</v>
      </c>
      <c r="AN922" s="139">
        <v>0</v>
      </c>
      <c r="AO922" s="139">
        <v>60.33</v>
      </c>
      <c r="AP922" s="139">
        <v>0</v>
      </c>
    </row>
    <row r="923" spans="1:42" x14ac:dyDescent="0.25">
      <c r="A923">
        <f>'[2]All Speed'!A923</f>
        <v>9910</v>
      </c>
      <c r="B923">
        <f>'[2]All Speed'!C923</f>
        <v>3</v>
      </c>
      <c r="C923" s="8" t="str">
        <f>'[2]All Speed'!D923</f>
        <v>SR-905 WB</v>
      </c>
      <c r="D923" s="5">
        <f>'[2]All Speed'!E923</f>
        <v>5</v>
      </c>
      <c r="E923" s="1">
        <f>'[2]All Speed'!F923</f>
        <v>0.17</v>
      </c>
      <c r="F923" s="8" t="str">
        <f>'[2]All Speed'!G923</f>
        <v>I-805 SB</v>
      </c>
      <c r="G923" s="112">
        <f>'[2]All Speed'!I923</f>
        <v>63.78</v>
      </c>
      <c r="H923" s="2">
        <f>'[2]All Speed'!J923</f>
        <v>64.19</v>
      </c>
      <c r="I923" s="112">
        <f>'[2]All Speed'!K923</f>
        <v>64.34</v>
      </c>
      <c r="J923" s="2">
        <f>'[2]All Speed'!L923</f>
        <v>65.959999999999994</v>
      </c>
      <c r="K923" s="112">
        <f>'[2]All Speed'!M923</f>
        <v>63.61</v>
      </c>
      <c r="L923" s="115">
        <f>VLOOKUP(A:A,readme[#All],2,FALSE)</f>
        <v>0</v>
      </c>
      <c r="M923" s="119">
        <f>VLOOKUP(A:A,readme[#All],3,FALSE)</f>
        <v>0</v>
      </c>
      <c r="N923" s="115">
        <f>VLOOKUP(A:A,readme[#All],4,FALSE)</f>
        <v>0</v>
      </c>
      <c r="O923" s="6">
        <f>VLOOKUP(A:A,readme[#All],5,FALSE)</f>
        <v>0</v>
      </c>
      <c r="P923" s="115">
        <f>VLOOKUP(A:A,readme[#All],6,FALSE)</f>
        <v>0</v>
      </c>
      <c r="Q923" s="143">
        <f t="shared" si="56"/>
        <v>-1</v>
      </c>
      <c r="R923" s="117">
        <f t="shared" si="57"/>
        <v>4120.3561</v>
      </c>
      <c r="S923" s="143">
        <f t="shared" si="58"/>
        <v>-1</v>
      </c>
      <c r="T923" s="118">
        <f t="shared" si="59"/>
        <v>4350.7215999999989</v>
      </c>
      <c r="V923" s="10">
        <v>29016</v>
      </c>
      <c r="W923" s="139"/>
      <c r="X923" s="139"/>
      <c r="Y923" s="139"/>
      <c r="Z923" s="139"/>
      <c r="AA923" s="139"/>
      <c r="AB923" s="139"/>
      <c r="AC923" s="139"/>
      <c r="AD923" s="139"/>
      <c r="AE923" s="139">
        <v>65.83</v>
      </c>
      <c r="AF923" s="139">
        <v>0</v>
      </c>
      <c r="AG923" s="139">
        <v>59.36</v>
      </c>
      <c r="AH923" s="139">
        <v>0</v>
      </c>
      <c r="AI923" s="139"/>
      <c r="AJ923" s="139"/>
      <c r="AK923" s="139"/>
      <c r="AL923" s="139"/>
      <c r="AM923" s="139">
        <v>65.83</v>
      </c>
      <c r="AN923" s="139">
        <v>0</v>
      </c>
      <c r="AO923" s="139">
        <v>59.36</v>
      </c>
      <c r="AP923" s="139">
        <v>0</v>
      </c>
    </row>
    <row r="924" spans="1:42" x14ac:dyDescent="0.25">
      <c r="A924">
        <f>'[2]All Speed'!A924</f>
        <v>13994</v>
      </c>
      <c r="B924">
        <f>'[2]All Speed'!C924</f>
        <v>3</v>
      </c>
      <c r="C924" s="8" t="str">
        <f>'[2]All Speed'!D924</f>
        <v>SR-905 WB</v>
      </c>
      <c r="D924" s="5">
        <f>'[2]All Speed'!E924</f>
        <v>6</v>
      </c>
      <c r="E924" s="1">
        <f>'[2]All Speed'!F924</f>
        <v>0.21</v>
      </c>
      <c r="F924" s="8" t="str">
        <f>'[2]All Speed'!G924</f>
        <v>I-805 SB</v>
      </c>
      <c r="G924" s="112">
        <f>'[2]All Speed'!I924</f>
        <v>63.89</v>
      </c>
      <c r="H924" s="2">
        <f>'[2]All Speed'!J924</f>
        <v>64.150000000000006</v>
      </c>
      <c r="I924" s="112">
        <f>'[2]All Speed'!K924</f>
        <v>63.4</v>
      </c>
      <c r="J924" s="2">
        <f>'[2]All Speed'!L924</f>
        <v>64.78</v>
      </c>
      <c r="K924" s="112">
        <f>'[2]All Speed'!M924</f>
        <v>63.6</v>
      </c>
      <c r="L924" s="115">
        <f>VLOOKUP(A:A,readme[#All],2,FALSE)</f>
        <v>0</v>
      </c>
      <c r="M924" s="119">
        <f>VLOOKUP(A:A,readme[#All],3,FALSE)</f>
        <v>0</v>
      </c>
      <c r="N924" s="115">
        <f>VLOOKUP(A:A,readme[#All],4,FALSE)</f>
        <v>0</v>
      </c>
      <c r="O924" s="6">
        <f>VLOOKUP(A:A,readme[#All],5,FALSE)</f>
        <v>0</v>
      </c>
      <c r="P924" s="115">
        <f>VLOOKUP(A:A,readme[#All],6,FALSE)</f>
        <v>0</v>
      </c>
      <c r="Q924" s="143">
        <f t="shared" si="56"/>
        <v>-1</v>
      </c>
      <c r="R924" s="117">
        <f t="shared" si="57"/>
        <v>4115.2225000000008</v>
      </c>
      <c r="S924" s="143">
        <f t="shared" si="58"/>
        <v>-1</v>
      </c>
      <c r="T924" s="118">
        <f t="shared" si="59"/>
        <v>4196.4484000000002</v>
      </c>
      <c r="V924" s="10">
        <v>29023</v>
      </c>
      <c r="W924" s="139"/>
      <c r="X924" s="139"/>
      <c r="Y924" s="139"/>
      <c r="Z924" s="139"/>
      <c r="AA924" s="139"/>
      <c r="AB924" s="139"/>
      <c r="AC924" s="139"/>
      <c r="AD924" s="139"/>
      <c r="AE924" s="139"/>
      <c r="AF924" s="139"/>
      <c r="AG924" s="139"/>
      <c r="AH924" s="139"/>
      <c r="AI924" s="139">
        <v>66.19</v>
      </c>
      <c r="AJ924" s="139">
        <v>0</v>
      </c>
      <c r="AK924" s="139">
        <v>59.12</v>
      </c>
      <c r="AL924" s="139">
        <v>0</v>
      </c>
      <c r="AM924" s="139">
        <v>66.19</v>
      </c>
      <c r="AN924" s="139">
        <v>0</v>
      </c>
      <c r="AO924" s="139">
        <v>59.12</v>
      </c>
      <c r="AP924" s="139">
        <v>0</v>
      </c>
    </row>
    <row r="925" spans="1:42" x14ac:dyDescent="0.25">
      <c r="A925">
        <f>'[2]All Speed'!A925</f>
        <v>13993</v>
      </c>
      <c r="B925">
        <f>'[2]All Speed'!C925</f>
        <v>3</v>
      </c>
      <c r="C925" s="8" t="str">
        <f>'[2]All Speed'!D925</f>
        <v>SR-905 WB</v>
      </c>
      <c r="D925" s="5">
        <f>'[2]All Speed'!E925</f>
        <v>7</v>
      </c>
      <c r="E925" s="1">
        <f>'[2]All Speed'!F925</f>
        <v>0.38</v>
      </c>
      <c r="F925" s="8" t="str">
        <f>'[2]All Speed'!G925</f>
        <v>PICADOR</v>
      </c>
      <c r="G925" s="112">
        <f>'[2]All Speed'!I925</f>
        <v>63.89</v>
      </c>
      <c r="H925" s="2">
        <f>'[2]All Speed'!J925</f>
        <v>64.150000000000006</v>
      </c>
      <c r="I925" s="112">
        <f>'[2]All Speed'!K925</f>
        <v>63.4</v>
      </c>
      <c r="J925" s="2">
        <f>'[2]All Speed'!L925</f>
        <v>64.78</v>
      </c>
      <c r="K925" s="112">
        <f>'[2]All Speed'!M925</f>
        <v>63.6</v>
      </c>
      <c r="L925" s="115">
        <f>VLOOKUP(A:A,readme[#All],2,FALSE)</f>
        <v>0</v>
      </c>
      <c r="M925" s="119">
        <f>VLOOKUP(A:A,readme[#All],3,FALSE)</f>
        <v>0</v>
      </c>
      <c r="N925" s="115">
        <f>VLOOKUP(A:A,readme[#All],4,FALSE)</f>
        <v>0</v>
      </c>
      <c r="O925" s="6">
        <f>VLOOKUP(A:A,readme[#All],5,FALSE)</f>
        <v>0</v>
      </c>
      <c r="P925" s="115">
        <f>VLOOKUP(A:A,readme[#All],6,FALSE)</f>
        <v>0</v>
      </c>
      <c r="Q925" s="143">
        <f t="shared" si="56"/>
        <v>-1</v>
      </c>
      <c r="R925" s="117">
        <f t="shared" si="57"/>
        <v>4115.2225000000008</v>
      </c>
      <c r="S925" s="143">
        <f t="shared" si="58"/>
        <v>-1</v>
      </c>
      <c r="T925" s="118">
        <f t="shared" si="59"/>
        <v>4196.4484000000002</v>
      </c>
      <c r="V925" s="10">
        <v>29024</v>
      </c>
      <c r="W925" s="139"/>
      <c r="X925" s="139"/>
      <c r="Y925" s="139"/>
      <c r="Z925" s="139"/>
      <c r="AA925" s="139"/>
      <c r="AB925" s="139"/>
      <c r="AC925" s="139"/>
      <c r="AD925" s="139"/>
      <c r="AE925" s="139">
        <v>49.92</v>
      </c>
      <c r="AF925" s="139">
        <v>0</v>
      </c>
      <c r="AG925" s="139">
        <v>68.63</v>
      </c>
      <c r="AH925" s="139">
        <v>0</v>
      </c>
      <c r="AI925" s="139"/>
      <c r="AJ925" s="139"/>
      <c r="AK925" s="139"/>
      <c r="AL925" s="139"/>
      <c r="AM925" s="139">
        <v>49.92</v>
      </c>
      <c r="AN925" s="139">
        <v>0</v>
      </c>
      <c r="AO925" s="139">
        <v>68.63</v>
      </c>
      <c r="AP925" s="139">
        <v>0</v>
      </c>
    </row>
    <row r="926" spans="1:42" x14ac:dyDescent="0.25">
      <c r="A926">
        <f>'[2]All Speed'!A926</f>
        <v>27774</v>
      </c>
      <c r="B926">
        <f>'[2]All Speed'!C926</f>
        <v>3</v>
      </c>
      <c r="C926" s="8" t="str">
        <f>'[2]All Speed'!D926</f>
        <v>SR-905 WB</v>
      </c>
      <c r="D926" s="5">
        <f>'[2]All Speed'!E926</f>
        <v>9</v>
      </c>
      <c r="E926" s="1">
        <f>'[2]All Speed'!F926</f>
        <v>0.26</v>
      </c>
      <c r="F926" s="8" t="str">
        <f>'[2]All Speed'!G926</f>
        <v>BEYER</v>
      </c>
      <c r="G926" s="112">
        <f>'[2]All Speed'!I926</f>
        <v>63.66</v>
      </c>
      <c r="H926" s="2">
        <f>'[2]All Speed'!J926</f>
        <v>63.6</v>
      </c>
      <c r="I926" s="112">
        <f>'[2]All Speed'!K926</f>
        <v>63.25</v>
      </c>
      <c r="J926" s="2">
        <f>'[2]All Speed'!L926</f>
        <v>64.400000000000006</v>
      </c>
      <c r="K926" s="112">
        <f>'[2]All Speed'!M926</f>
        <v>63.12</v>
      </c>
      <c r="L926" s="115">
        <f>VLOOKUP(A:A,readme[#All],2,FALSE)</f>
        <v>0</v>
      </c>
      <c r="M926" s="119">
        <f>VLOOKUP(A:A,readme[#All],3,FALSE)</f>
        <v>0</v>
      </c>
      <c r="N926" s="115">
        <f>VLOOKUP(A:A,readme[#All],4,FALSE)</f>
        <v>0</v>
      </c>
      <c r="O926" s="6">
        <f>VLOOKUP(A:A,readme[#All],5,FALSE)</f>
        <v>0</v>
      </c>
      <c r="P926" s="115">
        <f>VLOOKUP(A:A,readme[#All],6,FALSE)</f>
        <v>0</v>
      </c>
      <c r="Q926" s="143">
        <f t="shared" si="56"/>
        <v>-1</v>
      </c>
      <c r="R926" s="117">
        <f t="shared" si="57"/>
        <v>4044.96</v>
      </c>
      <c r="S926" s="143">
        <f t="shared" si="58"/>
        <v>-1</v>
      </c>
      <c r="T926" s="118">
        <f t="shared" si="59"/>
        <v>4147.3600000000006</v>
      </c>
      <c r="V926" s="10">
        <v>29025</v>
      </c>
      <c r="W926" s="139"/>
      <c r="X926" s="139"/>
      <c r="Y926" s="139"/>
      <c r="Z926" s="139"/>
      <c r="AA926" s="139"/>
      <c r="AB926" s="139"/>
      <c r="AC926" s="139"/>
      <c r="AD926" s="139"/>
      <c r="AE926" s="139"/>
      <c r="AF926" s="139"/>
      <c r="AG926" s="139"/>
      <c r="AH926" s="139"/>
      <c r="AI926" s="139">
        <v>65.959999999999994</v>
      </c>
      <c r="AJ926" s="139">
        <v>0</v>
      </c>
      <c r="AK926" s="139">
        <v>61.97</v>
      </c>
      <c r="AL926" s="139">
        <v>0</v>
      </c>
      <c r="AM926" s="139">
        <v>65.959999999999994</v>
      </c>
      <c r="AN926" s="139">
        <v>0</v>
      </c>
      <c r="AO926" s="139">
        <v>61.97</v>
      </c>
      <c r="AP926" s="139">
        <v>0</v>
      </c>
    </row>
    <row r="927" spans="1:42" x14ac:dyDescent="0.25">
      <c r="A927">
        <f>'[2]All Speed'!A927</f>
        <v>27862</v>
      </c>
      <c r="B927">
        <f>'[2]All Speed'!C927</f>
        <v>3</v>
      </c>
      <c r="C927" s="8" t="str">
        <f>'[2]All Speed'!D927</f>
        <v>SR-905 WB</v>
      </c>
      <c r="D927" s="5">
        <f>'[2]All Speed'!E927</f>
        <v>12</v>
      </c>
      <c r="E927" s="1">
        <f>'[2]All Speed'!F927</f>
        <v>0.08</v>
      </c>
      <c r="F927" s="8" t="str">
        <f>'[2]All Speed'!G927</f>
        <v>I-5 NB</v>
      </c>
      <c r="G927" s="112">
        <f>'[2]All Speed'!I927</f>
        <v>54.49</v>
      </c>
      <c r="H927" s="2">
        <f>'[2]All Speed'!J927</f>
        <v>53.96</v>
      </c>
      <c r="I927" s="112">
        <f>'[2]All Speed'!K927</f>
        <v>53.95</v>
      </c>
      <c r="J927" s="2">
        <f>'[2]All Speed'!L927</f>
        <v>53.68</v>
      </c>
      <c r="K927" s="112">
        <f>'[2]All Speed'!M927</f>
        <v>54.11</v>
      </c>
      <c r="L927" s="115">
        <f>VLOOKUP(A:A,readme[#All],2,FALSE)</f>
        <v>0</v>
      </c>
      <c r="M927" s="119">
        <f>VLOOKUP(A:A,readme[#All],3,FALSE)</f>
        <v>0</v>
      </c>
      <c r="N927" s="115">
        <f>VLOOKUP(A:A,readme[#All],4,FALSE)</f>
        <v>0</v>
      </c>
      <c r="O927" s="6">
        <f>VLOOKUP(A:A,readme[#All],5,FALSE)</f>
        <v>0</v>
      </c>
      <c r="P927" s="115">
        <f>VLOOKUP(A:A,readme[#All],6,FALSE)</f>
        <v>0</v>
      </c>
      <c r="Q927" s="143">
        <f t="shared" si="56"/>
        <v>-1</v>
      </c>
      <c r="R927" s="117">
        <f t="shared" si="57"/>
        <v>2911.6815999999999</v>
      </c>
      <c r="S927" s="143">
        <f t="shared" si="58"/>
        <v>-1</v>
      </c>
      <c r="T927" s="118">
        <f t="shared" si="59"/>
        <v>2881.5423999999998</v>
      </c>
      <c r="V927" s="10">
        <v>29028</v>
      </c>
      <c r="W927" s="139"/>
      <c r="X927" s="139"/>
      <c r="Y927" s="139"/>
      <c r="Z927" s="139"/>
      <c r="AA927" s="139"/>
      <c r="AB927" s="139"/>
      <c r="AC927" s="139"/>
      <c r="AD927" s="139"/>
      <c r="AE927" s="139">
        <v>49.92</v>
      </c>
      <c r="AF927" s="139">
        <v>0</v>
      </c>
      <c r="AG927" s="139">
        <v>68.63</v>
      </c>
      <c r="AH927" s="139">
        <v>0</v>
      </c>
      <c r="AI927" s="139"/>
      <c r="AJ927" s="139"/>
      <c r="AK927" s="139"/>
      <c r="AL927" s="139"/>
      <c r="AM927" s="139">
        <v>49.92</v>
      </c>
      <c r="AN927" s="139">
        <v>0</v>
      </c>
      <c r="AO927" s="139">
        <v>68.63</v>
      </c>
      <c r="AP927" s="139">
        <v>0</v>
      </c>
    </row>
    <row r="928" spans="1:42" x14ac:dyDescent="0.25">
      <c r="A928">
        <f>'[2]All Speed'!A928</f>
        <v>27868</v>
      </c>
      <c r="B928">
        <f>'[2]All Speed'!C928</f>
        <v>3</v>
      </c>
      <c r="C928" s="8" t="str">
        <f>'[2]All Speed'!D928</f>
        <v>SR-905 WB</v>
      </c>
      <c r="D928" s="5">
        <f>'[2]All Speed'!E928</f>
        <v>13</v>
      </c>
      <c r="E928" s="1">
        <f>'[2]All Speed'!F928</f>
        <v>0.18</v>
      </c>
      <c r="F928" s="8" t="str">
        <f>'[2]All Speed'!G928</f>
        <v>I-5 SB</v>
      </c>
      <c r="G928" s="112">
        <f>'[2]All Speed'!I928</f>
        <v>54.49</v>
      </c>
      <c r="H928" s="2">
        <f>'[2]All Speed'!J928</f>
        <v>53.96</v>
      </c>
      <c r="I928" s="112">
        <f>'[2]All Speed'!K928</f>
        <v>53.95</v>
      </c>
      <c r="J928" s="2">
        <f>'[2]All Speed'!L928</f>
        <v>53.68</v>
      </c>
      <c r="K928" s="112">
        <f>'[2]All Speed'!M928</f>
        <v>54.11</v>
      </c>
      <c r="L928" s="115">
        <f>VLOOKUP(A:A,readme[#All],2,FALSE)</f>
        <v>0</v>
      </c>
      <c r="M928" s="119">
        <f>VLOOKUP(A:A,readme[#All],3,FALSE)</f>
        <v>0</v>
      </c>
      <c r="N928" s="115">
        <f>VLOOKUP(A:A,readme[#All],4,FALSE)</f>
        <v>0</v>
      </c>
      <c r="O928" s="6">
        <f>VLOOKUP(A:A,readme[#All],5,FALSE)</f>
        <v>0</v>
      </c>
      <c r="P928" s="115">
        <f>VLOOKUP(A:A,readme[#All],6,FALSE)</f>
        <v>0</v>
      </c>
      <c r="Q928" s="143">
        <f t="shared" si="56"/>
        <v>-1</v>
      </c>
      <c r="R928" s="117">
        <f t="shared" si="57"/>
        <v>2911.6815999999999</v>
      </c>
      <c r="S928" s="143">
        <f t="shared" si="58"/>
        <v>-1</v>
      </c>
      <c r="T928" s="118">
        <f t="shared" si="59"/>
        <v>2881.5423999999998</v>
      </c>
      <c r="V928" s="10">
        <v>29033</v>
      </c>
      <c r="W928" s="139"/>
      <c r="X928" s="139"/>
      <c r="Y928" s="139"/>
      <c r="Z928" s="139"/>
      <c r="AA928" s="139"/>
      <c r="AB928" s="139"/>
      <c r="AC928" s="139"/>
      <c r="AD928" s="139"/>
      <c r="AE928" s="139">
        <v>46.74</v>
      </c>
      <c r="AF928" s="139">
        <v>0</v>
      </c>
      <c r="AG928" s="139">
        <v>66.94</v>
      </c>
      <c r="AH928" s="139">
        <v>0</v>
      </c>
      <c r="AI928" s="139"/>
      <c r="AJ928" s="139"/>
      <c r="AK928" s="139"/>
      <c r="AL928" s="139"/>
      <c r="AM928" s="139">
        <v>46.74</v>
      </c>
      <c r="AN928" s="139">
        <v>0</v>
      </c>
      <c r="AO928" s="139">
        <v>66.94</v>
      </c>
      <c r="AP928" s="139">
        <v>0</v>
      </c>
    </row>
    <row r="929" spans="1:42" x14ac:dyDescent="0.25">
      <c r="A929">
        <f>'[2]All Speed'!A929</f>
        <v>8185</v>
      </c>
      <c r="B929">
        <f>'[2]All Speed'!C929</f>
        <v>3</v>
      </c>
      <c r="C929" s="8" t="str">
        <f>'[2]All Speed'!D929</f>
        <v>SR-905 WB</v>
      </c>
      <c r="D929" s="5">
        <f>'[2]All Speed'!E929</f>
        <v>2</v>
      </c>
      <c r="E929" s="1">
        <f>'[2]All Speed'!F929</f>
        <v>0.36</v>
      </c>
      <c r="F929" s="8" t="str">
        <f>'[2]All Speed'!G929</f>
        <v>LRT-905</v>
      </c>
      <c r="G929" s="112">
        <f>'[2]All Speed'!I929</f>
        <v>41.38</v>
      </c>
      <c r="H929" s="2">
        <f>'[2]All Speed'!J929</f>
        <v>41.4</v>
      </c>
      <c r="I929" s="112">
        <f>'[2]All Speed'!K929</f>
        <v>37.979999999999997</v>
      </c>
      <c r="J929" s="2">
        <f>'[2]All Speed'!L929</f>
        <v>40.17</v>
      </c>
      <c r="K929" s="112">
        <f>'[2]All Speed'!M929</f>
        <v>40.31</v>
      </c>
      <c r="L929" s="115">
        <f>VLOOKUP(A:A,readme[#All],2,FALSE)</f>
        <v>0</v>
      </c>
      <c r="M929" s="119">
        <f>VLOOKUP(A:A,readme[#All],3,FALSE)</f>
        <v>0</v>
      </c>
      <c r="N929" s="115">
        <f>VLOOKUP(A:A,readme[#All],4,FALSE)</f>
        <v>0</v>
      </c>
      <c r="O929" s="6">
        <f>VLOOKUP(A:A,readme[#All],5,FALSE)</f>
        <v>0</v>
      </c>
      <c r="P929" s="115">
        <f>VLOOKUP(A:A,readme[#All],6,FALSE)</f>
        <v>0</v>
      </c>
      <c r="Q929" s="143">
        <f t="shared" si="56"/>
        <v>-1</v>
      </c>
      <c r="R929" s="117">
        <f t="shared" si="57"/>
        <v>1713.9599999999998</v>
      </c>
      <c r="S929" s="143">
        <f t="shared" si="58"/>
        <v>-1</v>
      </c>
      <c r="T929" s="118">
        <f t="shared" si="59"/>
        <v>1613.6289000000002</v>
      </c>
      <c r="V929" s="10">
        <v>29035</v>
      </c>
      <c r="W929" s="139"/>
      <c r="X929" s="139"/>
      <c r="Y929" s="139"/>
      <c r="Z929" s="139"/>
      <c r="AA929" s="139"/>
      <c r="AB929" s="139"/>
      <c r="AC929" s="139"/>
      <c r="AD929" s="139"/>
      <c r="AE929" s="139"/>
      <c r="AF929" s="139"/>
      <c r="AG929" s="139"/>
      <c r="AH929" s="139"/>
      <c r="AI929" s="139">
        <v>65.849999999999994</v>
      </c>
      <c r="AJ929" s="139">
        <v>0</v>
      </c>
      <c r="AK929" s="139">
        <v>59.71</v>
      </c>
      <c r="AL929" s="139">
        <v>0</v>
      </c>
      <c r="AM929" s="139">
        <v>65.849999999999994</v>
      </c>
      <c r="AN929" s="139">
        <v>0</v>
      </c>
      <c r="AO929" s="139">
        <v>59.71</v>
      </c>
      <c r="AP929" s="139">
        <v>0</v>
      </c>
    </row>
    <row r="930" spans="1:42" x14ac:dyDescent="0.25">
      <c r="A930">
        <f>'[2]All Speed'!A930</f>
        <v>10002</v>
      </c>
      <c r="B930">
        <f>'[2]All Speed'!C930</f>
        <v>3</v>
      </c>
      <c r="C930" s="8" t="str">
        <f>'[2]All Speed'!D930</f>
        <v>SR-905 WB</v>
      </c>
      <c r="D930" s="5">
        <f>'[2]All Speed'!E930</f>
        <v>3</v>
      </c>
      <c r="E930" s="1">
        <f>'[2]All Speed'!F930</f>
        <v>0.36</v>
      </c>
      <c r="F930" s="8" t="str">
        <f>'[2]All Speed'!G930</f>
        <v>LRT-905</v>
      </c>
      <c r="G930" s="112">
        <f>'[2]All Speed'!I930</f>
        <v>58.44</v>
      </c>
      <c r="H930" s="2">
        <f>'[2]All Speed'!J930</f>
        <v>57.43</v>
      </c>
      <c r="I930" s="112">
        <f>'[2]All Speed'!K930</f>
        <v>57.86</v>
      </c>
      <c r="J930" s="2">
        <f>'[2]All Speed'!L930</f>
        <v>58.58</v>
      </c>
      <c r="K930" s="112">
        <f>'[2]All Speed'!M930</f>
        <v>57.17</v>
      </c>
      <c r="L930" s="115">
        <f>VLOOKUP(A:A,readme[#All],2,FALSE)</f>
        <v>0</v>
      </c>
      <c r="M930" s="119">
        <f>VLOOKUP(A:A,readme[#All],3,FALSE)</f>
        <v>0</v>
      </c>
      <c r="N930" s="115">
        <f>VLOOKUP(A:A,readme[#All],4,FALSE)</f>
        <v>0</v>
      </c>
      <c r="O930" s="6">
        <f>VLOOKUP(A:A,readme[#All],5,FALSE)</f>
        <v>0</v>
      </c>
      <c r="P930" s="115">
        <f>VLOOKUP(A:A,readme[#All],6,FALSE)</f>
        <v>0</v>
      </c>
      <c r="Q930" s="143">
        <f t="shared" si="56"/>
        <v>-1</v>
      </c>
      <c r="R930" s="117">
        <f t="shared" si="57"/>
        <v>3298.2049000000002</v>
      </c>
      <c r="S930" s="143">
        <f t="shared" si="58"/>
        <v>-1</v>
      </c>
      <c r="T930" s="118">
        <f t="shared" si="59"/>
        <v>3431.6163999999999</v>
      </c>
      <c r="V930" s="10">
        <v>29037</v>
      </c>
      <c r="W930" s="139"/>
      <c r="X930" s="139"/>
      <c r="Y930" s="139"/>
      <c r="Z930" s="139"/>
      <c r="AA930" s="139"/>
      <c r="AB930" s="139"/>
      <c r="AC930" s="139"/>
      <c r="AD930" s="139"/>
      <c r="AE930" s="139">
        <v>46.74</v>
      </c>
      <c r="AF930" s="139">
        <v>0</v>
      </c>
      <c r="AG930" s="139">
        <v>66.94</v>
      </c>
      <c r="AH930" s="139">
        <v>0</v>
      </c>
      <c r="AI930" s="139"/>
      <c r="AJ930" s="139"/>
      <c r="AK930" s="139"/>
      <c r="AL930" s="139"/>
      <c r="AM930" s="139">
        <v>46.74</v>
      </c>
      <c r="AN930" s="139">
        <v>0</v>
      </c>
      <c r="AO930" s="139">
        <v>66.94</v>
      </c>
      <c r="AP930" s="139">
        <v>0</v>
      </c>
    </row>
    <row r="931" spans="1:42" x14ac:dyDescent="0.25">
      <c r="A931">
        <f>'[2]All Speed'!A931</f>
        <v>27724</v>
      </c>
      <c r="B931">
        <f>'[2]All Speed'!C931</f>
        <v>3</v>
      </c>
      <c r="C931" s="8" t="str">
        <f>'[2]All Speed'!D931</f>
        <v>SR-905 WB</v>
      </c>
      <c r="D931" s="5">
        <f>'[2]All Speed'!E931</f>
        <v>8</v>
      </c>
      <c r="E931" s="1">
        <f>'[2]All Speed'!F931</f>
        <v>0.38</v>
      </c>
      <c r="F931" s="8" t="str">
        <f>'[2]All Speed'!G931</f>
        <v>SR-125 SB</v>
      </c>
      <c r="G931" s="112">
        <f>'[2]All Speed'!I931</f>
        <v>61.43</v>
      </c>
      <c r="H931" s="2">
        <f>'[2]All Speed'!J931</f>
        <v>61.13</v>
      </c>
      <c r="I931" s="112">
        <f>'[2]All Speed'!K931</f>
        <v>60.44</v>
      </c>
      <c r="J931" s="2">
        <f>'[2]All Speed'!L931</f>
        <v>61.1</v>
      </c>
      <c r="K931" s="112">
        <f>'[2]All Speed'!M931</f>
        <v>61.02</v>
      </c>
      <c r="L931" s="115">
        <f>VLOOKUP(A:A,readme[#All],2,FALSE)</f>
        <v>0</v>
      </c>
      <c r="M931" s="119">
        <f>VLOOKUP(A:A,readme[#All],3,FALSE)</f>
        <v>0</v>
      </c>
      <c r="N931" s="115">
        <f>VLOOKUP(A:A,readme[#All],4,FALSE)</f>
        <v>0</v>
      </c>
      <c r="O931" s="6">
        <f>VLOOKUP(A:A,readme[#All],5,FALSE)</f>
        <v>0</v>
      </c>
      <c r="P931" s="115">
        <f>VLOOKUP(A:A,readme[#All],6,FALSE)</f>
        <v>0</v>
      </c>
      <c r="Q931" s="143">
        <f t="shared" si="56"/>
        <v>-1</v>
      </c>
      <c r="R931" s="117">
        <f t="shared" si="57"/>
        <v>3736.8769000000002</v>
      </c>
      <c r="S931" s="143">
        <f t="shared" si="58"/>
        <v>-1</v>
      </c>
      <c r="T931" s="118">
        <f t="shared" si="59"/>
        <v>3733.21</v>
      </c>
      <c r="V931" s="10">
        <v>29041</v>
      </c>
      <c r="W931" s="139"/>
      <c r="X931" s="139"/>
      <c r="Y931" s="139"/>
      <c r="Z931" s="139"/>
      <c r="AA931" s="139"/>
      <c r="AB931" s="139"/>
      <c r="AC931" s="139"/>
      <c r="AD931" s="139"/>
      <c r="AE931" s="139">
        <v>44.54</v>
      </c>
      <c r="AF931" s="139">
        <v>0</v>
      </c>
      <c r="AG931" s="139">
        <v>63.91</v>
      </c>
      <c r="AH931" s="139">
        <v>0</v>
      </c>
      <c r="AI931" s="139"/>
      <c r="AJ931" s="139"/>
      <c r="AK931" s="139"/>
      <c r="AL931" s="139"/>
      <c r="AM931" s="139">
        <v>44.54</v>
      </c>
      <c r="AN931" s="139">
        <v>0</v>
      </c>
      <c r="AO931" s="139">
        <v>63.91</v>
      </c>
      <c r="AP931" s="139">
        <v>0</v>
      </c>
    </row>
    <row r="932" spans="1:42" x14ac:dyDescent="0.25">
      <c r="A932">
        <f>'[2]All Speed'!A932</f>
        <v>8218</v>
      </c>
      <c r="B932">
        <f>'[2]All Speed'!C932</f>
        <v>3</v>
      </c>
      <c r="C932" s="8" t="str">
        <f>'[2]All Speed'!D932</f>
        <v>SR-905 WB</v>
      </c>
      <c r="D932" s="5">
        <f>'[2]All Speed'!E932</f>
        <v>9</v>
      </c>
      <c r="E932" s="1">
        <f>'[2]All Speed'!F932</f>
        <v>0.21</v>
      </c>
      <c r="F932" s="8" t="str">
        <f>'[2]All Speed'!G932</f>
        <v>LA MEDIA</v>
      </c>
      <c r="G932" s="112">
        <f>'[2]All Speed'!I932</f>
        <v>61.43</v>
      </c>
      <c r="H932" s="2">
        <f>'[2]All Speed'!J932</f>
        <v>61.13</v>
      </c>
      <c r="I932" s="112">
        <f>'[2]All Speed'!K932</f>
        <v>60.44</v>
      </c>
      <c r="J932" s="2">
        <f>'[2]All Speed'!L932</f>
        <v>61.1</v>
      </c>
      <c r="K932" s="112">
        <f>'[2]All Speed'!M932</f>
        <v>61.02</v>
      </c>
      <c r="L932" s="115">
        <f>VLOOKUP(A:A,readme[#All],2,FALSE)</f>
        <v>0</v>
      </c>
      <c r="M932" s="119">
        <f>VLOOKUP(A:A,readme[#All],3,FALSE)</f>
        <v>0</v>
      </c>
      <c r="N932" s="115">
        <f>VLOOKUP(A:A,readme[#All],4,FALSE)</f>
        <v>0</v>
      </c>
      <c r="O932" s="6">
        <f>VLOOKUP(A:A,readme[#All],5,FALSE)</f>
        <v>0</v>
      </c>
      <c r="P932" s="115">
        <f>VLOOKUP(A:A,readme[#All],6,FALSE)</f>
        <v>0</v>
      </c>
      <c r="Q932" s="143">
        <f t="shared" si="56"/>
        <v>-1</v>
      </c>
      <c r="R932" s="117">
        <f t="shared" si="57"/>
        <v>3736.8769000000002</v>
      </c>
      <c r="S932" s="143">
        <f t="shared" si="58"/>
        <v>-1</v>
      </c>
      <c r="T932" s="118">
        <f t="shared" si="59"/>
        <v>3733.21</v>
      </c>
      <c r="V932" s="10">
        <v>29042</v>
      </c>
      <c r="W932" s="139"/>
      <c r="X932" s="139"/>
      <c r="Y932" s="139"/>
      <c r="Z932" s="139"/>
      <c r="AA932" s="139"/>
      <c r="AB932" s="139"/>
      <c r="AC932" s="139"/>
      <c r="AD932" s="139"/>
      <c r="AE932" s="139">
        <v>44.54</v>
      </c>
      <c r="AF932" s="139">
        <v>0</v>
      </c>
      <c r="AG932" s="139">
        <v>63.91</v>
      </c>
      <c r="AH932" s="139">
        <v>0</v>
      </c>
      <c r="AI932" s="139"/>
      <c r="AJ932" s="139"/>
      <c r="AK932" s="139"/>
      <c r="AL932" s="139"/>
      <c r="AM932" s="139">
        <v>44.54</v>
      </c>
      <c r="AN932" s="139">
        <v>0</v>
      </c>
      <c r="AO932" s="139">
        <v>63.91</v>
      </c>
      <c r="AP932" s="139">
        <v>0</v>
      </c>
    </row>
    <row r="933" spans="1:42" x14ac:dyDescent="0.25">
      <c r="A933">
        <f>'[2]All Speed'!A933</f>
        <v>27716</v>
      </c>
      <c r="B933">
        <f>'[2]All Speed'!C933</f>
        <v>3</v>
      </c>
      <c r="C933" s="8" t="str">
        <f>'[2]All Speed'!D933</f>
        <v>SR-905 WB</v>
      </c>
      <c r="D933" s="5">
        <f>'[2]All Speed'!E933</f>
        <v>11</v>
      </c>
      <c r="E933" s="1">
        <f>'[2]All Speed'!F933</f>
        <v>0.64</v>
      </c>
      <c r="F933" s="8" t="str">
        <f>'[2]All Speed'!G933</f>
        <v>BRITANNIA</v>
      </c>
      <c r="G933" s="112">
        <f>'[2]All Speed'!I933</f>
        <v>59.53</v>
      </c>
      <c r="H933" s="2">
        <f>'[2]All Speed'!J933</f>
        <v>60.22</v>
      </c>
      <c r="I933" s="112">
        <f>'[2]All Speed'!K933</f>
        <v>60.36</v>
      </c>
      <c r="J933" s="2">
        <f>'[2]All Speed'!L933</f>
        <v>60.59</v>
      </c>
      <c r="K933" s="112">
        <f>'[2]All Speed'!M933</f>
        <v>59.24</v>
      </c>
      <c r="L933" s="115">
        <f>VLOOKUP(A:A,readme[#All],2,FALSE)</f>
        <v>0</v>
      </c>
      <c r="M933" s="119">
        <f>VLOOKUP(A:A,readme[#All],3,FALSE)</f>
        <v>0</v>
      </c>
      <c r="N933" s="115">
        <f>VLOOKUP(A:A,readme[#All],4,FALSE)</f>
        <v>0</v>
      </c>
      <c r="O933" s="6">
        <f>VLOOKUP(A:A,readme[#All],5,FALSE)</f>
        <v>0</v>
      </c>
      <c r="P933" s="115">
        <f>VLOOKUP(A:A,readme[#All],6,FALSE)</f>
        <v>0</v>
      </c>
      <c r="Q933" s="143">
        <f t="shared" si="56"/>
        <v>-1</v>
      </c>
      <c r="R933" s="117">
        <f t="shared" si="57"/>
        <v>3626.4483999999998</v>
      </c>
      <c r="S933" s="143">
        <f t="shared" si="58"/>
        <v>-1</v>
      </c>
      <c r="T933" s="118">
        <f t="shared" si="59"/>
        <v>3671.1481000000003</v>
      </c>
      <c r="V933" s="10">
        <v>29045</v>
      </c>
      <c r="W933" s="139"/>
      <c r="X933" s="139"/>
      <c r="Y933" s="139"/>
      <c r="Z933" s="139"/>
      <c r="AA933" s="139"/>
      <c r="AB933" s="139"/>
      <c r="AC933" s="139"/>
      <c r="AD933" s="139"/>
      <c r="AE933" s="139"/>
      <c r="AF933" s="139"/>
      <c r="AG933" s="139"/>
      <c r="AH933" s="139"/>
      <c r="AI933" s="139">
        <v>64.63</v>
      </c>
      <c r="AJ933" s="139">
        <v>0</v>
      </c>
      <c r="AK933" s="139">
        <v>59.39</v>
      </c>
      <c r="AL933" s="139">
        <v>0</v>
      </c>
      <c r="AM933" s="139">
        <v>64.63</v>
      </c>
      <c r="AN933" s="139">
        <v>0</v>
      </c>
      <c r="AO933" s="139">
        <v>59.39</v>
      </c>
      <c r="AP933" s="139">
        <v>0</v>
      </c>
    </row>
    <row r="934" spans="1:42" x14ac:dyDescent="0.25">
      <c r="A934">
        <f>'[2]All Speed'!A934</f>
        <v>27741</v>
      </c>
      <c r="B934">
        <f>'[2]All Speed'!C934</f>
        <v>3</v>
      </c>
      <c r="C934" s="8" t="str">
        <f>'[2]All Speed'!D934</f>
        <v>SR-905 WB</v>
      </c>
      <c r="D934" s="5">
        <f>'[2]All Speed'!E934</f>
        <v>14</v>
      </c>
      <c r="E934" s="1">
        <f>'[2]All Speed'!F934</f>
        <v>0.77</v>
      </c>
      <c r="F934" s="8" t="str">
        <f>'[2]All Speed'!G934</f>
        <v>HERITAGE</v>
      </c>
      <c r="G934" s="112">
        <f>'[2]All Speed'!I934</f>
        <v>60.14</v>
      </c>
      <c r="H934" s="2">
        <f>'[2]All Speed'!J934</f>
        <v>61.39</v>
      </c>
      <c r="I934" s="112">
        <f>'[2]All Speed'!K934</f>
        <v>61.26</v>
      </c>
      <c r="J934" s="2">
        <f>'[2]All Speed'!L934</f>
        <v>61.46</v>
      </c>
      <c r="K934" s="112">
        <f>'[2]All Speed'!M934</f>
        <v>59.85</v>
      </c>
      <c r="L934" s="115">
        <f>VLOOKUP(A:A,readme[#All],2,FALSE)</f>
        <v>0</v>
      </c>
      <c r="M934" s="119">
        <f>VLOOKUP(A:A,readme[#All],3,FALSE)</f>
        <v>0</v>
      </c>
      <c r="N934" s="115">
        <f>VLOOKUP(A:A,readme[#All],4,FALSE)</f>
        <v>0</v>
      </c>
      <c r="O934" s="6">
        <f>VLOOKUP(A:A,readme[#All],5,FALSE)</f>
        <v>0</v>
      </c>
      <c r="P934" s="115">
        <f>VLOOKUP(A:A,readme[#All],6,FALSE)</f>
        <v>0</v>
      </c>
      <c r="Q934" s="143">
        <f t="shared" si="56"/>
        <v>-1</v>
      </c>
      <c r="R934" s="117">
        <f t="shared" si="57"/>
        <v>3768.7321000000002</v>
      </c>
      <c r="S934" s="143">
        <f t="shared" si="58"/>
        <v>-1</v>
      </c>
      <c r="T934" s="118">
        <f t="shared" si="59"/>
        <v>3777.3316</v>
      </c>
      <c r="V934" s="10">
        <v>29046</v>
      </c>
      <c r="W934" s="139"/>
      <c r="X934" s="139"/>
      <c r="Y934" s="139"/>
      <c r="Z934" s="139"/>
      <c r="AA934" s="139"/>
      <c r="AB934" s="139"/>
      <c r="AC934" s="139"/>
      <c r="AD934" s="139"/>
      <c r="AE934" s="139">
        <v>43.22</v>
      </c>
      <c r="AF934" s="139">
        <v>0</v>
      </c>
      <c r="AG934" s="139">
        <v>67.819999999999993</v>
      </c>
      <c r="AH934" s="139">
        <v>0</v>
      </c>
      <c r="AI934" s="139"/>
      <c r="AJ934" s="139"/>
      <c r="AK934" s="139"/>
      <c r="AL934" s="139"/>
      <c r="AM934" s="139">
        <v>43.22</v>
      </c>
      <c r="AN934" s="139">
        <v>0</v>
      </c>
      <c r="AO934" s="139">
        <v>67.819999999999993</v>
      </c>
      <c r="AP934" s="139">
        <v>0</v>
      </c>
    </row>
    <row r="935" spans="1:42" x14ac:dyDescent="0.25">
      <c r="A935">
        <f>'[2]All Speed'!A935</f>
        <v>27742</v>
      </c>
      <c r="B935">
        <f>'[2]All Speed'!C935</f>
        <v>3</v>
      </c>
      <c r="C935" s="8" t="str">
        <f>'[2]All Speed'!D935</f>
        <v>SR-905 WB</v>
      </c>
      <c r="D935" s="5">
        <f>'[2]All Speed'!E935</f>
        <v>15</v>
      </c>
      <c r="E935" s="1">
        <f>'[2]All Speed'!F935</f>
        <v>0.47</v>
      </c>
      <c r="F935" s="8" t="str">
        <f>'[2]All Speed'!G935</f>
        <v>CALIENTE</v>
      </c>
      <c r="G935" s="112">
        <f>'[2]All Speed'!I935</f>
        <v>60.14</v>
      </c>
      <c r="H935" s="2">
        <f>'[2]All Speed'!J935</f>
        <v>61.39</v>
      </c>
      <c r="I935" s="112">
        <f>'[2]All Speed'!K935</f>
        <v>61.26</v>
      </c>
      <c r="J935" s="2">
        <f>'[2]All Speed'!L935</f>
        <v>61.46</v>
      </c>
      <c r="K935" s="112">
        <f>'[2]All Speed'!M935</f>
        <v>59.85</v>
      </c>
      <c r="L935" s="115">
        <f>VLOOKUP(A:A,readme[#All],2,FALSE)</f>
        <v>0</v>
      </c>
      <c r="M935" s="119">
        <f>VLOOKUP(A:A,readme[#All],3,FALSE)</f>
        <v>0</v>
      </c>
      <c r="N935" s="115">
        <f>VLOOKUP(A:A,readme[#All],4,FALSE)</f>
        <v>0</v>
      </c>
      <c r="O935" s="6">
        <f>VLOOKUP(A:A,readme[#All],5,FALSE)</f>
        <v>0</v>
      </c>
      <c r="P935" s="115">
        <f>VLOOKUP(A:A,readme[#All],6,FALSE)</f>
        <v>0</v>
      </c>
      <c r="Q935" s="143">
        <f t="shared" si="56"/>
        <v>-1</v>
      </c>
      <c r="R935" s="117">
        <f t="shared" si="57"/>
        <v>3768.7321000000002</v>
      </c>
      <c r="S935" s="143">
        <f t="shared" si="58"/>
        <v>-1</v>
      </c>
      <c r="T935" s="118">
        <f t="shared" si="59"/>
        <v>3777.3316</v>
      </c>
      <c r="V935" s="10">
        <v>29047</v>
      </c>
      <c r="W935" s="139"/>
      <c r="X935" s="139"/>
      <c r="Y935" s="139"/>
      <c r="Z935" s="139"/>
      <c r="AA935" s="139"/>
      <c r="AB935" s="139"/>
      <c r="AC935" s="139"/>
      <c r="AD935" s="139"/>
      <c r="AE935" s="139"/>
      <c r="AF935" s="139"/>
      <c r="AG935" s="139"/>
      <c r="AH935" s="139"/>
      <c r="AI935" s="139">
        <v>65.989999999999995</v>
      </c>
      <c r="AJ935" s="139">
        <v>0</v>
      </c>
      <c r="AK935" s="139">
        <v>62.21</v>
      </c>
      <c r="AL935" s="139">
        <v>0</v>
      </c>
      <c r="AM935" s="139">
        <v>65.989999999999995</v>
      </c>
      <c r="AN935" s="139">
        <v>0</v>
      </c>
      <c r="AO935" s="139">
        <v>62.21</v>
      </c>
      <c r="AP935" s="139">
        <v>0</v>
      </c>
    </row>
    <row r="936" spans="1:42" x14ac:dyDescent="0.25">
      <c r="A936">
        <f>'[2]All Speed'!A936</f>
        <v>15859</v>
      </c>
      <c r="B936">
        <f>'[2]All Speed'!C936</f>
        <v>4</v>
      </c>
      <c r="C936" s="8" t="str">
        <f>'[2]All Speed'!D936</f>
        <v>SR-94 EB</v>
      </c>
      <c r="D936" s="5">
        <f>'[2]All Speed'!E936</f>
        <v>4</v>
      </c>
      <c r="E936" s="1">
        <f>'[2]All Speed'!F936</f>
        <v>0.28000000000000003</v>
      </c>
      <c r="F936" s="8" t="str">
        <f>'[2]All Speed'!G936</f>
        <v>I-5 SB</v>
      </c>
      <c r="G936" s="112">
        <f>'[2]All Speed'!I936</f>
        <v>66.319999999999993</v>
      </c>
      <c r="H936" s="2">
        <f>'[2]All Speed'!J936</f>
        <v>65.02</v>
      </c>
      <c r="I936" s="112">
        <f>'[2]All Speed'!K936</f>
        <v>64.400000000000006</v>
      </c>
      <c r="J936" s="2">
        <f>'[2]All Speed'!L936</f>
        <v>41.13</v>
      </c>
      <c r="K936" s="112">
        <f>'[2]All Speed'!M936</f>
        <v>64.489999999999995</v>
      </c>
      <c r="L936" s="115">
        <f>VLOOKUP(A:A,readme[#All],2,FALSE)</f>
        <v>0</v>
      </c>
      <c r="M936" s="119">
        <f>VLOOKUP(A:A,readme[#All],3,FALSE)</f>
        <v>0</v>
      </c>
      <c r="N936" s="115">
        <f>VLOOKUP(A:A,readme[#All],4,FALSE)</f>
        <v>0</v>
      </c>
      <c r="O936" s="6">
        <f>VLOOKUP(A:A,readme[#All],5,FALSE)</f>
        <v>0</v>
      </c>
      <c r="P936" s="115">
        <f>VLOOKUP(A:A,readme[#All],6,FALSE)</f>
        <v>0</v>
      </c>
      <c r="Q936" s="143">
        <f t="shared" si="56"/>
        <v>-1</v>
      </c>
      <c r="R936" s="117">
        <f t="shared" si="57"/>
        <v>4227.6003999999994</v>
      </c>
      <c r="S936" s="143">
        <f t="shared" si="58"/>
        <v>-1</v>
      </c>
      <c r="T936" s="118">
        <f t="shared" si="59"/>
        <v>1691.6769000000002</v>
      </c>
      <c r="V936" s="10">
        <v>29049</v>
      </c>
      <c r="W936" s="139"/>
      <c r="X936" s="139"/>
      <c r="Y936" s="139"/>
      <c r="Z936" s="139"/>
      <c r="AA936" s="139"/>
      <c r="AB936" s="139"/>
      <c r="AC936" s="139"/>
      <c r="AD936" s="139"/>
      <c r="AE936" s="139">
        <v>39.07</v>
      </c>
      <c r="AF936" s="139">
        <v>0</v>
      </c>
      <c r="AG936" s="139">
        <v>67.08</v>
      </c>
      <c r="AH936" s="139">
        <v>0</v>
      </c>
      <c r="AI936" s="139"/>
      <c r="AJ936" s="139"/>
      <c r="AK936" s="139"/>
      <c r="AL936" s="139"/>
      <c r="AM936" s="139">
        <v>39.07</v>
      </c>
      <c r="AN936" s="139">
        <v>0</v>
      </c>
      <c r="AO936" s="139">
        <v>67.08</v>
      </c>
      <c r="AP936" s="139">
        <v>0</v>
      </c>
    </row>
    <row r="937" spans="1:42" x14ac:dyDescent="0.25">
      <c r="A937">
        <f>'[2]All Speed'!A937</f>
        <v>15855</v>
      </c>
      <c r="B937">
        <f>'[2]All Speed'!C937</f>
        <v>4</v>
      </c>
      <c r="C937" s="8" t="str">
        <f>'[2]All Speed'!D937</f>
        <v>SR-94 EB</v>
      </c>
      <c r="D937" s="5">
        <f>'[2]All Speed'!E937</f>
        <v>6</v>
      </c>
      <c r="E937" s="1">
        <f>'[2]All Speed'!F937</f>
        <v>0.22</v>
      </c>
      <c r="F937" s="8" t="str">
        <f>'[2]All Speed'!G937</f>
        <v>28TH</v>
      </c>
      <c r="G937" s="112">
        <f>'[2]All Speed'!I937</f>
        <v>67.11</v>
      </c>
      <c r="H937" s="2">
        <f>'[2]All Speed'!J937</f>
        <v>66.599999999999994</v>
      </c>
      <c r="I937" s="112">
        <f>'[2]All Speed'!K937</f>
        <v>66.31</v>
      </c>
      <c r="J937" s="2">
        <f>'[2]All Speed'!L937</f>
        <v>45.12</v>
      </c>
      <c r="K937" s="112">
        <f>'[2]All Speed'!M937</f>
        <v>66.48</v>
      </c>
      <c r="L937" s="115">
        <f>VLOOKUP(A:A,readme[#All],2,FALSE)</f>
        <v>0</v>
      </c>
      <c r="M937" s="119">
        <f>VLOOKUP(A:A,readme[#All],3,FALSE)</f>
        <v>0</v>
      </c>
      <c r="N937" s="115">
        <f>VLOOKUP(A:A,readme[#All],4,FALSE)</f>
        <v>0</v>
      </c>
      <c r="O937" s="6">
        <f>VLOOKUP(A:A,readme[#All],5,FALSE)</f>
        <v>0</v>
      </c>
      <c r="P937" s="115">
        <f>VLOOKUP(A:A,readme[#All],6,FALSE)</f>
        <v>0</v>
      </c>
      <c r="Q937" s="143">
        <f t="shared" si="56"/>
        <v>-1</v>
      </c>
      <c r="R937" s="117">
        <f t="shared" si="57"/>
        <v>4435.5599999999995</v>
      </c>
      <c r="S937" s="143">
        <f t="shared" si="58"/>
        <v>-1</v>
      </c>
      <c r="T937" s="118">
        <f t="shared" si="59"/>
        <v>2035.8143999999998</v>
      </c>
      <c r="V937" s="10">
        <v>29050</v>
      </c>
      <c r="W937" s="139"/>
      <c r="X937" s="139"/>
      <c r="Y937" s="139"/>
      <c r="Z937" s="139"/>
      <c r="AA937" s="139"/>
      <c r="AB937" s="139"/>
      <c r="AC937" s="139"/>
      <c r="AD937" s="139"/>
      <c r="AE937" s="139"/>
      <c r="AF937" s="139"/>
      <c r="AG937" s="139"/>
      <c r="AH937" s="139"/>
      <c r="AI937" s="139">
        <v>65.64</v>
      </c>
      <c r="AJ937" s="139">
        <v>0</v>
      </c>
      <c r="AK937" s="139">
        <v>59.35</v>
      </c>
      <c r="AL937" s="139">
        <v>0</v>
      </c>
      <c r="AM937" s="139">
        <v>65.64</v>
      </c>
      <c r="AN937" s="139">
        <v>0</v>
      </c>
      <c r="AO937" s="139">
        <v>59.35</v>
      </c>
      <c r="AP937" s="139">
        <v>0</v>
      </c>
    </row>
    <row r="938" spans="1:42" x14ac:dyDescent="0.25">
      <c r="A938">
        <f>'[2]All Speed'!A938</f>
        <v>31212</v>
      </c>
      <c r="B938">
        <f>'[2]All Speed'!C938</f>
        <v>4</v>
      </c>
      <c r="C938" s="8" t="str">
        <f>'[2]All Speed'!D938</f>
        <v>SR-94 EB</v>
      </c>
      <c r="D938" s="5">
        <f>'[2]All Speed'!E938</f>
        <v>7</v>
      </c>
      <c r="E938" s="1">
        <f>'[2]All Speed'!F938</f>
        <v>0.11</v>
      </c>
      <c r="F938" s="8" t="str">
        <f>'[2]All Speed'!G938</f>
        <v>28TH</v>
      </c>
      <c r="G938" s="112">
        <f>'[2]All Speed'!I938</f>
        <v>67.11</v>
      </c>
      <c r="H938" s="2">
        <f>'[2]All Speed'!J938</f>
        <v>66.599999999999994</v>
      </c>
      <c r="I938" s="112">
        <f>'[2]All Speed'!K938</f>
        <v>66.31</v>
      </c>
      <c r="J938" s="2">
        <f>'[2]All Speed'!L938</f>
        <v>45.12</v>
      </c>
      <c r="K938" s="112">
        <f>'[2]All Speed'!M938</f>
        <v>66.48</v>
      </c>
      <c r="L938" s="115">
        <f>VLOOKUP(A:A,readme[#All],2,FALSE)</f>
        <v>0</v>
      </c>
      <c r="M938" s="119">
        <f>VLOOKUP(A:A,readme[#All],3,FALSE)</f>
        <v>0</v>
      </c>
      <c r="N938" s="115">
        <f>VLOOKUP(A:A,readme[#All],4,FALSE)</f>
        <v>0</v>
      </c>
      <c r="O938" s="6">
        <f>VLOOKUP(A:A,readme[#All],5,FALSE)</f>
        <v>0</v>
      </c>
      <c r="P938" s="115">
        <f>VLOOKUP(A:A,readme[#All],6,FALSE)</f>
        <v>0</v>
      </c>
      <c r="Q938" s="143">
        <f t="shared" si="56"/>
        <v>-1</v>
      </c>
      <c r="R938" s="117">
        <f t="shared" si="57"/>
        <v>4435.5599999999995</v>
      </c>
      <c r="S938" s="143">
        <f t="shared" si="58"/>
        <v>-1</v>
      </c>
      <c r="T938" s="118">
        <f t="shared" si="59"/>
        <v>2035.8143999999998</v>
      </c>
      <c r="V938" s="10">
        <v>29052</v>
      </c>
      <c r="W938" s="139"/>
      <c r="X938" s="139"/>
      <c r="Y938" s="139"/>
      <c r="Z938" s="139"/>
      <c r="AA938" s="139"/>
      <c r="AB938" s="139"/>
      <c r="AC938" s="139"/>
      <c r="AD938" s="139"/>
      <c r="AE938" s="139"/>
      <c r="AF938" s="139"/>
      <c r="AG938" s="139"/>
      <c r="AH938" s="139"/>
      <c r="AI938" s="139">
        <v>66.989999999999995</v>
      </c>
      <c r="AJ938" s="139">
        <v>0</v>
      </c>
      <c r="AK938" s="139">
        <v>60.48</v>
      </c>
      <c r="AL938" s="139">
        <v>0</v>
      </c>
      <c r="AM938" s="139">
        <v>66.989999999999995</v>
      </c>
      <c r="AN938" s="139">
        <v>0</v>
      </c>
      <c r="AO938" s="139">
        <v>60.48</v>
      </c>
      <c r="AP938" s="139">
        <v>0</v>
      </c>
    </row>
    <row r="939" spans="1:42" x14ac:dyDescent="0.25">
      <c r="A939">
        <f>'[2]All Speed'!A939</f>
        <v>15849</v>
      </c>
      <c r="B939">
        <f>'[2]All Speed'!C939</f>
        <v>4</v>
      </c>
      <c r="C939" s="8" t="str">
        <f>'[2]All Speed'!D939</f>
        <v>SR-94 EB</v>
      </c>
      <c r="D939" s="5">
        <f>'[2]All Speed'!E939</f>
        <v>11</v>
      </c>
      <c r="E939" s="1">
        <f>'[2]All Speed'!F939</f>
        <v>0.08</v>
      </c>
      <c r="F939" s="8" t="str">
        <f>'[2]All Speed'!G939</f>
        <v>SR-15 SB</v>
      </c>
      <c r="G939" s="112">
        <f>'[2]All Speed'!I939</f>
        <v>66.45</v>
      </c>
      <c r="H939" s="2">
        <f>'[2]All Speed'!J939</f>
        <v>66.989999999999995</v>
      </c>
      <c r="I939" s="112">
        <f>'[2]All Speed'!K939</f>
        <v>67.58</v>
      </c>
      <c r="J939" s="2">
        <f>'[2]All Speed'!L939</f>
        <v>60.48</v>
      </c>
      <c r="K939" s="112">
        <f>'[2]All Speed'!M939</f>
        <v>66.73</v>
      </c>
      <c r="L939" s="115">
        <f>VLOOKUP(A:A,readme[#All],2,FALSE)</f>
        <v>0</v>
      </c>
      <c r="M939" s="119">
        <f>VLOOKUP(A:A,readme[#All],3,FALSE)</f>
        <v>0</v>
      </c>
      <c r="N939" s="115">
        <f>VLOOKUP(A:A,readme[#All],4,FALSE)</f>
        <v>0</v>
      </c>
      <c r="O939" s="6">
        <f>VLOOKUP(A:A,readme[#All],5,FALSE)</f>
        <v>0</v>
      </c>
      <c r="P939" s="115">
        <f>VLOOKUP(A:A,readme[#All],6,FALSE)</f>
        <v>0</v>
      </c>
      <c r="Q939" s="143">
        <f t="shared" si="56"/>
        <v>-1</v>
      </c>
      <c r="R939" s="117">
        <f t="shared" si="57"/>
        <v>4487.6600999999991</v>
      </c>
      <c r="S939" s="143">
        <f t="shared" si="58"/>
        <v>-1</v>
      </c>
      <c r="T939" s="118">
        <f t="shared" si="59"/>
        <v>3657.8303999999998</v>
      </c>
      <c r="V939" s="10">
        <v>29089</v>
      </c>
      <c r="W939" s="139"/>
      <c r="X939" s="139"/>
      <c r="Y939" s="139"/>
      <c r="Z939" s="139"/>
      <c r="AA939" s="139"/>
      <c r="AB939" s="139"/>
      <c r="AC939" s="139"/>
      <c r="AD939" s="139"/>
      <c r="AE939" s="139"/>
      <c r="AF939" s="139"/>
      <c r="AG939" s="139"/>
      <c r="AH939" s="139"/>
      <c r="AI939" s="139">
        <v>63.78</v>
      </c>
      <c r="AJ939" s="139">
        <v>0</v>
      </c>
      <c r="AK939" s="139">
        <v>54.76</v>
      </c>
      <c r="AL939" s="139">
        <v>0</v>
      </c>
      <c r="AM939" s="139">
        <v>63.78</v>
      </c>
      <c r="AN939" s="139">
        <v>0</v>
      </c>
      <c r="AO939" s="139">
        <v>54.76</v>
      </c>
      <c r="AP939" s="139">
        <v>0</v>
      </c>
    </row>
    <row r="940" spans="1:42" x14ac:dyDescent="0.25">
      <c r="A940">
        <f>'[2]All Speed'!A940</f>
        <v>29052</v>
      </c>
      <c r="B940">
        <f>'[2]All Speed'!C940</f>
        <v>4</v>
      </c>
      <c r="C940" s="8" t="str">
        <f>'[2]All Speed'!D940</f>
        <v>SR-94 EB</v>
      </c>
      <c r="D940" s="5">
        <f>'[2]All Speed'!E940</f>
        <v>12</v>
      </c>
      <c r="E940" s="1">
        <f>'[2]All Speed'!F940</f>
        <v>0.37</v>
      </c>
      <c r="F940" s="8" t="str">
        <f>'[2]All Speed'!G940</f>
        <v>SR-15 NB</v>
      </c>
      <c r="G940" s="112">
        <f>'[2]All Speed'!I940</f>
        <v>66.45</v>
      </c>
      <c r="H940" s="2">
        <f>'[2]All Speed'!J940</f>
        <v>66.989999999999995</v>
      </c>
      <c r="I940" s="112">
        <f>'[2]All Speed'!K940</f>
        <v>67.58</v>
      </c>
      <c r="J940" s="2">
        <f>'[2]All Speed'!L940</f>
        <v>60.48</v>
      </c>
      <c r="K940" s="112">
        <f>'[2]All Speed'!M940</f>
        <v>66.73</v>
      </c>
      <c r="L940" s="115">
        <f>VLOOKUP(A:A,readme[#All],2,FALSE)</f>
        <v>0</v>
      </c>
      <c r="M940" s="119">
        <f>VLOOKUP(A:A,readme[#All],3,FALSE)</f>
        <v>0</v>
      </c>
      <c r="N940" s="115">
        <f>VLOOKUP(A:A,readme[#All],4,FALSE)</f>
        <v>0</v>
      </c>
      <c r="O940" s="6">
        <f>VLOOKUP(A:A,readme[#All],5,FALSE)</f>
        <v>0</v>
      </c>
      <c r="P940" s="115">
        <f>VLOOKUP(A:A,readme[#All],6,FALSE)</f>
        <v>0</v>
      </c>
      <c r="Q940" s="143">
        <f t="shared" si="56"/>
        <v>-1</v>
      </c>
      <c r="R940" s="117">
        <f t="shared" si="57"/>
        <v>4487.6600999999991</v>
      </c>
      <c r="S940" s="143">
        <f t="shared" si="58"/>
        <v>-1</v>
      </c>
      <c r="T940" s="118">
        <f t="shared" si="59"/>
        <v>3657.8303999999998</v>
      </c>
      <c r="V940" s="10">
        <v>29095</v>
      </c>
      <c r="W940" s="139"/>
      <c r="X940" s="139"/>
      <c r="Y940" s="139"/>
      <c r="Z940" s="139"/>
      <c r="AA940" s="139"/>
      <c r="AB940" s="139"/>
      <c r="AC940" s="139"/>
      <c r="AD940" s="139"/>
      <c r="AE940" s="139">
        <v>62.43</v>
      </c>
      <c r="AF940" s="139">
        <v>0</v>
      </c>
      <c r="AG940" s="139">
        <v>65.569999999999993</v>
      </c>
      <c r="AH940" s="139">
        <v>0</v>
      </c>
      <c r="AI940" s="139"/>
      <c r="AJ940" s="139"/>
      <c r="AK940" s="139"/>
      <c r="AL940" s="139"/>
      <c r="AM940" s="139">
        <v>62.43</v>
      </c>
      <c r="AN940" s="139">
        <v>0</v>
      </c>
      <c r="AO940" s="139">
        <v>65.569999999999993</v>
      </c>
      <c r="AP940" s="139">
        <v>0</v>
      </c>
    </row>
    <row r="941" spans="1:42" x14ac:dyDescent="0.25">
      <c r="A941">
        <f>'[2]All Speed'!A941</f>
        <v>29050</v>
      </c>
      <c r="B941">
        <f>'[2]All Speed'!C941</f>
        <v>4</v>
      </c>
      <c r="C941" s="8" t="str">
        <f>'[2]All Speed'!D941</f>
        <v>SR-94 EB</v>
      </c>
      <c r="D941" s="5">
        <f>'[2]All Speed'!E941</f>
        <v>13</v>
      </c>
      <c r="E941" s="1">
        <f>'[2]All Speed'!F941</f>
        <v>0.33</v>
      </c>
      <c r="F941" s="8" t="str">
        <f>'[2]All Speed'!G941</f>
        <v>HOME</v>
      </c>
      <c r="G941" s="112">
        <f>'[2]All Speed'!I941</f>
        <v>66</v>
      </c>
      <c r="H941" s="2">
        <f>'[2]All Speed'!J941</f>
        <v>65.64</v>
      </c>
      <c r="I941" s="112">
        <f>'[2]All Speed'!K941</f>
        <v>66.5</v>
      </c>
      <c r="J941" s="2">
        <f>'[2]All Speed'!L941</f>
        <v>59.35</v>
      </c>
      <c r="K941" s="112">
        <f>'[2]All Speed'!M941</f>
        <v>66.36</v>
      </c>
      <c r="L941" s="115">
        <f>VLOOKUP(A:A,readme[#All],2,FALSE)</f>
        <v>0</v>
      </c>
      <c r="M941" s="119">
        <f>VLOOKUP(A:A,readme[#All],3,FALSE)</f>
        <v>0</v>
      </c>
      <c r="N941" s="115">
        <f>VLOOKUP(A:A,readme[#All],4,FALSE)</f>
        <v>0</v>
      </c>
      <c r="O941" s="6">
        <f>VLOOKUP(A:A,readme[#All],5,FALSE)</f>
        <v>0</v>
      </c>
      <c r="P941" s="115">
        <f>VLOOKUP(A:A,readme[#All],6,FALSE)</f>
        <v>0</v>
      </c>
      <c r="Q941" s="143">
        <f t="shared" si="56"/>
        <v>-1</v>
      </c>
      <c r="R941" s="117">
        <f t="shared" si="57"/>
        <v>4308.6095999999998</v>
      </c>
      <c r="S941" s="143">
        <f t="shared" si="58"/>
        <v>-1</v>
      </c>
      <c r="T941" s="118">
        <f t="shared" si="59"/>
        <v>3522.4225000000001</v>
      </c>
      <c r="V941" s="10">
        <v>29097</v>
      </c>
      <c r="W941" s="139"/>
      <c r="X941" s="139"/>
      <c r="Y941" s="139"/>
      <c r="Z941" s="139"/>
      <c r="AA941" s="139"/>
      <c r="AB941" s="139"/>
      <c r="AC941" s="139"/>
      <c r="AD941" s="139"/>
      <c r="AE941" s="139">
        <v>66.8</v>
      </c>
      <c r="AF941" s="139">
        <v>0</v>
      </c>
      <c r="AG941" s="139">
        <v>49.67</v>
      </c>
      <c r="AH941" s="139">
        <v>0</v>
      </c>
      <c r="AI941" s="139"/>
      <c r="AJ941" s="139"/>
      <c r="AK941" s="139"/>
      <c r="AL941" s="139"/>
      <c r="AM941" s="139">
        <v>66.8</v>
      </c>
      <c r="AN941" s="139">
        <v>0</v>
      </c>
      <c r="AO941" s="139">
        <v>49.67</v>
      </c>
      <c r="AP941" s="139">
        <v>0</v>
      </c>
    </row>
    <row r="942" spans="1:42" x14ac:dyDescent="0.25">
      <c r="A942">
        <f>'[2]All Speed'!A942</f>
        <v>29047</v>
      </c>
      <c r="B942">
        <f>'[2]All Speed'!C942</f>
        <v>4</v>
      </c>
      <c r="C942" s="8" t="str">
        <f>'[2]All Speed'!D942</f>
        <v>SR-94 EB</v>
      </c>
      <c r="D942" s="5">
        <f>'[2]All Speed'!E942</f>
        <v>14</v>
      </c>
      <c r="E942" s="1">
        <f>'[2]All Speed'!F942</f>
        <v>0.55000000000000004</v>
      </c>
      <c r="F942" s="8" t="str">
        <f>'[2]All Speed'!G942</f>
        <v>I-805 SB</v>
      </c>
      <c r="G942" s="112">
        <f>'[2]All Speed'!I942</f>
        <v>66.03</v>
      </c>
      <c r="H942" s="2">
        <f>'[2]All Speed'!J942</f>
        <v>65.989999999999995</v>
      </c>
      <c r="I942" s="112">
        <f>'[2]All Speed'!K942</f>
        <v>66.58</v>
      </c>
      <c r="J942" s="2">
        <f>'[2]All Speed'!L942</f>
        <v>62.21</v>
      </c>
      <c r="K942" s="112">
        <f>'[2]All Speed'!M942</f>
        <v>66.19</v>
      </c>
      <c r="L942" s="115">
        <f>VLOOKUP(A:A,readme[#All],2,FALSE)</f>
        <v>0</v>
      </c>
      <c r="M942" s="119">
        <f>VLOOKUP(A:A,readme[#All],3,FALSE)</f>
        <v>0</v>
      </c>
      <c r="N942" s="115">
        <f>VLOOKUP(A:A,readme[#All],4,FALSE)</f>
        <v>0</v>
      </c>
      <c r="O942" s="6">
        <f>VLOOKUP(A:A,readme[#All],5,FALSE)</f>
        <v>0</v>
      </c>
      <c r="P942" s="115">
        <f>VLOOKUP(A:A,readme[#All],6,FALSE)</f>
        <v>0</v>
      </c>
      <c r="Q942" s="143">
        <f t="shared" si="56"/>
        <v>-1</v>
      </c>
      <c r="R942" s="117">
        <f t="shared" si="57"/>
        <v>4354.6800999999996</v>
      </c>
      <c r="S942" s="143">
        <f t="shared" si="58"/>
        <v>-1</v>
      </c>
      <c r="T942" s="118">
        <f t="shared" si="59"/>
        <v>3870.0841</v>
      </c>
      <c r="V942" s="10">
        <v>29105</v>
      </c>
      <c r="W942" s="139"/>
      <c r="X942" s="139"/>
      <c r="Y942" s="139"/>
      <c r="Z942" s="139"/>
      <c r="AA942" s="139"/>
      <c r="AB942" s="139"/>
      <c r="AC942" s="139"/>
      <c r="AD942" s="139"/>
      <c r="AE942" s="139"/>
      <c r="AF942" s="139"/>
      <c r="AG942" s="139"/>
      <c r="AH942" s="139"/>
      <c r="AI942" s="139">
        <v>67.67</v>
      </c>
      <c r="AJ942" s="139">
        <v>0</v>
      </c>
      <c r="AK942" s="139">
        <v>48.37</v>
      </c>
      <c r="AL942" s="139">
        <v>0</v>
      </c>
      <c r="AM942" s="139">
        <v>67.67</v>
      </c>
      <c r="AN942" s="139">
        <v>0</v>
      </c>
      <c r="AO942" s="139">
        <v>48.37</v>
      </c>
      <c r="AP942" s="139">
        <v>0</v>
      </c>
    </row>
    <row r="943" spans="1:42" x14ac:dyDescent="0.25">
      <c r="A943">
        <f>'[2]All Speed'!A943</f>
        <v>29045</v>
      </c>
      <c r="B943">
        <f>'[2]All Speed'!C943</f>
        <v>4</v>
      </c>
      <c r="C943" s="8" t="str">
        <f>'[2]All Speed'!D943</f>
        <v>SR-94 EB</v>
      </c>
      <c r="D943" s="5">
        <f>'[2]All Speed'!E943</f>
        <v>15</v>
      </c>
      <c r="E943" s="1">
        <f>'[2]All Speed'!F943</f>
        <v>0.47</v>
      </c>
      <c r="F943" s="8" t="str">
        <f>'[2]All Speed'!G943</f>
        <v>I-805 NB</v>
      </c>
      <c r="G943" s="112">
        <f>'[2]All Speed'!I943</f>
        <v>65.89</v>
      </c>
      <c r="H943" s="2">
        <f>'[2]All Speed'!J943</f>
        <v>64.63</v>
      </c>
      <c r="I943" s="112">
        <f>'[2]All Speed'!K943</f>
        <v>65.17</v>
      </c>
      <c r="J943" s="2">
        <f>'[2]All Speed'!L943</f>
        <v>59.39</v>
      </c>
      <c r="K943" s="112">
        <f>'[2]All Speed'!M943</f>
        <v>65.209999999999994</v>
      </c>
      <c r="L943" s="115">
        <f>VLOOKUP(A:A,readme[#All],2,FALSE)</f>
        <v>0</v>
      </c>
      <c r="M943" s="119">
        <f>VLOOKUP(A:A,readme[#All],3,FALSE)</f>
        <v>0</v>
      </c>
      <c r="N943" s="115">
        <f>VLOOKUP(A:A,readme[#All],4,FALSE)</f>
        <v>0</v>
      </c>
      <c r="O943" s="6">
        <f>VLOOKUP(A:A,readme[#All],5,FALSE)</f>
        <v>0</v>
      </c>
      <c r="P943" s="115">
        <f>VLOOKUP(A:A,readme[#All],6,FALSE)</f>
        <v>0</v>
      </c>
      <c r="Q943" s="143">
        <f t="shared" si="56"/>
        <v>-1</v>
      </c>
      <c r="R943" s="117">
        <f t="shared" si="57"/>
        <v>4177.0368999999992</v>
      </c>
      <c r="S943" s="143">
        <f t="shared" si="58"/>
        <v>-1</v>
      </c>
      <c r="T943" s="118">
        <f t="shared" si="59"/>
        <v>3527.1721000000002</v>
      </c>
      <c r="V943" s="10">
        <v>29108</v>
      </c>
      <c r="W943" s="139"/>
      <c r="X943" s="139"/>
      <c r="Y943" s="139"/>
      <c r="Z943" s="139"/>
      <c r="AA943" s="139"/>
      <c r="AB943" s="139"/>
      <c r="AC943" s="139"/>
      <c r="AD943" s="139"/>
      <c r="AE943" s="139"/>
      <c r="AF943" s="139"/>
      <c r="AG943" s="139"/>
      <c r="AH943" s="139"/>
      <c r="AI943" s="139">
        <v>54.61</v>
      </c>
      <c r="AJ943" s="139">
        <v>0</v>
      </c>
      <c r="AK943" s="139">
        <v>62.66</v>
      </c>
      <c r="AL943" s="139">
        <v>0</v>
      </c>
      <c r="AM943" s="139">
        <v>54.61</v>
      </c>
      <c r="AN943" s="139">
        <v>0</v>
      </c>
      <c r="AO943" s="139">
        <v>62.66</v>
      </c>
      <c r="AP943" s="139">
        <v>0</v>
      </c>
    </row>
    <row r="944" spans="1:42" x14ac:dyDescent="0.25">
      <c r="A944">
        <f>'[2]All Speed'!A944</f>
        <v>29035</v>
      </c>
      <c r="B944">
        <f>'[2]All Speed'!C944</f>
        <v>4</v>
      </c>
      <c r="C944" s="8" t="str">
        <f>'[2]All Speed'!D944</f>
        <v>SR-94 EB</v>
      </c>
      <c r="D944" s="5">
        <f>'[2]All Speed'!E944</f>
        <v>17</v>
      </c>
      <c r="E944" s="1">
        <f>'[2]All Speed'!F944</f>
        <v>0.4</v>
      </c>
      <c r="F944" s="8" t="str">
        <f>'[2]All Speed'!G944</f>
        <v>EUCLID</v>
      </c>
      <c r="G944" s="112">
        <f>'[2]All Speed'!I944</f>
        <v>67.02</v>
      </c>
      <c r="H944" s="2">
        <f>'[2]All Speed'!J944</f>
        <v>65.849999999999994</v>
      </c>
      <c r="I944" s="112">
        <f>'[2]All Speed'!K944</f>
        <v>65.92</v>
      </c>
      <c r="J944" s="2">
        <f>'[2]All Speed'!L944</f>
        <v>59.71</v>
      </c>
      <c r="K944" s="112">
        <f>'[2]All Speed'!M944</f>
        <v>66.64</v>
      </c>
      <c r="L944" s="115">
        <f>VLOOKUP(A:A,readme[#All],2,FALSE)</f>
        <v>0</v>
      </c>
      <c r="M944" s="119">
        <f>VLOOKUP(A:A,readme[#All],3,FALSE)</f>
        <v>0</v>
      </c>
      <c r="N944" s="115">
        <f>VLOOKUP(A:A,readme[#All],4,FALSE)</f>
        <v>0</v>
      </c>
      <c r="O944" s="6">
        <f>VLOOKUP(A:A,readme[#All],5,FALSE)</f>
        <v>0</v>
      </c>
      <c r="P944" s="115">
        <f>VLOOKUP(A:A,readme[#All],6,FALSE)</f>
        <v>0</v>
      </c>
      <c r="Q944" s="143">
        <f t="shared" si="56"/>
        <v>-1</v>
      </c>
      <c r="R944" s="117">
        <f t="shared" si="57"/>
        <v>4336.2224999999989</v>
      </c>
      <c r="S944" s="143">
        <f t="shared" si="58"/>
        <v>-1</v>
      </c>
      <c r="T944" s="118">
        <f t="shared" si="59"/>
        <v>3565.2841000000003</v>
      </c>
      <c r="V944" s="10">
        <v>29109</v>
      </c>
      <c r="W944" s="139">
        <v>70.36</v>
      </c>
      <c r="X944" s="139">
        <v>0</v>
      </c>
      <c r="Y944" s="139">
        <v>65.739999999999995</v>
      </c>
      <c r="Z944" s="139">
        <v>0</v>
      </c>
      <c r="AA944" s="139"/>
      <c r="AB944" s="139"/>
      <c r="AC944" s="139"/>
      <c r="AD944" s="139"/>
      <c r="AE944" s="139"/>
      <c r="AF944" s="139"/>
      <c r="AG944" s="139"/>
      <c r="AH944" s="139"/>
      <c r="AI944" s="139"/>
      <c r="AJ944" s="139"/>
      <c r="AK944" s="139"/>
      <c r="AL944" s="139"/>
      <c r="AM944" s="139">
        <v>70.36</v>
      </c>
      <c r="AN944" s="139">
        <v>0</v>
      </c>
      <c r="AO944" s="139">
        <v>65.739999999999995</v>
      </c>
      <c r="AP944" s="139">
        <v>0</v>
      </c>
    </row>
    <row r="945" spans="1:42" x14ac:dyDescent="0.25">
      <c r="A945">
        <f>'[2]All Speed'!A945</f>
        <v>29023</v>
      </c>
      <c r="B945">
        <f>'[2]All Speed'!C945</f>
        <v>4</v>
      </c>
      <c r="C945" s="8" t="str">
        <f>'[2]All Speed'!D945</f>
        <v>SR-94 EB</v>
      </c>
      <c r="D945" s="5">
        <f>'[2]All Speed'!E945</f>
        <v>19</v>
      </c>
      <c r="E945" s="1">
        <f>'[2]All Speed'!F945</f>
        <v>0.34</v>
      </c>
      <c r="F945" s="8" t="str">
        <f>'[2]All Speed'!G945</f>
        <v>KELTON</v>
      </c>
      <c r="G945" s="112">
        <f>'[2]All Speed'!I945</f>
        <v>66.94</v>
      </c>
      <c r="H945" s="2">
        <f>'[2]All Speed'!J945</f>
        <v>66.19</v>
      </c>
      <c r="I945" s="112">
        <f>'[2]All Speed'!K945</f>
        <v>65.8</v>
      </c>
      <c r="J945" s="2">
        <f>'[2]All Speed'!L945</f>
        <v>59.12</v>
      </c>
      <c r="K945" s="112">
        <f>'[2]All Speed'!M945</f>
        <v>66.64</v>
      </c>
      <c r="L945" s="115">
        <f>VLOOKUP(A:A,readme[#All],2,FALSE)</f>
        <v>0</v>
      </c>
      <c r="M945" s="119">
        <f>VLOOKUP(A:A,readme[#All],3,FALSE)</f>
        <v>0</v>
      </c>
      <c r="N945" s="115">
        <f>VLOOKUP(A:A,readme[#All],4,FALSE)</f>
        <v>0</v>
      </c>
      <c r="O945" s="6">
        <f>VLOOKUP(A:A,readme[#All],5,FALSE)</f>
        <v>0</v>
      </c>
      <c r="P945" s="115">
        <f>VLOOKUP(A:A,readme[#All],6,FALSE)</f>
        <v>0</v>
      </c>
      <c r="Q945" s="143">
        <f t="shared" si="56"/>
        <v>-1</v>
      </c>
      <c r="R945" s="117">
        <f t="shared" si="57"/>
        <v>4381.1160999999993</v>
      </c>
      <c r="S945" s="143">
        <f t="shared" si="58"/>
        <v>-1</v>
      </c>
      <c r="T945" s="118">
        <f t="shared" si="59"/>
        <v>3495.1743999999999</v>
      </c>
      <c r="V945" s="10">
        <v>29111</v>
      </c>
      <c r="W945" s="139">
        <v>70.36</v>
      </c>
      <c r="X945" s="139">
        <v>0</v>
      </c>
      <c r="Y945" s="139">
        <v>65.739999999999995</v>
      </c>
      <c r="Z945" s="139">
        <v>0</v>
      </c>
      <c r="AA945" s="139"/>
      <c r="AB945" s="139"/>
      <c r="AC945" s="139"/>
      <c r="AD945" s="139"/>
      <c r="AE945" s="139"/>
      <c r="AF945" s="139"/>
      <c r="AG945" s="139"/>
      <c r="AH945" s="139"/>
      <c r="AI945" s="139"/>
      <c r="AJ945" s="139"/>
      <c r="AK945" s="139"/>
      <c r="AL945" s="139"/>
      <c r="AM945" s="139">
        <v>70.36</v>
      </c>
      <c r="AN945" s="139">
        <v>0</v>
      </c>
      <c r="AO945" s="139">
        <v>65.739999999999995</v>
      </c>
      <c r="AP945" s="139">
        <v>0</v>
      </c>
    </row>
    <row r="946" spans="1:42" x14ac:dyDescent="0.25">
      <c r="A946">
        <f>'[2]All Speed'!A946</f>
        <v>29025</v>
      </c>
      <c r="B946">
        <f>'[2]All Speed'!C946</f>
        <v>4</v>
      </c>
      <c r="C946" s="8" t="str">
        <f>'[2]All Speed'!D946</f>
        <v>SR-94 EB</v>
      </c>
      <c r="D946" s="5">
        <f>'[2]All Speed'!E946</f>
        <v>21</v>
      </c>
      <c r="E946" s="1">
        <f>'[2]All Speed'!F946</f>
        <v>1.69</v>
      </c>
      <c r="F946" s="8" t="str">
        <f>'[2]All Speed'!G946</f>
        <v>FEDERAL</v>
      </c>
      <c r="G946" s="112">
        <f>'[2]All Speed'!I946</f>
        <v>63.43</v>
      </c>
      <c r="H946" s="2">
        <f>'[2]All Speed'!J946</f>
        <v>65.959999999999994</v>
      </c>
      <c r="I946" s="112">
        <f>'[2]All Speed'!K946</f>
        <v>66.36</v>
      </c>
      <c r="J946" s="2">
        <f>'[2]All Speed'!L946</f>
        <v>61.97</v>
      </c>
      <c r="K946" s="112">
        <f>'[2]All Speed'!M946</f>
        <v>65.38</v>
      </c>
      <c r="L946" s="115">
        <f>VLOOKUP(A:A,readme[#All],2,FALSE)</f>
        <v>0</v>
      </c>
      <c r="M946" s="119">
        <f>VLOOKUP(A:A,readme[#All],3,FALSE)</f>
        <v>0</v>
      </c>
      <c r="N946" s="115">
        <f>VLOOKUP(A:A,readme[#All],4,FALSE)</f>
        <v>0</v>
      </c>
      <c r="O946" s="6">
        <f>VLOOKUP(A:A,readme[#All],5,FALSE)</f>
        <v>0</v>
      </c>
      <c r="P946" s="115">
        <f>VLOOKUP(A:A,readme[#All],6,FALSE)</f>
        <v>0</v>
      </c>
      <c r="Q946" s="143">
        <f t="shared" si="56"/>
        <v>-1</v>
      </c>
      <c r="R946" s="117">
        <f t="shared" si="57"/>
        <v>4350.7215999999989</v>
      </c>
      <c r="S946" s="143">
        <f t="shared" si="58"/>
        <v>-1</v>
      </c>
      <c r="T946" s="118">
        <f t="shared" si="59"/>
        <v>3840.2808999999997</v>
      </c>
      <c r="V946" s="10">
        <v>29167</v>
      </c>
      <c r="W946" s="139"/>
      <c r="X946" s="139"/>
      <c r="Y946" s="139"/>
      <c r="Z946" s="139"/>
      <c r="AA946" s="139"/>
      <c r="AB946" s="139"/>
      <c r="AC946" s="139"/>
      <c r="AD946" s="139"/>
      <c r="AE946" s="139">
        <v>53.35</v>
      </c>
      <c r="AF946" s="139">
        <v>0</v>
      </c>
      <c r="AG946" s="139">
        <v>67.25</v>
      </c>
      <c r="AH946" s="139">
        <v>0</v>
      </c>
      <c r="AI946" s="139"/>
      <c r="AJ946" s="139"/>
      <c r="AK946" s="139"/>
      <c r="AL946" s="139"/>
      <c r="AM946" s="139">
        <v>53.35</v>
      </c>
      <c r="AN946" s="139">
        <v>0</v>
      </c>
      <c r="AO946" s="139">
        <v>67.25</v>
      </c>
      <c r="AP946" s="139">
        <v>0</v>
      </c>
    </row>
    <row r="947" spans="1:42" x14ac:dyDescent="0.25">
      <c r="A947">
        <f>'[2]All Speed'!A947</f>
        <v>27989</v>
      </c>
      <c r="B947">
        <f>'[2]All Speed'!C947</f>
        <v>4</v>
      </c>
      <c r="C947" s="8" t="str">
        <f>'[2]All Speed'!D947</f>
        <v>SR-94 EB</v>
      </c>
      <c r="D947" s="5">
        <f>'[2]All Speed'!E947</f>
        <v>22</v>
      </c>
      <c r="E947" s="1">
        <f>'[2]All Speed'!F947</f>
        <v>0.49</v>
      </c>
      <c r="F947" s="8" t="str">
        <f>'[2]All Speed'!G947</f>
        <v>COLLEGE</v>
      </c>
      <c r="G947" s="112">
        <f>'[2]All Speed'!I947</f>
        <v>64.150000000000006</v>
      </c>
      <c r="H947" s="2">
        <f>'[2]All Speed'!J947</f>
        <v>65.760000000000005</v>
      </c>
      <c r="I947" s="112">
        <f>'[2]All Speed'!K947</f>
        <v>66.489999999999995</v>
      </c>
      <c r="J947" s="2">
        <f>'[2]All Speed'!L947</f>
        <v>63.49</v>
      </c>
      <c r="K947" s="112">
        <f>'[2]All Speed'!M947</f>
        <v>65.45</v>
      </c>
      <c r="L947" s="115">
        <f>VLOOKUP(A:A,readme[#All],2,FALSE)</f>
        <v>0</v>
      </c>
      <c r="M947" s="119">
        <f>VLOOKUP(A:A,readme[#All],3,FALSE)</f>
        <v>0</v>
      </c>
      <c r="N947" s="115">
        <f>VLOOKUP(A:A,readme[#All],4,FALSE)</f>
        <v>0</v>
      </c>
      <c r="O947" s="6">
        <f>VLOOKUP(A:A,readme[#All],5,FALSE)</f>
        <v>0</v>
      </c>
      <c r="P947" s="115">
        <f>VLOOKUP(A:A,readme[#All],6,FALSE)</f>
        <v>0</v>
      </c>
      <c r="Q947" s="143">
        <f t="shared" si="56"/>
        <v>-1</v>
      </c>
      <c r="R947" s="117">
        <f t="shared" si="57"/>
        <v>4324.3776000000007</v>
      </c>
      <c r="S947" s="143">
        <f t="shared" si="58"/>
        <v>-1</v>
      </c>
      <c r="T947" s="118">
        <f t="shared" si="59"/>
        <v>4030.9801000000002</v>
      </c>
      <c r="V947" s="10">
        <v>29169</v>
      </c>
      <c r="W947" s="139"/>
      <c r="X947" s="139"/>
      <c r="Y947" s="139"/>
      <c r="Z947" s="139"/>
      <c r="AA947" s="139"/>
      <c r="AB947" s="139"/>
      <c r="AC947" s="139"/>
      <c r="AD947" s="139"/>
      <c r="AE947" s="139"/>
      <c r="AF947" s="139"/>
      <c r="AG947" s="139"/>
      <c r="AH947" s="139"/>
      <c r="AI947" s="139">
        <v>66.03</v>
      </c>
      <c r="AJ947" s="139">
        <v>0</v>
      </c>
      <c r="AK947" s="139">
        <v>50.85</v>
      </c>
      <c r="AL947" s="139">
        <v>0</v>
      </c>
      <c r="AM947" s="139">
        <v>66.03</v>
      </c>
      <c r="AN947" s="139">
        <v>0</v>
      </c>
      <c r="AO947" s="139">
        <v>50.85</v>
      </c>
      <c r="AP947" s="139">
        <v>0</v>
      </c>
    </row>
    <row r="948" spans="1:42" x14ac:dyDescent="0.25">
      <c r="A948">
        <f>'[2]All Speed'!A948</f>
        <v>27993</v>
      </c>
      <c r="B948">
        <f>'[2]All Speed'!C948</f>
        <v>4</v>
      </c>
      <c r="C948" s="8" t="str">
        <f>'[2]All Speed'!D948</f>
        <v>SR-94 EB</v>
      </c>
      <c r="D948" s="5">
        <f>'[2]All Speed'!E948</f>
        <v>23</v>
      </c>
      <c r="E948" s="1">
        <f>'[2]All Speed'!F948</f>
        <v>0.24</v>
      </c>
      <c r="F948" s="8" t="str">
        <f>'[2]All Speed'!G948</f>
        <v>MASSACHUSETTS</v>
      </c>
      <c r="G948" s="112">
        <f>'[2]All Speed'!I948</f>
        <v>66.44</v>
      </c>
      <c r="H948" s="2">
        <f>'[2]All Speed'!J948</f>
        <v>66.8</v>
      </c>
      <c r="I948" s="112">
        <f>'[2]All Speed'!K948</f>
        <v>66.260000000000005</v>
      </c>
      <c r="J948" s="2">
        <f>'[2]All Speed'!L948</f>
        <v>63.59</v>
      </c>
      <c r="K948" s="112">
        <f>'[2]All Speed'!M948</f>
        <v>66.41</v>
      </c>
      <c r="L948" s="115">
        <f>VLOOKUP(A:A,readme[#All],2,FALSE)</f>
        <v>0</v>
      </c>
      <c r="M948" s="119">
        <f>VLOOKUP(A:A,readme[#All],3,FALSE)</f>
        <v>0</v>
      </c>
      <c r="N948" s="115">
        <f>VLOOKUP(A:A,readme[#All],4,FALSE)</f>
        <v>0</v>
      </c>
      <c r="O948" s="6">
        <f>VLOOKUP(A:A,readme[#All],5,FALSE)</f>
        <v>0</v>
      </c>
      <c r="P948" s="115">
        <f>VLOOKUP(A:A,readme[#All],6,FALSE)</f>
        <v>0</v>
      </c>
      <c r="Q948" s="143">
        <f t="shared" si="56"/>
        <v>-1</v>
      </c>
      <c r="R948" s="117">
        <f t="shared" si="57"/>
        <v>4462.24</v>
      </c>
      <c r="S948" s="143">
        <f t="shared" si="58"/>
        <v>-1</v>
      </c>
      <c r="T948" s="118">
        <f t="shared" si="59"/>
        <v>4043.6881000000003</v>
      </c>
      <c r="V948" s="10">
        <v>29170</v>
      </c>
      <c r="W948" s="139"/>
      <c r="X948" s="139"/>
      <c r="Y948" s="139"/>
      <c r="Z948" s="139"/>
      <c r="AA948" s="139"/>
      <c r="AB948" s="139"/>
      <c r="AC948" s="139"/>
      <c r="AD948" s="139"/>
      <c r="AE948" s="139"/>
      <c r="AF948" s="139"/>
      <c r="AG948" s="139"/>
      <c r="AH948" s="139"/>
      <c r="AI948" s="139">
        <v>67.099999999999994</v>
      </c>
      <c r="AJ948" s="139">
        <v>0</v>
      </c>
      <c r="AK948" s="139">
        <v>59.06</v>
      </c>
      <c r="AL948" s="139">
        <v>0</v>
      </c>
      <c r="AM948" s="139">
        <v>67.099999999999994</v>
      </c>
      <c r="AN948" s="139">
        <v>0</v>
      </c>
      <c r="AO948" s="139">
        <v>59.06</v>
      </c>
      <c r="AP948" s="139">
        <v>0</v>
      </c>
    </row>
    <row r="949" spans="1:42" x14ac:dyDescent="0.25">
      <c r="A949">
        <f>'[2]All Speed'!A949</f>
        <v>28002</v>
      </c>
      <c r="B949">
        <f>'[2]All Speed'!C949</f>
        <v>4</v>
      </c>
      <c r="C949" s="8" t="str">
        <f>'[2]All Speed'!D949</f>
        <v>SR-94 EB</v>
      </c>
      <c r="D949" s="5">
        <f>'[2]All Speed'!E949</f>
        <v>24</v>
      </c>
      <c r="E949" s="1">
        <f>'[2]All Speed'!F949</f>
        <v>0.28000000000000003</v>
      </c>
      <c r="F949" s="8" t="str">
        <f>'[2]All Speed'!G949</f>
        <v>WAITE</v>
      </c>
      <c r="G949" s="112">
        <f>'[2]All Speed'!I949</f>
        <v>66.040000000000006</v>
      </c>
      <c r="H949" s="2">
        <f>'[2]All Speed'!J949</f>
        <v>66.319999999999993</v>
      </c>
      <c r="I949" s="112">
        <f>'[2]All Speed'!K949</f>
        <v>65.989999999999995</v>
      </c>
      <c r="J949" s="2">
        <f>'[2]All Speed'!L949</f>
        <v>61.71</v>
      </c>
      <c r="K949" s="112">
        <f>'[2]All Speed'!M949</f>
        <v>66.069999999999993</v>
      </c>
      <c r="L949" s="115">
        <f>VLOOKUP(A:A,readme[#All],2,FALSE)</f>
        <v>0</v>
      </c>
      <c r="M949" s="119">
        <f>VLOOKUP(A:A,readme[#All],3,FALSE)</f>
        <v>0</v>
      </c>
      <c r="N949" s="115">
        <f>VLOOKUP(A:A,readme[#All],4,FALSE)</f>
        <v>0</v>
      </c>
      <c r="O949" s="6">
        <f>VLOOKUP(A:A,readme[#All],5,FALSE)</f>
        <v>0</v>
      </c>
      <c r="P949" s="115">
        <f>VLOOKUP(A:A,readme[#All],6,FALSE)</f>
        <v>0</v>
      </c>
      <c r="Q949" s="143">
        <f t="shared" si="56"/>
        <v>-1</v>
      </c>
      <c r="R949" s="117">
        <f t="shared" si="57"/>
        <v>4398.3423999999995</v>
      </c>
      <c r="S949" s="143">
        <f t="shared" si="58"/>
        <v>-1</v>
      </c>
      <c r="T949" s="118">
        <f t="shared" si="59"/>
        <v>3808.1241</v>
      </c>
      <c r="V949" s="10">
        <v>29171</v>
      </c>
      <c r="W949" s="139"/>
      <c r="X949" s="139"/>
      <c r="Y949" s="139"/>
      <c r="Z949" s="139"/>
      <c r="AA949" s="139"/>
      <c r="AB949" s="139"/>
      <c r="AC949" s="139"/>
      <c r="AD949" s="139"/>
      <c r="AE949" s="139">
        <v>51.64</v>
      </c>
      <c r="AF949" s="139">
        <v>0</v>
      </c>
      <c r="AG949" s="139">
        <v>68.48</v>
      </c>
      <c r="AH949" s="139">
        <v>0</v>
      </c>
      <c r="AI949" s="139"/>
      <c r="AJ949" s="139"/>
      <c r="AK949" s="139"/>
      <c r="AL949" s="139"/>
      <c r="AM949" s="139">
        <v>51.64</v>
      </c>
      <c r="AN949" s="139">
        <v>0</v>
      </c>
      <c r="AO949" s="139">
        <v>68.48</v>
      </c>
      <c r="AP949" s="139">
        <v>0</v>
      </c>
    </row>
    <row r="950" spans="1:42" x14ac:dyDescent="0.25">
      <c r="A950">
        <f>'[2]All Speed'!A950</f>
        <v>10252</v>
      </c>
      <c r="B950">
        <f>'[2]All Speed'!C950</f>
        <v>4</v>
      </c>
      <c r="C950" s="8" t="str">
        <f>'[2]All Speed'!D950</f>
        <v>SR-94 EB</v>
      </c>
      <c r="D950" s="5">
        <f>'[2]All Speed'!E950</f>
        <v>25</v>
      </c>
      <c r="E950" s="1">
        <f>'[2]All Speed'!F950</f>
        <v>0.35</v>
      </c>
      <c r="F950" s="8" t="str">
        <f>'[2]All Speed'!G950</f>
        <v>LEMON GROVE</v>
      </c>
      <c r="G950" s="112">
        <f>'[2]All Speed'!I950</f>
        <v>66.06</v>
      </c>
      <c r="H950" s="2">
        <f>'[2]All Speed'!J950</f>
        <v>66.33</v>
      </c>
      <c r="I950" s="112">
        <f>'[2]All Speed'!K950</f>
        <v>66.180000000000007</v>
      </c>
      <c r="J950" s="2">
        <f>'[2]All Speed'!L950</f>
        <v>60.24</v>
      </c>
      <c r="K950" s="112">
        <f>'[2]All Speed'!M950</f>
        <v>65.92</v>
      </c>
      <c r="L950" s="115">
        <f>VLOOKUP(A:A,readme[#All],2,FALSE)</f>
        <v>0</v>
      </c>
      <c r="M950" s="119">
        <f>VLOOKUP(A:A,readme[#All],3,FALSE)</f>
        <v>0</v>
      </c>
      <c r="N950" s="115">
        <f>VLOOKUP(A:A,readme[#All],4,FALSE)</f>
        <v>0</v>
      </c>
      <c r="O950" s="6">
        <f>VLOOKUP(A:A,readme[#All],5,FALSE)</f>
        <v>0</v>
      </c>
      <c r="P950" s="115">
        <f>VLOOKUP(A:A,readme[#All],6,FALSE)</f>
        <v>0</v>
      </c>
      <c r="Q950" s="143">
        <f t="shared" si="56"/>
        <v>-1</v>
      </c>
      <c r="R950" s="117">
        <f t="shared" si="57"/>
        <v>4399.6688999999997</v>
      </c>
      <c r="S950" s="143">
        <f t="shared" si="58"/>
        <v>-1</v>
      </c>
      <c r="T950" s="118">
        <f t="shared" si="59"/>
        <v>3628.8576000000003</v>
      </c>
      <c r="V950" s="10">
        <v>29172</v>
      </c>
      <c r="W950" s="139"/>
      <c r="X950" s="139"/>
      <c r="Y950" s="139"/>
      <c r="Z950" s="139"/>
      <c r="AA950" s="139"/>
      <c r="AB950" s="139"/>
      <c r="AC950" s="139"/>
      <c r="AD950" s="139"/>
      <c r="AE950" s="139">
        <v>51.64</v>
      </c>
      <c r="AF950" s="139">
        <v>0</v>
      </c>
      <c r="AG950" s="139">
        <v>68.48</v>
      </c>
      <c r="AH950" s="139">
        <v>0</v>
      </c>
      <c r="AI950" s="139"/>
      <c r="AJ950" s="139"/>
      <c r="AK950" s="139"/>
      <c r="AL950" s="139"/>
      <c r="AM950" s="139">
        <v>51.64</v>
      </c>
      <c r="AN950" s="139">
        <v>0</v>
      </c>
      <c r="AO950" s="139">
        <v>68.48</v>
      </c>
      <c r="AP950" s="139">
        <v>0</v>
      </c>
    </row>
    <row r="951" spans="1:42" x14ac:dyDescent="0.25">
      <c r="A951">
        <f>'[2]All Speed'!A951</f>
        <v>28012</v>
      </c>
      <c r="B951">
        <f>'[2]All Speed'!C951</f>
        <v>4</v>
      </c>
      <c r="C951" s="8" t="str">
        <f>'[2]All Speed'!D951</f>
        <v>SR-94 EB</v>
      </c>
      <c r="D951" s="5">
        <f>'[2]All Speed'!E951</f>
        <v>26</v>
      </c>
      <c r="E951" s="1">
        <f>'[2]All Speed'!F951</f>
        <v>0.28999999999999998</v>
      </c>
      <c r="F951" s="8" t="str">
        <f>'[2]All Speed'!G951</f>
        <v>LEMON GROVE</v>
      </c>
      <c r="G951" s="112">
        <f>'[2]All Speed'!I951</f>
        <v>64.81</v>
      </c>
      <c r="H951" s="2">
        <f>'[2]All Speed'!J951</f>
        <v>64.03</v>
      </c>
      <c r="I951" s="112">
        <f>'[2]All Speed'!K951</f>
        <v>64.05</v>
      </c>
      <c r="J951" s="2">
        <f>'[2]All Speed'!L951</f>
        <v>61.67</v>
      </c>
      <c r="K951" s="112">
        <f>'[2]All Speed'!M951</f>
        <v>64.959999999999994</v>
      </c>
      <c r="L951" s="115">
        <f>VLOOKUP(A:A,readme[#All],2,FALSE)</f>
        <v>0</v>
      </c>
      <c r="M951" s="119">
        <f>VLOOKUP(A:A,readme[#All],3,FALSE)</f>
        <v>0</v>
      </c>
      <c r="N951" s="115">
        <f>VLOOKUP(A:A,readme[#All],4,FALSE)</f>
        <v>0</v>
      </c>
      <c r="O951" s="6">
        <f>VLOOKUP(A:A,readme[#All],5,FALSE)</f>
        <v>0</v>
      </c>
      <c r="P951" s="115">
        <f>VLOOKUP(A:A,readme[#All],6,FALSE)</f>
        <v>0</v>
      </c>
      <c r="Q951" s="143">
        <f t="shared" si="56"/>
        <v>-1</v>
      </c>
      <c r="R951" s="117">
        <f t="shared" si="57"/>
        <v>4099.8409000000001</v>
      </c>
      <c r="S951" s="143">
        <f t="shared" si="58"/>
        <v>-1</v>
      </c>
      <c r="T951" s="118">
        <f t="shared" si="59"/>
        <v>3803.1889000000001</v>
      </c>
      <c r="V951" s="10">
        <v>29173</v>
      </c>
      <c r="W951" s="139"/>
      <c r="X951" s="139"/>
      <c r="Y951" s="139"/>
      <c r="Z951" s="139"/>
      <c r="AA951" s="139"/>
      <c r="AB951" s="139"/>
      <c r="AC951" s="139"/>
      <c r="AD951" s="139"/>
      <c r="AE951" s="139"/>
      <c r="AF951" s="139"/>
      <c r="AG951" s="139"/>
      <c r="AH951" s="139"/>
      <c r="AI951" s="139">
        <v>67.099999999999994</v>
      </c>
      <c r="AJ951" s="139">
        <v>0</v>
      </c>
      <c r="AK951" s="139">
        <v>59.06</v>
      </c>
      <c r="AL951" s="139">
        <v>0</v>
      </c>
      <c r="AM951" s="139">
        <v>67.099999999999994</v>
      </c>
      <c r="AN951" s="139">
        <v>0</v>
      </c>
      <c r="AO951" s="139">
        <v>59.06</v>
      </c>
      <c r="AP951" s="139">
        <v>0</v>
      </c>
    </row>
    <row r="952" spans="1:42" x14ac:dyDescent="0.25">
      <c r="A952">
        <f>'[2]All Speed'!A952</f>
        <v>28013</v>
      </c>
      <c r="B952">
        <f>'[2]All Speed'!C952</f>
        <v>4</v>
      </c>
      <c r="C952" s="8" t="str">
        <f>'[2]All Speed'!D952</f>
        <v>SR-94 EB</v>
      </c>
      <c r="D952" s="5">
        <f>'[2]All Speed'!E952</f>
        <v>27</v>
      </c>
      <c r="E952" s="1">
        <f>'[2]All Speed'!F952</f>
        <v>0.09</v>
      </c>
      <c r="F952" s="8" t="str">
        <f>'[2]All Speed'!G952</f>
        <v>GROVE</v>
      </c>
      <c r="G952" s="112">
        <f>'[2]All Speed'!I952</f>
        <v>66.459999999999994</v>
      </c>
      <c r="H952" s="2">
        <f>'[2]All Speed'!J952</f>
        <v>49.5</v>
      </c>
      <c r="I952" s="112">
        <f>'[2]All Speed'!K952</f>
        <v>63.63</v>
      </c>
      <c r="J952" s="2">
        <f>'[2]All Speed'!L952</f>
        <v>64.63</v>
      </c>
      <c r="K952" s="112">
        <f>'[2]All Speed'!M952</f>
        <v>65.67</v>
      </c>
      <c r="L952" s="115">
        <f>VLOOKUP(A:A,readme[#All],2,FALSE)</f>
        <v>0</v>
      </c>
      <c r="M952" s="119">
        <f>VLOOKUP(A:A,readme[#All],3,FALSE)</f>
        <v>0</v>
      </c>
      <c r="N952" s="115">
        <f>VLOOKUP(A:A,readme[#All],4,FALSE)</f>
        <v>0</v>
      </c>
      <c r="O952" s="6">
        <f>VLOOKUP(A:A,readme[#All],5,FALSE)</f>
        <v>0</v>
      </c>
      <c r="P952" s="115">
        <f>VLOOKUP(A:A,readme[#All],6,FALSE)</f>
        <v>0</v>
      </c>
      <c r="Q952" s="143">
        <f t="shared" si="56"/>
        <v>-1</v>
      </c>
      <c r="R952" s="117">
        <f t="shared" si="57"/>
        <v>2450.25</v>
      </c>
      <c r="S952" s="143">
        <f t="shared" si="58"/>
        <v>-1</v>
      </c>
      <c r="T952" s="118">
        <f t="shared" si="59"/>
        <v>4177.0368999999992</v>
      </c>
      <c r="V952" s="10">
        <v>29182</v>
      </c>
      <c r="W952" s="139"/>
      <c r="X952" s="139"/>
      <c r="Y952" s="139"/>
      <c r="Z952" s="139"/>
      <c r="AA952" s="139"/>
      <c r="AB952" s="139"/>
      <c r="AC952" s="139"/>
      <c r="AD952" s="139"/>
      <c r="AE952" s="139"/>
      <c r="AF952" s="139"/>
      <c r="AG952" s="139"/>
      <c r="AH952" s="139"/>
      <c r="AI952" s="139">
        <v>67.14</v>
      </c>
      <c r="AJ952" s="139">
        <v>0</v>
      </c>
      <c r="AK952" s="139">
        <v>42.75</v>
      </c>
      <c r="AL952" s="139">
        <v>0</v>
      </c>
      <c r="AM952" s="139">
        <v>67.14</v>
      </c>
      <c r="AN952" s="139">
        <v>0</v>
      </c>
      <c r="AO952" s="139">
        <v>42.75</v>
      </c>
      <c r="AP952" s="139">
        <v>0</v>
      </c>
    </row>
    <row r="953" spans="1:42" x14ac:dyDescent="0.25">
      <c r="A953">
        <f>'[2]All Speed'!A953</f>
        <v>5127</v>
      </c>
      <c r="B953">
        <f>'[2]All Speed'!C953</f>
        <v>4</v>
      </c>
      <c r="C953" s="8" t="str">
        <f>'[2]All Speed'!D953</f>
        <v>SR-94 EB</v>
      </c>
      <c r="D953" s="5">
        <f>'[2]All Speed'!E953</f>
        <v>28</v>
      </c>
      <c r="E953" s="1">
        <f>'[2]All Speed'!F953</f>
        <v>0.09</v>
      </c>
      <c r="F953" s="8" t="str">
        <f>'[2]All Speed'!G953</f>
        <v>SR-125 NB</v>
      </c>
      <c r="G953" s="112">
        <f>'[2]All Speed'!I953</f>
        <v>64.81</v>
      </c>
      <c r="H953" s="2">
        <f>'[2]All Speed'!J953</f>
        <v>64.03</v>
      </c>
      <c r="I953" s="112">
        <f>'[2]All Speed'!K953</f>
        <v>64.05</v>
      </c>
      <c r="J953" s="2">
        <f>'[2]All Speed'!L953</f>
        <v>61.67</v>
      </c>
      <c r="K953" s="112">
        <f>'[2]All Speed'!M953</f>
        <v>64.959999999999994</v>
      </c>
      <c r="L953" s="115">
        <f>VLOOKUP(A:A,readme[#All],2,FALSE)</f>
        <v>0</v>
      </c>
      <c r="M953" s="119">
        <f>VLOOKUP(A:A,readme[#All],3,FALSE)</f>
        <v>0</v>
      </c>
      <c r="N953" s="115">
        <f>VLOOKUP(A:A,readme[#All],4,FALSE)</f>
        <v>0</v>
      </c>
      <c r="O953" s="6">
        <f>VLOOKUP(A:A,readme[#All],5,FALSE)</f>
        <v>0</v>
      </c>
      <c r="P953" s="115">
        <f>VLOOKUP(A:A,readme[#All],6,FALSE)</f>
        <v>0</v>
      </c>
      <c r="Q953" s="143">
        <f t="shared" si="56"/>
        <v>-1</v>
      </c>
      <c r="R953" s="117">
        <f t="shared" si="57"/>
        <v>4099.8409000000001</v>
      </c>
      <c r="S953" s="143">
        <f t="shared" si="58"/>
        <v>-1</v>
      </c>
      <c r="T953" s="118">
        <f t="shared" si="59"/>
        <v>3803.1889000000001</v>
      </c>
      <c r="V953" s="10">
        <v>29215</v>
      </c>
      <c r="W953" s="139"/>
      <c r="X953" s="139"/>
      <c r="Y953" s="139"/>
      <c r="Z953" s="139"/>
      <c r="AA953" s="139"/>
      <c r="AB953" s="139"/>
      <c r="AC953" s="139"/>
      <c r="AD953" s="139"/>
      <c r="AE953" s="139"/>
      <c r="AF953" s="139"/>
      <c r="AG953" s="139"/>
      <c r="AH953" s="139"/>
      <c r="AI953" s="139">
        <v>61.69</v>
      </c>
      <c r="AJ953" s="139">
        <v>0</v>
      </c>
      <c r="AK953" s="139">
        <v>57.52</v>
      </c>
      <c r="AL953" s="139">
        <v>0</v>
      </c>
      <c r="AM953" s="139">
        <v>61.69</v>
      </c>
      <c r="AN953" s="139">
        <v>0</v>
      </c>
      <c r="AO953" s="139">
        <v>57.52</v>
      </c>
      <c r="AP953" s="139">
        <v>0</v>
      </c>
    </row>
    <row r="954" spans="1:42" x14ac:dyDescent="0.25">
      <c r="A954">
        <f>'[2]All Speed'!A954</f>
        <v>10159</v>
      </c>
      <c r="B954">
        <f>'[2]All Speed'!C954</f>
        <v>4</v>
      </c>
      <c r="C954" s="8" t="str">
        <f>'[2]All Speed'!D954</f>
        <v>SR-94 EB</v>
      </c>
      <c r="D954" s="5">
        <f>'[2]All Speed'!E954</f>
        <v>29</v>
      </c>
      <c r="E954" s="1">
        <f>'[2]All Speed'!F954</f>
        <v>0.36</v>
      </c>
      <c r="F954" s="8" t="str">
        <f>'[2]All Speed'!G954</f>
        <v>SR-125 NB</v>
      </c>
      <c r="G954" s="112">
        <f>'[2]All Speed'!I954</f>
        <v>66.459999999999994</v>
      </c>
      <c r="H954" s="2">
        <f>'[2]All Speed'!J954</f>
        <v>49.5</v>
      </c>
      <c r="I954" s="112">
        <f>'[2]All Speed'!K954</f>
        <v>63.63</v>
      </c>
      <c r="J954" s="2">
        <f>'[2]All Speed'!L954</f>
        <v>64.63</v>
      </c>
      <c r="K954" s="112">
        <f>'[2]All Speed'!M954</f>
        <v>65.67</v>
      </c>
      <c r="L954" s="115">
        <f>VLOOKUP(A:A,readme[#All],2,FALSE)</f>
        <v>0</v>
      </c>
      <c r="M954" s="119">
        <f>VLOOKUP(A:A,readme[#All],3,FALSE)</f>
        <v>0</v>
      </c>
      <c r="N954" s="115">
        <f>VLOOKUP(A:A,readme[#All],4,FALSE)</f>
        <v>0</v>
      </c>
      <c r="O954" s="6">
        <f>VLOOKUP(A:A,readme[#All],5,FALSE)</f>
        <v>0</v>
      </c>
      <c r="P954" s="115">
        <f>VLOOKUP(A:A,readme[#All],6,FALSE)</f>
        <v>0</v>
      </c>
      <c r="Q954" s="143">
        <f t="shared" si="56"/>
        <v>-1</v>
      </c>
      <c r="R954" s="117">
        <f t="shared" si="57"/>
        <v>2450.25</v>
      </c>
      <c r="S954" s="143">
        <f t="shared" si="58"/>
        <v>-1</v>
      </c>
      <c r="T954" s="118">
        <f t="shared" si="59"/>
        <v>4177.0368999999992</v>
      </c>
      <c r="V954" s="10">
        <v>29224</v>
      </c>
      <c r="W954" s="139">
        <v>59.82</v>
      </c>
      <c r="X954" s="139">
        <v>0</v>
      </c>
      <c r="Y954" s="139">
        <v>64.569999999999993</v>
      </c>
      <c r="Z954" s="139">
        <v>0</v>
      </c>
      <c r="AA954" s="139"/>
      <c r="AB954" s="139"/>
      <c r="AC954" s="139"/>
      <c r="AD954" s="139"/>
      <c r="AE954" s="139"/>
      <c r="AF954" s="139"/>
      <c r="AG954" s="139"/>
      <c r="AH954" s="139"/>
      <c r="AI954" s="139"/>
      <c r="AJ954" s="139"/>
      <c r="AK954" s="139"/>
      <c r="AL954" s="139"/>
      <c r="AM954" s="139">
        <v>59.82</v>
      </c>
      <c r="AN954" s="139">
        <v>0</v>
      </c>
      <c r="AO954" s="139">
        <v>64.569999999999993</v>
      </c>
      <c r="AP954" s="139">
        <v>0</v>
      </c>
    </row>
    <row r="955" spans="1:42" x14ac:dyDescent="0.25">
      <c r="A955">
        <f>'[2]All Speed'!A955</f>
        <v>31312</v>
      </c>
      <c r="B955">
        <f>'[2]All Speed'!C955</f>
        <v>4</v>
      </c>
      <c r="C955" s="8" t="str">
        <f>'[2]All Speed'!D955</f>
        <v>SR-94 EB</v>
      </c>
      <c r="D955" s="5">
        <f>'[2]All Speed'!E955</f>
        <v>2</v>
      </c>
      <c r="E955" s="1">
        <f>'[2]All Speed'!F955</f>
        <v>0.13</v>
      </c>
      <c r="F955" s="8" t="str">
        <f>'[2]All Speed'!G955</f>
        <v>BANCROFT</v>
      </c>
      <c r="G955" s="112">
        <f>'[2]All Speed'!I955</f>
        <v>62.15</v>
      </c>
      <c r="H955" s="2">
        <f>'[2]All Speed'!J955</f>
        <v>61.59</v>
      </c>
      <c r="I955" s="112">
        <f>'[2]All Speed'!K955</f>
        <v>61.7</v>
      </c>
      <c r="J955" s="2">
        <f>'[2]All Speed'!L955</f>
        <v>60.14</v>
      </c>
      <c r="K955" s="112">
        <f>'[2]All Speed'!M955</f>
        <v>62.03</v>
      </c>
      <c r="L955" s="115">
        <f>VLOOKUP(A:A,readme[#All],2,FALSE)</f>
        <v>0</v>
      </c>
      <c r="M955" s="119">
        <f>VLOOKUP(A:A,readme[#All],3,FALSE)</f>
        <v>0</v>
      </c>
      <c r="N955" s="115">
        <f>VLOOKUP(A:A,readme[#All],4,FALSE)</f>
        <v>0</v>
      </c>
      <c r="O955" s="6">
        <f>VLOOKUP(A:A,readme[#All],5,FALSE)</f>
        <v>0</v>
      </c>
      <c r="P955" s="115">
        <f>VLOOKUP(A:A,readme[#All],6,FALSE)</f>
        <v>0</v>
      </c>
      <c r="Q955" s="143">
        <f t="shared" si="56"/>
        <v>-1</v>
      </c>
      <c r="R955" s="117">
        <f t="shared" si="57"/>
        <v>3793.3281000000006</v>
      </c>
      <c r="S955" s="143">
        <f t="shared" si="58"/>
        <v>-1</v>
      </c>
      <c r="T955" s="118">
        <f t="shared" si="59"/>
        <v>3616.8196000000003</v>
      </c>
      <c r="V955" s="10">
        <v>29232</v>
      </c>
      <c r="W955" s="139">
        <v>53.84</v>
      </c>
      <c r="X955" s="139">
        <v>0</v>
      </c>
      <c r="Y955" s="139">
        <v>61.86</v>
      </c>
      <c r="Z955" s="139">
        <v>0</v>
      </c>
      <c r="AA955" s="139"/>
      <c r="AB955" s="139"/>
      <c r="AC955" s="139"/>
      <c r="AD955" s="139"/>
      <c r="AE955" s="139"/>
      <c r="AF955" s="139"/>
      <c r="AG955" s="139"/>
      <c r="AH955" s="139"/>
      <c r="AI955" s="139"/>
      <c r="AJ955" s="139"/>
      <c r="AK955" s="139"/>
      <c r="AL955" s="139"/>
      <c r="AM955" s="139">
        <v>53.84</v>
      </c>
      <c r="AN955" s="139">
        <v>0</v>
      </c>
      <c r="AO955" s="139">
        <v>61.86</v>
      </c>
      <c r="AP955" s="139">
        <v>0</v>
      </c>
    </row>
    <row r="956" spans="1:42" x14ac:dyDescent="0.25">
      <c r="A956">
        <f>'[2]All Speed'!A956</f>
        <v>13116</v>
      </c>
      <c r="B956">
        <f>'[2]All Speed'!C956</f>
        <v>4</v>
      </c>
      <c r="C956" s="8" t="str">
        <f>'[2]All Speed'!D956</f>
        <v>SR-94 EB</v>
      </c>
      <c r="D956" s="5">
        <f>'[2]All Speed'!E956</f>
        <v>3</v>
      </c>
      <c r="E956" s="1">
        <f>'[2]All Speed'!F956</f>
        <v>0.22</v>
      </c>
      <c r="F956" s="8" t="str">
        <f>'[2]All Speed'!G956</f>
        <v>BANCROFT</v>
      </c>
      <c r="G956" s="112">
        <f>'[2]All Speed'!I956</f>
        <v>62.15</v>
      </c>
      <c r="H956" s="2">
        <f>'[2]All Speed'!J956</f>
        <v>61.59</v>
      </c>
      <c r="I956" s="112">
        <f>'[2]All Speed'!K956</f>
        <v>61.7</v>
      </c>
      <c r="J956" s="2">
        <f>'[2]All Speed'!L956</f>
        <v>60.14</v>
      </c>
      <c r="K956" s="112">
        <f>'[2]All Speed'!M956</f>
        <v>62.03</v>
      </c>
      <c r="L956" s="115">
        <f>VLOOKUP(A:A,readme[#All],2,FALSE)</f>
        <v>0</v>
      </c>
      <c r="M956" s="119">
        <f>VLOOKUP(A:A,readme[#All],3,FALSE)</f>
        <v>0</v>
      </c>
      <c r="N956" s="115">
        <f>VLOOKUP(A:A,readme[#All],4,FALSE)</f>
        <v>0</v>
      </c>
      <c r="O956" s="6">
        <f>VLOOKUP(A:A,readme[#All],5,FALSE)</f>
        <v>0</v>
      </c>
      <c r="P956" s="115">
        <f>VLOOKUP(A:A,readme[#All],6,FALSE)</f>
        <v>0</v>
      </c>
      <c r="Q956" s="143">
        <f t="shared" si="56"/>
        <v>-1</v>
      </c>
      <c r="R956" s="117">
        <f t="shared" si="57"/>
        <v>3793.3281000000006</v>
      </c>
      <c r="S956" s="143">
        <f t="shared" si="58"/>
        <v>-1</v>
      </c>
      <c r="T956" s="118">
        <f t="shared" si="59"/>
        <v>3616.8196000000003</v>
      </c>
      <c r="V956" s="10">
        <v>29409</v>
      </c>
      <c r="W956" s="139"/>
      <c r="X956" s="139"/>
      <c r="Y956" s="139"/>
      <c r="Z956" s="139"/>
      <c r="AA956" s="139">
        <v>71.97</v>
      </c>
      <c r="AB956" s="139">
        <v>0</v>
      </c>
      <c r="AC956" s="139">
        <v>67.17</v>
      </c>
      <c r="AD956" s="139">
        <v>0</v>
      </c>
      <c r="AE956" s="139"/>
      <c r="AF956" s="139"/>
      <c r="AG956" s="139"/>
      <c r="AH956" s="139"/>
      <c r="AI956" s="139"/>
      <c r="AJ956" s="139"/>
      <c r="AK956" s="139"/>
      <c r="AL956" s="139"/>
      <c r="AM956" s="139">
        <v>71.97</v>
      </c>
      <c r="AN956" s="139">
        <v>0</v>
      </c>
      <c r="AO956" s="139">
        <v>67.17</v>
      </c>
      <c r="AP956" s="139">
        <v>0</v>
      </c>
    </row>
    <row r="957" spans="1:42" x14ac:dyDescent="0.25">
      <c r="A957">
        <f>'[2]All Speed'!A957</f>
        <v>28611</v>
      </c>
      <c r="B957">
        <f>'[2]All Speed'!C957</f>
        <v>4</v>
      </c>
      <c r="C957" s="8" t="str">
        <f>'[2]All Speed'!D957</f>
        <v>SR-94 EB</v>
      </c>
      <c r="D957" s="5">
        <f>'[2]All Speed'!E957</f>
        <v>5</v>
      </c>
      <c r="E957" s="1">
        <f>'[2]All Speed'!F957</f>
        <v>0.51</v>
      </c>
      <c r="F957" s="8" t="str">
        <f>'[2]All Speed'!G957</f>
        <v>KENWOOD</v>
      </c>
      <c r="G957" s="112">
        <f>'[2]All Speed'!I957</f>
        <v>64.52</v>
      </c>
      <c r="H957" s="2">
        <f>'[2]All Speed'!J957</f>
        <v>63.79</v>
      </c>
      <c r="I957" s="112">
        <f>'[2]All Speed'!K957</f>
        <v>63.96</v>
      </c>
      <c r="J957" s="2">
        <f>'[2]All Speed'!L957</f>
        <v>63.57</v>
      </c>
      <c r="K957" s="112">
        <f>'[2]All Speed'!M957</f>
        <v>64.569999999999993</v>
      </c>
      <c r="L957" s="115">
        <f>VLOOKUP(A:A,readme[#All],2,FALSE)</f>
        <v>0</v>
      </c>
      <c r="M957" s="119">
        <f>VLOOKUP(A:A,readme[#All],3,FALSE)</f>
        <v>0</v>
      </c>
      <c r="N957" s="115">
        <f>VLOOKUP(A:A,readme[#All],4,FALSE)</f>
        <v>0</v>
      </c>
      <c r="O957" s="6">
        <f>VLOOKUP(A:A,readme[#All],5,FALSE)</f>
        <v>0</v>
      </c>
      <c r="P957" s="115">
        <f>VLOOKUP(A:A,readme[#All],6,FALSE)</f>
        <v>0</v>
      </c>
      <c r="Q957" s="143">
        <f t="shared" si="56"/>
        <v>-1</v>
      </c>
      <c r="R957" s="117">
        <f t="shared" si="57"/>
        <v>4069.1641</v>
      </c>
      <c r="S957" s="143">
        <f t="shared" si="58"/>
        <v>-1</v>
      </c>
      <c r="T957" s="118">
        <f t="shared" si="59"/>
        <v>4041.1449000000002</v>
      </c>
      <c r="V957" s="10">
        <v>29410</v>
      </c>
      <c r="W957" s="139">
        <v>68.319999999999993</v>
      </c>
      <c r="X957" s="139">
        <v>0</v>
      </c>
      <c r="Y957" s="139">
        <v>55</v>
      </c>
      <c r="Z957" s="139">
        <v>0</v>
      </c>
      <c r="AA957" s="139"/>
      <c r="AB957" s="139"/>
      <c r="AC957" s="139"/>
      <c r="AD957" s="139"/>
      <c r="AE957" s="139"/>
      <c r="AF957" s="139"/>
      <c r="AG957" s="139"/>
      <c r="AH957" s="139"/>
      <c r="AI957" s="139"/>
      <c r="AJ957" s="139"/>
      <c r="AK957" s="139"/>
      <c r="AL957" s="139"/>
      <c r="AM957" s="139">
        <v>68.319999999999993</v>
      </c>
      <c r="AN957" s="139">
        <v>0</v>
      </c>
      <c r="AO957" s="139">
        <v>55</v>
      </c>
      <c r="AP957" s="139">
        <v>0</v>
      </c>
    </row>
    <row r="958" spans="1:42" x14ac:dyDescent="0.25">
      <c r="A958">
        <f>'[2]All Speed'!A958</f>
        <v>28615</v>
      </c>
      <c r="B958">
        <f>'[2]All Speed'!C958</f>
        <v>4</v>
      </c>
      <c r="C958" s="8" t="str">
        <f>'[2]All Speed'!D958</f>
        <v>SR-94 EB</v>
      </c>
      <c r="D958" s="5">
        <f>'[2]All Speed'!E958</f>
        <v>7</v>
      </c>
      <c r="E958" s="1">
        <f>'[2]All Speed'!F958</f>
        <v>0.33</v>
      </c>
      <c r="F958" s="8" t="str">
        <f>'[2]All Speed'!G958</f>
        <v>SWEETWATER SPRINGS</v>
      </c>
      <c r="G958" s="112">
        <f>'[2]All Speed'!I958</f>
        <v>61.87</v>
      </c>
      <c r="H958" s="2">
        <f>'[2]All Speed'!J958</f>
        <v>61.43</v>
      </c>
      <c r="I958" s="112">
        <f>'[2]All Speed'!K958</f>
        <v>61.7</v>
      </c>
      <c r="J958" s="2">
        <f>'[2]All Speed'!L958</f>
        <v>61.74</v>
      </c>
      <c r="K958" s="112">
        <f>'[2]All Speed'!M958</f>
        <v>61.86</v>
      </c>
      <c r="L958" s="115">
        <f>VLOOKUP(A:A,readme[#All],2,FALSE)</f>
        <v>0</v>
      </c>
      <c r="M958" s="119">
        <f>VLOOKUP(A:A,readme[#All],3,FALSE)</f>
        <v>0</v>
      </c>
      <c r="N958" s="115">
        <f>VLOOKUP(A:A,readme[#All],4,FALSE)</f>
        <v>0</v>
      </c>
      <c r="O958" s="6">
        <f>VLOOKUP(A:A,readme[#All],5,FALSE)</f>
        <v>0</v>
      </c>
      <c r="P958" s="115">
        <f>VLOOKUP(A:A,readme[#All],6,FALSE)</f>
        <v>0</v>
      </c>
      <c r="Q958" s="143">
        <f t="shared" si="56"/>
        <v>-1</v>
      </c>
      <c r="R958" s="117">
        <f t="shared" si="57"/>
        <v>3773.6448999999998</v>
      </c>
      <c r="S958" s="143">
        <f t="shared" si="58"/>
        <v>-1</v>
      </c>
      <c r="T958" s="118">
        <f t="shared" si="59"/>
        <v>3811.8276000000001</v>
      </c>
      <c r="V958" s="10">
        <v>29415</v>
      </c>
      <c r="W958" s="139"/>
      <c r="X958" s="139"/>
      <c r="Y958" s="139"/>
      <c r="Z958" s="139"/>
      <c r="AA958" s="139">
        <v>72.12</v>
      </c>
      <c r="AB958" s="139">
        <v>0</v>
      </c>
      <c r="AC958" s="139">
        <v>68.87</v>
      </c>
      <c r="AD958" s="139">
        <v>0</v>
      </c>
      <c r="AE958" s="139"/>
      <c r="AF958" s="139"/>
      <c r="AG958" s="139"/>
      <c r="AH958" s="139"/>
      <c r="AI958" s="139"/>
      <c r="AJ958" s="139"/>
      <c r="AK958" s="139"/>
      <c r="AL958" s="139"/>
      <c r="AM958" s="139">
        <v>72.12</v>
      </c>
      <c r="AN958" s="139">
        <v>0</v>
      </c>
      <c r="AO958" s="139">
        <v>68.87</v>
      </c>
      <c r="AP958" s="139">
        <v>0</v>
      </c>
    </row>
    <row r="959" spans="1:42" x14ac:dyDescent="0.25">
      <c r="A959">
        <f>'[2]All Speed'!A959</f>
        <v>28623</v>
      </c>
      <c r="B959">
        <f>'[2]All Speed'!C959</f>
        <v>4</v>
      </c>
      <c r="C959" s="8" t="str">
        <f>'[2]All Speed'!D959</f>
        <v>SR-94 EB</v>
      </c>
      <c r="D959" s="5">
        <f>'[2]All Speed'!E959</f>
        <v>9</v>
      </c>
      <c r="E959" s="1">
        <f>'[2]All Speed'!F959</f>
        <v>0.44</v>
      </c>
      <c r="F959" s="8" t="str">
        <f>'[2]All Speed'!G959</f>
        <v>AVOCADO</v>
      </c>
      <c r="G959" s="112">
        <f>'[2]All Speed'!I959</f>
        <v>58.38</v>
      </c>
      <c r="H959" s="2">
        <f>'[2]All Speed'!J959</f>
        <v>57.58</v>
      </c>
      <c r="I959" s="112">
        <f>'[2]All Speed'!K959</f>
        <v>57.95</v>
      </c>
      <c r="J959" s="2">
        <f>'[2]All Speed'!L959</f>
        <v>58.67</v>
      </c>
      <c r="K959" s="112">
        <f>'[2]All Speed'!M959</f>
        <v>58.55</v>
      </c>
      <c r="L959" s="115">
        <f>VLOOKUP(A:A,readme[#All],2,FALSE)</f>
        <v>0</v>
      </c>
      <c r="M959" s="119">
        <f>VLOOKUP(A:A,readme[#All],3,FALSE)</f>
        <v>0</v>
      </c>
      <c r="N959" s="115">
        <f>VLOOKUP(A:A,readme[#All],4,FALSE)</f>
        <v>0</v>
      </c>
      <c r="O959" s="6">
        <f>VLOOKUP(A:A,readme[#All],5,FALSE)</f>
        <v>0</v>
      </c>
      <c r="P959" s="115">
        <f>VLOOKUP(A:A,readme[#All],6,FALSE)</f>
        <v>0</v>
      </c>
      <c r="Q959" s="143">
        <f t="shared" si="56"/>
        <v>-1</v>
      </c>
      <c r="R959" s="117">
        <f t="shared" si="57"/>
        <v>3315.4564</v>
      </c>
      <c r="S959" s="143">
        <f t="shared" si="58"/>
        <v>-1</v>
      </c>
      <c r="T959" s="118">
        <f t="shared" si="59"/>
        <v>3442.1689000000001</v>
      </c>
      <c r="V959" s="10">
        <v>29559</v>
      </c>
      <c r="W959" s="139"/>
      <c r="X959" s="139"/>
      <c r="Y959" s="139"/>
      <c r="Z959" s="139"/>
      <c r="AA959" s="139">
        <v>70.14</v>
      </c>
      <c r="AB959" s="139">
        <v>0</v>
      </c>
      <c r="AC959" s="139">
        <v>54.36</v>
      </c>
      <c r="AD959" s="139">
        <v>0</v>
      </c>
      <c r="AE959" s="139"/>
      <c r="AF959" s="139"/>
      <c r="AG959" s="139"/>
      <c r="AH959" s="139"/>
      <c r="AI959" s="139"/>
      <c r="AJ959" s="139"/>
      <c r="AK959" s="139"/>
      <c r="AL959" s="139"/>
      <c r="AM959" s="139">
        <v>70.14</v>
      </c>
      <c r="AN959" s="139">
        <v>0</v>
      </c>
      <c r="AO959" s="139">
        <v>54.36</v>
      </c>
      <c r="AP959" s="139">
        <v>0</v>
      </c>
    </row>
    <row r="960" spans="1:42" x14ac:dyDescent="0.25">
      <c r="A960">
        <f>'[2]All Speed'!A960</f>
        <v>28011</v>
      </c>
      <c r="B960">
        <f>'[2]All Speed'!C960</f>
        <v>3</v>
      </c>
      <c r="C960" s="8" t="str">
        <f>'[2]All Speed'!D960</f>
        <v>SR-94 WB</v>
      </c>
      <c r="D960" s="5">
        <f>'[2]All Speed'!E960</f>
        <v>3</v>
      </c>
      <c r="E960" s="1">
        <f>'[2]All Speed'!F960</f>
        <v>0.42</v>
      </c>
      <c r="F960" s="8" t="str">
        <f>'[2]All Speed'!G960</f>
        <v>GROVE</v>
      </c>
      <c r="G960" s="112">
        <f>'[2]All Speed'!I960</f>
        <v>68.260000000000005</v>
      </c>
      <c r="H960" s="2">
        <f>'[2]All Speed'!J960</f>
        <v>64.3</v>
      </c>
      <c r="I960" s="112">
        <f>'[2]All Speed'!K960</f>
        <v>67.63</v>
      </c>
      <c r="J960" s="2">
        <f>'[2]All Speed'!L960</f>
        <v>66.930000000000007</v>
      </c>
      <c r="K960" s="112">
        <f>'[2]All Speed'!M960</f>
        <v>66.69</v>
      </c>
      <c r="L960" s="115">
        <f>VLOOKUP(A:A,readme[#All],2,FALSE)</f>
        <v>0</v>
      </c>
      <c r="M960" s="119">
        <f>VLOOKUP(A:A,readme[#All],3,FALSE)</f>
        <v>0</v>
      </c>
      <c r="N960" s="115">
        <f>VLOOKUP(A:A,readme[#All],4,FALSE)</f>
        <v>0</v>
      </c>
      <c r="O960" s="6">
        <f>VLOOKUP(A:A,readme[#All],5,FALSE)</f>
        <v>0</v>
      </c>
      <c r="P960" s="115">
        <f>VLOOKUP(A:A,readme[#All],6,FALSE)</f>
        <v>0</v>
      </c>
      <c r="Q960" s="143">
        <f t="shared" si="56"/>
        <v>-1</v>
      </c>
      <c r="R960" s="117">
        <f t="shared" si="57"/>
        <v>4134.49</v>
      </c>
      <c r="S960" s="143">
        <f t="shared" si="58"/>
        <v>-1</v>
      </c>
      <c r="T960" s="118">
        <f t="shared" si="59"/>
        <v>4479.6249000000007</v>
      </c>
      <c r="V960" s="10">
        <v>29565</v>
      </c>
      <c r="W960" s="139">
        <v>67.59</v>
      </c>
      <c r="X960" s="139">
        <v>0</v>
      </c>
      <c r="Y960" s="139">
        <v>33.54</v>
      </c>
      <c r="Z960" s="139">
        <v>0</v>
      </c>
      <c r="AA960" s="139"/>
      <c r="AB960" s="139"/>
      <c r="AC960" s="139"/>
      <c r="AD960" s="139"/>
      <c r="AE960" s="139"/>
      <c r="AF960" s="139"/>
      <c r="AG960" s="139"/>
      <c r="AH960" s="139"/>
      <c r="AI960" s="139"/>
      <c r="AJ960" s="139"/>
      <c r="AK960" s="139"/>
      <c r="AL960" s="139"/>
      <c r="AM960" s="139">
        <v>67.59</v>
      </c>
      <c r="AN960" s="139">
        <v>0</v>
      </c>
      <c r="AO960" s="139">
        <v>33.54</v>
      </c>
      <c r="AP960" s="139">
        <v>0</v>
      </c>
    </row>
    <row r="961" spans="1:42" x14ac:dyDescent="0.25">
      <c r="A961">
        <f>'[2]All Speed'!A961</f>
        <v>28007</v>
      </c>
      <c r="B961">
        <f>'[2]All Speed'!C961</f>
        <v>3</v>
      </c>
      <c r="C961" s="8" t="str">
        <f>'[2]All Speed'!D961</f>
        <v>SR-94 WB</v>
      </c>
      <c r="D961" s="5">
        <f>'[2]All Speed'!E961</f>
        <v>4</v>
      </c>
      <c r="E961" s="1">
        <f>'[2]All Speed'!F961</f>
        <v>0.35</v>
      </c>
      <c r="F961" s="8" t="str">
        <f>'[2]All Speed'!G961</f>
        <v>LEMON GROVE</v>
      </c>
      <c r="G961" s="112">
        <f>'[2]All Speed'!I961</f>
        <v>68.260000000000005</v>
      </c>
      <c r="H961" s="2">
        <f>'[2]All Speed'!J961</f>
        <v>64.3</v>
      </c>
      <c r="I961" s="112">
        <f>'[2]All Speed'!K961</f>
        <v>67.63</v>
      </c>
      <c r="J961" s="2">
        <f>'[2]All Speed'!L961</f>
        <v>66.930000000000007</v>
      </c>
      <c r="K961" s="112">
        <f>'[2]All Speed'!M961</f>
        <v>66.69</v>
      </c>
      <c r="L961" s="115">
        <f>VLOOKUP(A:A,readme[#All],2,FALSE)</f>
        <v>0</v>
      </c>
      <c r="M961" s="119">
        <f>VLOOKUP(A:A,readme[#All],3,FALSE)</f>
        <v>0</v>
      </c>
      <c r="N961" s="115">
        <f>VLOOKUP(A:A,readme[#All],4,FALSE)</f>
        <v>0</v>
      </c>
      <c r="O961" s="6">
        <f>VLOOKUP(A:A,readme[#All],5,FALSE)</f>
        <v>0</v>
      </c>
      <c r="P961" s="115">
        <f>VLOOKUP(A:A,readme[#All],6,FALSE)</f>
        <v>0</v>
      </c>
      <c r="Q961" s="143">
        <f t="shared" si="56"/>
        <v>-1</v>
      </c>
      <c r="R961" s="117">
        <f t="shared" si="57"/>
        <v>4134.49</v>
      </c>
      <c r="S961" s="143">
        <f t="shared" si="58"/>
        <v>-1</v>
      </c>
      <c r="T961" s="118">
        <f t="shared" si="59"/>
        <v>4479.6249000000007</v>
      </c>
      <c r="V961" s="10">
        <v>29570</v>
      </c>
      <c r="W961" s="139"/>
      <c r="X961" s="139"/>
      <c r="Y961" s="139"/>
      <c r="Z961" s="139"/>
      <c r="AA961" s="139">
        <v>70.790000000000006</v>
      </c>
      <c r="AB961" s="139">
        <v>0</v>
      </c>
      <c r="AC961" s="139">
        <v>71.989999999999995</v>
      </c>
      <c r="AD961" s="139">
        <v>0</v>
      </c>
      <c r="AE961" s="139"/>
      <c r="AF961" s="139"/>
      <c r="AG961" s="139"/>
      <c r="AH961" s="139"/>
      <c r="AI961" s="139"/>
      <c r="AJ961" s="139"/>
      <c r="AK961" s="139"/>
      <c r="AL961" s="139"/>
      <c r="AM961" s="139">
        <v>70.790000000000006</v>
      </c>
      <c r="AN961" s="139">
        <v>0</v>
      </c>
      <c r="AO961" s="139">
        <v>71.989999999999995</v>
      </c>
      <c r="AP961" s="139">
        <v>0</v>
      </c>
    </row>
    <row r="962" spans="1:42" x14ac:dyDescent="0.25">
      <c r="A962">
        <f>'[2]All Speed'!A962</f>
        <v>28000</v>
      </c>
      <c r="B962">
        <f>'[2]All Speed'!C962</f>
        <v>3</v>
      </c>
      <c r="C962" s="8" t="str">
        <f>'[2]All Speed'!D962</f>
        <v>SR-94 WB</v>
      </c>
      <c r="D962" s="5">
        <f>'[2]All Speed'!E962</f>
        <v>5</v>
      </c>
      <c r="E962" s="1">
        <f>'[2]All Speed'!F962</f>
        <v>0.23</v>
      </c>
      <c r="F962" s="8" t="str">
        <f>'[2]All Speed'!G962</f>
        <v>LEMON GROVE</v>
      </c>
      <c r="G962" s="112">
        <f>'[2]All Speed'!I962</f>
        <v>68.17</v>
      </c>
      <c r="H962" s="2">
        <f>'[2]All Speed'!J962</f>
        <v>63.5</v>
      </c>
      <c r="I962" s="112">
        <f>'[2]All Speed'!K962</f>
        <v>67.16</v>
      </c>
      <c r="J962" s="2">
        <f>'[2]All Speed'!L962</f>
        <v>67.16</v>
      </c>
      <c r="K962" s="112">
        <f>'[2]All Speed'!M962</f>
        <v>66.430000000000007</v>
      </c>
      <c r="L962" s="115">
        <f>VLOOKUP(A:A,readme[#All],2,FALSE)</f>
        <v>0</v>
      </c>
      <c r="M962" s="119">
        <f>VLOOKUP(A:A,readme[#All],3,FALSE)</f>
        <v>0</v>
      </c>
      <c r="N962" s="115">
        <f>VLOOKUP(A:A,readme[#All],4,FALSE)</f>
        <v>0</v>
      </c>
      <c r="O962" s="6">
        <f>VLOOKUP(A:A,readme[#All],5,FALSE)</f>
        <v>0</v>
      </c>
      <c r="P962" s="115">
        <f>VLOOKUP(A:A,readme[#All],6,FALSE)</f>
        <v>0</v>
      </c>
      <c r="Q962" s="143">
        <f t="shared" si="56"/>
        <v>-1</v>
      </c>
      <c r="R962" s="117">
        <f t="shared" si="57"/>
        <v>4032.25</v>
      </c>
      <c r="S962" s="143">
        <f t="shared" si="58"/>
        <v>-1</v>
      </c>
      <c r="T962" s="118">
        <f t="shared" si="59"/>
        <v>4510.4655999999995</v>
      </c>
      <c r="V962" s="10">
        <v>29571</v>
      </c>
      <c r="W962" s="139">
        <v>67.48</v>
      </c>
      <c r="X962" s="139">
        <v>0</v>
      </c>
      <c r="Y962" s="139">
        <v>69.099999999999994</v>
      </c>
      <c r="Z962" s="139">
        <v>0</v>
      </c>
      <c r="AA962" s="139"/>
      <c r="AB962" s="139"/>
      <c r="AC962" s="139"/>
      <c r="AD962" s="139"/>
      <c r="AE962" s="139"/>
      <c r="AF962" s="139"/>
      <c r="AG962" s="139"/>
      <c r="AH962" s="139"/>
      <c r="AI962" s="139"/>
      <c r="AJ962" s="139"/>
      <c r="AK962" s="139"/>
      <c r="AL962" s="139"/>
      <c r="AM962" s="139">
        <v>67.48</v>
      </c>
      <c r="AN962" s="139">
        <v>0</v>
      </c>
      <c r="AO962" s="139">
        <v>69.099999999999994</v>
      </c>
      <c r="AP962" s="139">
        <v>0</v>
      </c>
    </row>
    <row r="963" spans="1:42" x14ac:dyDescent="0.25">
      <c r="A963">
        <f>'[2]All Speed'!A963</f>
        <v>27998</v>
      </c>
      <c r="B963">
        <f>'[2]All Speed'!C963</f>
        <v>3</v>
      </c>
      <c r="C963" s="8" t="str">
        <f>'[2]All Speed'!D963</f>
        <v>SR-94 WB</v>
      </c>
      <c r="D963" s="5">
        <f>'[2]All Speed'!E963</f>
        <v>6</v>
      </c>
      <c r="E963" s="1">
        <f>'[2]All Speed'!F963</f>
        <v>0.1</v>
      </c>
      <c r="F963" s="8" t="str">
        <f>'[2]All Speed'!G963</f>
        <v>WAITE</v>
      </c>
      <c r="G963" s="112">
        <f>'[2]All Speed'!I963</f>
        <v>67.260000000000005</v>
      </c>
      <c r="H963" s="2">
        <f>'[2]All Speed'!J963</f>
        <v>61.52</v>
      </c>
      <c r="I963" s="112">
        <f>'[2]All Speed'!K963</f>
        <v>66.430000000000007</v>
      </c>
      <c r="J963" s="2">
        <f>'[2]All Speed'!L963</f>
        <v>66.14</v>
      </c>
      <c r="K963" s="112">
        <f>'[2]All Speed'!M963</f>
        <v>65.849999999999994</v>
      </c>
      <c r="L963" s="115">
        <f>VLOOKUP(A:A,readme[#All],2,FALSE)</f>
        <v>0</v>
      </c>
      <c r="M963" s="119">
        <f>VLOOKUP(A:A,readme[#All],3,FALSE)</f>
        <v>0</v>
      </c>
      <c r="N963" s="115">
        <f>VLOOKUP(A:A,readme[#All],4,FALSE)</f>
        <v>0</v>
      </c>
      <c r="O963" s="6">
        <f>VLOOKUP(A:A,readme[#All],5,FALSE)</f>
        <v>0</v>
      </c>
      <c r="P963" s="115">
        <f>VLOOKUP(A:A,readme[#All],6,FALSE)</f>
        <v>0</v>
      </c>
      <c r="Q963" s="143">
        <f t="shared" ref="Q963:Q989" si="60">IFERROR(M963/H963-1,"")</f>
        <v>-1</v>
      </c>
      <c r="R963" s="117">
        <f t="shared" ref="R963:R989" si="61">IFERROR(POWER((M963-H963),2),"")</f>
        <v>3784.7104000000004</v>
      </c>
      <c r="S963" s="143">
        <f t="shared" ref="S963:S989" si="62">IFERROR(O963/J963-1,"")</f>
        <v>-1</v>
      </c>
      <c r="T963" s="118">
        <f t="shared" ref="T963:T989" si="63">IFERROR(POWER((O963-J963),2),"")</f>
        <v>4374.4996000000001</v>
      </c>
      <c r="V963" s="10">
        <v>29573</v>
      </c>
      <c r="W963" s="139"/>
      <c r="X963" s="139"/>
      <c r="Y963" s="139"/>
      <c r="Z963" s="139"/>
      <c r="AA963" s="139">
        <v>67.48</v>
      </c>
      <c r="AB963" s="139">
        <v>0</v>
      </c>
      <c r="AC963" s="139">
        <v>69.099999999999994</v>
      </c>
      <c r="AD963" s="139">
        <v>0</v>
      </c>
      <c r="AE963" s="139"/>
      <c r="AF963" s="139"/>
      <c r="AG963" s="139"/>
      <c r="AH963" s="139"/>
      <c r="AI963" s="139"/>
      <c r="AJ963" s="139"/>
      <c r="AK963" s="139"/>
      <c r="AL963" s="139"/>
      <c r="AM963" s="139">
        <v>67.48</v>
      </c>
      <c r="AN963" s="139">
        <v>0</v>
      </c>
      <c r="AO963" s="139">
        <v>69.099999999999994</v>
      </c>
      <c r="AP963" s="139">
        <v>0</v>
      </c>
    </row>
    <row r="964" spans="1:42" x14ac:dyDescent="0.25">
      <c r="A964">
        <f>'[2]All Speed'!A964</f>
        <v>27988</v>
      </c>
      <c r="B964">
        <f>'[2]All Speed'!C964</f>
        <v>3</v>
      </c>
      <c r="C964" s="8" t="str">
        <f>'[2]All Speed'!D964</f>
        <v>SR-94 WB</v>
      </c>
      <c r="D964" s="5">
        <f>'[2]All Speed'!E964</f>
        <v>7</v>
      </c>
      <c r="E964" s="1">
        <f>'[2]All Speed'!F964</f>
        <v>0.31</v>
      </c>
      <c r="F964" s="8" t="str">
        <f>'[2]All Speed'!G964</f>
        <v>MASSACHUSETTS</v>
      </c>
      <c r="G964" s="112">
        <f>'[2]All Speed'!I964</f>
        <v>67.260000000000005</v>
      </c>
      <c r="H964" s="2">
        <f>'[2]All Speed'!J964</f>
        <v>61.52</v>
      </c>
      <c r="I964" s="112">
        <f>'[2]All Speed'!K964</f>
        <v>66.430000000000007</v>
      </c>
      <c r="J964" s="2">
        <f>'[2]All Speed'!L964</f>
        <v>66.14</v>
      </c>
      <c r="K964" s="112">
        <f>'[2]All Speed'!M964</f>
        <v>65.849999999999994</v>
      </c>
      <c r="L964" s="115">
        <f>VLOOKUP(A:A,readme[#All],2,FALSE)</f>
        <v>0</v>
      </c>
      <c r="M964" s="119">
        <f>VLOOKUP(A:A,readme[#All],3,FALSE)</f>
        <v>0</v>
      </c>
      <c r="N964" s="115">
        <f>VLOOKUP(A:A,readme[#All],4,FALSE)</f>
        <v>0</v>
      </c>
      <c r="O964" s="6">
        <f>VLOOKUP(A:A,readme[#All],5,FALSE)</f>
        <v>0</v>
      </c>
      <c r="P964" s="115">
        <f>VLOOKUP(A:A,readme[#All],6,FALSE)</f>
        <v>0</v>
      </c>
      <c r="Q964" s="143">
        <f t="shared" si="60"/>
        <v>-1</v>
      </c>
      <c r="R964" s="117">
        <f t="shared" si="61"/>
        <v>3784.7104000000004</v>
      </c>
      <c r="S964" s="143">
        <f t="shared" si="62"/>
        <v>-1</v>
      </c>
      <c r="T964" s="118">
        <f t="shared" si="63"/>
        <v>4374.4996000000001</v>
      </c>
      <c r="V964" s="10">
        <v>29577</v>
      </c>
      <c r="W964" s="139"/>
      <c r="X964" s="139"/>
      <c r="Y964" s="139"/>
      <c r="Z964" s="139"/>
      <c r="AA964" s="139">
        <v>67.48</v>
      </c>
      <c r="AB964" s="139">
        <v>0</v>
      </c>
      <c r="AC964" s="139">
        <v>69.099999999999994</v>
      </c>
      <c r="AD964" s="139">
        <v>0</v>
      </c>
      <c r="AE964" s="139"/>
      <c r="AF964" s="139"/>
      <c r="AG964" s="139"/>
      <c r="AH964" s="139"/>
      <c r="AI964" s="139"/>
      <c r="AJ964" s="139"/>
      <c r="AK964" s="139"/>
      <c r="AL964" s="139"/>
      <c r="AM964" s="139">
        <v>67.48</v>
      </c>
      <c r="AN964" s="139">
        <v>0</v>
      </c>
      <c r="AO964" s="139">
        <v>69.099999999999994</v>
      </c>
      <c r="AP964" s="139">
        <v>0</v>
      </c>
    </row>
    <row r="965" spans="1:42" x14ac:dyDescent="0.25">
      <c r="A965">
        <f>'[2]All Speed'!A965</f>
        <v>27985</v>
      </c>
      <c r="B965">
        <f>'[2]All Speed'!C965</f>
        <v>3</v>
      </c>
      <c r="C965" s="8" t="str">
        <f>'[2]All Speed'!D965</f>
        <v>SR-94 WB</v>
      </c>
      <c r="D965" s="5">
        <f>'[2]All Speed'!E965</f>
        <v>9</v>
      </c>
      <c r="E965" s="1">
        <f>'[2]All Speed'!F965</f>
        <v>0.21</v>
      </c>
      <c r="F965" s="8" t="str">
        <f>'[2]All Speed'!G965</f>
        <v>COLLEGE</v>
      </c>
      <c r="G965" s="112">
        <f>'[2]All Speed'!I965</f>
        <v>67.31</v>
      </c>
      <c r="H965" s="2">
        <f>'[2]All Speed'!J965</f>
        <v>59.03</v>
      </c>
      <c r="I965" s="112">
        <f>'[2]All Speed'!K965</f>
        <v>66.48</v>
      </c>
      <c r="J965" s="2">
        <f>'[2]All Speed'!L965</f>
        <v>66.33</v>
      </c>
      <c r="K965" s="112">
        <f>'[2]All Speed'!M965</f>
        <v>66.03</v>
      </c>
      <c r="L965" s="115">
        <f>VLOOKUP(A:A,readme[#All],2,FALSE)</f>
        <v>0</v>
      </c>
      <c r="M965" s="119">
        <f>VLOOKUP(A:A,readme[#All],3,FALSE)</f>
        <v>0</v>
      </c>
      <c r="N965" s="115">
        <f>VLOOKUP(A:A,readme[#All],4,FALSE)</f>
        <v>0</v>
      </c>
      <c r="O965" s="6">
        <f>VLOOKUP(A:A,readme[#All],5,FALSE)</f>
        <v>0</v>
      </c>
      <c r="P965" s="115">
        <f>VLOOKUP(A:A,readme[#All],6,FALSE)</f>
        <v>0</v>
      </c>
      <c r="Q965" s="143">
        <f t="shared" si="60"/>
        <v>-1</v>
      </c>
      <c r="R965" s="117">
        <f t="shared" si="61"/>
        <v>3484.5409</v>
      </c>
      <c r="S965" s="143">
        <f t="shared" si="62"/>
        <v>-1</v>
      </c>
      <c r="T965" s="118">
        <f t="shared" si="63"/>
        <v>4399.6688999999997</v>
      </c>
      <c r="V965" s="10">
        <v>29756</v>
      </c>
      <c r="W965" s="139">
        <v>59.82</v>
      </c>
      <c r="X965" s="139">
        <v>0</v>
      </c>
      <c r="Y965" s="139">
        <v>64.569999999999993</v>
      </c>
      <c r="Z965" s="139">
        <v>0</v>
      </c>
      <c r="AA965" s="139"/>
      <c r="AB965" s="139"/>
      <c r="AC965" s="139"/>
      <c r="AD965" s="139"/>
      <c r="AE965" s="139"/>
      <c r="AF965" s="139"/>
      <c r="AG965" s="139"/>
      <c r="AH965" s="139"/>
      <c r="AI965" s="139"/>
      <c r="AJ965" s="139"/>
      <c r="AK965" s="139"/>
      <c r="AL965" s="139"/>
      <c r="AM965" s="139">
        <v>59.82</v>
      </c>
      <c r="AN965" s="139">
        <v>0</v>
      </c>
      <c r="AO965" s="139">
        <v>64.569999999999993</v>
      </c>
      <c r="AP965" s="139">
        <v>0</v>
      </c>
    </row>
    <row r="966" spans="1:42" x14ac:dyDescent="0.25">
      <c r="A966">
        <f>'[2]All Speed'!A966</f>
        <v>27589</v>
      </c>
      <c r="B966">
        <f>'[2]All Speed'!C966</f>
        <v>3</v>
      </c>
      <c r="C966" s="8" t="str">
        <f>'[2]All Speed'!D966</f>
        <v>SR-94 WB</v>
      </c>
      <c r="D966" s="5">
        <f>'[2]All Speed'!E966</f>
        <v>10</v>
      </c>
      <c r="E966" s="1">
        <f>'[2]All Speed'!F966</f>
        <v>0.13</v>
      </c>
      <c r="F966" s="8" t="str">
        <f>'[2]All Speed'!G966</f>
        <v>BROADWAY</v>
      </c>
      <c r="G966" s="112">
        <f>'[2]All Speed'!I966</f>
        <v>67.31</v>
      </c>
      <c r="H966" s="2">
        <f>'[2]All Speed'!J966</f>
        <v>59.03</v>
      </c>
      <c r="I966" s="112">
        <f>'[2]All Speed'!K966</f>
        <v>66.48</v>
      </c>
      <c r="J966" s="2">
        <f>'[2]All Speed'!L966</f>
        <v>66.33</v>
      </c>
      <c r="K966" s="112">
        <f>'[2]All Speed'!M966</f>
        <v>66.03</v>
      </c>
      <c r="L966" s="115">
        <f>VLOOKUP(A:A,readme[#All],2,FALSE)</f>
        <v>0</v>
      </c>
      <c r="M966" s="119">
        <f>VLOOKUP(A:A,readme[#All],3,FALSE)</f>
        <v>0</v>
      </c>
      <c r="N966" s="115">
        <f>VLOOKUP(A:A,readme[#All],4,FALSE)</f>
        <v>0</v>
      </c>
      <c r="O966" s="6">
        <f>VLOOKUP(A:A,readme[#All],5,FALSE)</f>
        <v>0</v>
      </c>
      <c r="P966" s="115">
        <f>VLOOKUP(A:A,readme[#All],6,FALSE)</f>
        <v>0</v>
      </c>
      <c r="Q966" s="143">
        <f t="shared" si="60"/>
        <v>-1</v>
      </c>
      <c r="R966" s="117">
        <f t="shared" si="61"/>
        <v>3484.5409</v>
      </c>
      <c r="S966" s="143">
        <f t="shared" si="62"/>
        <v>-1</v>
      </c>
      <c r="T966" s="118">
        <f t="shared" si="63"/>
        <v>4399.6688999999997</v>
      </c>
      <c r="V966" s="10">
        <v>29761</v>
      </c>
      <c r="W966" s="139">
        <v>65.459999999999994</v>
      </c>
      <c r="X966" s="139">
        <v>0</v>
      </c>
      <c r="Y966" s="139">
        <v>64.92</v>
      </c>
      <c r="Z966" s="139">
        <v>0</v>
      </c>
      <c r="AA966" s="139"/>
      <c r="AB966" s="139"/>
      <c r="AC966" s="139"/>
      <c r="AD966" s="139"/>
      <c r="AE966" s="139"/>
      <c r="AF966" s="139"/>
      <c r="AG966" s="139"/>
      <c r="AH966" s="139"/>
      <c r="AI966" s="139"/>
      <c r="AJ966" s="139"/>
      <c r="AK966" s="139"/>
      <c r="AL966" s="139"/>
      <c r="AM966" s="139">
        <v>65.459999999999994</v>
      </c>
      <c r="AN966" s="139">
        <v>0</v>
      </c>
      <c r="AO966" s="139">
        <v>64.92</v>
      </c>
      <c r="AP966" s="139">
        <v>0</v>
      </c>
    </row>
    <row r="967" spans="1:42" x14ac:dyDescent="0.25">
      <c r="A967">
        <f>'[2]All Speed'!A967</f>
        <v>27981</v>
      </c>
      <c r="B967">
        <f>'[2]All Speed'!C967</f>
        <v>3</v>
      </c>
      <c r="C967" s="8" t="str">
        <f>'[2]All Speed'!D967</f>
        <v>SR-94 WB</v>
      </c>
      <c r="D967" s="5">
        <f>'[2]All Speed'!E967</f>
        <v>11</v>
      </c>
      <c r="E967" s="1">
        <f>'[2]All Speed'!F967</f>
        <v>0.23</v>
      </c>
      <c r="F967" s="8" t="str">
        <f>'[2]All Speed'!G967</f>
        <v>COLLEGE</v>
      </c>
      <c r="G967" s="112">
        <f>'[2]All Speed'!I967</f>
        <v>67.92</v>
      </c>
      <c r="H967" s="2">
        <f>'[2]All Speed'!J967</f>
        <v>57</v>
      </c>
      <c r="I967" s="112">
        <f>'[2]All Speed'!K967</f>
        <v>67.14</v>
      </c>
      <c r="J967" s="2">
        <f>'[2]All Speed'!L967</f>
        <v>67.25</v>
      </c>
      <c r="K967" s="112">
        <f>'[2]All Speed'!M967</f>
        <v>66.75</v>
      </c>
      <c r="L967" s="115">
        <f>VLOOKUP(A:A,readme[#All],2,FALSE)</f>
        <v>0</v>
      </c>
      <c r="M967" s="119">
        <f>VLOOKUP(A:A,readme[#All],3,FALSE)</f>
        <v>0</v>
      </c>
      <c r="N967" s="115">
        <f>VLOOKUP(A:A,readme[#All],4,FALSE)</f>
        <v>0</v>
      </c>
      <c r="O967" s="6">
        <f>VLOOKUP(A:A,readme[#All],5,FALSE)</f>
        <v>0</v>
      </c>
      <c r="P967" s="115">
        <f>VLOOKUP(A:A,readme[#All],6,FALSE)</f>
        <v>0</v>
      </c>
      <c r="Q967" s="143">
        <f t="shared" si="60"/>
        <v>-1</v>
      </c>
      <c r="R967" s="117">
        <f t="shared" si="61"/>
        <v>3249</v>
      </c>
      <c r="S967" s="143">
        <f t="shared" si="62"/>
        <v>-1</v>
      </c>
      <c r="T967" s="118">
        <f t="shared" si="63"/>
        <v>4522.5625</v>
      </c>
      <c r="V967" s="10">
        <v>30080</v>
      </c>
      <c r="W967" s="139"/>
      <c r="X967" s="139"/>
      <c r="Y967" s="139"/>
      <c r="Z967" s="139"/>
      <c r="AA967" s="139"/>
      <c r="AB967" s="139"/>
      <c r="AC967" s="139"/>
      <c r="AD967" s="139"/>
      <c r="AE967" s="139">
        <v>64.209999999999994</v>
      </c>
      <c r="AF967" s="139">
        <v>0</v>
      </c>
      <c r="AG967" s="139">
        <v>55.53</v>
      </c>
      <c r="AH967" s="139">
        <v>0</v>
      </c>
      <c r="AI967" s="139"/>
      <c r="AJ967" s="139"/>
      <c r="AK967" s="139"/>
      <c r="AL967" s="139"/>
      <c r="AM967" s="139">
        <v>64.209999999999994</v>
      </c>
      <c r="AN967" s="139">
        <v>0</v>
      </c>
      <c r="AO967" s="139">
        <v>55.53</v>
      </c>
      <c r="AP967" s="139">
        <v>0</v>
      </c>
    </row>
    <row r="968" spans="1:42" x14ac:dyDescent="0.25">
      <c r="A968">
        <f>'[2]All Speed'!A968</f>
        <v>27980</v>
      </c>
      <c r="B968">
        <f>'[2]All Speed'!C968</f>
        <v>3</v>
      </c>
      <c r="C968" s="8" t="str">
        <f>'[2]All Speed'!D968</f>
        <v>SR-94 WB</v>
      </c>
      <c r="D968" s="5">
        <f>'[2]All Speed'!E968</f>
        <v>12</v>
      </c>
      <c r="E968" s="1">
        <f>'[2]All Speed'!F968</f>
        <v>0.22</v>
      </c>
      <c r="F968" s="8" t="str">
        <f>'[2]All Speed'!G968</f>
        <v>COLLEGE GROVE</v>
      </c>
      <c r="G968" s="112">
        <f>'[2]All Speed'!I968</f>
        <v>67.92</v>
      </c>
      <c r="H968" s="2">
        <f>'[2]All Speed'!J968</f>
        <v>57</v>
      </c>
      <c r="I968" s="112">
        <f>'[2]All Speed'!K968</f>
        <v>67.14</v>
      </c>
      <c r="J968" s="2">
        <f>'[2]All Speed'!L968</f>
        <v>67.25</v>
      </c>
      <c r="K968" s="112">
        <f>'[2]All Speed'!M968</f>
        <v>66.75</v>
      </c>
      <c r="L968" s="115">
        <f>VLOOKUP(A:A,readme[#All],2,FALSE)</f>
        <v>0</v>
      </c>
      <c r="M968" s="119">
        <f>VLOOKUP(A:A,readme[#All],3,FALSE)</f>
        <v>0</v>
      </c>
      <c r="N968" s="115">
        <f>VLOOKUP(A:A,readme[#All],4,FALSE)</f>
        <v>0</v>
      </c>
      <c r="O968" s="6">
        <f>VLOOKUP(A:A,readme[#All],5,FALSE)</f>
        <v>0</v>
      </c>
      <c r="P968" s="115">
        <f>VLOOKUP(A:A,readme[#All],6,FALSE)</f>
        <v>0</v>
      </c>
      <c r="Q968" s="143">
        <f t="shared" si="60"/>
        <v>-1</v>
      </c>
      <c r="R968" s="117">
        <f t="shared" si="61"/>
        <v>3249</v>
      </c>
      <c r="S968" s="143">
        <f t="shared" si="62"/>
        <v>-1</v>
      </c>
      <c r="T968" s="118">
        <f t="shared" si="63"/>
        <v>4522.5625</v>
      </c>
      <c r="V968" s="10">
        <v>30776</v>
      </c>
      <c r="W968" s="139"/>
      <c r="X968" s="139"/>
      <c r="Y968" s="139"/>
      <c r="Z968" s="139"/>
      <c r="AA968" s="139">
        <v>66.98</v>
      </c>
      <c r="AB968" s="139">
        <v>0</v>
      </c>
      <c r="AC968" s="139">
        <v>69.180000000000007</v>
      </c>
      <c r="AD968" s="139">
        <v>0</v>
      </c>
      <c r="AE968" s="139"/>
      <c r="AF968" s="139"/>
      <c r="AG968" s="139"/>
      <c r="AH968" s="139"/>
      <c r="AI968" s="139"/>
      <c r="AJ968" s="139"/>
      <c r="AK968" s="139"/>
      <c r="AL968" s="139"/>
      <c r="AM968" s="139">
        <v>66.98</v>
      </c>
      <c r="AN968" s="139">
        <v>0</v>
      </c>
      <c r="AO968" s="139">
        <v>69.180000000000007</v>
      </c>
      <c r="AP968" s="139">
        <v>0</v>
      </c>
    </row>
    <row r="969" spans="1:42" x14ac:dyDescent="0.25">
      <c r="A969">
        <f>'[2]All Speed'!A969</f>
        <v>29016</v>
      </c>
      <c r="B969">
        <f>'[2]All Speed'!C969</f>
        <v>3</v>
      </c>
      <c r="C969" s="8" t="str">
        <f>'[2]All Speed'!D969</f>
        <v>SR-94 WB</v>
      </c>
      <c r="D969" s="5">
        <f>'[2]All Speed'!E969</f>
        <v>13</v>
      </c>
      <c r="E969" s="1">
        <f>'[2]All Speed'!F969</f>
        <v>1.1499999999999999</v>
      </c>
      <c r="F969" s="8" t="str">
        <f>'[2]All Speed'!G969</f>
        <v>COLLEGE GROVE</v>
      </c>
      <c r="G969" s="112">
        <f>'[2]All Speed'!I969</f>
        <v>66.84</v>
      </c>
      <c r="H969" s="2">
        <f>'[2]All Speed'!J969</f>
        <v>65.83</v>
      </c>
      <c r="I969" s="112">
        <f>'[2]All Speed'!K969</f>
        <v>65.55</v>
      </c>
      <c r="J969" s="2">
        <f>'[2]All Speed'!L969</f>
        <v>59.36</v>
      </c>
      <c r="K969" s="112">
        <f>'[2]All Speed'!M969</f>
        <v>66.430000000000007</v>
      </c>
      <c r="L969" s="115">
        <f>VLOOKUP(A:A,readme[#All],2,FALSE)</f>
        <v>0</v>
      </c>
      <c r="M969" s="119">
        <f>VLOOKUP(A:A,readme[#All],3,FALSE)</f>
        <v>0</v>
      </c>
      <c r="N969" s="115">
        <f>VLOOKUP(A:A,readme[#All],4,FALSE)</f>
        <v>0</v>
      </c>
      <c r="O969" s="6">
        <f>VLOOKUP(A:A,readme[#All],5,FALSE)</f>
        <v>0</v>
      </c>
      <c r="P969" s="115">
        <f>VLOOKUP(A:A,readme[#All],6,FALSE)</f>
        <v>0</v>
      </c>
      <c r="Q969" s="143">
        <f t="shared" si="60"/>
        <v>-1</v>
      </c>
      <c r="R969" s="117">
        <f t="shared" si="61"/>
        <v>4333.5888999999997</v>
      </c>
      <c r="S969" s="143">
        <f t="shared" si="62"/>
        <v>-1</v>
      </c>
      <c r="T969" s="118">
        <f t="shared" si="63"/>
        <v>3523.6095999999998</v>
      </c>
      <c r="V969" s="10">
        <v>30813</v>
      </c>
      <c r="W969" s="139">
        <v>61.35</v>
      </c>
      <c r="X969" s="139">
        <v>0</v>
      </c>
      <c r="Y969" s="139">
        <v>63.72</v>
      </c>
      <c r="Z969" s="139">
        <v>0</v>
      </c>
      <c r="AA969" s="139"/>
      <c r="AB969" s="139"/>
      <c r="AC969" s="139"/>
      <c r="AD969" s="139"/>
      <c r="AE969" s="139"/>
      <c r="AF969" s="139"/>
      <c r="AG969" s="139"/>
      <c r="AH969" s="139"/>
      <c r="AI969" s="139"/>
      <c r="AJ969" s="139"/>
      <c r="AK969" s="139"/>
      <c r="AL969" s="139"/>
      <c r="AM969" s="139">
        <v>61.35</v>
      </c>
      <c r="AN969" s="139">
        <v>0</v>
      </c>
      <c r="AO969" s="139">
        <v>63.72</v>
      </c>
      <c r="AP969" s="139">
        <v>0</v>
      </c>
    </row>
    <row r="970" spans="1:42" x14ac:dyDescent="0.25">
      <c r="A970">
        <f>'[2]All Speed'!A970</f>
        <v>29024</v>
      </c>
      <c r="B970">
        <f>'[2]All Speed'!C970</f>
        <v>3</v>
      </c>
      <c r="C970" s="8" t="str">
        <f>'[2]All Speed'!D970</f>
        <v>SR-94 WB</v>
      </c>
      <c r="D970" s="5">
        <f>'[2]All Speed'!E970</f>
        <v>15</v>
      </c>
      <c r="E970" s="1">
        <f>'[2]All Speed'!F970</f>
        <v>0.35</v>
      </c>
      <c r="F970" s="8" t="str">
        <f>'[2]All Speed'!G970</f>
        <v>KELTON</v>
      </c>
      <c r="G970" s="112">
        <f>'[2]All Speed'!I970</f>
        <v>68.64</v>
      </c>
      <c r="H970" s="2">
        <f>'[2]All Speed'!J970</f>
        <v>49.92</v>
      </c>
      <c r="I970" s="112">
        <f>'[2]All Speed'!K970</f>
        <v>68.73</v>
      </c>
      <c r="J970" s="2">
        <f>'[2]All Speed'!L970</f>
        <v>68.63</v>
      </c>
      <c r="K970" s="112">
        <f>'[2]All Speed'!M970</f>
        <v>67.489999999999995</v>
      </c>
      <c r="L970" s="115">
        <f>VLOOKUP(A:A,readme[#All],2,FALSE)</f>
        <v>0</v>
      </c>
      <c r="M970" s="119">
        <f>VLOOKUP(A:A,readme[#All],3,FALSE)</f>
        <v>0</v>
      </c>
      <c r="N970" s="115">
        <f>VLOOKUP(A:A,readme[#All],4,FALSE)</f>
        <v>0</v>
      </c>
      <c r="O970" s="6">
        <f>VLOOKUP(A:A,readme[#All],5,FALSE)</f>
        <v>0</v>
      </c>
      <c r="P970" s="115">
        <f>VLOOKUP(A:A,readme[#All],6,FALSE)</f>
        <v>0</v>
      </c>
      <c r="Q970" s="143">
        <f t="shared" si="60"/>
        <v>-1</v>
      </c>
      <c r="R970" s="117">
        <f t="shared" si="61"/>
        <v>2492.0064000000002</v>
      </c>
      <c r="S970" s="143">
        <f t="shared" si="62"/>
        <v>-1</v>
      </c>
      <c r="T970" s="118">
        <f t="shared" si="63"/>
        <v>4710.0768999999991</v>
      </c>
      <c r="V970" s="10">
        <v>30817</v>
      </c>
      <c r="W970" s="139"/>
      <c r="X970" s="139"/>
      <c r="Y970" s="139"/>
      <c r="Z970" s="139"/>
      <c r="AA970" s="139">
        <v>61.35</v>
      </c>
      <c r="AB970" s="139">
        <v>0</v>
      </c>
      <c r="AC970" s="139">
        <v>63.72</v>
      </c>
      <c r="AD970" s="139">
        <v>0</v>
      </c>
      <c r="AE970" s="139"/>
      <c r="AF970" s="139"/>
      <c r="AG970" s="139"/>
      <c r="AH970" s="139"/>
      <c r="AI970" s="139"/>
      <c r="AJ970" s="139"/>
      <c r="AK970" s="139"/>
      <c r="AL970" s="139"/>
      <c r="AM970" s="139">
        <v>61.35</v>
      </c>
      <c r="AN970" s="139">
        <v>0</v>
      </c>
      <c r="AO970" s="139">
        <v>63.72</v>
      </c>
      <c r="AP970" s="139">
        <v>0</v>
      </c>
    </row>
    <row r="971" spans="1:42" x14ac:dyDescent="0.25">
      <c r="A971">
        <f>'[2]All Speed'!A971</f>
        <v>29028</v>
      </c>
      <c r="B971">
        <f>'[2]All Speed'!C971</f>
        <v>3</v>
      </c>
      <c r="C971" s="8" t="str">
        <f>'[2]All Speed'!D971</f>
        <v>SR-94 WB</v>
      </c>
      <c r="D971" s="5">
        <f>'[2]All Speed'!E971</f>
        <v>16</v>
      </c>
      <c r="E971" s="1">
        <f>'[2]All Speed'!F971</f>
        <v>0.17</v>
      </c>
      <c r="F971" s="8" t="str">
        <f>'[2]All Speed'!G971</f>
        <v>KELTON</v>
      </c>
      <c r="G971" s="112">
        <f>'[2]All Speed'!I971</f>
        <v>68.64</v>
      </c>
      <c r="H971" s="2">
        <f>'[2]All Speed'!J971</f>
        <v>49.92</v>
      </c>
      <c r="I971" s="112">
        <f>'[2]All Speed'!K971</f>
        <v>68.73</v>
      </c>
      <c r="J971" s="2">
        <f>'[2]All Speed'!L971</f>
        <v>68.63</v>
      </c>
      <c r="K971" s="112">
        <f>'[2]All Speed'!M971</f>
        <v>67.489999999999995</v>
      </c>
      <c r="L971" s="115">
        <f>VLOOKUP(A:A,readme[#All],2,FALSE)</f>
        <v>0</v>
      </c>
      <c r="M971" s="119">
        <f>VLOOKUP(A:A,readme[#All],3,FALSE)</f>
        <v>0</v>
      </c>
      <c r="N971" s="115">
        <f>VLOOKUP(A:A,readme[#All],4,FALSE)</f>
        <v>0</v>
      </c>
      <c r="O971" s="6">
        <f>VLOOKUP(A:A,readme[#All],5,FALSE)</f>
        <v>0</v>
      </c>
      <c r="P971" s="115">
        <f>VLOOKUP(A:A,readme[#All],6,FALSE)</f>
        <v>0</v>
      </c>
      <c r="Q971" s="143">
        <f t="shared" si="60"/>
        <v>-1</v>
      </c>
      <c r="R971" s="117">
        <f t="shared" si="61"/>
        <v>2492.0064000000002</v>
      </c>
      <c r="S971" s="143">
        <f t="shared" si="62"/>
        <v>-1</v>
      </c>
      <c r="T971" s="118">
        <f t="shared" si="63"/>
        <v>4710.0768999999991</v>
      </c>
      <c r="V971" s="10">
        <v>30820</v>
      </c>
      <c r="W971" s="139"/>
      <c r="X971" s="139"/>
      <c r="Y971" s="139"/>
      <c r="Z971" s="139"/>
      <c r="AA971" s="139"/>
      <c r="AB971" s="139"/>
      <c r="AC971" s="139"/>
      <c r="AD971" s="139"/>
      <c r="AE971" s="139">
        <v>59.84</v>
      </c>
      <c r="AF971" s="139">
        <v>0</v>
      </c>
      <c r="AG971" s="139">
        <v>59.73</v>
      </c>
      <c r="AH971" s="139">
        <v>0</v>
      </c>
      <c r="AI971" s="139"/>
      <c r="AJ971" s="139"/>
      <c r="AK971" s="139"/>
      <c r="AL971" s="139"/>
      <c r="AM971" s="139">
        <v>59.84</v>
      </c>
      <c r="AN971" s="139">
        <v>0</v>
      </c>
      <c r="AO971" s="139">
        <v>59.73</v>
      </c>
      <c r="AP971" s="139">
        <v>0</v>
      </c>
    </row>
    <row r="972" spans="1:42" x14ac:dyDescent="0.25">
      <c r="A972">
        <f>'[2]All Speed'!A972</f>
        <v>29033</v>
      </c>
      <c r="B972">
        <f>'[2]All Speed'!C972</f>
        <v>3</v>
      </c>
      <c r="C972" s="8" t="str">
        <f>'[2]All Speed'!D972</f>
        <v>SR-94 WB</v>
      </c>
      <c r="D972" s="5">
        <f>'[2]All Speed'!E972</f>
        <v>17</v>
      </c>
      <c r="E972" s="1">
        <f>'[2]All Speed'!F972</f>
        <v>0.31</v>
      </c>
      <c r="F972" s="8" t="str">
        <f>'[2]All Speed'!G972</f>
        <v>EUCLID</v>
      </c>
      <c r="G972" s="112">
        <f>'[2]All Speed'!I972</f>
        <v>67.88</v>
      </c>
      <c r="H972" s="2">
        <f>'[2]All Speed'!J972</f>
        <v>46.74</v>
      </c>
      <c r="I972" s="112">
        <f>'[2]All Speed'!K972</f>
        <v>67.02</v>
      </c>
      <c r="J972" s="2">
        <f>'[2]All Speed'!L972</f>
        <v>66.94</v>
      </c>
      <c r="K972" s="112">
        <f>'[2]All Speed'!M972</f>
        <v>66.94</v>
      </c>
      <c r="L972" s="115">
        <f>VLOOKUP(A:A,readme[#All],2,FALSE)</f>
        <v>0</v>
      </c>
      <c r="M972" s="119">
        <f>VLOOKUP(A:A,readme[#All],3,FALSE)</f>
        <v>0</v>
      </c>
      <c r="N972" s="115">
        <f>VLOOKUP(A:A,readme[#All],4,FALSE)</f>
        <v>0</v>
      </c>
      <c r="O972" s="6">
        <f>VLOOKUP(A:A,readme[#All],5,FALSE)</f>
        <v>0</v>
      </c>
      <c r="P972" s="115">
        <f>VLOOKUP(A:A,readme[#All],6,FALSE)</f>
        <v>0</v>
      </c>
      <c r="Q972" s="143">
        <f t="shared" si="60"/>
        <v>-1</v>
      </c>
      <c r="R972" s="117">
        <f t="shared" si="61"/>
        <v>2184.6276000000003</v>
      </c>
      <c r="S972" s="143">
        <f t="shared" si="62"/>
        <v>-1</v>
      </c>
      <c r="T972" s="118">
        <f t="shared" si="63"/>
        <v>4480.9636</v>
      </c>
      <c r="V972" s="10">
        <v>30842</v>
      </c>
      <c r="W972" s="139"/>
      <c r="X972" s="139"/>
      <c r="Y972" s="139"/>
      <c r="Z972" s="139"/>
      <c r="AA972" s="139">
        <v>66.22</v>
      </c>
      <c r="AB972" s="139">
        <v>0</v>
      </c>
      <c r="AC972" s="139">
        <v>41.25</v>
      </c>
      <c r="AD972" s="139">
        <v>0</v>
      </c>
      <c r="AE972" s="139"/>
      <c r="AF972" s="139"/>
      <c r="AG972" s="139"/>
      <c r="AH972" s="139"/>
      <c r="AI972" s="139"/>
      <c r="AJ972" s="139"/>
      <c r="AK972" s="139"/>
      <c r="AL972" s="139"/>
      <c r="AM972" s="139">
        <v>66.22</v>
      </c>
      <c r="AN972" s="139">
        <v>0</v>
      </c>
      <c r="AO972" s="139">
        <v>41.25</v>
      </c>
      <c r="AP972" s="139">
        <v>0</v>
      </c>
    </row>
    <row r="973" spans="1:42" x14ac:dyDescent="0.25">
      <c r="A973">
        <f>'[2]All Speed'!A973</f>
        <v>29037</v>
      </c>
      <c r="B973">
        <f>'[2]All Speed'!C973</f>
        <v>3</v>
      </c>
      <c r="C973" s="8" t="str">
        <f>'[2]All Speed'!D973</f>
        <v>SR-94 WB</v>
      </c>
      <c r="D973" s="5">
        <f>'[2]All Speed'!E973</f>
        <v>18</v>
      </c>
      <c r="E973" s="1">
        <f>'[2]All Speed'!F973</f>
        <v>0.15</v>
      </c>
      <c r="F973" s="8" t="str">
        <f>'[2]All Speed'!G973</f>
        <v>EUCLID</v>
      </c>
      <c r="G973" s="112">
        <f>'[2]All Speed'!I973</f>
        <v>67.88</v>
      </c>
      <c r="H973" s="2">
        <f>'[2]All Speed'!J973</f>
        <v>46.74</v>
      </c>
      <c r="I973" s="112">
        <f>'[2]All Speed'!K973</f>
        <v>67.02</v>
      </c>
      <c r="J973" s="2">
        <f>'[2]All Speed'!L973</f>
        <v>66.94</v>
      </c>
      <c r="K973" s="112">
        <f>'[2]All Speed'!M973</f>
        <v>66.94</v>
      </c>
      <c r="L973" s="115">
        <f>VLOOKUP(A:A,readme[#All],2,FALSE)</f>
        <v>0</v>
      </c>
      <c r="M973" s="119">
        <f>VLOOKUP(A:A,readme[#All],3,FALSE)</f>
        <v>0</v>
      </c>
      <c r="N973" s="115">
        <f>VLOOKUP(A:A,readme[#All],4,FALSE)</f>
        <v>0</v>
      </c>
      <c r="O973" s="6">
        <f>VLOOKUP(A:A,readme[#All],5,FALSE)</f>
        <v>0</v>
      </c>
      <c r="P973" s="115">
        <f>VLOOKUP(A:A,readme[#All],6,FALSE)</f>
        <v>0</v>
      </c>
      <c r="Q973" s="143">
        <f t="shared" si="60"/>
        <v>-1</v>
      </c>
      <c r="R973" s="117">
        <f t="shared" si="61"/>
        <v>2184.6276000000003</v>
      </c>
      <c r="S973" s="143">
        <f t="shared" si="62"/>
        <v>-1</v>
      </c>
      <c r="T973" s="118">
        <f t="shared" si="63"/>
        <v>4480.9636</v>
      </c>
      <c r="V973" s="10">
        <v>30860</v>
      </c>
      <c r="W973" s="139">
        <v>66.22</v>
      </c>
      <c r="X973" s="139">
        <v>0</v>
      </c>
      <c r="Y973" s="139">
        <v>41.25</v>
      </c>
      <c r="Z973" s="139">
        <v>0</v>
      </c>
      <c r="AA973" s="139"/>
      <c r="AB973" s="139"/>
      <c r="AC973" s="139"/>
      <c r="AD973" s="139"/>
      <c r="AE973" s="139"/>
      <c r="AF973" s="139"/>
      <c r="AG973" s="139"/>
      <c r="AH973" s="139"/>
      <c r="AI973" s="139"/>
      <c r="AJ973" s="139"/>
      <c r="AK973" s="139"/>
      <c r="AL973" s="139"/>
      <c r="AM973" s="139">
        <v>66.22</v>
      </c>
      <c r="AN973" s="139">
        <v>0</v>
      </c>
      <c r="AO973" s="139">
        <v>41.25</v>
      </c>
      <c r="AP973" s="139">
        <v>0</v>
      </c>
    </row>
    <row r="974" spans="1:42" x14ac:dyDescent="0.25">
      <c r="A974">
        <f>'[2]All Speed'!A974</f>
        <v>29041</v>
      </c>
      <c r="B974">
        <f>'[2]All Speed'!C974</f>
        <v>3</v>
      </c>
      <c r="C974" s="8" t="str">
        <f>'[2]All Speed'!D974</f>
        <v>SR-94 WB</v>
      </c>
      <c r="D974" s="5">
        <f>'[2]All Speed'!E974</f>
        <v>19</v>
      </c>
      <c r="E974" s="1">
        <f>'[2]All Speed'!F974</f>
        <v>0.25</v>
      </c>
      <c r="F974" s="8" t="str">
        <f>'[2]All Speed'!G974</f>
        <v>EUCLID</v>
      </c>
      <c r="G974" s="112">
        <f>'[2]All Speed'!I974</f>
        <v>66.78</v>
      </c>
      <c r="H974" s="2">
        <f>'[2]All Speed'!J974</f>
        <v>44.54</v>
      </c>
      <c r="I974" s="112">
        <f>'[2]All Speed'!K974</f>
        <v>64.08</v>
      </c>
      <c r="J974" s="2">
        <f>'[2]All Speed'!L974</f>
        <v>63.91</v>
      </c>
      <c r="K974" s="112">
        <f>'[2]All Speed'!M974</f>
        <v>65.91</v>
      </c>
      <c r="L974" s="115">
        <f>VLOOKUP(A:A,readme[#All],2,FALSE)</f>
        <v>0</v>
      </c>
      <c r="M974" s="119">
        <f>VLOOKUP(A:A,readme[#All],3,FALSE)</f>
        <v>0</v>
      </c>
      <c r="N974" s="115">
        <f>VLOOKUP(A:A,readme[#All],4,FALSE)</f>
        <v>0</v>
      </c>
      <c r="O974" s="6">
        <f>VLOOKUP(A:A,readme[#All],5,FALSE)</f>
        <v>0</v>
      </c>
      <c r="P974" s="115">
        <f>VLOOKUP(A:A,readme[#All],6,FALSE)</f>
        <v>0</v>
      </c>
      <c r="Q974" s="143">
        <f t="shared" si="60"/>
        <v>-1</v>
      </c>
      <c r="R974" s="117">
        <f t="shared" si="61"/>
        <v>1983.8116</v>
      </c>
      <c r="S974" s="143">
        <f t="shared" si="62"/>
        <v>-1</v>
      </c>
      <c r="T974" s="118">
        <f t="shared" si="63"/>
        <v>4084.4880999999996</v>
      </c>
      <c r="V974" s="10">
        <v>30862</v>
      </c>
      <c r="W974" s="139">
        <v>40.71</v>
      </c>
      <c r="X974" s="139">
        <v>0</v>
      </c>
      <c r="Y974" s="139">
        <v>63.27</v>
      </c>
      <c r="Z974" s="139">
        <v>0</v>
      </c>
      <c r="AA974" s="139"/>
      <c r="AB974" s="139"/>
      <c r="AC974" s="139"/>
      <c r="AD974" s="139"/>
      <c r="AE974" s="139"/>
      <c r="AF974" s="139"/>
      <c r="AG974" s="139"/>
      <c r="AH974" s="139"/>
      <c r="AI974" s="139"/>
      <c r="AJ974" s="139"/>
      <c r="AK974" s="139"/>
      <c r="AL974" s="139"/>
      <c r="AM974" s="139">
        <v>40.71</v>
      </c>
      <c r="AN974" s="139">
        <v>0</v>
      </c>
      <c r="AO974" s="139">
        <v>63.27</v>
      </c>
      <c r="AP974" s="139">
        <v>0</v>
      </c>
    </row>
    <row r="975" spans="1:42" x14ac:dyDescent="0.25">
      <c r="A975">
        <f>'[2]All Speed'!A975</f>
        <v>29042</v>
      </c>
      <c r="B975">
        <f>'[2]All Speed'!C975</f>
        <v>3</v>
      </c>
      <c r="C975" s="8" t="str">
        <f>'[2]All Speed'!D975</f>
        <v>SR-94 WB</v>
      </c>
      <c r="D975" s="5">
        <f>'[2]All Speed'!E975</f>
        <v>20</v>
      </c>
      <c r="E975" s="1">
        <f>'[2]All Speed'!F975</f>
        <v>0.24</v>
      </c>
      <c r="F975" s="8" t="str">
        <f>'[2]All Speed'!G975</f>
        <v>47TH</v>
      </c>
      <c r="G975" s="112">
        <f>'[2]All Speed'!I975</f>
        <v>66.78</v>
      </c>
      <c r="H975" s="2">
        <f>'[2]All Speed'!J975</f>
        <v>44.54</v>
      </c>
      <c r="I975" s="112">
        <f>'[2]All Speed'!K975</f>
        <v>64.08</v>
      </c>
      <c r="J975" s="2">
        <f>'[2]All Speed'!L975</f>
        <v>63.91</v>
      </c>
      <c r="K975" s="112">
        <f>'[2]All Speed'!M975</f>
        <v>65.91</v>
      </c>
      <c r="L975" s="115">
        <f>VLOOKUP(A:A,readme[#All],2,FALSE)</f>
        <v>0</v>
      </c>
      <c r="M975" s="119">
        <f>VLOOKUP(A:A,readme[#All],3,FALSE)</f>
        <v>0</v>
      </c>
      <c r="N975" s="115">
        <f>VLOOKUP(A:A,readme[#All],4,FALSE)</f>
        <v>0</v>
      </c>
      <c r="O975" s="6">
        <f>VLOOKUP(A:A,readme[#All],5,FALSE)</f>
        <v>0</v>
      </c>
      <c r="P975" s="115">
        <f>VLOOKUP(A:A,readme[#All],6,FALSE)</f>
        <v>0</v>
      </c>
      <c r="Q975" s="143">
        <f t="shared" si="60"/>
        <v>-1</v>
      </c>
      <c r="R975" s="117">
        <f t="shared" si="61"/>
        <v>1983.8116</v>
      </c>
      <c r="S975" s="143">
        <f t="shared" si="62"/>
        <v>-1</v>
      </c>
      <c r="T975" s="118">
        <f t="shared" si="63"/>
        <v>4084.4880999999996</v>
      </c>
      <c r="V975" s="10">
        <v>30864</v>
      </c>
      <c r="W975" s="139">
        <v>61.46</v>
      </c>
      <c r="X975" s="139">
        <v>0</v>
      </c>
      <c r="Y975" s="139">
        <v>62.21</v>
      </c>
      <c r="Z975" s="139">
        <v>0</v>
      </c>
      <c r="AA975" s="139"/>
      <c r="AB975" s="139"/>
      <c r="AC975" s="139"/>
      <c r="AD975" s="139"/>
      <c r="AE975" s="139"/>
      <c r="AF975" s="139"/>
      <c r="AG975" s="139"/>
      <c r="AH975" s="139"/>
      <c r="AI975" s="139"/>
      <c r="AJ975" s="139"/>
      <c r="AK975" s="139"/>
      <c r="AL975" s="139"/>
      <c r="AM975" s="139">
        <v>61.46</v>
      </c>
      <c r="AN975" s="139">
        <v>0</v>
      </c>
      <c r="AO975" s="139">
        <v>62.21</v>
      </c>
      <c r="AP975" s="139">
        <v>0</v>
      </c>
    </row>
    <row r="976" spans="1:42" x14ac:dyDescent="0.25">
      <c r="A976">
        <f>'[2]All Speed'!A976</f>
        <v>22761</v>
      </c>
      <c r="B976">
        <f>'[2]All Speed'!C976</f>
        <v>3</v>
      </c>
      <c r="C976" s="8" t="str">
        <f>'[2]All Speed'!D976</f>
        <v>SR-94 WB</v>
      </c>
      <c r="D976" s="5">
        <f>'[2]All Speed'!E976</f>
        <v>21</v>
      </c>
      <c r="E976" s="1">
        <f>'[2]All Speed'!F976</f>
        <v>0.17</v>
      </c>
      <c r="F976" s="8" t="str">
        <f>'[2]All Speed'!G976</f>
        <v>I-805 NB</v>
      </c>
      <c r="G976" s="112">
        <f>'[2]All Speed'!I976</f>
        <v>68.52</v>
      </c>
      <c r="H976" s="2">
        <f>'[2]All Speed'!J976</f>
        <v>43.22</v>
      </c>
      <c r="I976" s="112">
        <f>'[2]All Speed'!K976</f>
        <v>67.47</v>
      </c>
      <c r="J976" s="2">
        <f>'[2]All Speed'!L976</f>
        <v>67.819999999999993</v>
      </c>
      <c r="K976" s="112">
        <f>'[2]All Speed'!M976</f>
        <v>68.11</v>
      </c>
      <c r="L976" s="115">
        <f>VLOOKUP(A:A,readme[#All],2,FALSE)</f>
        <v>0</v>
      </c>
      <c r="M976" s="119">
        <f>VLOOKUP(A:A,readme[#All],3,FALSE)</f>
        <v>0</v>
      </c>
      <c r="N976" s="115">
        <f>VLOOKUP(A:A,readme[#All],4,FALSE)</f>
        <v>0</v>
      </c>
      <c r="O976" s="6">
        <f>VLOOKUP(A:A,readme[#All],5,FALSE)</f>
        <v>0</v>
      </c>
      <c r="P976" s="115">
        <f>VLOOKUP(A:A,readme[#All],6,FALSE)</f>
        <v>0</v>
      </c>
      <c r="Q976" s="143">
        <f t="shared" si="60"/>
        <v>-1</v>
      </c>
      <c r="R976" s="117">
        <f t="shared" si="61"/>
        <v>1867.9684</v>
      </c>
      <c r="S976" s="143">
        <f t="shared" si="62"/>
        <v>-1</v>
      </c>
      <c r="T976" s="118">
        <f t="shared" si="63"/>
        <v>4599.5523999999987</v>
      </c>
      <c r="V976" s="10">
        <v>30865</v>
      </c>
      <c r="W976" s="139"/>
      <c r="X976" s="139"/>
      <c r="Y976" s="139"/>
      <c r="Z976" s="139"/>
      <c r="AA976" s="139">
        <v>66.22</v>
      </c>
      <c r="AB976" s="139">
        <v>0</v>
      </c>
      <c r="AC976" s="139">
        <v>41.25</v>
      </c>
      <c r="AD976" s="139">
        <v>0</v>
      </c>
      <c r="AE976" s="139"/>
      <c r="AF976" s="139"/>
      <c r="AG976" s="139"/>
      <c r="AH976" s="139"/>
      <c r="AI976" s="139"/>
      <c r="AJ976" s="139"/>
      <c r="AK976" s="139"/>
      <c r="AL976" s="139"/>
      <c r="AM976" s="139">
        <v>66.22</v>
      </c>
      <c r="AN976" s="139">
        <v>0</v>
      </c>
      <c r="AO976" s="139">
        <v>41.25</v>
      </c>
      <c r="AP976" s="139">
        <v>0</v>
      </c>
    </row>
    <row r="977" spans="1:42" x14ac:dyDescent="0.25">
      <c r="A977">
        <f>'[2]All Speed'!A977</f>
        <v>25025</v>
      </c>
      <c r="B977">
        <f>'[2]All Speed'!C977</f>
        <v>3</v>
      </c>
      <c r="C977" s="8" t="str">
        <f>'[2]All Speed'!D977</f>
        <v>SR-94 WB</v>
      </c>
      <c r="D977" s="5">
        <f>'[2]All Speed'!E977</f>
        <v>22</v>
      </c>
      <c r="E977" s="1">
        <f>'[2]All Speed'!F977</f>
        <v>0.33</v>
      </c>
      <c r="F977" s="8" t="str">
        <f>'[2]All Speed'!G977</f>
        <v>I-805 NB</v>
      </c>
      <c r="G977" s="112">
        <f>'[2]All Speed'!I977</f>
        <v>68.52</v>
      </c>
      <c r="H977" s="2">
        <f>'[2]All Speed'!J977</f>
        <v>43.22</v>
      </c>
      <c r="I977" s="112">
        <f>'[2]All Speed'!K977</f>
        <v>67.47</v>
      </c>
      <c r="J977" s="2">
        <f>'[2]All Speed'!L977</f>
        <v>67.819999999999993</v>
      </c>
      <c r="K977" s="112">
        <f>'[2]All Speed'!M977</f>
        <v>68.11</v>
      </c>
      <c r="L977" s="115">
        <f>VLOOKUP(A:A,readme[#All],2,FALSE)</f>
        <v>0</v>
      </c>
      <c r="M977" s="119">
        <f>VLOOKUP(A:A,readme[#All],3,FALSE)</f>
        <v>0</v>
      </c>
      <c r="N977" s="115">
        <f>VLOOKUP(A:A,readme[#All],4,FALSE)</f>
        <v>0</v>
      </c>
      <c r="O977" s="6">
        <f>VLOOKUP(A:A,readme[#All],5,FALSE)</f>
        <v>0</v>
      </c>
      <c r="P977" s="115">
        <f>VLOOKUP(A:A,readme[#All],6,FALSE)</f>
        <v>0</v>
      </c>
      <c r="Q977" s="143">
        <f t="shared" si="60"/>
        <v>-1</v>
      </c>
      <c r="R977" s="117">
        <f t="shared" si="61"/>
        <v>1867.9684</v>
      </c>
      <c r="S977" s="143">
        <f t="shared" si="62"/>
        <v>-1</v>
      </c>
      <c r="T977" s="118">
        <f t="shared" si="63"/>
        <v>4599.5523999999987</v>
      </c>
      <c r="V977" s="10">
        <v>30903</v>
      </c>
      <c r="W977" s="139">
        <v>45.04</v>
      </c>
      <c r="X977" s="139">
        <v>0</v>
      </c>
      <c r="Y977" s="139">
        <v>29.8</v>
      </c>
      <c r="Z977" s="139">
        <v>0</v>
      </c>
      <c r="AA977" s="139"/>
      <c r="AB977" s="139"/>
      <c r="AC977" s="139"/>
      <c r="AD977" s="139"/>
      <c r="AE977" s="139"/>
      <c r="AF977" s="139"/>
      <c r="AG977" s="139"/>
      <c r="AH977" s="139"/>
      <c r="AI977" s="139"/>
      <c r="AJ977" s="139"/>
      <c r="AK977" s="139"/>
      <c r="AL977" s="139"/>
      <c r="AM977" s="139">
        <v>45.04</v>
      </c>
      <c r="AN977" s="139">
        <v>0</v>
      </c>
      <c r="AO977" s="139">
        <v>29.8</v>
      </c>
      <c r="AP977" s="139">
        <v>0</v>
      </c>
    </row>
    <row r="978" spans="1:42" x14ac:dyDescent="0.25">
      <c r="A978">
        <f>'[2]All Speed'!A978</f>
        <v>29046</v>
      </c>
      <c r="B978">
        <f>'[2]All Speed'!C978</f>
        <v>3</v>
      </c>
      <c r="C978" s="8" t="str">
        <f>'[2]All Speed'!D978</f>
        <v>SR-94 WB</v>
      </c>
      <c r="D978" s="5">
        <f>'[2]All Speed'!E978</f>
        <v>23</v>
      </c>
      <c r="E978" s="1">
        <f>'[2]All Speed'!F978</f>
        <v>0.17</v>
      </c>
      <c r="F978" s="8" t="str">
        <f>'[2]All Speed'!G978</f>
        <v>I-805 NB</v>
      </c>
      <c r="G978" s="112">
        <f>'[2]All Speed'!I978</f>
        <v>68.52</v>
      </c>
      <c r="H978" s="2">
        <f>'[2]All Speed'!J978</f>
        <v>43.22</v>
      </c>
      <c r="I978" s="112">
        <f>'[2]All Speed'!K978</f>
        <v>67.47</v>
      </c>
      <c r="J978" s="2">
        <f>'[2]All Speed'!L978</f>
        <v>67.819999999999993</v>
      </c>
      <c r="K978" s="112">
        <f>'[2]All Speed'!M978</f>
        <v>68.11</v>
      </c>
      <c r="L978" s="115">
        <f>VLOOKUP(A:A,readme[#All],2,FALSE)</f>
        <v>0</v>
      </c>
      <c r="M978" s="119">
        <f>VLOOKUP(A:A,readme[#All],3,FALSE)</f>
        <v>0</v>
      </c>
      <c r="N978" s="115">
        <f>VLOOKUP(A:A,readme[#All],4,FALSE)</f>
        <v>0</v>
      </c>
      <c r="O978" s="6">
        <f>VLOOKUP(A:A,readme[#All],5,FALSE)</f>
        <v>0</v>
      </c>
      <c r="P978" s="115">
        <f>VLOOKUP(A:A,readme[#All],6,FALSE)</f>
        <v>0</v>
      </c>
      <c r="Q978" s="143">
        <f t="shared" si="60"/>
        <v>-1</v>
      </c>
      <c r="R978" s="117">
        <f t="shared" si="61"/>
        <v>1867.9684</v>
      </c>
      <c r="S978" s="143">
        <f t="shared" si="62"/>
        <v>-1</v>
      </c>
      <c r="T978" s="118">
        <f t="shared" si="63"/>
        <v>4599.5523999999987</v>
      </c>
      <c r="V978" s="10">
        <v>31105</v>
      </c>
      <c r="W978" s="139">
        <v>60.07</v>
      </c>
      <c r="X978" s="139">
        <v>0</v>
      </c>
      <c r="Y978" s="139">
        <v>60.01</v>
      </c>
      <c r="Z978" s="139">
        <v>0</v>
      </c>
      <c r="AA978" s="139"/>
      <c r="AB978" s="139"/>
      <c r="AC978" s="139"/>
      <c r="AD978" s="139"/>
      <c r="AE978" s="139"/>
      <c r="AF978" s="139"/>
      <c r="AG978" s="139"/>
      <c r="AH978" s="139"/>
      <c r="AI978" s="139"/>
      <c r="AJ978" s="139"/>
      <c r="AK978" s="139"/>
      <c r="AL978" s="139"/>
      <c r="AM978" s="139">
        <v>60.07</v>
      </c>
      <c r="AN978" s="139">
        <v>0</v>
      </c>
      <c r="AO978" s="139">
        <v>60.01</v>
      </c>
      <c r="AP978" s="139">
        <v>0</v>
      </c>
    </row>
    <row r="979" spans="1:42" x14ac:dyDescent="0.25">
      <c r="A979">
        <f>'[2]All Speed'!A979</f>
        <v>29049</v>
      </c>
      <c r="B979">
        <f>'[2]All Speed'!C979</f>
        <v>3</v>
      </c>
      <c r="C979" s="8" t="str">
        <f>'[2]All Speed'!D979</f>
        <v>SR-94 WB</v>
      </c>
      <c r="D979" s="5">
        <f>'[2]All Speed'!E979</f>
        <v>24</v>
      </c>
      <c r="E979" s="1">
        <f>'[2]All Speed'!F979</f>
        <v>0.31</v>
      </c>
      <c r="F979" s="8" t="str">
        <f>'[2]All Speed'!G979</f>
        <v>I-805 NB</v>
      </c>
      <c r="G979" s="112">
        <f>'[2]All Speed'!I979</f>
        <v>67.459999999999994</v>
      </c>
      <c r="H979" s="2">
        <f>'[2]All Speed'!J979</f>
        <v>39.07</v>
      </c>
      <c r="I979" s="112">
        <f>'[2]All Speed'!K979</f>
        <v>66.27</v>
      </c>
      <c r="J979" s="2">
        <f>'[2]All Speed'!L979</f>
        <v>67.08</v>
      </c>
      <c r="K979" s="112">
        <f>'[2]All Speed'!M979</f>
        <v>67.23</v>
      </c>
      <c r="L979" s="115">
        <f>VLOOKUP(A:A,readme[#All],2,FALSE)</f>
        <v>0</v>
      </c>
      <c r="M979" s="119">
        <f>VLOOKUP(A:A,readme[#All],3,FALSE)</f>
        <v>0</v>
      </c>
      <c r="N979" s="115">
        <f>VLOOKUP(A:A,readme[#All],4,FALSE)</f>
        <v>0</v>
      </c>
      <c r="O979" s="6">
        <f>VLOOKUP(A:A,readme[#All],5,FALSE)</f>
        <v>0</v>
      </c>
      <c r="P979" s="115">
        <f>VLOOKUP(A:A,readme[#All],6,FALSE)</f>
        <v>0</v>
      </c>
      <c r="Q979" s="144">
        <f t="shared" si="60"/>
        <v>-1</v>
      </c>
      <c r="R979" s="117">
        <f t="shared" si="61"/>
        <v>1526.4648999999999</v>
      </c>
      <c r="S979" s="144">
        <f t="shared" si="62"/>
        <v>-1</v>
      </c>
      <c r="T979" s="118">
        <f t="shared" si="63"/>
        <v>4499.7263999999996</v>
      </c>
      <c r="V979" s="10">
        <v>31144</v>
      </c>
      <c r="W979" s="139"/>
      <c r="X979" s="139"/>
      <c r="Y979" s="139"/>
      <c r="Z979" s="139"/>
      <c r="AA979" s="139">
        <v>73.209999999999994</v>
      </c>
      <c r="AB979" s="139">
        <v>0</v>
      </c>
      <c r="AC979" s="139">
        <v>66.58</v>
      </c>
      <c r="AD979" s="139">
        <v>0</v>
      </c>
      <c r="AE979" s="139"/>
      <c r="AF979" s="139"/>
      <c r="AG979" s="139"/>
      <c r="AH979" s="139"/>
      <c r="AI979" s="139"/>
      <c r="AJ979" s="139"/>
      <c r="AK979" s="139"/>
      <c r="AL979" s="139"/>
      <c r="AM979" s="139">
        <v>73.209999999999994</v>
      </c>
      <c r="AN979" s="139">
        <v>0</v>
      </c>
      <c r="AO979" s="139">
        <v>66.58</v>
      </c>
      <c r="AP979" s="139">
        <v>0</v>
      </c>
    </row>
    <row r="980" spans="1:42" x14ac:dyDescent="0.25">
      <c r="A980">
        <f>'[2]All Speed'!A980</f>
        <v>27614</v>
      </c>
      <c r="B980">
        <f>'[2]All Speed'!C980</f>
        <v>3</v>
      </c>
      <c r="C980" s="8" t="str">
        <f>'[2]All Speed'!D980</f>
        <v>SR-94 WB</v>
      </c>
      <c r="D980" s="5">
        <f>'[2]All Speed'!E980</f>
        <v>26</v>
      </c>
      <c r="E980" s="1">
        <f>'[2]All Speed'!F980</f>
        <v>0.19</v>
      </c>
      <c r="F980" s="8" t="str">
        <f>'[2]All Speed'!G980</f>
        <v>HOME</v>
      </c>
      <c r="G980" s="112">
        <f>'[2]All Speed'!I980</f>
        <v>65.790000000000006</v>
      </c>
      <c r="H980" s="2">
        <f>'[2]All Speed'!J980</f>
        <v>40.51</v>
      </c>
      <c r="I980" s="112">
        <f>'[2]All Speed'!K980</f>
        <v>63.61</v>
      </c>
      <c r="J980" s="2">
        <f>'[2]All Speed'!L980</f>
        <v>64.38</v>
      </c>
      <c r="K980" s="112">
        <f>'[2]All Speed'!M980</f>
        <v>65.83</v>
      </c>
      <c r="L980" s="115">
        <f>VLOOKUP(A:A,readme[#All],2,FALSE)</f>
        <v>0</v>
      </c>
      <c r="M980" s="119">
        <f>VLOOKUP(A:A,readme[#All],3,FALSE)</f>
        <v>0</v>
      </c>
      <c r="N980" s="115">
        <f>VLOOKUP(A:A,readme[#All],4,FALSE)</f>
        <v>0</v>
      </c>
      <c r="O980" s="6">
        <f>VLOOKUP(A:A,readme[#All],5,FALSE)</f>
        <v>0</v>
      </c>
      <c r="P980" s="115">
        <f>VLOOKUP(A:A,readme[#All],6,FALSE)</f>
        <v>0</v>
      </c>
      <c r="Q980" s="143">
        <f t="shared" si="60"/>
        <v>-1</v>
      </c>
      <c r="R980" s="117">
        <f t="shared" si="61"/>
        <v>1641.0600999999999</v>
      </c>
      <c r="S980" s="143">
        <f t="shared" si="62"/>
        <v>-1</v>
      </c>
      <c r="T980" s="118">
        <f t="shared" si="63"/>
        <v>4144.7843999999996</v>
      </c>
      <c r="V980" s="10">
        <v>31172</v>
      </c>
      <c r="W980" s="139"/>
      <c r="X980" s="139"/>
      <c r="Y980" s="139"/>
      <c r="Z980" s="139"/>
      <c r="AA980" s="139">
        <v>62.07</v>
      </c>
      <c r="AB980" s="139">
        <v>0</v>
      </c>
      <c r="AC980" s="139">
        <v>58.09</v>
      </c>
      <c r="AD980" s="139">
        <v>0</v>
      </c>
      <c r="AE980" s="139"/>
      <c r="AF980" s="139"/>
      <c r="AG980" s="139"/>
      <c r="AH980" s="139"/>
      <c r="AI980" s="139"/>
      <c r="AJ980" s="139"/>
      <c r="AK980" s="139"/>
      <c r="AL980" s="139"/>
      <c r="AM980" s="139">
        <v>62.07</v>
      </c>
      <c r="AN980" s="139">
        <v>0</v>
      </c>
      <c r="AO980" s="139">
        <v>58.09</v>
      </c>
      <c r="AP980" s="139">
        <v>0</v>
      </c>
    </row>
    <row r="981" spans="1:42" x14ac:dyDescent="0.25">
      <c r="A981">
        <f>'[2]All Speed'!A981</f>
        <v>15852</v>
      </c>
      <c r="B981">
        <f>'[2]All Speed'!C981</f>
        <v>3</v>
      </c>
      <c r="C981" s="8" t="str">
        <f>'[2]All Speed'!D981</f>
        <v>SR-94 WB</v>
      </c>
      <c r="D981" s="5">
        <f>'[2]All Speed'!E981</f>
        <v>29</v>
      </c>
      <c r="E981" s="1">
        <f>'[2]All Speed'!F981</f>
        <v>0.21</v>
      </c>
      <c r="F981" s="8" t="str">
        <f>'[2]All Speed'!G981</f>
        <v>32ND</v>
      </c>
      <c r="G981" s="112">
        <f>'[2]All Speed'!I981</f>
        <v>65.510000000000005</v>
      </c>
      <c r="H981" s="2">
        <f>'[2]All Speed'!J981</f>
        <v>38.130000000000003</v>
      </c>
      <c r="I981" s="112">
        <f>'[2]All Speed'!K981</f>
        <v>62.43</v>
      </c>
      <c r="J981" s="2">
        <f>'[2]All Speed'!L981</f>
        <v>63.53</v>
      </c>
      <c r="K981" s="112">
        <f>'[2]All Speed'!M981</f>
        <v>65.17</v>
      </c>
      <c r="L981" s="115">
        <f>VLOOKUP(A:A,readme[#All],2,FALSE)</f>
        <v>0</v>
      </c>
      <c r="M981" s="119">
        <f>VLOOKUP(A:A,readme[#All],3,FALSE)</f>
        <v>0</v>
      </c>
      <c r="N981" s="115">
        <f>VLOOKUP(A:A,readme[#All],4,FALSE)</f>
        <v>0</v>
      </c>
      <c r="O981" s="6">
        <f>VLOOKUP(A:A,readme[#All],5,FALSE)</f>
        <v>0</v>
      </c>
      <c r="P981" s="115">
        <f>VLOOKUP(A:A,readme[#All],6,FALSE)</f>
        <v>0</v>
      </c>
      <c r="Q981" s="143">
        <f t="shared" si="60"/>
        <v>-1</v>
      </c>
      <c r="R981" s="117">
        <f t="shared" si="61"/>
        <v>1453.8969000000002</v>
      </c>
      <c r="S981" s="143">
        <f t="shared" si="62"/>
        <v>-1</v>
      </c>
      <c r="T981" s="118">
        <f t="shared" si="63"/>
        <v>4036.0608999999999</v>
      </c>
      <c r="V981" s="10">
        <v>31183</v>
      </c>
      <c r="W981" s="139">
        <v>68.16</v>
      </c>
      <c r="X981" s="139">
        <v>0</v>
      </c>
      <c r="Y981" s="139">
        <v>66.290000000000006</v>
      </c>
      <c r="Z981" s="139">
        <v>0</v>
      </c>
      <c r="AA981" s="139"/>
      <c r="AB981" s="139"/>
      <c r="AC981" s="139"/>
      <c r="AD981" s="139"/>
      <c r="AE981" s="139"/>
      <c r="AF981" s="139"/>
      <c r="AG981" s="139"/>
      <c r="AH981" s="139"/>
      <c r="AI981" s="139"/>
      <c r="AJ981" s="139"/>
      <c r="AK981" s="139"/>
      <c r="AL981" s="139"/>
      <c r="AM981" s="139">
        <v>68.16</v>
      </c>
      <c r="AN981" s="139">
        <v>0</v>
      </c>
      <c r="AO981" s="139">
        <v>66.290000000000006</v>
      </c>
      <c r="AP981" s="139">
        <v>0</v>
      </c>
    </row>
    <row r="982" spans="1:42" x14ac:dyDescent="0.25">
      <c r="A982">
        <f>'[2]All Speed'!A982</f>
        <v>15856</v>
      </c>
      <c r="B982">
        <f>'[2]All Speed'!C982</f>
        <v>3</v>
      </c>
      <c r="C982" s="8" t="str">
        <f>'[2]All Speed'!D982</f>
        <v>SR-94 WB</v>
      </c>
      <c r="D982" s="5">
        <f>'[2]All Speed'!E982</f>
        <v>32</v>
      </c>
      <c r="E982" s="1">
        <f>'[2]All Speed'!F982</f>
        <v>0.21</v>
      </c>
      <c r="F982" s="8" t="str">
        <f>'[2]All Speed'!G982</f>
        <v>28TH</v>
      </c>
      <c r="G982" s="112">
        <f>'[2]All Speed'!I982</f>
        <v>66.430000000000007</v>
      </c>
      <c r="H982" s="2">
        <f>'[2]All Speed'!J982</f>
        <v>35.29</v>
      </c>
      <c r="I982" s="112">
        <f>'[2]All Speed'!K982</f>
        <v>63.93</v>
      </c>
      <c r="J982" s="2">
        <f>'[2]All Speed'!L982</f>
        <v>65.56</v>
      </c>
      <c r="K982" s="112">
        <f>'[2]All Speed'!M982</f>
        <v>66</v>
      </c>
      <c r="L982" s="115">
        <f>VLOOKUP(A:A,readme[#All],2,FALSE)</f>
        <v>0</v>
      </c>
      <c r="M982" s="119">
        <f>VLOOKUP(A:A,readme[#All],3,FALSE)</f>
        <v>0</v>
      </c>
      <c r="N982" s="115">
        <f>VLOOKUP(A:A,readme[#All],4,FALSE)</f>
        <v>0</v>
      </c>
      <c r="O982" s="6">
        <f>VLOOKUP(A:A,readme[#All],5,FALSE)</f>
        <v>0</v>
      </c>
      <c r="P982" s="115">
        <f>VLOOKUP(A:A,readme[#All],6,FALSE)</f>
        <v>0</v>
      </c>
      <c r="Q982" s="143">
        <f t="shared" si="60"/>
        <v>-1</v>
      </c>
      <c r="R982" s="117">
        <f t="shared" si="61"/>
        <v>1245.3841</v>
      </c>
      <c r="S982" s="143">
        <f t="shared" si="62"/>
        <v>-1</v>
      </c>
      <c r="T982" s="118">
        <f t="shared" si="63"/>
        <v>4298.1136000000006</v>
      </c>
      <c r="V982" s="10">
        <v>31192</v>
      </c>
      <c r="W982" s="139">
        <v>66.05</v>
      </c>
      <c r="X982" s="139">
        <v>0</v>
      </c>
      <c r="Y982" s="139">
        <v>60.93</v>
      </c>
      <c r="Z982" s="139">
        <v>0</v>
      </c>
      <c r="AA982" s="139"/>
      <c r="AB982" s="139"/>
      <c r="AC982" s="139"/>
      <c r="AD982" s="139"/>
      <c r="AE982" s="139"/>
      <c r="AF982" s="139"/>
      <c r="AG982" s="139"/>
      <c r="AH982" s="139"/>
      <c r="AI982" s="139"/>
      <c r="AJ982" s="139"/>
      <c r="AK982" s="139"/>
      <c r="AL982" s="139"/>
      <c r="AM982" s="139">
        <v>66.05</v>
      </c>
      <c r="AN982" s="139">
        <v>0</v>
      </c>
      <c r="AO982" s="139">
        <v>60.93</v>
      </c>
      <c r="AP982" s="139">
        <v>0</v>
      </c>
    </row>
    <row r="983" spans="1:42" x14ac:dyDescent="0.25">
      <c r="A983">
        <f>'[2]All Speed'!A983</f>
        <v>15862</v>
      </c>
      <c r="B983">
        <f>'[2]All Speed'!C983</f>
        <v>3</v>
      </c>
      <c r="C983" s="8" t="str">
        <f>'[2]All Speed'!D983</f>
        <v>SR-94 WB</v>
      </c>
      <c r="D983" s="5">
        <f>'[2]All Speed'!E983</f>
        <v>34</v>
      </c>
      <c r="E983" s="1">
        <f>'[2]All Speed'!F983</f>
        <v>0.25</v>
      </c>
      <c r="F983" s="8" t="str">
        <f>'[2]All Speed'!G983</f>
        <v>25TH</v>
      </c>
      <c r="G983" s="112">
        <f>'[2]All Speed'!I983</f>
        <v>65.58</v>
      </c>
      <c r="H983" s="2">
        <f>'[2]All Speed'!J983</f>
        <v>32.229999999999997</v>
      </c>
      <c r="I983" s="112">
        <f>'[2]All Speed'!K983</f>
        <v>61.91</v>
      </c>
      <c r="J983" s="2">
        <f>'[2]All Speed'!L983</f>
        <v>64.540000000000006</v>
      </c>
      <c r="K983" s="112">
        <f>'[2]All Speed'!M983</f>
        <v>65.239999999999995</v>
      </c>
      <c r="L983" s="115">
        <f>VLOOKUP(A:A,readme[#All],2,FALSE)</f>
        <v>0</v>
      </c>
      <c r="M983" s="119">
        <f>VLOOKUP(A:A,readme[#All],3,FALSE)</f>
        <v>0</v>
      </c>
      <c r="N983" s="115">
        <f>VLOOKUP(A:A,readme[#All],4,FALSE)</f>
        <v>0</v>
      </c>
      <c r="O983" s="6">
        <f>VLOOKUP(A:A,readme[#All],5,FALSE)</f>
        <v>0</v>
      </c>
      <c r="P983" s="115">
        <f>VLOOKUP(A:A,readme[#All],6,FALSE)</f>
        <v>0</v>
      </c>
      <c r="Q983" s="143">
        <f t="shared" si="60"/>
        <v>-1</v>
      </c>
      <c r="R983" s="117">
        <f t="shared" si="61"/>
        <v>1038.7728999999997</v>
      </c>
      <c r="S983" s="143">
        <f t="shared" si="62"/>
        <v>-1</v>
      </c>
      <c r="T983" s="118">
        <f t="shared" si="63"/>
        <v>4165.4116000000004</v>
      </c>
      <c r="V983" s="10">
        <v>31193</v>
      </c>
      <c r="W983" s="139"/>
      <c r="X983" s="139"/>
      <c r="Y983" s="139"/>
      <c r="Z983" s="139"/>
      <c r="AA983" s="139">
        <v>51.93</v>
      </c>
      <c r="AB983" s="139">
        <v>0</v>
      </c>
      <c r="AC983" s="139">
        <v>69.53</v>
      </c>
      <c r="AD983" s="139">
        <v>0</v>
      </c>
      <c r="AE983" s="139"/>
      <c r="AF983" s="139"/>
      <c r="AG983" s="139"/>
      <c r="AH983" s="139"/>
      <c r="AI983" s="139"/>
      <c r="AJ983" s="139"/>
      <c r="AK983" s="139"/>
      <c r="AL983" s="139"/>
      <c r="AM983" s="139">
        <v>51.93</v>
      </c>
      <c r="AN983" s="139">
        <v>0</v>
      </c>
      <c r="AO983" s="139">
        <v>69.53</v>
      </c>
      <c r="AP983" s="139">
        <v>0</v>
      </c>
    </row>
    <row r="984" spans="1:42" x14ac:dyDescent="0.25">
      <c r="A984">
        <f>'[2]All Speed'!A984</f>
        <v>13153</v>
      </c>
      <c r="B984">
        <f>'[2]All Speed'!C984</f>
        <v>3</v>
      </c>
      <c r="C984" s="8" t="str">
        <f>'[2]All Speed'!D984</f>
        <v>SR-94 WB</v>
      </c>
      <c r="D984" s="5">
        <f>'[2]All Speed'!E984</f>
        <v>1</v>
      </c>
      <c r="E984" s="1">
        <f>'[2]All Speed'!F984</f>
        <v>0.31</v>
      </c>
      <c r="F984" s="8" t="str">
        <f>'[2]All Speed'!G984</f>
        <v>CAMPO</v>
      </c>
      <c r="G984" s="112">
        <f>'[2]All Speed'!I984</f>
        <v>58.81</v>
      </c>
      <c r="H984" s="2">
        <f>'[2]All Speed'!J984</f>
        <v>56.17</v>
      </c>
      <c r="I984" s="112">
        <f>'[2]All Speed'!K984</f>
        <v>54.09</v>
      </c>
      <c r="J984" s="2">
        <f>'[2]All Speed'!L984</f>
        <v>54.29</v>
      </c>
      <c r="K984" s="112">
        <f>'[2]All Speed'!M984</f>
        <v>55.02</v>
      </c>
      <c r="L984" s="115">
        <f>VLOOKUP(A:A,readme[#All],2,FALSE)</f>
        <v>0</v>
      </c>
      <c r="M984" s="119">
        <f>VLOOKUP(A:A,readme[#All],3,FALSE)</f>
        <v>0</v>
      </c>
      <c r="N984" s="115">
        <f>VLOOKUP(A:A,readme[#All],4,FALSE)</f>
        <v>0</v>
      </c>
      <c r="O984" s="6">
        <f>VLOOKUP(A:A,readme[#All],5,FALSE)</f>
        <v>0</v>
      </c>
      <c r="P984" s="115">
        <f>VLOOKUP(A:A,readme[#All],6,FALSE)</f>
        <v>0</v>
      </c>
      <c r="Q984" s="143">
        <f t="shared" si="60"/>
        <v>-1</v>
      </c>
      <c r="R984" s="117">
        <f t="shared" si="61"/>
        <v>3155.0689000000002</v>
      </c>
      <c r="S984" s="143">
        <f t="shared" si="62"/>
        <v>-1</v>
      </c>
      <c r="T984" s="118">
        <f t="shared" si="63"/>
        <v>2947.4040999999997</v>
      </c>
      <c r="V984" s="10">
        <v>31198</v>
      </c>
      <c r="W984" s="139">
        <v>67.510000000000005</v>
      </c>
      <c r="X984" s="139">
        <v>0</v>
      </c>
      <c r="Y984" s="139">
        <v>69.11</v>
      </c>
      <c r="Z984" s="139">
        <v>0</v>
      </c>
      <c r="AA984" s="139"/>
      <c r="AB984" s="139"/>
      <c r="AC984" s="139"/>
      <c r="AD984" s="139"/>
      <c r="AE984" s="139"/>
      <c r="AF984" s="139"/>
      <c r="AG984" s="139"/>
      <c r="AH984" s="139"/>
      <c r="AI984" s="139"/>
      <c r="AJ984" s="139"/>
      <c r="AK984" s="139"/>
      <c r="AL984" s="139"/>
      <c r="AM984" s="139">
        <v>67.510000000000005</v>
      </c>
      <c r="AN984" s="139">
        <v>0</v>
      </c>
      <c r="AO984" s="139">
        <v>69.11</v>
      </c>
      <c r="AP984" s="139">
        <v>0</v>
      </c>
    </row>
    <row r="985" spans="1:42" x14ac:dyDescent="0.25">
      <c r="A985">
        <f>'[2]All Speed'!A985</f>
        <v>13149</v>
      </c>
      <c r="B985">
        <f>'[2]All Speed'!C985</f>
        <v>3</v>
      </c>
      <c r="C985" s="8" t="str">
        <f>'[2]All Speed'!D985</f>
        <v>SR-94 WB</v>
      </c>
      <c r="D985" s="5">
        <f>'[2]All Speed'!E985</f>
        <v>2</v>
      </c>
      <c r="E985" s="1">
        <f>'[2]All Speed'!F985</f>
        <v>0.21</v>
      </c>
      <c r="F985" s="8" t="str">
        <f>'[2]All Speed'!G985</f>
        <v>AVOCADO</v>
      </c>
      <c r="G985" s="112">
        <f>'[2]All Speed'!I985</f>
        <v>65.459999999999994</v>
      </c>
      <c r="H985" s="2">
        <f>'[2]All Speed'!J985</f>
        <v>61.96</v>
      </c>
      <c r="I985" s="112">
        <f>'[2]All Speed'!K985</f>
        <v>62.42</v>
      </c>
      <c r="J985" s="2">
        <f>'[2]All Speed'!L985</f>
        <v>63.18</v>
      </c>
      <c r="K985" s="112">
        <f>'[2]All Speed'!M985</f>
        <v>63.25</v>
      </c>
      <c r="L985" s="115">
        <f>VLOOKUP(A:A,readme[#All],2,FALSE)</f>
        <v>0</v>
      </c>
      <c r="M985" s="119">
        <f>VLOOKUP(A:A,readme[#All],3,FALSE)</f>
        <v>0</v>
      </c>
      <c r="N985" s="115">
        <f>VLOOKUP(A:A,readme[#All],4,FALSE)</f>
        <v>0</v>
      </c>
      <c r="O985" s="6">
        <f>VLOOKUP(A:A,readme[#All],5,FALSE)</f>
        <v>0</v>
      </c>
      <c r="P985" s="115">
        <f>VLOOKUP(A:A,readme[#All],6,FALSE)</f>
        <v>0</v>
      </c>
      <c r="Q985" s="143">
        <f t="shared" si="60"/>
        <v>-1</v>
      </c>
      <c r="R985" s="117">
        <f t="shared" si="61"/>
        <v>3839.0416</v>
      </c>
      <c r="S985" s="143">
        <f t="shared" si="62"/>
        <v>-1</v>
      </c>
      <c r="T985" s="118">
        <f t="shared" si="63"/>
        <v>3991.7123999999999</v>
      </c>
      <c r="V985" s="10">
        <v>31205</v>
      </c>
      <c r="W985" s="139">
        <v>67.41</v>
      </c>
      <c r="X985" s="139">
        <v>0</v>
      </c>
      <c r="Y985" s="139">
        <v>47.23</v>
      </c>
      <c r="Z985" s="139">
        <v>0</v>
      </c>
      <c r="AA985" s="139"/>
      <c r="AB985" s="139"/>
      <c r="AC985" s="139"/>
      <c r="AD985" s="139"/>
      <c r="AE985" s="139"/>
      <c r="AF985" s="139"/>
      <c r="AG985" s="139"/>
      <c r="AH985" s="139"/>
      <c r="AI985" s="139"/>
      <c r="AJ985" s="139"/>
      <c r="AK985" s="139"/>
      <c r="AL985" s="139"/>
      <c r="AM985" s="139">
        <v>67.41</v>
      </c>
      <c r="AN985" s="139">
        <v>0</v>
      </c>
      <c r="AO985" s="139">
        <v>47.23</v>
      </c>
      <c r="AP985" s="139">
        <v>0</v>
      </c>
    </row>
    <row r="986" spans="1:42" x14ac:dyDescent="0.25">
      <c r="A986">
        <f>'[2]All Speed'!A986</f>
        <v>13141</v>
      </c>
      <c r="B986">
        <f>'[2]All Speed'!C986</f>
        <v>3</v>
      </c>
      <c r="C986" s="8" t="str">
        <f>'[2]All Speed'!D986</f>
        <v>SR-94 WB</v>
      </c>
      <c r="D986" s="5">
        <f>'[2]All Speed'!E986</f>
        <v>3</v>
      </c>
      <c r="E986" s="1">
        <f>'[2]All Speed'!F986</f>
        <v>0.43</v>
      </c>
      <c r="F986" s="8" t="str">
        <f>'[2]All Speed'!G986</f>
        <v>SWEETWATER SPRINGS</v>
      </c>
      <c r="G986" s="112">
        <f>'[2]All Speed'!I986</f>
        <v>65.459999999999994</v>
      </c>
      <c r="H986" s="2">
        <f>'[2]All Speed'!J986</f>
        <v>61.96</v>
      </c>
      <c r="I986" s="112">
        <f>'[2]All Speed'!K986</f>
        <v>62.42</v>
      </c>
      <c r="J986" s="2">
        <f>'[2]All Speed'!L986</f>
        <v>63.18</v>
      </c>
      <c r="K986" s="112">
        <f>'[2]All Speed'!M986</f>
        <v>63.25</v>
      </c>
      <c r="L986" s="115">
        <f>VLOOKUP(A:A,readme[#All],2,FALSE)</f>
        <v>0</v>
      </c>
      <c r="M986" s="119">
        <f>VLOOKUP(A:A,readme[#All],3,FALSE)</f>
        <v>0</v>
      </c>
      <c r="N986" s="115">
        <f>VLOOKUP(A:A,readme[#All],4,FALSE)</f>
        <v>0</v>
      </c>
      <c r="O986" s="6">
        <f>VLOOKUP(A:A,readme[#All],5,FALSE)</f>
        <v>0</v>
      </c>
      <c r="P986" s="115">
        <f>VLOOKUP(A:A,readme[#All],6,FALSE)</f>
        <v>0</v>
      </c>
      <c r="Q986" s="143">
        <f t="shared" si="60"/>
        <v>-1</v>
      </c>
      <c r="R986" s="117">
        <f t="shared" si="61"/>
        <v>3839.0416</v>
      </c>
      <c r="S986" s="143">
        <f t="shared" si="62"/>
        <v>-1</v>
      </c>
      <c r="T986" s="118">
        <f t="shared" si="63"/>
        <v>3991.7123999999999</v>
      </c>
      <c r="V986" s="10">
        <v>31206</v>
      </c>
      <c r="W986" s="139">
        <v>72.47</v>
      </c>
      <c r="X986" s="139">
        <v>0</v>
      </c>
      <c r="Y986" s="139">
        <v>63.25</v>
      </c>
      <c r="Z986" s="139">
        <v>0</v>
      </c>
      <c r="AA986" s="139"/>
      <c r="AB986" s="139"/>
      <c r="AC986" s="139"/>
      <c r="AD986" s="139"/>
      <c r="AE986" s="139"/>
      <c r="AF986" s="139"/>
      <c r="AG986" s="139"/>
      <c r="AH986" s="139"/>
      <c r="AI986" s="139"/>
      <c r="AJ986" s="139"/>
      <c r="AK986" s="139"/>
      <c r="AL986" s="139"/>
      <c r="AM986" s="139">
        <v>72.47</v>
      </c>
      <c r="AN986" s="139">
        <v>0</v>
      </c>
      <c r="AO986" s="139">
        <v>63.25</v>
      </c>
      <c r="AP986" s="139">
        <v>0</v>
      </c>
    </row>
    <row r="987" spans="1:42" x14ac:dyDescent="0.25">
      <c r="A987">
        <f>'[2]All Speed'!A987</f>
        <v>13135</v>
      </c>
      <c r="B987">
        <f>'[2]All Speed'!C987</f>
        <v>3</v>
      </c>
      <c r="C987" s="8" t="str">
        <f>'[2]All Speed'!D987</f>
        <v>SR-94 WB</v>
      </c>
      <c r="D987" s="5">
        <f>'[2]All Speed'!E987</f>
        <v>4</v>
      </c>
      <c r="E987" s="1">
        <f>'[2]All Speed'!F987</f>
        <v>0.48</v>
      </c>
      <c r="F987" s="8" t="str">
        <f>'[2]All Speed'!G987</f>
        <v>SWEETWATER SPRINGS</v>
      </c>
      <c r="G987" s="112">
        <f>'[2]All Speed'!I987</f>
        <v>65.459999999999994</v>
      </c>
      <c r="H987" s="2">
        <f>'[2]All Speed'!J987</f>
        <v>61.96</v>
      </c>
      <c r="I987" s="112">
        <f>'[2]All Speed'!K987</f>
        <v>62.42</v>
      </c>
      <c r="J987" s="2">
        <f>'[2]All Speed'!L987</f>
        <v>63.18</v>
      </c>
      <c r="K987" s="112">
        <f>'[2]All Speed'!M987</f>
        <v>63.25</v>
      </c>
      <c r="L987" s="115">
        <f>VLOOKUP(A:A,readme[#All],2,FALSE)</f>
        <v>0</v>
      </c>
      <c r="M987" s="119">
        <f>VLOOKUP(A:A,readme[#All],3,FALSE)</f>
        <v>0</v>
      </c>
      <c r="N987" s="115">
        <f>VLOOKUP(A:A,readme[#All],4,FALSE)</f>
        <v>0</v>
      </c>
      <c r="O987" s="6">
        <f>VLOOKUP(A:A,readme[#All],5,FALSE)</f>
        <v>0</v>
      </c>
      <c r="P987" s="115">
        <f>VLOOKUP(A:A,readme[#All],6,FALSE)</f>
        <v>0</v>
      </c>
      <c r="Q987" s="143">
        <f t="shared" si="60"/>
        <v>-1</v>
      </c>
      <c r="R987" s="117">
        <f t="shared" si="61"/>
        <v>3839.0416</v>
      </c>
      <c r="S987" s="143">
        <f t="shared" si="62"/>
        <v>-1</v>
      </c>
      <c r="T987" s="118">
        <f t="shared" si="63"/>
        <v>3991.7123999999999</v>
      </c>
      <c r="V987" s="10">
        <v>31207</v>
      </c>
      <c r="W987" s="139"/>
      <c r="X987" s="139"/>
      <c r="Y987" s="139"/>
      <c r="Z987" s="139"/>
      <c r="AA987" s="139">
        <v>69.989999999999995</v>
      </c>
      <c r="AB987" s="139">
        <v>0</v>
      </c>
      <c r="AC987" s="139">
        <v>71.23</v>
      </c>
      <c r="AD987" s="139">
        <v>0</v>
      </c>
      <c r="AE987" s="139"/>
      <c r="AF987" s="139"/>
      <c r="AG987" s="139"/>
      <c r="AH987" s="139"/>
      <c r="AI987" s="139"/>
      <c r="AJ987" s="139"/>
      <c r="AK987" s="139"/>
      <c r="AL987" s="139"/>
      <c r="AM987" s="139">
        <v>69.989999999999995</v>
      </c>
      <c r="AN987" s="139">
        <v>0</v>
      </c>
      <c r="AO987" s="139">
        <v>71.23</v>
      </c>
      <c r="AP987" s="139">
        <v>0</v>
      </c>
    </row>
    <row r="988" spans="1:42" x14ac:dyDescent="0.25">
      <c r="A988">
        <f>'[2]All Speed'!A988</f>
        <v>13128</v>
      </c>
      <c r="B988">
        <f>'[2]All Speed'!C988</f>
        <v>3</v>
      </c>
      <c r="C988" s="8" t="str">
        <f>'[2]All Speed'!D988</f>
        <v>SR-94 WB</v>
      </c>
      <c r="D988" s="5">
        <f>'[2]All Speed'!E988</f>
        <v>5</v>
      </c>
      <c r="E988" s="1">
        <f>'[2]All Speed'!F988</f>
        <v>0.4</v>
      </c>
      <c r="F988" s="8" t="str">
        <f>'[2]All Speed'!G988</f>
        <v>KENWOOD</v>
      </c>
      <c r="G988" s="112">
        <f>'[2]All Speed'!I988</f>
        <v>66.290000000000006</v>
      </c>
      <c r="H988" s="2">
        <f>'[2]All Speed'!J988</f>
        <v>59.42</v>
      </c>
      <c r="I988" s="112">
        <f>'[2]All Speed'!K988</f>
        <v>63.38</v>
      </c>
      <c r="J988" s="2">
        <f>'[2]All Speed'!L988</f>
        <v>63.65</v>
      </c>
      <c r="K988" s="112">
        <f>'[2]All Speed'!M988</f>
        <v>63.96</v>
      </c>
      <c r="L988" s="115">
        <f>VLOOKUP(A:A,readme[#All],2,FALSE)</f>
        <v>0</v>
      </c>
      <c r="M988" s="119">
        <f>VLOOKUP(A:A,readme[#All],3,FALSE)</f>
        <v>0</v>
      </c>
      <c r="N988" s="115">
        <f>VLOOKUP(A:A,readme[#All],4,FALSE)</f>
        <v>0</v>
      </c>
      <c r="O988" s="6">
        <f>VLOOKUP(A:A,readme[#All],5,FALSE)</f>
        <v>0</v>
      </c>
      <c r="P988" s="115">
        <f>VLOOKUP(A:A,readme[#All],6,FALSE)</f>
        <v>0</v>
      </c>
      <c r="Q988" s="143">
        <f t="shared" si="60"/>
        <v>-1</v>
      </c>
      <c r="R988" s="117">
        <f t="shared" si="61"/>
        <v>3530.7364000000002</v>
      </c>
      <c r="S988" s="143">
        <f t="shared" si="62"/>
        <v>-1</v>
      </c>
      <c r="T988" s="118">
        <f t="shared" si="63"/>
        <v>4051.3224999999998</v>
      </c>
      <c r="V988" s="10">
        <v>31208</v>
      </c>
      <c r="W988" s="139"/>
      <c r="X988" s="139"/>
      <c r="Y988" s="139"/>
      <c r="Z988" s="139"/>
      <c r="AA988" s="139">
        <v>62.27</v>
      </c>
      <c r="AB988" s="139">
        <v>0</v>
      </c>
      <c r="AC988" s="139">
        <v>67.56</v>
      </c>
      <c r="AD988" s="139">
        <v>0</v>
      </c>
      <c r="AE988" s="139"/>
      <c r="AF988" s="139"/>
      <c r="AG988" s="139"/>
      <c r="AH988" s="139"/>
      <c r="AI988" s="139"/>
      <c r="AJ988" s="139"/>
      <c r="AK988" s="139"/>
      <c r="AL988" s="139"/>
      <c r="AM988" s="139">
        <v>62.27</v>
      </c>
      <c r="AN988" s="139">
        <v>0</v>
      </c>
      <c r="AO988" s="139">
        <v>67.56</v>
      </c>
      <c r="AP988" s="139">
        <v>0</v>
      </c>
    </row>
    <row r="989" spans="1:42" x14ac:dyDescent="0.25">
      <c r="A989">
        <f>'[2]All Speed'!A989</f>
        <v>13118</v>
      </c>
      <c r="B989">
        <f>'[2]All Speed'!C989</f>
        <v>3</v>
      </c>
      <c r="C989" s="8" t="str">
        <f>'[2]All Speed'!D989</f>
        <v>SR-94 WB</v>
      </c>
      <c r="D989" s="5">
        <f>'[2]All Speed'!E989</f>
        <v>7</v>
      </c>
      <c r="E989" s="1">
        <f>'[2]All Speed'!F989</f>
        <v>0.32</v>
      </c>
      <c r="F989" s="8" t="str">
        <f>'[2]All Speed'!G989</f>
        <v>BANCROFT</v>
      </c>
      <c r="G989" s="112">
        <f>'[2]All Speed'!I989</f>
        <v>63.96</v>
      </c>
      <c r="H989" s="2">
        <f>'[2]All Speed'!J989</f>
        <v>54.73</v>
      </c>
      <c r="I989" s="112">
        <f>'[2]All Speed'!K989</f>
        <v>61.2</v>
      </c>
      <c r="J989" s="2">
        <f>'[2]All Speed'!L989</f>
        <v>61.53</v>
      </c>
      <c r="K989" s="112">
        <f>'[2]All Speed'!M989</f>
        <v>62.36</v>
      </c>
      <c r="L989" s="115">
        <f>VLOOKUP(A:A,readme[#All],2,FALSE)</f>
        <v>0</v>
      </c>
      <c r="M989" s="119">
        <f>VLOOKUP(A:A,readme[#All],3,FALSE)</f>
        <v>0</v>
      </c>
      <c r="N989" s="115">
        <f>VLOOKUP(A:A,readme[#All],4,FALSE)</f>
        <v>0</v>
      </c>
      <c r="O989" s="6">
        <f>VLOOKUP(A:A,readme[#All],5,FALSE)</f>
        <v>0</v>
      </c>
      <c r="P989" s="115">
        <f>VLOOKUP(A:A,readme[#All],6,FALSE)</f>
        <v>0</v>
      </c>
      <c r="Q989" s="143">
        <f t="shared" si="60"/>
        <v>-1</v>
      </c>
      <c r="R989" s="117">
        <f t="shared" si="61"/>
        <v>2995.3728999999998</v>
      </c>
      <c r="S989" s="143">
        <f t="shared" si="62"/>
        <v>-1</v>
      </c>
      <c r="T989" s="118">
        <f t="shared" si="63"/>
        <v>3785.9409000000001</v>
      </c>
      <c r="V989" s="10">
        <v>31212</v>
      </c>
      <c r="W989" s="139"/>
      <c r="X989" s="139"/>
      <c r="Y989" s="139"/>
      <c r="Z989" s="139"/>
      <c r="AA989" s="139"/>
      <c r="AB989" s="139"/>
      <c r="AC989" s="139"/>
      <c r="AD989" s="139"/>
      <c r="AE989" s="139"/>
      <c r="AF989" s="139"/>
      <c r="AG989" s="139"/>
      <c r="AH989" s="139"/>
      <c r="AI989" s="139">
        <v>66.599999999999994</v>
      </c>
      <c r="AJ989" s="139">
        <v>0</v>
      </c>
      <c r="AK989" s="139">
        <v>45.12</v>
      </c>
      <c r="AL989" s="139">
        <v>0</v>
      </c>
      <c r="AM989" s="139">
        <v>66.599999999999994</v>
      </c>
      <c r="AN989" s="139">
        <v>0</v>
      </c>
      <c r="AO989" s="139">
        <v>45.12</v>
      </c>
      <c r="AP989" s="139">
        <v>0</v>
      </c>
    </row>
    <row r="990" spans="1:42" x14ac:dyDescent="0.25">
      <c r="C990" s="8"/>
      <c r="D990" s="5"/>
      <c r="E990" s="1"/>
      <c r="F990" s="8"/>
      <c r="G990" s="112"/>
      <c r="H990" s="2"/>
      <c r="I990" s="112"/>
      <c r="J990" s="2"/>
      <c r="K990" s="112"/>
      <c r="L990" s="115"/>
      <c r="M990" s="119"/>
      <c r="N990" s="115"/>
      <c r="O990" s="6"/>
      <c r="P990" s="115"/>
      <c r="Q990" s="143"/>
      <c r="R990" s="117"/>
      <c r="S990" s="143"/>
      <c r="T990" s="118"/>
      <c r="V990" s="10">
        <v>31312</v>
      </c>
      <c r="W990" s="139"/>
      <c r="X990" s="139"/>
      <c r="Y990" s="139"/>
      <c r="Z990" s="139"/>
      <c r="AA990" s="139"/>
      <c r="AB990" s="139"/>
      <c r="AC990" s="139"/>
      <c r="AD990" s="139"/>
      <c r="AE990" s="139"/>
      <c r="AF990" s="139"/>
      <c r="AG990" s="139"/>
      <c r="AH990" s="139"/>
      <c r="AI990" s="139">
        <v>61.59</v>
      </c>
      <c r="AJ990" s="139">
        <v>0</v>
      </c>
      <c r="AK990" s="139">
        <v>60.14</v>
      </c>
      <c r="AL990" s="139">
        <v>0</v>
      </c>
      <c r="AM990" s="139">
        <v>61.59</v>
      </c>
      <c r="AN990" s="139">
        <v>0</v>
      </c>
      <c r="AO990" s="139">
        <v>60.14</v>
      </c>
      <c r="AP990" s="139">
        <v>0</v>
      </c>
    </row>
    <row r="991" spans="1:42" x14ac:dyDescent="0.25">
      <c r="C991" s="8"/>
      <c r="D991" s="5"/>
      <c r="E991" s="1"/>
      <c r="F991" s="8"/>
      <c r="G991" s="112"/>
      <c r="H991" s="2"/>
      <c r="I991" s="112"/>
      <c r="J991" s="2"/>
      <c r="K991" s="112"/>
      <c r="L991" s="115"/>
      <c r="M991" s="119"/>
      <c r="N991" s="115"/>
      <c r="O991" s="6"/>
      <c r="P991" s="115"/>
      <c r="Q991" s="143"/>
      <c r="R991" s="117"/>
      <c r="S991" s="143"/>
      <c r="T991" s="118"/>
      <c r="V991" s="10">
        <v>36079</v>
      </c>
      <c r="W991" s="139"/>
      <c r="X991" s="139"/>
      <c r="Y991" s="139"/>
      <c r="Z991" s="139"/>
      <c r="AA991" s="139"/>
      <c r="AB991" s="139"/>
      <c r="AC991" s="139"/>
      <c r="AD991" s="139"/>
      <c r="AE991" s="139"/>
      <c r="AF991" s="139"/>
      <c r="AG991" s="139"/>
      <c r="AH991" s="139"/>
      <c r="AI991" s="139">
        <v>65.45</v>
      </c>
      <c r="AJ991" s="139">
        <v>0</v>
      </c>
      <c r="AK991" s="139">
        <v>64.39</v>
      </c>
      <c r="AL991" s="139">
        <v>0</v>
      </c>
      <c r="AM991" s="139">
        <v>65.45</v>
      </c>
      <c r="AN991" s="139">
        <v>0</v>
      </c>
      <c r="AO991" s="139">
        <v>64.39</v>
      </c>
      <c r="AP991" s="139">
        <v>0</v>
      </c>
    </row>
    <row r="992" spans="1:42" x14ac:dyDescent="0.25">
      <c r="C992" s="8"/>
      <c r="D992" s="5"/>
      <c r="E992" s="1"/>
      <c r="F992" s="8"/>
      <c r="G992" s="112"/>
      <c r="H992" s="2"/>
      <c r="I992" s="112"/>
      <c r="J992" s="2"/>
      <c r="K992" s="112"/>
      <c r="L992" s="115"/>
      <c r="M992" s="119"/>
      <c r="N992" s="115"/>
      <c r="O992" s="6"/>
      <c r="P992" s="115"/>
      <c r="Q992" s="143"/>
      <c r="R992" s="117"/>
      <c r="S992" s="143"/>
      <c r="T992" s="118"/>
      <c r="V992" s="10" t="s">
        <v>64</v>
      </c>
      <c r="W992" s="139">
        <v>20135.929999999989</v>
      </c>
      <c r="X992" s="139">
        <v>0</v>
      </c>
      <c r="Y992" s="139">
        <v>20861.810000000009</v>
      </c>
      <c r="Z992" s="139">
        <v>0</v>
      </c>
      <c r="AA992" s="139">
        <v>20424.260000000009</v>
      </c>
      <c r="AB992" s="139">
        <v>0</v>
      </c>
      <c r="AC992" s="139">
        <v>18351.310000000012</v>
      </c>
      <c r="AD992" s="139">
        <v>0</v>
      </c>
      <c r="AE992" s="139">
        <v>9705.279999999997</v>
      </c>
      <c r="AF992" s="139">
        <v>0</v>
      </c>
      <c r="AG992" s="139">
        <v>10880.250000000002</v>
      </c>
      <c r="AH992" s="139">
        <v>0</v>
      </c>
      <c r="AI992" s="139">
        <v>10177.539999999999</v>
      </c>
      <c r="AJ992" s="139">
        <v>0</v>
      </c>
      <c r="AK992" s="139">
        <v>9117.98</v>
      </c>
      <c r="AL992" s="139">
        <v>0</v>
      </c>
      <c r="AM992" s="139">
        <v>60443.009999999973</v>
      </c>
      <c r="AN992" s="139">
        <v>0</v>
      </c>
      <c r="AO992" s="139">
        <v>59211.349999999969</v>
      </c>
      <c r="AP992" s="139">
        <v>0</v>
      </c>
    </row>
    <row r="993" spans="3:20" x14ac:dyDescent="0.25">
      <c r="C993" s="8"/>
      <c r="D993" s="5"/>
      <c r="E993" s="1"/>
      <c r="F993" s="8"/>
      <c r="G993" s="112"/>
      <c r="H993" s="2"/>
      <c r="I993" s="112"/>
      <c r="J993" s="2"/>
      <c r="K993" s="112"/>
      <c r="L993" s="115"/>
      <c r="M993" s="119"/>
      <c r="N993" s="115"/>
      <c r="O993" s="6"/>
      <c r="P993" s="115"/>
      <c r="Q993" s="143"/>
      <c r="R993" s="117"/>
      <c r="S993" s="143"/>
      <c r="T993" s="118"/>
    </row>
    <row r="994" spans="3:20" x14ac:dyDescent="0.25">
      <c r="C994" s="8"/>
      <c r="D994" s="5"/>
      <c r="E994" s="1"/>
      <c r="F994" s="8"/>
      <c r="G994" s="112"/>
      <c r="H994" s="2"/>
      <c r="I994" s="112"/>
      <c r="J994" s="2"/>
      <c r="K994" s="112"/>
      <c r="L994" s="115"/>
      <c r="M994" s="119"/>
      <c r="N994" s="115"/>
      <c r="O994" s="6"/>
      <c r="P994" s="115"/>
      <c r="Q994" s="143"/>
      <c r="R994" s="117"/>
      <c r="S994" s="143"/>
      <c r="T994" s="118"/>
    </row>
    <row r="995" spans="3:20" x14ac:dyDescent="0.25">
      <c r="C995" s="8"/>
      <c r="D995" s="5"/>
      <c r="E995" s="1"/>
      <c r="F995" s="8"/>
      <c r="G995" s="112"/>
      <c r="H995" s="2"/>
      <c r="I995" s="112"/>
      <c r="J995" s="2"/>
      <c r="K995" s="112"/>
      <c r="L995" s="115"/>
      <c r="M995" s="119"/>
      <c r="N995" s="115"/>
      <c r="O995" s="6"/>
      <c r="P995" s="115"/>
      <c r="Q995" s="143"/>
      <c r="R995" s="117"/>
      <c r="S995" s="143"/>
      <c r="T995" s="118"/>
    </row>
    <row r="996" spans="3:20" x14ac:dyDescent="0.25">
      <c r="C996" s="8"/>
      <c r="D996" s="5"/>
      <c r="E996" s="1"/>
      <c r="F996" s="8"/>
      <c r="G996" s="112"/>
      <c r="H996" s="2"/>
      <c r="I996" s="112"/>
      <c r="J996" s="2"/>
      <c r="K996" s="112"/>
      <c r="L996" s="115"/>
      <c r="M996" s="119"/>
      <c r="N996" s="115"/>
      <c r="O996" s="6"/>
      <c r="P996" s="115"/>
      <c r="Q996" s="143"/>
      <c r="R996" s="117"/>
      <c r="S996" s="143"/>
      <c r="T996" s="118"/>
    </row>
    <row r="997" spans="3:20" x14ac:dyDescent="0.25">
      <c r="C997" s="8"/>
      <c r="D997" s="5"/>
      <c r="E997" s="1"/>
      <c r="F997" s="8"/>
      <c r="G997" s="112"/>
      <c r="H997" s="2"/>
      <c r="I997" s="112"/>
      <c r="J997" s="2"/>
      <c r="K997" s="112"/>
      <c r="L997" s="115"/>
      <c r="M997" s="119"/>
      <c r="N997" s="115"/>
      <c r="O997" s="6"/>
      <c r="P997" s="115"/>
      <c r="Q997" s="143"/>
      <c r="R997" s="117"/>
      <c r="S997" s="143"/>
      <c r="T997" s="118"/>
    </row>
    <row r="998" spans="3:20" x14ac:dyDescent="0.25">
      <c r="C998" s="8"/>
      <c r="D998" s="5"/>
      <c r="E998" s="1"/>
      <c r="F998" s="8"/>
      <c r="G998" s="112"/>
      <c r="H998" s="2"/>
      <c r="I998" s="112"/>
      <c r="J998" s="2"/>
      <c r="K998" s="112"/>
      <c r="L998" s="115"/>
      <c r="M998" s="119"/>
      <c r="N998" s="115"/>
      <c r="O998" s="6"/>
      <c r="P998" s="115"/>
      <c r="Q998" s="143"/>
      <c r="R998" s="117"/>
      <c r="S998" s="143"/>
      <c r="T998" s="118"/>
    </row>
    <row r="999" spans="3:20" x14ac:dyDescent="0.25">
      <c r="C999" s="8"/>
      <c r="D999" s="5"/>
      <c r="E999" s="1"/>
      <c r="F999" s="8"/>
      <c r="G999" s="112"/>
      <c r="H999" s="2"/>
      <c r="I999" s="112"/>
      <c r="J999" s="2"/>
      <c r="K999" s="112"/>
      <c r="L999" s="115"/>
      <c r="M999" s="119"/>
      <c r="N999" s="115"/>
      <c r="O999" s="6"/>
      <c r="P999" s="115"/>
      <c r="Q999" s="143"/>
      <c r="R999" s="117"/>
      <c r="S999" s="143"/>
      <c r="T999" s="118"/>
    </row>
    <row r="1000" spans="3:20" x14ac:dyDescent="0.25">
      <c r="C1000" s="8"/>
      <c r="D1000" s="5"/>
      <c r="E1000" s="1"/>
      <c r="F1000" s="8"/>
      <c r="G1000" s="112"/>
      <c r="H1000" s="2"/>
      <c r="I1000" s="112"/>
      <c r="J1000" s="2"/>
      <c r="K1000" s="112"/>
      <c r="L1000" s="115"/>
      <c r="M1000" s="119"/>
      <c r="N1000" s="115"/>
      <c r="O1000" s="6"/>
      <c r="P1000" s="115"/>
      <c r="Q1000" s="143"/>
      <c r="R1000" s="117"/>
      <c r="S1000" s="143"/>
      <c r="T1000" s="118"/>
    </row>
    <row r="1001" spans="3:20" x14ac:dyDescent="0.25">
      <c r="C1001" s="8"/>
      <c r="D1001" s="5"/>
      <c r="E1001" s="1"/>
      <c r="F1001" s="8"/>
      <c r="G1001" s="112"/>
      <c r="H1001" s="2"/>
      <c r="I1001" s="112"/>
      <c r="J1001" s="2"/>
      <c r="K1001" s="112"/>
      <c r="L1001" s="115"/>
      <c r="M1001" s="119"/>
      <c r="N1001" s="115"/>
      <c r="O1001" s="6"/>
      <c r="P1001" s="115"/>
      <c r="Q1001" s="143"/>
      <c r="R1001" s="117"/>
      <c r="S1001" s="143"/>
      <c r="T1001" s="118"/>
    </row>
    <row r="1002" spans="3:20" x14ac:dyDescent="0.25">
      <c r="C1002" s="8"/>
      <c r="D1002" s="5"/>
      <c r="E1002" s="1"/>
      <c r="F1002" s="8"/>
      <c r="G1002" s="112"/>
      <c r="H1002" s="2"/>
      <c r="I1002" s="112"/>
      <c r="J1002" s="2"/>
      <c r="K1002" s="112"/>
      <c r="L1002" s="115"/>
      <c r="M1002" s="119"/>
      <c r="N1002" s="115"/>
      <c r="O1002" s="6"/>
      <c r="P1002" s="115"/>
      <c r="Q1002" s="143"/>
      <c r="R1002" s="117"/>
      <c r="S1002" s="143"/>
      <c r="T1002" s="118"/>
    </row>
    <row r="1003" spans="3:20" x14ac:dyDescent="0.25">
      <c r="C1003" s="8"/>
      <c r="D1003" s="5"/>
      <c r="E1003" s="1"/>
      <c r="F1003" s="8"/>
      <c r="G1003" s="112"/>
      <c r="H1003" s="2"/>
      <c r="I1003" s="112"/>
      <c r="J1003" s="2"/>
      <c r="K1003" s="112"/>
      <c r="L1003" s="115"/>
      <c r="M1003" s="119"/>
      <c r="N1003" s="115"/>
      <c r="O1003" s="6"/>
      <c r="P1003" s="115"/>
      <c r="Q1003" s="143"/>
      <c r="R1003" s="117"/>
      <c r="S1003" s="143"/>
      <c r="T1003" s="118"/>
    </row>
    <row r="1004" spans="3:20" x14ac:dyDescent="0.25">
      <c r="C1004" s="8"/>
      <c r="D1004" s="5"/>
      <c r="E1004" s="1"/>
      <c r="F1004" s="8"/>
      <c r="G1004" s="112"/>
      <c r="H1004" s="2"/>
      <c r="I1004" s="112"/>
      <c r="J1004" s="2"/>
      <c r="K1004" s="112"/>
      <c r="L1004" s="115"/>
      <c r="M1004" s="119"/>
      <c r="N1004" s="115"/>
      <c r="O1004" s="6"/>
      <c r="P1004" s="115"/>
      <c r="Q1004" s="143"/>
      <c r="R1004" s="117"/>
      <c r="S1004" s="143"/>
      <c r="T1004" s="118"/>
    </row>
    <row r="1005" spans="3:20" x14ac:dyDescent="0.25">
      <c r="C1005" s="8"/>
      <c r="D1005" s="5"/>
      <c r="E1005" s="1"/>
      <c r="F1005" s="8"/>
      <c r="G1005" s="112"/>
      <c r="H1005" s="2"/>
      <c r="I1005" s="112"/>
      <c r="J1005" s="2"/>
      <c r="K1005" s="112"/>
      <c r="L1005" s="115"/>
      <c r="M1005" s="119"/>
      <c r="N1005" s="115"/>
      <c r="O1005" s="6"/>
      <c r="P1005" s="115"/>
      <c r="Q1005" s="143"/>
      <c r="R1005" s="117"/>
      <c r="S1005" s="143"/>
      <c r="T1005" s="118"/>
    </row>
    <row r="1006" spans="3:20" x14ac:dyDescent="0.25">
      <c r="C1006" s="8"/>
      <c r="D1006" s="5"/>
      <c r="E1006" s="1"/>
      <c r="F1006" s="8"/>
      <c r="G1006" s="112"/>
      <c r="H1006" s="2"/>
      <c r="I1006" s="112"/>
      <c r="J1006" s="2"/>
      <c r="K1006" s="112"/>
      <c r="L1006" s="115"/>
      <c r="M1006" s="119"/>
      <c r="N1006" s="115"/>
      <c r="O1006" s="6"/>
      <c r="P1006" s="115"/>
      <c r="Q1006" s="143"/>
      <c r="R1006" s="117"/>
      <c r="S1006" s="143"/>
      <c r="T1006" s="118"/>
    </row>
    <row r="1007" spans="3:20" x14ac:dyDescent="0.25">
      <c r="C1007" s="8"/>
      <c r="D1007" s="5"/>
      <c r="E1007" s="1"/>
      <c r="F1007" s="8"/>
      <c r="G1007" s="112"/>
      <c r="H1007" s="2"/>
      <c r="I1007" s="112"/>
      <c r="J1007" s="2"/>
      <c r="K1007" s="112"/>
      <c r="L1007" s="115"/>
      <c r="M1007" s="119"/>
      <c r="N1007" s="115"/>
      <c r="O1007" s="6"/>
      <c r="P1007" s="115"/>
      <c r="Q1007" s="143"/>
      <c r="R1007" s="117"/>
      <c r="S1007" s="143"/>
      <c r="T1007" s="118"/>
    </row>
    <row r="1008" spans="3:20" x14ac:dyDescent="0.25">
      <c r="C1008" s="8"/>
      <c r="D1008" s="5"/>
      <c r="E1008" s="1"/>
      <c r="F1008" s="8"/>
      <c r="G1008" s="112"/>
      <c r="H1008" s="2"/>
      <c r="I1008" s="112"/>
      <c r="J1008" s="2"/>
      <c r="K1008" s="112"/>
      <c r="L1008" s="115"/>
      <c r="M1008" s="119"/>
      <c r="N1008" s="115"/>
      <c r="O1008" s="6"/>
      <c r="P1008" s="115"/>
      <c r="Q1008" s="143"/>
      <c r="R1008" s="117"/>
      <c r="S1008" s="143"/>
      <c r="T1008" s="118"/>
    </row>
    <row r="1009" spans="3:20" x14ac:dyDescent="0.25">
      <c r="C1009" s="8"/>
      <c r="D1009" s="5"/>
      <c r="E1009" s="1"/>
      <c r="F1009" s="8"/>
      <c r="G1009" s="112"/>
      <c r="H1009" s="2"/>
      <c r="I1009" s="112"/>
      <c r="J1009" s="2"/>
      <c r="K1009" s="112"/>
      <c r="L1009" s="115"/>
      <c r="M1009" s="119"/>
      <c r="N1009" s="115"/>
      <c r="O1009" s="6"/>
      <c r="P1009" s="115"/>
      <c r="Q1009" s="143"/>
      <c r="R1009" s="117"/>
      <c r="S1009" s="143"/>
      <c r="T1009" s="118"/>
    </row>
    <row r="1010" spans="3:20" x14ac:dyDescent="0.25">
      <c r="C1010" s="8"/>
      <c r="D1010" s="5"/>
      <c r="E1010" s="1"/>
      <c r="F1010" s="8"/>
      <c r="G1010" s="112"/>
      <c r="H1010" s="2"/>
      <c r="I1010" s="112"/>
      <c r="J1010" s="2"/>
      <c r="K1010" s="112"/>
      <c r="L1010" s="115"/>
      <c r="M1010" s="119"/>
      <c r="N1010" s="115"/>
      <c r="O1010" s="6"/>
      <c r="P1010" s="115"/>
      <c r="Q1010" s="143"/>
      <c r="R1010" s="117"/>
      <c r="S1010" s="143"/>
      <c r="T1010" s="118"/>
    </row>
    <row r="1011" spans="3:20" x14ac:dyDescent="0.25">
      <c r="C1011" s="8"/>
      <c r="D1011" s="5"/>
      <c r="E1011" s="1"/>
      <c r="F1011" s="8"/>
      <c r="G1011" s="112"/>
      <c r="H1011" s="2"/>
      <c r="I1011" s="112"/>
      <c r="J1011" s="2"/>
      <c r="K1011" s="112"/>
      <c r="L1011" s="115"/>
      <c r="M1011" s="119"/>
      <c r="N1011" s="115"/>
      <c r="O1011" s="6"/>
      <c r="P1011" s="115"/>
      <c r="Q1011" s="143"/>
      <c r="R1011" s="117"/>
      <c r="S1011" s="143"/>
      <c r="T1011" s="118"/>
    </row>
    <row r="1012" spans="3:20" x14ac:dyDescent="0.25">
      <c r="C1012" s="8"/>
      <c r="D1012" s="5"/>
      <c r="E1012" s="1"/>
      <c r="F1012" s="8"/>
      <c r="G1012" s="112"/>
      <c r="H1012" s="2"/>
      <c r="I1012" s="112"/>
      <c r="J1012" s="2"/>
      <c r="K1012" s="112"/>
      <c r="L1012" s="115"/>
      <c r="M1012" s="119"/>
      <c r="N1012" s="115"/>
      <c r="O1012" s="6"/>
      <c r="P1012" s="115"/>
      <c r="Q1012" s="143"/>
      <c r="R1012" s="117"/>
      <c r="S1012" s="143"/>
      <c r="T1012" s="118"/>
    </row>
    <row r="1013" spans="3:20" x14ac:dyDescent="0.25">
      <c r="C1013" s="8"/>
      <c r="D1013" s="5"/>
      <c r="E1013" s="1"/>
      <c r="F1013" s="8"/>
      <c r="G1013" s="112"/>
      <c r="H1013" s="2"/>
      <c r="I1013" s="112"/>
      <c r="J1013" s="2"/>
      <c r="K1013" s="112"/>
      <c r="L1013" s="115"/>
      <c r="M1013" s="119"/>
      <c r="N1013" s="115"/>
      <c r="O1013" s="6"/>
      <c r="P1013" s="115"/>
      <c r="Q1013" s="143"/>
      <c r="R1013" s="117"/>
      <c r="S1013" s="143"/>
      <c r="T1013" s="118"/>
    </row>
    <row r="1014" spans="3:20" x14ac:dyDescent="0.25">
      <c r="C1014" s="8"/>
      <c r="D1014" s="5"/>
      <c r="E1014" s="1"/>
      <c r="F1014" s="8"/>
      <c r="G1014" s="112"/>
      <c r="H1014" s="2"/>
      <c r="I1014" s="112"/>
      <c r="J1014" s="2"/>
      <c r="K1014" s="112"/>
      <c r="L1014" s="115"/>
      <c r="M1014" s="119"/>
      <c r="N1014" s="115"/>
      <c r="O1014" s="6"/>
      <c r="P1014" s="115"/>
      <c r="Q1014" s="143"/>
      <c r="R1014" s="117"/>
      <c r="S1014" s="143"/>
      <c r="T1014" s="118"/>
    </row>
    <row r="1015" spans="3:20" x14ac:dyDescent="0.25">
      <c r="C1015" s="8"/>
      <c r="D1015" s="5"/>
      <c r="E1015" s="1"/>
      <c r="F1015" s="8"/>
      <c r="G1015" s="112"/>
      <c r="H1015" s="2"/>
      <c r="I1015" s="112"/>
      <c r="J1015" s="2"/>
      <c r="K1015" s="112"/>
      <c r="L1015" s="115"/>
      <c r="M1015" s="119"/>
      <c r="N1015" s="115"/>
      <c r="O1015" s="6"/>
      <c r="P1015" s="115"/>
      <c r="Q1015" s="143"/>
      <c r="R1015" s="117"/>
      <c r="S1015" s="143"/>
      <c r="T1015" s="118"/>
    </row>
    <row r="1016" spans="3:20" x14ac:dyDescent="0.25">
      <c r="C1016" s="8"/>
      <c r="D1016" s="5"/>
      <c r="E1016" s="1"/>
      <c r="F1016" s="8"/>
      <c r="G1016" s="112"/>
      <c r="H1016" s="2"/>
      <c r="I1016" s="112"/>
      <c r="J1016" s="2"/>
      <c r="K1016" s="112"/>
      <c r="L1016" s="115"/>
      <c r="M1016" s="119"/>
      <c r="N1016" s="115"/>
      <c r="O1016" s="6"/>
      <c r="P1016" s="115"/>
      <c r="Q1016" s="143"/>
      <c r="R1016" s="117"/>
      <c r="S1016" s="143"/>
      <c r="T1016" s="118"/>
    </row>
    <row r="1017" spans="3:20" x14ac:dyDescent="0.25">
      <c r="C1017" s="8"/>
      <c r="D1017" s="5"/>
      <c r="E1017" s="1"/>
      <c r="F1017" s="8"/>
      <c r="G1017" s="112"/>
      <c r="H1017" s="2"/>
      <c r="I1017" s="112"/>
      <c r="J1017" s="2"/>
      <c r="K1017" s="112"/>
      <c r="L1017" s="115"/>
      <c r="M1017" s="119"/>
      <c r="N1017" s="115"/>
      <c r="O1017" s="6"/>
      <c r="P1017" s="115"/>
      <c r="Q1017" s="143"/>
      <c r="R1017" s="117"/>
      <c r="S1017" s="143"/>
      <c r="T1017" s="118"/>
    </row>
    <row r="1018" spans="3:20" x14ac:dyDescent="0.25">
      <c r="C1018" s="8"/>
      <c r="D1018" s="5"/>
      <c r="E1018" s="1"/>
      <c r="F1018" s="8"/>
      <c r="G1018" s="112"/>
      <c r="H1018" s="2"/>
      <c r="I1018" s="112"/>
      <c r="J1018" s="2"/>
      <c r="K1018" s="112"/>
      <c r="L1018" s="115"/>
      <c r="M1018" s="119"/>
      <c r="N1018" s="115"/>
      <c r="O1018" s="6"/>
      <c r="P1018" s="115"/>
      <c r="Q1018" s="143"/>
      <c r="R1018" s="117"/>
      <c r="S1018" s="143"/>
      <c r="T1018" s="118"/>
    </row>
    <row r="1019" spans="3:20" x14ac:dyDescent="0.25">
      <c r="C1019" s="8"/>
      <c r="D1019" s="5"/>
      <c r="E1019" s="1"/>
      <c r="F1019" s="8"/>
      <c r="G1019" s="112"/>
      <c r="H1019" s="2"/>
      <c r="I1019" s="112"/>
      <c r="J1019" s="2"/>
      <c r="K1019" s="112"/>
      <c r="L1019" s="115"/>
      <c r="M1019" s="119"/>
      <c r="N1019" s="115"/>
      <c r="O1019" s="6"/>
      <c r="P1019" s="115"/>
      <c r="Q1019" s="143"/>
      <c r="R1019" s="117"/>
      <c r="S1019" s="143"/>
      <c r="T1019" s="118"/>
    </row>
    <row r="1020" spans="3:20" x14ac:dyDescent="0.25">
      <c r="C1020" s="8"/>
      <c r="D1020" s="5"/>
      <c r="E1020" s="1"/>
      <c r="F1020" s="8"/>
      <c r="G1020" s="112"/>
      <c r="H1020" s="2"/>
      <c r="I1020" s="112"/>
      <c r="J1020" s="2"/>
      <c r="K1020" s="112"/>
      <c r="L1020" s="115"/>
      <c r="M1020" s="119"/>
      <c r="N1020" s="115"/>
      <c r="O1020" s="6"/>
      <c r="P1020" s="115"/>
      <c r="Q1020" s="143"/>
      <c r="R1020" s="117"/>
      <c r="S1020" s="143"/>
      <c r="T1020" s="118"/>
    </row>
    <row r="1021" spans="3:20" x14ac:dyDescent="0.25">
      <c r="C1021" s="8"/>
      <c r="D1021" s="5"/>
      <c r="E1021" s="1"/>
      <c r="F1021" s="8"/>
      <c r="G1021" s="112"/>
      <c r="H1021" s="2"/>
      <c r="I1021" s="112"/>
      <c r="J1021" s="2"/>
      <c r="K1021" s="112"/>
      <c r="L1021" s="115"/>
      <c r="M1021" s="119"/>
      <c r="N1021" s="115"/>
      <c r="O1021" s="6"/>
      <c r="P1021" s="115"/>
      <c r="Q1021" s="144"/>
      <c r="R1021" s="117"/>
      <c r="S1021" s="144"/>
      <c r="T1021" s="118"/>
    </row>
    <row r="1022" spans="3:20" x14ac:dyDescent="0.25">
      <c r="C1022" s="8"/>
      <c r="D1022" s="5"/>
      <c r="E1022" s="1"/>
      <c r="F1022" s="8"/>
      <c r="G1022" s="112"/>
      <c r="H1022" s="2"/>
      <c r="I1022" s="112"/>
      <c r="J1022" s="2"/>
      <c r="K1022" s="112"/>
      <c r="L1022" s="115"/>
      <c r="M1022" s="119"/>
      <c r="N1022" s="115"/>
      <c r="O1022" s="6"/>
      <c r="P1022" s="115"/>
      <c r="Q1022" s="143"/>
      <c r="R1022" s="117"/>
      <c r="S1022" s="143"/>
      <c r="T1022" s="118"/>
    </row>
    <row r="1023" spans="3:20" x14ac:dyDescent="0.25">
      <c r="C1023" s="8"/>
      <c r="D1023" s="5"/>
      <c r="E1023" s="1"/>
      <c r="F1023" s="8"/>
      <c r="G1023" s="112"/>
      <c r="H1023" s="2"/>
      <c r="I1023" s="112"/>
      <c r="J1023" s="2"/>
      <c r="K1023" s="112"/>
      <c r="L1023" s="115"/>
      <c r="M1023" s="119"/>
      <c r="N1023" s="115"/>
      <c r="O1023" s="6"/>
      <c r="P1023" s="115"/>
      <c r="Q1023" s="143"/>
      <c r="R1023" s="117"/>
      <c r="S1023" s="143"/>
      <c r="T1023" s="118"/>
    </row>
    <row r="1024" spans="3:20" x14ac:dyDescent="0.25">
      <c r="C1024" s="8"/>
      <c r="D1024" s="5"/>
      <c r="E1024" s="1"/>
      <c r="F1024" s="8"/>
      <c r="G1024" s="112"/>
      <c r="H1024" s="2"/>
      <c r="I1024" s="112"/>
      <c r="J1024" s="2"/>
      <c r="K1024" s="112"/>
      <c r="L1024" s="115"/>
      <c r="M1024" s="119"/>
      <c r="N1024" s="115"/>
      <c r="O1024" s="6"/>
      <c r="P1024" s="115"/>
      <c r="Q1024" s="143"/>
      <c r="R1024" s="117"/>
      <c r="S1024" s="143"/>
      <c r="T1024" s="118"/>
    </row>
    <row r="1025" spans="3:20" x14ac:dyDescent="0.25">
      <c r="C1025" s="8"/>
      <c r="D1025" s="5"/>
      <c r="E1025" s="1"/>
      <c r="F1025" s="8"/>
      <c r="G1025" s="112"/>
      <c r="H1025" s="2"/>
      <c r="I1025" s="112"/>
      <c r="J1025" s="2"/>
      <c r="K1025" s="112"/>
      <c r="L1025" s="115"/>
      <c r="M1025" s="119"/>
      <c r="N1025" s="115"/>
      <c r="O1025" s="6"/>
      <c r="P1025" s="115"/>
      <c r="Q1025" s="143"/>
      <c r="R1025" s="117"/>
      <c r="S1025" s="143"/>
      <c r="T1025" s="118"/>
    </row>
    <row r="1026" spans="3:20" x14ac:dyDescent="0.25">
      <c r="C1026" s="8"/>
      <c r="D1026" s="5"/>
      <c r="E1026" s="1"/>
      <c r="F1026" s="8"/>
      <c r="G1026" s="112"/>
      <c r="H1026" s="2"/>
      <c r="I1026" s="112"/>
      <c r="J1026" s="2"/>
      <c r="K1026" s="112"/>
      <c r="L1026" s="115"/>
      <c r="M1026" s="119"/>
      <c r="N1026" s="115"/>
      <c r="O1026" s="6"/>
      <c r="P1026" s="115"/>
      <c r="Q1026" s="143"/>
      <c r="R1026" s="117"/>
      <c r="S1026" s="143"/>
      <c r="T1026" s="118"/>
    </row>
    <row r="1027" spans="3:20" x14ac:dyDescent="0.25">
      <c r="C1027" s="8"/>
      <c r="D1027" s="5"/>
      <c r="E1027" s="1"/>
      <c r="F1027" s="8"/>
      <c r="G1027" s="112"/>
      <c r="H1027" s="2"/>
      <c r="I1027" s="112"/>
      <c r="J1027" s="2"/>
      <c r="K1027" s="112"/>
      <c r="L1027" s="115"/>
      <c r="M1027" s="119"/>
      <c r="N1027" s="115"/>
      <c r="O1027" s="6"/>
      <c r="P1027" s="115"/>
      <c r="Q1027" s="143"/>
      <c r="R1027" s="117"/>
      <c r="S1027" s="143"/>
      <c r="T1027" s="118"/>
    </row>
    <row r="1028" spans="3:20" x14ac:dyDescent="0.25">
      <c r="C1028" s="8"/>
      <c r="D1028" s="5"/>
      <c r="E1028" s="1"/>
      <c r="F1028" s="8"/>
      <c r="G1028" s="112"/>
      <c r="H1028" s="2"/>
      <c r="I1028" s="112"/>
      <c r="J1028" s="2"/>
      <c r="K1028" s="112"/>
      <c r="L1028" s="115"/>
      <c r="M1028" s="119"/>
      <c r="N1028" s="115"/>
      <c r="O1028" s="6"/>
      <c r="P1028" s="115"/>
      <c r="Q1028" s="143"/>
      <c r="R1028" s="117"/>
      <c r="S1028" s="143"/>
      <c r="T1028" s="118"/>
    </row>
    <row r="1029" spans="3:20" x14ac:dyDescent="0.25">
      <c r="C1029" s="8"/>
      <c r="D1029" s="5"/>
      <c r="E1029" s="1"/>
      <c r="F1029" s="8"/>
      <c r="G1029" s="112"/>
      <c r="H1029" s="2"/>
      <c r="I1029" s="112"/>
      <c r="J1029" s="2"/>
      <c r="K1029" s="112"/>
      <c r="L1029" s="115"/>
      <c r="M1029" s="119"/>
      <c r="N1029" s="115"/>
      <c r="O1029" s="6"/>
      <c r="P1029" s="115"/>
      <c r="Q1029" s="143"/>
      <c r="R1029" s="117"/>
      <c r="S1029" s="143"/>
      <c r="T1029" s="118"/>
    </row>
    <row r="1030" spans="3:20" x14ac:dyDescent="0.25">
      <c r="C1030" s="8"/>
      <c r="D1030" s="5"/>
      <c r="E1030" s="1"/>
      <c r="F1030" s="8"/>
      <c r="G1030" s="112"/>
      <c r="H1030" s="2"/>
      <c r="I1030" s="112"/>
      <c r="J1030" s="2"/>
      <c r="K1030" s="112"/>
      <c r="L1030" s="115"/>
      <c r="M1030" s="119"/>
      <c r="N1030" s="115"/>
      <c r="O1030" s="6"/>
      <c r="P1030" s="115"/>
      <c r="Q1030" s="143"/>
      <c r="R1030" s="117"/>
      <c r="S1030" s="143"/>
      <c r="T1030" s="118"/>
    </row>
    <row r="1031" spans="3:20" x14ac:dyDescent="0.25">
      <c r="C1031" s="8"/>
      <c r="D1031" s="5"/>
      <c r="E1031" s="1"/>
      <c r="F1031" s="8"/>
      <c r="G1031" s="112"/>
      <c r="H1031" s="2"/>
      <c r="I1031" s="112"/>
      <c r="J1031" s="2"/>
      <c r="K1031" s="112"/>
      <c r="L1031" s="115"/>
      <c r="M1031" s="119"/>
      <c r="N1031" s="115"/>
      <c r="O1031" s="6"/>
      <c r="P1031" s="115"/>
      <c r="Q1031" s="143"/>
      <c r="R1031" s="117"/>
      <c r="S1031" s="143"/>
      <c r="T1031" s="118"/>
    </row>
    <row r="1032" spans="3:20" x14ac:dyDescent="0.25">
      <c r="C1032" s="8"/>
      <c r="D1032" s="5"/>
      <c r="E1032" s="1"/>
      <c r="F1032" s="8"/>
      <c r="G1032" s="112"/>
      <c r="H1032" s="2"/>
      <c r="I1032" s="112"/>
      <c r="J1032" s="2"/>
      <c r="K1032" s="112"/>
      <c r="L1032" s="115"/>
      <c r="M1032" s="119"/>
      <c r="N1032" s="115"/>
      <c r="O1032" s="6"/>
      <c r="P1032" s="115"/>
      <c r="Q1032" s="143"/>
      <c r="R1032" s="117"/>
      <c r="S1032" s="143"/>
      <c r="T1032" s="118"/>
    </row>
    <row r="1033" spans="3:20" x14ac:dyDescent="0.25">
      <c r="C1033" s="8"/>
      <c r="D1033" s="5"/>
      <c r="E1033" s="1"/>
      <c r="F1033" s="8"/>
      <c r="G1033" s="112"/>
      <c r="H1033" s="2"/>
      <c r="I1033" s="112"/>
      <c r="J1033" s="2"/>
      <c r="K1033" s="112"/>
      <c r="L1033" s="115"/>
      <c r="M1033" s="119"/>
      <c r="N1033" s="115"/>
      <c r="O1033" s="6"/>
      <c r="P1033" s="115"/>
      <c r="Q1033" s="143"/>
      <c r="R1033" s="117"/>
      <c r="S1033" s="143"/>
      <c r="T1033" s="118"/>
    </row>
    <row r="1034" spans="3:20" x14ac:dyDescent="0.25">
      <c r="C1034" s="8"/>
      <c r="D1034" s="5"/>
      <c r="E1034" s="1"/>
      <c r="F1034" s="8"/>
      <c r="G1034" s="112"/>
      <c r="H1034" s="2"/>
      <c r="I1034" s="112"/>
      <c r="J1034" s="2"/>
      <c r="K1034" s="112"/>
      <c r="L1034" s="115"/>
      <c r="M1034" s="119"/>
      <c r="N1034" s="115"/>
      <c r="O1034" s="6"/>
      <c r="P1034" s="115"/>
      <c r="Q1034" s="143"/>
      <c r="R1034" s="117"/>
      <c r="S1034" s="143"/>
      <c r="T1034" s="118"/>
    </row>
    <row r="1035" spans="3:20" x14ac:dyDescent="0.25">
      <c r="C1035" s="8"/>
      <c r="D1035" s="5"/>
      <c r="E1035" s="1"/>
      <c r="F1035" s="8"/>
      <c r="G1035" s="112"/>
      <c r="H1035" s="2"/>
      <c r="I1035" s="112"/>
      <c r="J1035" s="2"/>
      <c r="K1035" s="112"/>
      <c r="L1035" s="115"/>
      <c r="M1035" s="119"/>
      <c r="N1035" s="115"/>
      <c r="O1035" s="6"/>
      <c r="P1035" s="115"/>
      <c r="Q1035" s="143"/>
      <c r="R1035" s="117"/>
      <c r="S1035" s="143"/>
      <c r="T1035" s="118"/>
    </row>
    <row r="1036" spans="3:20" x14ac:dyDescent="0.25">
      <c r="C1036" s="8"/>
      <c r="D1036" s="5"/>
      <c r="E1036" s="1"/>
      <c r="F1036" s="8"/>
      <c r="G1036" s="112"/>
      <c r="H1036" s="2"/>
      <c r="I1036" s="112"/>
      <c r="J1036" s="2"/>
      <c r="K1036" s="112"/>
      <c r="L1036" s="115"/>
      <c r="M1036" s="119"/>
      <c r="N1036" s="115"/>
      <c r="O1036" s="6"/>
      <c r="P1036" s="115"/>
      <c r="Q1036" s="143"/>
      <c r="R1036" s="117"/>
      <c r="S1036" s="143"/>
      <c r="T1036" s="118"/>
    </row>
    <row r="1037" spans="3:20" x14ac:dyDescent="0.25">
      <c r="C1037" s="8"/>
      <c r="D1037" s="5"/>
      <c r="E1037" s="1"/>
      <c r="F1037" s="8"/>
      <c r="G1037" s="112"/>
      <c r="H1037" s="2"/>
      <c r="I1037" s="112"/>
      <c r="J1037" s="2"/>
      <c r="K1037" s="112"/>
      <c r="L1037" s="115"/>
      <c r="M1037" s="119"/>
      <c r="N1037" s="115"/>
      <c r="O1037" s="6"/>
      <c r="P1037" s="115"/>
      <c r="Q1037" s="143"/>
      <c r="R1037" s="117"/>
      <c r="S1037" s="143"/>
      <c r="T1037" s="118"/>
    </row>
    <row r="1038" spans="3:20" x14ac:dyDescent="0.25">
      <c r="C1038" s="8"/>
      <c r="D1038" s="5"/>
      <c r="E1038" s="1"/>
      <c r="F1038" s="8"/>
      <c r="G1038" s="112"/>
      <c r="H1038" s="2"/>
      <c r="I1038" s="112"/>
      <c r="J1038" s="2"/>
      <c r="K1038" s="112"/>
      <c r="L1038" s="115"/>
      <c r="M1038" s="119"/>
      <c r="N1038" s="115"/>
      <c r="O1038" s="6"/>
      <c r="P1038" s="115"/>
      <c r="Q1038" s="143"/>
      <c r="R1038" s="117"/>
      <c r="S1038" s="143"/>
      <c r="T1038" s="118"/>
    </row>
    <row r="1039" spans="3:20" x14ac:dyDescent="0.25">
      <c r="C1039" s="8"/>
      <c r="D1039" s="5"/>
      <c r="E1039" s="1"/>
      <c r="F1039" s="8"/>
      <c r="G1039" s="112"/>
      <c r="H1039" s="2"/>
      <c r="I1039" s="112"/>
      <c r="J1039" s="2"/>
      <c r="K1039" s="112"/>
      <c r="L1039" s="115"/>
      <c r="M1039" s="119"/>
      <c r="N1039" s="115"/>
      <c r="O1039" s="6"/>
      <c r="P1039" s="115"/>
      <c r="Q1039" s="143"/>
      <c r="R1039" s="117"/>
      <c r="S1039" s="143"/>
      <c r="T1039" s="118"/>
    </row>
    <row r="1040" spans="3:20" x14ac:dyDescent="0.25">
      <c r="C1040" s="8"/>
      <c r="D1040" s="5"/>
      <c r="E1040" s="1"/>
      <c r="F1040" s="8"/>
      <c r="G1040" s="112"/>
      <c r="H1040" s="2"/>
      <c r="I1040" s="112"/>
      <c r="J1040" s="2"/>
      <c r="K1040" s="112"/>
      <c r="L1040" s="115"/>
      <c r="M1040" s="119"/>
      <c r="N1040" s="115"/>
      <c r="O1040" s="6"/>
      <c r="P1040" s="115"/>
      <c r="Q1040" s="143"/>
      <c r="R1040" s="117"/>
      <c r="S1040" s="143"/>
      <c r="T1040" s="118"/>
    </row>
    <row r="1041" spans="3:20" x14ac:dyDescent="0.25">
      <c r="C1041" s="8"/>
      <c r="D1041" s="5"/>
      <c r="E1041" s="1"/>
      <c r="F1041" s="8"/>
      <c r="G1041" s="112"/>
      <c r="H1041" s="2"/>
      <c r="I1041" s="112"/>
      <c r="J1041" s="2"/>
      <c r="K1041" s="112"/>
      <c r="L1041" s="115"/>
      <c r="M1041" s="119"/>
      <c r="N1041" s="115"/>
      <c r="O1041" s="6"/>
      <c r="P1041" s="115"/>
      <c r="Q1041" s="143"/>
      <c r="R1041" s="117"/>
      <c r="S1041" s="143"/>
      <c r="T1041" s="118"/>
    </row>
    <row r="1042" spans="3:20" x14ac:dyDescent="0.25">
      <c r="C1042" s="8"/>
      <c r="D1042" s="5"/>
      <c r="E1042" s="1"/>
      <c r="F1042" s="8"/>
      <c r="G1042" s="112"/>
      <c r="H1042" s="2"/>
      <c r="I1042" s="112"/>
      <c r="J1042" s="2"/>
      <c r="K1042" s="112"/>
      <c r="L1042" s="115"/>
      <c r="M1042" s="119"/>
      <c r="N1042" s="115"/>
      <c r="O1042" s="6"/>
      <c r="P1042" s="115"/>
      <c r="Q1042" s="143"/>
      <c r="R1042" s="117"/>
      <c r="S1042" s="143"/>
      <c r="T1042" s="118"/>
    </row>
    <row r="1043" spans="3:20" x14ac:dyDescent="0.25">
      <c r="C1043" s="8"/>
      <c r="D1043" s="5"/>
      <c r="E1043" s="1"/>
      <c r="F1043" s="8"/>
      <c r="G1043" s="112"/>
      <c r="H1043" s="2"/>
      <c r="I1043" s="112"/>
      <c r="J1043" s="2"/>
      <c r="K1043" s="112"/>
      <c r="L1043" s="115"/>
      <c r="M1043" s="119"/>
      <c r="N1043" s="115"/>
      <c r="O1043" s="6"/>
      <c r="P1043" s="115"/>
      <c r="Q1043" s="143"/>
      <c r="R1043" s="117"/>
      <c r="S1043" s="143"/>
      <c r="T1043" s="118"/>
    </row>
    <row r="1044" spans="3:20" x14ac:dyDescent="0.25">
      <c r="C1044" s="8"/>
      <c r="D1044" s="5"/>
      <c r="E1044" s="1"/>
      <c r="F1044" s="8"/>
      <c r="G1044" s="112"/>
      <c r="H1044" s="2"/>
      <c r="I1044" s="112"/>
      <c r="J1044" s="2"/>
      <c r="K1044" s="112"/>
      <c r="L1044" s="115"/>
      <c r="M1044" s="119"/>
      <c r="N1044" s="115"/>
      <c r="O1044" s="6"/>
      <c r="P1044" s="115"/>
      <c r="Q1044" s="143"/>
      <c r="R1044" s="117"/>
      <c r="S1044" s="143"/>
      <c r="T1044" s="118"/>
    </row>
    <row r="1045" spans="3:20" x14ac:dyDescent="0.25">
      <c r="C1045" s="8"/>
      <c r="D1045" s="5"/>
      <c r="E1045" s="1"/>
      <c r="F1045" s="9"/>
      <c r="G1045" s="112"/>
      <c r="H1045" s="2"/>
      <c r="I1045" s="112"/>
      <c r="J1045" s="2"/>
      <c r="K1045" s="112"/>
      <c r="L1045" s="115"/>
      <c r="M1045" s="6"/>
      <c r="N1045" s="115"/>
      <c r="O1045" s="6"/>
      <c r="P1045" s="115"/>
      <c r="Q1045" s="111"/>
      <c r="R1045" s="117"/>
      <c r="S1045" s="111"/>
      <c r="T1045" s="118"/>
    </row>
    <row r="1046" spans="3:20" x14ac:dyDescent="0.25">
      <c r="C1046" s="8"/>
      <c r="D1046" s="5"/>
      <c r="E1046" s="1"/>
      <c r="F1046" s="9"/>
      <c r="G1046" s="112"/>
      <c r="H1046" s="2"/>
      <c r="I1046" s="112"/>
      <c r="J1046" s="2"/>
      <c r="K1046" s="112"/>
      <c r="L1046" s="115"/>
      <c r="M1046" s="6"/>
      <c r="N1046" s="115"/>
      <c r="O1046" s="6"/>
      <c r="P1046" s="115"/>
      <c r="Q1046" s="111"/>
      <c r="R1046" s="117"/>
      <c r="S1046" s="111"/>
      <c r="T1046" s="118"/>
    </row>
    <row r="1047" spans="3:20" x14ac:dyDescent="0.25">
      <c r="C1047" s="8"/>
      <c r="D1047" s="5"/>
      <c r="E1047" s="1"/>
      <c r="F1047" s="9"/>
      <c r="G1047" s="112"/>
      <c r="H1047" s="2"/>
      <c r="I1047" s="112"/>
      <c r="J1047" s="2"/>
      <c r="K1047" s="112"/>
      <c r="L1047" s="115"/>
      <c r="M1047" s="6"/>
      <c r="N1047" s="115"/>
      <c r="O1047" s="6"/>
      <c r="P1047" s="115"/>
      <c r="Q1047" s="111"/>
      <c r="R1047" s="117"/>
      <c r="S1047" s="111"/>
      <c r="T1047" s="118"/>
    </row>
    <row r="1048" spans="3:20" x14ac:dyDescent="0.25">
      <c r="C1048" s="8"/>
      <c r="D1048" s="5"/>
      <c r="E1048" s="1"/>
      <c r="F1048" s="9"/>
      <c r="G1048" s="112"/>
      <c r="H1048" s="2"/>
      <c r="I1048" s="112"/>
      <c r="J1048" s="2"/>
      <c r="K1048" s="112"/>
      <c r="L1048" s="115"/>
      <c r="M1048" s="6"/>
      <c r="N1048" s="115"/>
      <c r="O1048" s="6"/>
      <c r="P1048" s="115"/>
      <c r="Q1048" s="111"/>
      <c r="R1048" s="117"/>
      <c r="S1048" s="111"/>
      <c r="T1048" s="118"/>
    </row>
    <row r="1049" spans="3:20" x14ac:dyDescent="0.25">
      <c r="C1049" s="8"/>
      <c r="D1049" s="5"/>
      <c r="E1049" s="1"/>
      <c r="F1049" s="9"/>
      <c r="G1049" s="112"/>
      <c r="H1049" s="2"/>
      <c r="I1049" s="112"/>
      <c r="J1049" s="2"/>
      <c r="K1049" s="112"/>
      <c r="L1049" s="115"/>
      <c r="M1049" s="6"/>
      <c r="N1049" s="115"/>
      <c r="O1049" s="6"/>
      <c r="P1049" s="115"/>
      <c r="Q1049" s="111"/>
      <c r="R1049" s="117"/>
      <c r="S1049" s="111"/>
      <c r="T1049" s="118"/>
    </row>
    <row r="1050" spans="3:20" x14ac:dyDescent="0.25">
      <c r="C1050" s="8"/>
      <c r="D1050" s="5"/>
      <c r="E1050" s="1"/>
      <c r="F1050" s="9"/>
      <c r="G1050" s="112"/>
      <c r="H1050" s="2"/>
      <c r="I1050" s="112"/>
      <c r="J1050" s="2"/>
      <c r="K1050" s="112"/>
      <c r="L1050" s="115"/>
      <c r="M1050" s="6"/>
      <c r="N1050" s="115"/>
      <c r="O1050" s="6"/>
      <c r="P1050" s="115"/>
      <c r="Q1050" s="111"/>
      <c r="R1050" s="117"/>
      <c r="S1050" s="111"/>
      <c r="T1050" s="118"/>
    </row>
    <row r="1051" spans="3:20" x14ac:dyDescent="0.25">
      <c r="C1051" s="8"/>
      <c r="D1051" s="5"/>
      <c r="E1051" s="1"/>
      <c r="F1051" s="9"/>
      <c r="G1051" s="112"/>
      <c r="H1051" s="2"/>
      <c r="I1051" s="112"/>
      <c r="J1051" s="2"/>
      <c r="K1051" s="112"/>
      <c r="L1051" s="115"/>
      <c r="M1051" s="6"/>
      <c r="N1051" s="115"/>
      <c r="O1051" s="6"/>
      <c r="P1051" s="115"/>
      <c r="Q1051" s="111"/>
      <c r="R1051" s="117"/>
      <c r="S1051" s="111"/>
      <c r="T1051" s="118"/>
    </row>
    <row r="1052" spans="3:20" x14ac:dyDescent="0.25">
      <c r="C1052" s="8"/>
      <c r="D1052" s="5"/>
      <c r="E1052" s="1"/>
      <c r="F1052" s="9"/>
      <c r="G1052" s="112"/>
      <c r="H1052" s="2"/>
      <c r="I1052" s="112"/>
      <c r="J1052" s="2"/>
      <c r="K1052" s="112"/>
      <c r="L1052" s="115"/>
      <c r="M1052" s="6"/>
      <c r="N1052" s="115"/>
      <c r="O1052" s="6"/>
      <c r="P1052" s="115"/>
      <c r="Q1052" s="111"/>
      <c r="R1052" s="117"/>
      <c r="S1052" s="111"/>
      <c r="T1052" s="118"/>
    </row>
    <row r="1053" spans="3:20" x14ac:dyDescent="0.25">
      <c r="C1053" s="8"/>
      <c r="D1053" s="5"/>
      <c r="E1053" s="1"/>
      <c r="F1053" s="9"/>
      <c r="G1053" s="112"/>
      <c r="H1053" s="2"/>
      <c r="I1053" s="112"/>
      <c r="J1053" s="2"/>
      <c r="K1053" s="112"/>
      <c r="L1053" s="115"/>
      <c r="M1053" s="6"/>
      <c r="N1053" s="115"/>
      <c r="O1053" s="6"/>
      <c r="P1053" s="115"/>
      <c r="Q1053" s="111"/>
      <c r="R1053" s="117"/>
      <c r="S1053" s="111"/>
      <c r="T1053" s="118"/>
    </row>
    <row r="1054" spans="3:20" x14ac:dyDescent="0.25">
      <c r="C1054" s="8"/>
      <c r="D1054" s="5"/>
      <c r="E1054" s="1"/>
      <c r="F1054" s="9"/>
      <c r="G1054" s="112"/>
      <c r="H1054" s="2"/>
      <c r="I1054" s="112"/>
      <c r="J1054" s="2"/>
      <c r="K1054" s="112"/>
      <c r="L1054" s="115"/>
      <c r="M1054" s="6"/>
      <c r="N1054" s="115"/>
      <c r="O1054" s="6"/>
      <c r="P1054" s="115"/>
      <c r="Q1054" s="111"/>
      <c r="R1054" s="117"/>
      <c r="S1054" s="111"/>
      <c r="T1054" s="118"/>
    </row>
    <row r="1055" spans="3:20" x14ac:dyDescent="0.25">
      <c r="C1055" s="8"/>
      <c r="D1055" s="5"/>
      <c r="E1055" s="1"/>
      <c r="F1055" s="9"/>
      <c r="G1055" s="112"/>
      <c r="H1055" s="2"/>
      <c r="I1055" s="112"/>
      <c r="J1055" s="2"/>
      <c r="K1055" s="112"/>
      <c r="L1055" s="115"/>
      <c r="M1055" s="6"/>
      <c r="N1055" s="115"/>
      <c r="O1055" s="6"/>
      <c r="P1055" s="115"/>
      <c r="Q1055" s="111"/>
      <c r="R1055" s="117"/>
      <c r="S1055" s="111"/>
      <c r="T1055" s="118"/>
    </row>
  </sheetData>
  <conditionalFormatting sqref="Q2:Q989">
    <cfRule type="cellIs" dxfId="236" priority="3" operator="lessThan">
      <formula>-0.2</formula>
    </cfRule>
    <cfRule type="cellIs" dxfId="235" priority="4" operator="greaterThan">
      <formula>0.2</formula>
    </cfRule>
  </conditionalFormatting>
  <conditionalFormatting sqref="S2:S989">
    <cfRule type="cellIs" dxfId="234" priority="1" operator="lessThan">
      <formula>-0.2</formula>
    </cfRule>
    <cfRule type="cellIs" dxfId="233" priority="2" operator="greaterThan">
      <formula>0.2</formula>
    </cfRule>
  </conditionalFormatting>
  <pageMargins left="0.7" right="0.7" top="0.75" bottom="0.75" header="0.3" footer="0.3"/>
  <pageSetup orientation="portrait"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rgb="FFFFCCCC"/>
  </sheetPr>
  <dimension ref="A1:M118"/>
  <sheetViews>
    <sheetView showGridLines="0" topLeftCell="G1" zoomScale="80" zoomScaleNormal="80" workbookViewId="0">
      <selection activeCell="D4" sqref="D4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1</v>
      </c>
      <c r="B2" t="str">
        <f>VLOOKUP(C:C,worksheet!A:T, 3, FALSE)</f>
        <v>I-5 NB</v>
      </c>
      <c r="C2">
        <f>'[2]I-5 NB'!A2</f>
        <v>27706</v>
      </c>
      <c r="D2">
        <f>VLOOKUP(C:C,worksheet!A:T, 4, FALSE)</f>
        <v>2</v>
      </c>
      <c r="E2">
        <f>VLOOKUP(C:C,worksheet!A:T, 5, FALSE)</f>
        <v>0.18</v>
      </c>
      <c r="F2" t="str">
        <f>VLOOKUP(C:C,worksheet!A:T, 6, FALSE)</f>
        <v>EAST SAN YSIDRO</v>
      </c>
      <c r="G2">
        <f>VLOOKUP(C:C,worksheet!A:T, 8, FALSE)</f>
        <v>53.25</v>
      </c>
      <c r="H2">
        <f>VLOOKUP(C:C,worksheet!A:T, 10, FALSE)</f>
        <v>51.64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1</v>
      </c>
      <c r="B3" t="str">
        <f>VLOOKUP(C:C,worksheet!A:T, 3, FALSE)</f>
        <v>I-5 NB</v>
      </c>
      <c r="C3">
        <f>'[2]I-5 NB'!A3</f>
        <v>605</v>
      </c>
      <c r="D3">
        <f>VLOOKUP(C:C,worksheet!A:T, 4, FALSE)</f>
        <v>3</v>
      </c>
      <c r="E3">
        <f>VLOOKUP(C:C,worksheet!A:T, 5, FALSE)</f>
        <v>0.21</v>
      </c>
      <c r="F3" t="str">
        <f>VLOOKUP(C:C,worksheet!A:T, 6, FALSE)</f>
        <v>EAST SAN YSIDRO</v>
      </c>
      <c r="G3">
        <f>VLOOKUP(C:C,worksheet!A:T, 8, FALSE)</f>
        <v>64.05</v>
      </c>
      <c r="H3">
        <f>VLOOKUP(C:C,worksheet!A:T, 10, FALSE)</f>
        <v>64.03</v>
      </c>
      <c r="I3">
        <f>VLOOKUP(C:C,worksheet!A:T, 13, FALSE)</f>
        <v>0</v>
      </c>
      <c r="J3">
        <f>VLOOKUP(C:C,worksheet!A:T, 15, FALSE)</f>
        <v>0</v>
      </c>
      <c r="K3" s="143">
        <f t="shared" ref="K3:K66" si="0">(I3/G3)-1</f>
        <v>-1</v>
      </c>
      <c r="L3" s="143">
        <f t="shared" ref="L3:L66" si="1">(J3/H3)-1</f>
        <v>-1</v>
      </c>
      <c r="M3" s="142"/>
    </row>
    <row r="4" spans="1:13" x14ac:dyDescent="0.25">
      <c r="A4">
        <f>VLOOKUP(C:C,worksheet!A:T, 2, FALSE)</f>
        <v>1</v>
      </c>
      <c r="B4" t="str">
        <f>VLOOKUP(C:C,worksheet!A:T, 3, FALSE)</f>
        <v>I-5 NB</v>
      </c>
      <c r="C4">
        <f>'[2]I-5 NB'!A4</f>
        <v>27694</v>
      </c>
      <c r="D4">
        <f>VLOOKUP(C:C,worksheet!A:T, 4, FALSE)</f>
        <v>4</v>
      </c>
      <c r="E4">
        <f>VLOOKUP(C:C,worksheet!A:T, 5, FALSE)</f>
        <v>0.47</v>
      </c>
      <c r="F4" t="str">
        <f>VLOOKUP(C:C,worksheet!A:T, 6, FALSE)</f>
        <v>I-805 NB</v>
      </c>
      <c r="G4">
        <f>VLOOKUP(C:C,worksheet!A:T, 8, FALSE)</f>
        <v>62.5</v>
      </c>
      <c r="H4">
        <f>VLOOKUP(C:C,worksheet!A:T, 10, FALSE)</f>
        <v>60.21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A5">
        <f>VLOOKUP(C:C,worksheet!A:T, 2, FALSE)</f>
        <v>1</v>
      </c>
      <c r="B5" t="str">
        <f>VLOOKUP(C:C,worksheet!A:T, 3, FALSE)</f>
        <v>I-5 NB</v>
      </c>
      <c r="C5">
        <f>'[2]I-5 NB'!A5</f>
        <v>27154</v>
      </c>
      <c r="D5">
        <f>VLOOKUP(C:C,worksheet!A:T, 4, FALSE)</f>
        <v>5</v>
      </c>
      <c r="E5">
        <f>VLOOKUP(C:C,worksheet!A:T, 5, FALSE)</f>
        <v>0.38</v>
      </c>
      <c r="F5" t="str">
        <f>VLOOKUP(C:C,worksheet!A:T, 6, FALSE)</f>
        <v>VIA DE SAN YSIDRO</v>
      </c>
      <c r="G5">
        <f>VLOOKUP(C:C,worksheet!A:T, 8, FALSE)</f>
        <v>65.91</v>
      </c>
      <c r="H5">
        <f>VLOOKUP(C:C,worksheet!A:T, 10, FALSE)</f>
        <v>63.25</v>
      </c>
      <c r="I5">
        <f>VLOOKUP(C:C,worksheet!A:T, 13, FALSE)</f>
        <v>0</v>
      </c>
      <c r="J5">
        <f>VLOOKUP(C:C,worksheet!A:T, 15, FALSE)</f>
        <v>0</v>
      </c>
      <c r="K5" s="143">
        <f t="shared" si="0"/>
        <v>-1</v>
      </c>
      <c r="L5" s="143">
        <f t="shared" si="1"/>
        <v>-1</v>
      </c>
      <c r="M5" s="142"/>
    </row>
    <row r="6" spans="1:13" x14ac:dyDescent="0.25">
      <c r="A6">
        <f>VLOOKUP(C:C,worksheet!A:T, 2, FALSE)</f>
        <v>1</v>
      </c>
      <c r="B6" t="str">
        <f>VLOOKUP(C:C,worksheet!A:T, 3, FALSE)</f>
        <v>I-5 NB</v>
      </c>
      <c r="C6">
        <f>'[2]I-5 NB'!A6</f>
        <v>27884</v>
      </c>
      <c r="D6">
        <f>VLOOKUP(C:C,worksheet!A:T, 4, FALSE)</f>
        <v>6</v>
      </c>
      <c r="E6">
        <f>VLOOKUP(C:C,worksheet!A:T, 5, FALSE)</f>
        <v>0.7</v>
      </c>
      <c r="F6" t="str">
        <f>VLOOKUP(C:C,worksheet!A:T, 6, FALSE)</f>
        <v>VIA DE SAN YSIDRO</v>
      </c>
      <c r="G6">
        <f>VLOOKUP(C:C,worksheet!A:T, 8, FALSE)</f>
        <v>65.91</v>
      </c>
      <c r="H6">
        <f>VLOOKUP(C:C,worksheet!A:T, 10, FALSE)</f>
        <v>63.25</v>
      </c>
      <c r="I6">
        <f>VLOOKUP(C:C,worksheet!A:T, 13, FALSE)</f>
        <v>0</v>
      </c>
      <c r="J6">
        <f>VLOOKUP(C:C,worksheet!A:T, 15, FALSE)</f>
        <v>0</v>
      </c>
      <c r="K6" s="143">
        <f t="shared" si="0"/>
        <v>-1</v>
      </c>
      <c r="L6" s="143">
        <f t="shared" si="1"/>
        <v>-1</v>
      </c>
      <c r="M6" s="142"/>
    </row>
    <row r="7" spans="1:13" x14ac:dyDescent="0.25">
      <c r="A7">
        <f>VLOOKUP(C:C,worksheet!A:T, 2, FALSE)</f>
        <v>1</v>
      </c>
      <c r="B7" t="str">
        <f>VLOOKUP(C:C,worksheet!A:T, 3, FALSE)</f>
        <v>I-5 NB</v>
      </c>
      <c r="C7">
        <f>'[2]I-5 NB'!A7</f>
        <v>27883</v>
      </c>
      <c r="D7">
        <f>VLOOKUP(C:C,worksheet!A:T, 4, FALSE)</f>
        <v>7</v>
      </c>
      <c r="E7">
        <f>VLOOKUP(C:C,worksheet!A:T, 5, FALSE)</f>
        <v>0.27</v>
      </c>
      <c r="F7" t="str">
        <f>VLOOKUP(C:C,worksheet!A:T, 6, FALSE)</f>
        <v>SAN YSIDRO</v>
      </c>
      <c r="G7">
        <f>VLOOKUP(C:C,worksheet!A:T, 8, FALSE)</f>
        <v>67.760000000000005</v>
      </c>
      <c r="H7">
        <f>VLOOKUP(C:C,worksheet!A:T, 10, FALSE)</f>
        <v>67.08</v>
      </c>
      <c r="I7">
        <f>VLOOKUP(C:C,worksheet!A:T, 13, FALSE)</f>
        <v>0</v>
      </c>
      <c r="J7">
        <f>VLOOKUP(C:C,worksheet!A:T, 15, FALSE)</f>
        <v>0</v>
      </c>
      <c r="K7" s="143">
        <f t="shared" si="0"/>
        <v>-1</v>
      </c>
      <c r="L7" s="143">
        <f t="shared" si="1"/>
        <v>-1</v>
      </c>
      <c r="M7" s="142"/>
    </row>
    <row r="8" spans="1:13" x14ac:dyDescent="0.25">
      <c r="A8">
        <f>VLOOKUP(C:C,worksheet!A:T, 2, FALSE)</f>
        <v>1</v>
      </c>
      <c r="B8" t="str">
        <f>VLOOKUP(C:C,worksheet!A:T, 3, FALSE)</f>
        <v>I-5 NB</v>
      </c>
      <c r="C8">
        <f>'[2]I-5 NB'!A8</f>
        <v>27877</v>
      </c>
      <c r="D8">
        <f>VLOOKUP(C:C,worksheet!A:T, 4, FALSE)</f>
        <v>10</v>
      </c>
      <c r="E8">
        <f>VLOOKUP(C:C,worksheet!A:T, 5, FALSE)</f>
        <v>0.2</v>
      </c>
      <c r="F8" t="str">
        <f>VLOOKUP(C:C,worksheet!A:T, 6, FALSE)</f>
        <v>SR-905 EB</v>
      </c>
      <c r="G8">
        <f>VLOOKUP(C:C,worksheet!A:T, 8, FALSE)</f>
        <v>68.28</v>
      </c>
      <c r="H8">
        <f>VLOOKUP(C:C,worksheet!A:T, 10, FALSE)</f>
        <v>67.400000000000006</v>
      </c>
      <c r="I8">
        <f>VLOOKUP(C:C,worksheet!A:T, 13, FALSE)</f>
        <v>0</v>
      </c>
      <c r="J8">
        <f>VLOOKUP(C:C,worksheet!A:T, 15, FALSE)</f>
        <v>0</v>
      </c>
      <c r="K8" s="143">
        <f t="shared" si="0"/>
        <v>-1</v>
      </c>
      <c r="L8" s="143">
        <f t="shared" si="1"/>
        <v>-1</v>
      </c>
      <c r="M8" s="142"/>
    </row>
    <row r="9" spans="1:13" x14ac:dyDescent="0.25">
      <c r="A9">
        <f>VLOOKUP(C:C,worksheet!A:T, 2, FALSE)</f>
        <v>1</v>
      </c>
      <c r="B9" t="str">
        <f>VLOOKUP(C:C,worksheet!A:T, 3, FALSE)</f>
        <v>I-5 NB</v>
      </c>
      <c r="C9">
        <f>'[2]I-5 NB'!A9</f>
        <v>27893</v>
      </c>
      <c r="D9">
        <f>VLOOKUP(C:C,worksheet!A:T, 4, FALSE)</f>
        <v>11</v>
      </c>
      <c r="E9">
        <f>VLOOKUP(C:C,worksheet!A:T, 5, FALSE)</f>
        <v>0.27</v>
      </c>
      <c r="F9" t="str">
        <f>VLOOKUP(C:C,worksheet!A:T, 6, FALSE)</f>
        <v>SR-905 WB</v>
      </c>
      <c r="G9">
        <f>VLOOKUP(C:C,worksheet!A:T, 8, FALSE)</f>
        <v>66.37</v>
      </c>
      <c r="H9">
        <f>VLOOKUP(C:C,worksheet!A:T, 10, FALSE)</f>
        <v>65.8</v>
      </c>
      <c r="I9">
        <f>VLOOKUP(C:C,worksheet!A:T, 13, FALSE)</f>
        <v>0</v>
      </c>
      <c r="J9">
        <f>VLOOKUP(C:C,worksheet!A:T, 15, FALSE)</f>
        <v>0</v>
      </c>
      <c r="K9" s="143">
        <f t="shared" si="0"/>
        <v>-1</v>
      </c>
      <c r="L9" s="143">
        <f t="shared" si="1"/>
        <v>-1</v>
      </c>
      <c r="M9" s="142"/>
    </row>
    <row r="10" spans="1:13" x14ac:dyDescent="0.25">
      <c r="A10">
        <f>VLOOKUP(C:C,worksheet!A:T, 2, FALSE)</f>
        <v>1</v>
      </c>
      <c r="B10" t="str">
        <f>VLOOKUP(C:C,worksheet!A:T, 3, FALSE)</f>
        <v>I-5 NB</v>
      </c>
      <c r="C10">
        <f>'[2]I-5 NB'!A10</f>
        <v>27894</v>
      </c>
      <c r="D10">
        <f>VLOOKUP(C:C,worksheet!A:T, 4, FALSE)</f>
        <v>12</v>
      </c>
      <c r="E10">
        <f>VLOOKUP(C:C,worksheet!A:T, 5, FALSE)</f>
        <v>0.28000000000000003</v>
      </c>
      <c r="F10" t="str">
        <f>VLOOKUP(C:C,worksheet!A:T, 6, FALSE)</f>
        <v>CORONADO</v>
      </c>
      <c r="G10">
        <f>VLOOKUP(C:C,worksheet!A:T, 8, FALSE)</f>
        <v>66.37</v>
      </c>
      <c r="H10">
        <f>VLOOKUP(C:C,worksheet!A:T, 10, FALSE)</f>
        <v>65.8</v>
      </c>
      <c r="I10">
        <f>VLOOKUP(C:C,worksheet!A:T, 13, FALSE)</f>
        <v>0</v>
      </c>
      <c r="J10">
        <f>VLOOKUP(C:C,worksheet!A:T, 15, FALSE)</f>
        <v>0</v>
      </c>
      <c r="K10" s="143">
        <f t="shared" si="0"/>
        <v>-1</v>
      </c>
      <c r="L10" s="143">
        <f t="shared" si="1"/>
        <v>-1</v>
      </c>
      <c r="M10" s="142"/>
    </row>
    <row r="11" spans="1:13" x14ac:dyDescent="0.25">
      <c r="A11">
        <f>VLOOKUP(C:C,worksheet!A:T, 2, FALSE)</f>
        <v>1</v>
      </c>
      <c r="B11" t="str">
        <f>VLOOKUP(C:C,worksheet!A:T, 3, FALSE)</f>
        <v>I-5 NB</v>
      </c>
      <c r="C11">
        <f>'[2]I-5 NB'!A11</f>
        <v>27903</v>
      </c>
      <c r="D11">
        <f>VLOOKUP(C:C,worksheet!A:T, 4, FALSE)</f>
        <v>14</v>
      </c>
      <c r="E11">
        <f>VLOOKUP(C:C,worksheet!A:T, 5, FALSE)</f>
        <v>0.54</v>
      </c>
      <c r="F11" t="str">
        <f>VLOOKUP(C:C,worksheet!A:T, 6, FALSE)</f>
        <v>PALM</v>
      </c>
      <c r="G11">
        <f>VLOOKUP(C:C,worksheet!A:T, 8, FALSE)</f>
        <v>67.77</v>
      </c>
      <c r="H11">
        <f>VLOOKUP(C:C,worksheet!A:T, 10, FALSE)</f>
        <v>67.290000000000006</v>
      </c>
      <c r="I11">
        <f>VLOOKUP(C:C,worksheet!A:T, 13, FALSE)</f>
        <v>0</v>
      </c>
      <c r="J11">
        <f>VLOOKUP(C:C,worksheet!A:T, 15, FALSE)</f>
        <v>0</v>
      </c>
      <c r="K11" s="143">
        <f t="shared" si="0"/>
        <v>-1</v>
      </c>
      <c r="L11" s="143">
        <f t="shared" si="1"/>
        <v>-1</v>
      </c>
      <c r="M11" s="142"/>
    </row>
    <row r="12" spans="1:13" x14ac:dyDescent="0.25">
      <c r="A12">
        <f>VLOOKUP(C:C,worksheet!A:T, 2, FALSE)</f>
        <v>1</v>
      </c>
      <c r="B12" t="str">
        <f>VLOOKUP(C:C,worksheet!A:T, 3, FALSE)</f>
        <v>I-5 NB</v>
      </c>
      <c r="C12">
        <f>'[2]I-5 NB'!A12</f>
        <v>27914</v>
      </c>
      <c r="D12">
        <f>VLOOKUP(C:C,worksheet!A:T, 4, FALSE)</f>
        <v>15</v>
      </c>
      <c r="E12">
        <f>VLOOKUP(C:C,worksheet!A:T, 5, FALSE)</f>
        <v>0.37</v>
      </c>
      <c r="F12" t="str">
        <f>VLOOKUP(C:C,worksheet!A:T, 6, FALSE)</f>
        <v>PALM</v>
      </c>
      <c r="G12">
        <f>VLOOKUP(C:C,worksheet!A:T, 8, FALSE)</f>
        <v>67.66</v>
      </c>
      <c r="H12">
        <f>VLOOKUP(C:C,worksheet!A:T, 10, FALSE)</f>
        <v>66.42</v>
      </c>
      <c r="I12">
        <f>VLOOKUP(C:C,worksheet!A:T, 13, FALSE)</f>
        <v>0</v>
      </c>
      <c r="J12">
        <f>VLOOKUP(C:C,worksheet!A:T, 15, FALSE)</f>
        <v>0</v>
      </c>
      <c r="K12" s="143">
        <f t="shared" si="0"/>
        <v>-1</v>
      </c>
      <c r="L12" s="143">
        <f t="shared" si="1"/>
        <v>-1</v>
      </c>
      <c r="M12" s="142"/>
    </row>
    <row r="13" spans="1:13" x14ac:dyDescent="0.25">
      <c r="A13">
        <f>VLOOKUP(C:C,worksheet!A:T, 2, FALSE)</f>
        <v>1</v>
      </c>
      <c r="B13" t="str">
        <f>VLOOKUP(C:C,worksheet!A:T, 3, FALSE)</f>
        <v>I-5 NB</v>
      </c>
      <c r="C13">
        <f>'[2]I-5 NB'!A13</f>
        <v>27919</v>
      </c>
      <c r="D13">
        <f>VLOOKUP(C:C,worksheet!A:T, 4, FALSE)</f>
        <v>17</v>
      </c>
      <c r="E13">
        <f>VLOOKUP(C:C,worksheet!A:T, 5, FALSE)</f>
        <v>0.19</v>
      </c>
      <c r="F13" t="str">
        <f>VLOOKUP(C:C,worksheet!A:T, 6, FALSE)</f>
        <v>MAIN</v>
      </c>
      <c r="G13">
        <f>VLOOKUP(C:C,worksheet!A:T, 8, FALSE)</f>
        <v>67.510000000000005</v>
      </c>
      <c r="H13">
        <f>VLOOKUP(C:C,worksheet!A:T, 10, FALSE)</f>
        <v>67.28</v>
      </c>
      <c r="I13">
        <f>VLOOKUP(C:C,worksheet!A:T, 13, FALSE)</f>
        <v>0</v>
      </c>
      <c r="J13">
        <f>VLOOKUP(C:C,worksheet!A:T, 15, FALSE)</f>
        <v>0</v>
      </c>
      <c r="K13" s="143">
        <f t="shared" si="0"/>
        <v>-1</v>
      </c>
      <c r="L13" s="143">
        <f t="shared" si="1"/>
        <v>-1</v>
      </c>
      <c r="M13" s="142"/>
    </row>
    <row r="14" spans="1:13" x14ac:dyDescent="0.25">
      <c r="A14">
        <f>VLOOKUP(C:C,worksheet!A:T, 2, FALSE)</f>
        <v>1</v>
      </c>
      <c r="B14" t="str">
        <f>VLOOKUP(C:C,worksheet!A:T, 3, FALSE)</f>
        <v>I-5 NB</v>
      </c>
      <c r="C14">
        <f>'[2]I-5 NB'!A14</f>
        <v>27921</v>
      </c>
      <c r="D14">
        <f>VLOOKUP(C:C,worksheet!A:T, 4, FALSE)</f>
        <v>18</v>
      </c>
      <c r="E14">
        <f>VLOOKUP(C:C,worksheet!A:T, 5, FALSE)</f>
        <v>0.43</v>
      </c>
      <c r="F14" t="str">
        <f>VLOOKUP(C:C,worksheet!A:T, 6, FALSE)</f>
        <v>PALOMAR</v>
      </c>
      <c r="G14">
        <f>VLOOKUP(C:C,worksheet!A:T, 8, FALSE)</f>
        <v>67.510000000000005</v>
      </c>
      <c r="H14">
        <f>VLOOKUP(C:C,worksheet!A:T, 10, FALSE)</f>
        <v>67.28</v>
      </c>
      <c r="I14">
        <f>VLOOKUP(C:C,worksheet!A:T, 13, FALSE)</f>
        <v>0</v>
      </c>
      <c r="J14">
        <f>VLOOKUP(C:C,worksheet!A:T, 15, FALSE)</f>
        <v>0</v>
      </c>
      <c r="K14" s="143">
        <f t="shared" si="0"/>
        <v>-1</v>
      </c>
      <c r="L14" s="143">
        <f t="shared" si="1"/>
        <v>-1</v>
      </c>
      <c r="M14" s="142"/>
    </row>
    <row r="15" spans="1:13" x14ac:dyDescent="0.25">
      <c r="A15">
        <f>VLOOKUP(C:C,worksheet!A:T, 2, FALSE)</f>
        <v>1</v>
      </c>
      <c r="B15" t="str">
        <f>VLOOKUP(C:C,worksheet!A:T, 3, FALSE)</f>
        <v>I-5 NB</v>
      </c>
      <c r="C15">
        <f>'[2]I-5 NB'!A15</f>
        <v>27925</v>
      </c>
      <c r="D15">
        <f>VLOOKUP(C:C,worksheet!A:T, 4, FALSE)</f>
        <v>19</v>
      </c>
      <c r="E15">
        <f>VLOOKUP(C:C,worksheet!A:T, 5, FALSE)</f>
        <v>0.23</v>
      </c>
      <c r="F15" t="str">
        <f>VLOOKUP(C:C,worksheet!A:T, 6, FALSE)</f>
        <v>PALOMAR</v>
      </c>
      <c r="G15">
        <f>VLOOKUP(C:C,worksheet!A:T, 8, FALSE)</f>
        <v>65.040000000000006</v>
      </c>
      <c r="H15">
        <f>VLOOKUP(C:C,worksheet!A:T, 10, FALSE)</f>
        <v>67.209999999999994</v>
      </c>
      <c r="I15">
        <f>VLOOKUP(C:C,worksheet!A:T, 13, FALSE)</f>
        <v>0</v>
      </c>
      <c r="J15">
        <f>VLOOKUP(C:C,worksheet!A:T, 15, FALSE)</f>
        <v>0</v>
      </c>
      <c r="K15" s="143">
        <f t="shared" si="0"/>
        <v>-1</v>
      </c>
      <c r="L15" s="143">
        <f t="shared" si="1"/>
        <v>-1</v>
      </c>
      <c r="M15" s="142"/>
    </row>
    <row r="16" spans="1:13" x14ac:dyDescent="0.25">
      <c r="A16">
        <f>VLOOKUP(C:C,worksheet!A:T, 2, FALSE)</f>
        <v>1</v>
      </c>
      <c r="B16" t="str">
        <f>VLOOKUP(C:C,worksheet!A:T, 3, FALSE)</f>
        <v>I-5 NB</v>
      </c>
      <c r="C16">
        <f>'[2]I-5 NB'!A16</f>
        <v>27929</v>
      </c>
      <c r="D16">
        <f>VLOOKUP(C:C,worksheet!A:T, 4, FALSE)</f>
        <v>20</v>
      </c>
      <c r="E16">
        <f>VLOOKUP(C:C,worksheet!A:T, 5, FALSE)</f>
        <v>0.28000000000000003</v>
      </c>
      <c r="F16" t="str">
        <f>VLOOKUP(C:C,worksheet!A:T, 6, FALSE)</f>
        <v>INDUSTRIAL</v>
      </c>
      <c r="G16">
        <f>VLOOKUP(C:C,worksheet!A:T, 8, FALSE)</f>
        <v>65.040000000000006</v>
      </c>
      <c r="H16">
        <f>VLOOKUP(C:C,worksheet!A:T, 10, FALSE)</f>
        <v>67.209999999999994</v>
      </c>
      <c r="I16">
        <f>VLOOKUP(C:C,worksheet!A:T, 13, FALSE)</f>
        <v>0</v>
      </c>
      <c r="J16">
        <f>VLOOKUP(C:C,worksheet!A:T, 15, FALSE)</f>
        <v>0</v>
      </c>
      <c r="K16" s="143">
        <f t="shared" si="0"/>
        <v>-1</v>
      </c>
      <c r="L16" s="143">
        <f t="shared" si="1"/>
        <v>-1</v>
      </c>
      <c r="M16" s="142"/>
    </row>
    <row r="17" spans="1:13" x14ac:dyDescent="0.25">
      <c r="A17">
        <f>VLOOKUP(C:C,worksheet!A:T, 2, FALSE)</f>
        <v>1</v>
      </c>
      <c r="B17" t="str">
        <f>VLOOKUP(C:C,worksheet!A:T, 3, FALSE)</f>
        <v>I-5 NB</v>
      </c>
      <c r="C17">
        <f>'[2]I-5 NB'!A17</f>
        <v>27931</v>
      </c>
      <c r="D17">
        <f>VLOOKUP(C:C,worksheet!A:T, 4, FALSE)</f>
        <v>21</v>
      </c>
      <c r="E17">
        <f>VLOOKUP(C:C,worksheet!A:T, 5, FALSE)</f>
        <v>0.33</v>
      </c>
      <c r="F17" t="str">
        <f>VLOOKUP(C:C,worksheet!A:T, 6, FALSE)</f>
        <v>INDUSTRIAL</v>
      </c>
      <c r="G17">
        <f>VLOOKUP(C:C,worksheet!A:T, 8, FALSE)</f>
        <v>60.94</v>
      </c>
      <c r="H17">
        <f>VLOOKUP(C:C,worksheet!A:T, 10, FALSE)</f>
        <v>67.09</v>
      </c>
      <c r="I17">
        <f>VLOOKUP(C:C,worksheet!A:T, 13, FALSE)</f>
        <v>0</v>
      </c>
      <c r="J17">
        <f>VLOOKUP(C:C,worksheet!A:T, 15, FALSE)</f>
        <v>0</v>
      </c>
      <c r="K17" s="143">
        <f t="shared" si="0"/>
        <v>-1</v>
      </c>
      <c r="L17" s="143">
        <f t="shared" si="1"/>
        <v>-1</v>
      </c>
      <c r="M17" s="142"/>
    </row>
    <row r="18" spans="1:13" x14ac:dyDescent="0.25">
      <c r="A18">
        <f>VLOOKUP(C:C,worksheet!A:T, 2, FALSE)</f>
        <v>1</v>
      </c>
      <c r="B18" t="str">
        <f>VLOOKUP(C:C,worksheet!A:T, 3, FALSE)</f>
        <v>I-5 NB</v>
      </c>
      <c r="C18">
        <f>'[2]I-5 NB'!A18</f>
        <v>27933</v>
      </c>
      <c r="D18">
        <f>VLOOKUP(C:C,worksheet!A:T, 4, FALSE)</f>
        <v>22</v>
      </c>
      <c r="E18">
        <f>VLOOKUP(C:C,worksheet!A:T, 5, FALSE)</f>
        <v>0.4</v>
      </c>
      <c r="F18" t="str">
        <f>VLOOKUP(C:C,worksheet!A:T, 6, FALSE)</f>
        <v>J</v>
      </c>
      <c r="G18">
        <f>VLOOKUP(C:C,worksheet!A:T, 8, FALSE)</f>
        <v>60.94</v>
      </c>
      <c r="H18">
        <f>VLOOKUP(C:C,worksheet!A:T, 10, FALSE)</f>
        <v>67.09</v>
      </c>
      <c r="I18">
        <f>VLOOKUP(C:C,worksheet!A:T, 13, FALSE)</f>
        <v>0</v>
      </c>
      <c r="J18">
        <f>VLOOKUP(C:C,worksheet!A:T, 15, FALSE)</f>
        <v>0</v>
      </c>
      <c r="K18" s="143">
        <f t="shared" si="0"/>
        <v>-1</v>
      </c>
      <c r="L18" s="143">
        <f t="shared" si="1"/>
        <v>-1</v>
      </c>
      <c r="M18" s="142"/>
    </row>
    <row r="19" spans="1:13" x14ac:dyDescent="0.25">
      <c r="A19">
        <f>VLOOKUP(C:C,worksheet!A:T, 2, FALSE)</f>
        <v>1</v>
      </c>
      <c r="B19" t="str">
        <f>VLOOKUP(C:C,worksheet!A:T, 3, FALSE)</f>
        <v>I-5 NB</v>
      </c>
      <c r="C19">
        <f>'[2]I-5 NB'!A19</f>
        <v>27941</v>
      </c>
      <c r="D19">
        <f>VLOOKUP(C:C,worksheet!A:T, 4, FALSE)</f>
        <v>24</v>
      </c>
      <c r="E19">
        <f>VLOOKUP(C:C,worksheet!A:T, 5, FALSE)</f>
        <v>0.41</v>
      </c>
      <c r="F19" t="str">
        <f>VLOOKUP(C:C,worksheet!A:T, 6, FALSE)</f>
        <v>H</v>
      </c>
      <c r="G19">
        <f>VLOOKUP(C:C,worksheet!A:T, 8, FALSE)</f>
        <v>57.63</v>
      </c>
      <c r="H19">
        <f>VLOOKUP(C:C,worksheet!A:T, 10, FALSE)</f>
        <v>67.66</v>
      </c>
      <c r="I19">
        <f>VLOOKUP(C:C,worksheet!A:T, 13, FALSE)</f>
        <v>0</v>
      </c>
      <c r="J19">
        <f>VLOOKUP(C:C,worksheet!A:T, 15, FALSE)</f>
        <v>0</v>
      </c>
      <c r="K19" s="143">
        <f t="shared" si="0"/>
        <v>-1</v>
      </c>
      <c r="L19" s="143">
        <f t="shared" si="1"/>
        <v>-1</v>
      </c>
      <c r="M19" s="142"/>
    </row>
    <row r="20" spans="1:13" x14ac:dyDescent="0.25">
      <c r="A20">
        <f>VLOOKUP(C:C,worksheet!A:T, 2, FALSE)</f>
        <v>1</v>
      </c>
      <c r="B20" t="str">
        <f>VLOOKUP(C:C,worksheet!A:T, 3, FALSE)</f>
        <v>I-5 NB</v>
      </c>
      <c r="C20">
        <f>'[2]I-5 NB'!A20</f>
        <v>27943</v>
      </c>
      <c r="D20">
        <f>VLOOKUP(C:C,worksheet!A:T, 4, FALSE)</f>
        <v>25</v>
      </c>
      <c r="E20">
        <f>VLOOKUP(C:C,worksheet!A:T, 5, FALSE)</f>
        <v>0.32</v>
      </c>
      <c r="F20" t="str">
        <f>VLOOKUP(C:C,worksheet!A:T, 6, FALSE)</f>
        <v>H</v>
      </c>
      <c r="G20">
        <f>VLOOKUP(C:C,worksheet!A:T, 8, FALSE)</f>
        <v>52.58</v>
      </c>
      <c r="H20">
        <f>VLOOKUP(C:C,worksheet!A:T, 10, FALSE)</f>
        <v>67.989999999999995</v>
      </c>
      <c r="I20">
        <f>VLOOKUP(C:C,worksheet!A:T, 13, FALSE)</f>
        <v>0</v>
      </c>
      <c r="J20">
        <f>VLOOKUP(C:C,worksheet!A:T, 15, FALSE)</f>
        <v>0</v>
      </c>
      <c r="K20" s="143">
        <f t="shared" si="0"/>
        <v>-1</v>
      </c>
      <c r="L20" s="143">
        <f t="shared" si="1"/>
        <v>-1</v>
      </c>
      <c r="M20" s="142"/>
    </row>
    <row r="21" spans="1:13" x14ac:dyDescent="0.25">
      <c r="A21">
        <f>VLOOKUP(C:C,worksheet!A:T, 2, FALSE)</f>
        <v>1</v>
      </c>
      <c r="B21" t="str">
        <f>VLOOKUP(C:C,worksheet!A:T, 3, FALSE)</f>
        <v>I-5 NB</v>
      </c>
      <c r="C21">
        <f>'[2]I-5 NB'!A21</f>
        <v>27946</v>
      </c>
      <c r="D21">
        <f>VLOOKUP(C:C,worksheet!A:T, 4, FALSE)</f>
        <v>26</v>
      </c>
      <c r="E21">
        <f>VLOOKUP(C:C,worksheet!A:T, 5, FALSE)</f>
        <v>0.39</v>
      </c>
      <c r="F21" t="str">
        <f>VLOOKUP(C:C,worksheet!A:T, 6, FALSE)</f>
        <v>E ST</v>
      </c>
      <c r="G21">
        <f>VLOOKUP(C:C,worksheet!A:T, 8, FALSE)</f>
        <v>52.58</v>
      </c>
      <c r="H21">
        <f>VLOOKUP(C:C,worksheet!A:T, 10, FALSE)</f>
        <v>67.989999999999995</v>
      </c>
      <c r="I21">
        <f>VLOOKUP(C:C,worksheet!A:T, 13, FALSE)</f>
        <v>0</v>
      </c>
      <c r="J21">
        <f>VLOOKUP(C:C,worksheet!A:T, 15, FALSE)</f>
        <v>0</v>
      </c>
      <c r="K21" s="143">
        <f t="shared" si="0"/>
        <v>-1</v>
      </c>
      <c r="L21" s="143">
        <f t="shared" si="1"/>
        <v>-1</v>
      </c>
      <c r="M21" s="142"/>
    </row>
    <row r="22" spans="1:13" x14ac:dyDescent="0.25">
      <c r="A22">
        <f>VLOOKUP(C:C,worksheet!A:T, 2, FALSE)</f>
        <v>1</v>
      </c>
      <c r="B22" t="str">
        <f>VLOOKUP(C:C,worksheet!A:T, 3, FALSE)</f>
        <v>I-5 NB</v>
      </c>
      <c r="C22">
        <f>'[2]I-5 NB'!A22</f>
        <v>27948</v>
      </c>
      <c r="D22">
        <f>VLOOKUP(C:C,worksheet!A:T, 4, FALSE)</f>
        <v>27</v>
      </c>
      <c r="E22">
        <f>VLOOKUP(C:C,worksheet!A:T, 5, FALSE)</f>
        <v>0.5</v>
      </c>
      <c r="F22" t="str">
        <f>VLOOKUP(C:C,worksheet!A:T, 6, FALSE)</f>
        <v>E ST</v>
      </c>
      <c r="G22">
        <f>VLOOKUP(C:C,worksheet!A:T, 8, FALSE)</f>
        <v>34.24</v>
      </c>
      <c r="H22">
        <f>VLOOKUP(C:C,worksheet!A:T, 10, FALSE)</f>
        <v>68.39</v>
      </c>
      <c r="I22">
        <f>VLOOKUP(C:C,worksheet!A:T, 13, FALSE)</f>
        <v>0</v>
      </c>
      <c r="J22">
        <f>VLOOKUP(C:C,worksheet!A:T, 15, FALSE)</f>
        <v>0</v>
      </c>
      <c r="K22" s="143">
        <f t="shared" si="0"/>
        <v>-1</v>
      </c>
      <c r="L22" s="143">
        <f t="shared" si="1"/>
        <v>-1</v>
      </c>
      <c r="M22" s="142"/>
    </row>
    <row r="23" spans="1:13" x14ac:dyDescent="0.25">
      <c r="A23">
        <f>VLOOKUP(C:C,worksheet!A:T, 2, FALSE)</f>
        <v>1</v>
      </c>
      <c r="B23" t="str">
        <f>VLOOKUP(C:C,worksheet!A:T, 3, FALSE)</f>
        <v>I-5 NB</v>
      </c>
      <c r="C23">
        <f>'[2]I-5 NB'!A23</f>
        <v>28698</v>
      </c>
      <c r="D23">
        <f>VLOOKUP(C:C,worksheet!A:T, 4, FALSE)</f>
        <v>29</v>
      </c>
      <c r="E23">
        <f>VLOOKUP(C:C,worksheet!A:T, 5, FALSE)</f>
        <v>0.25</v>
      </c>
      <c r="F23" t="str">
        <f>VLOOKUP(C:C,worksheet!A:T, 6, FALSE)</f>
        <v>SR-54 EB</v>
      </c>
      <c r="G23">
        <f>VLOOKUP(C:C,worksheet!A:T, 8, FALSE)</f>
        <v>34.24</v>
      </c>
      <c r="H23">
        <f>VLOOKUP(C:C,worksheet!A:T, 10, FALSE)</f>
        <v>68.39</v>
      </c>
      <c r="I23">
        <f>VLOOKUP(C:C,worksheet!A:T, 13, FALSE)</f>
        <v>0</v>
      </c>
      <c r="J23">
        <f>VLOOKUP(C:C,worksheet!A:T, 15, FALSE)</f>
        <v>0</v>
      </c>
      <c r="K23" s="143">
        <f t="shared" si="0"/>
        <v>-1</v>
      </c>
      <c r="L23" s="143">
        <f t="shared" si="1"/>
        <v>-1</v>
      </c>
      <c r="M23" s="142"/>
    </row>
    <row r="24" spans="1:13" x14ac:dyDescent="0.25">
      <c r="A24">
        <f>VLOOKUP(C:C,worksheet!A:T, 2, FALSE)</f>
        <v>1</v>
      </c>
      <c r="B24" t="str">
        <f>VLOOKUP(C:C,worksheet!A:T, 3, FALSE)</f>
        <v>I-5 NB</v>
      </c>
      <c r="C24">
        <f>'[2]I-5 NB'!A24</f>
        <v>28695</v>
      </c>
      <c r="D24">
        <f>VLOOKUP(C:C,worksheet!A:T, 4, FALSE)</f>
        <v>31</v>
      </c>
      <c r="E24">
        <f>VLOOKUP(C:C,worksheet!A:T, 5, FALSE)</f>
        <v>0.46</v>
      </c>
      <c r="F24" t="str">
        <f>VLOOKUP(C:C,worksheet!A:T, 6, FALSE)</f>
        <v>24TH</v>
      </c>
      <c r="G24">
        <f>VLOOKUP(C:C,worksheet!A:T, 8, FALSE)</f>
        <v>26.25</v>
      </c>
      <c r="H24">
        <f>VLOOKUP(C:C,worksheet!A:T, 10, FALSE)</f>
        <v>67.959999999999994</v>
      </c>
      <c r="I24">
        <f>VLOOKUP(C:C,worksheet!A:T, 13, FALSE)</f>
        <v>0</v>
      </c>
      <c r="J24">
        <f>VLOOKUP(C:C,worksheet!A:T, 15, FALSE)</f>
        <v>0</v>
      </c>
      <c r="K24" s="143">
        <f t="shared" si="0"/>
        <v>-1</v>
      </c>
      <c r="L24" s="143">
        <f t="shared" si="1"/>
        <v>-1</v>
      </c>
      <c r="M24" s="142"/>
    </row>
    <row r="25" spans="1:13" x14ac:dyDescent="0.25">
      <c r="A25">
        <f>VLOOKUP(C:C,worksheet!A:T, 2, FALSE)</f>
        <v>1</v>
      </c>
      <c r="B25" t="str">
        <f>VLOOKUP(C:C,worksheet!A:T, 3, FALSE)</f>
        <v>I-5 NB</v>
      </c>
      <c r="C25">
        <f>'[2]I-5 NB'!A25</f>
        <v>28710</v>
      </c>
      <c r="D25">
        <f>VLOOKUP(C:C,worksheet!A:T, 4, FALSE)</f>
        <v>33</v>
      </c>
      <c r="E25">
        <f>VLOOKUP(C:C,worksheet!A:T, 5, FALSE)</f>
        <v>0.2</v>
      </c>
      <c r="F25" t="str">
        <f>VLOOKUP(C:C,worksheet!A:T, 6, FALSE)</f>
        <v>HARBOR</v>
      </c>
      <c r="G25">
        <f>VLOOKUP(C:C,worksheet!A:T, 8, FALSE)</f>
        <v>26.19</v>
      </c>
      <c r="H25">
        <f>VLOOKUP(C:C,worksheet!A:T, 10, FALSE)</f>
        <v>66.739999999999995</v>
      </c>
      <c r="I25">
        <f>VLOOKUP(C:C,worksheet!A:T, 13, FALSE)</f>
        <v>0</v>
      </c>
      <c r="J25">
        <f>VLOOKUP(C:C,worksheet!A:T, 15, FALSE)</f>
        <v>0</v>
      </c>
      <c r="K25" s="143">
        <f t="shared" si="0"/>
        <v>-1</v>
      </c>
      <c r="L25" s="143">
        <f t="shared" si="1"/>
        <v>-1</v>
      </c>
      <c r="M25" s="142"/>
    </row>
    <row r="26" spans="1:13" x14ac:dyDescent="0.25">
      <c r="A26">
        <f>VLOOKUP(C:C,worksheet!A:T, 2, FALSE)</f>
        <v>1</v>
      </c>
      <c r="B26" t="str">
        <f>VLOOKUP(C:C,worksheet!A:T, 3, FALSE)</f>
        <v>I-5 NB</v>
      </c>
      <c r="C26">
        <f>'[2]I-5 NB'!A26</f>
        <v>28718</v>
      </c>
      <c r="D26">
        <f>VLOOKUP(C:C,worksheet!A:T, 4, FALSE)</f>
        <v>34</v>
      </c>
      <c r="E26">
        <f>VLOOKUP(C:C,worksheet!A:T, 5, FALSE)</f>
        <v>0.25</v>
      </c>
      <c r="F26" t="str">
        <f>VLOOKUP(C:C,worksheet!A:T, 6, FALSE)</f>
        <v>CIVIC CENTER</v>
      </c>
      <c r="G26">
        <f>VLOOKUP(C:C,worksheet!A:T, 8, FALSE)</f>
        <v>27.04</v>
      </c>
      <c r="H26">
        <f>VLOOKUP(C:C,worksheet!A:T, 10, FALSE)</f>
        <v>66.239999999999995</v>
      </c>
      <c r="I26">
        <f>VLOOKUP(C:C,worksheet!A:T, 13, FALSE)</f>
        <v>0</v>
      </c>
      <c r="J26">
        <f>VLOOKUP(C:C,worksheet!A:T, 15, FALSE)</f>
        <v>0</v>
      </c>
      <c r="K26" s="143">
        <f t="shared" si="0"/>
        <v>-1</v>
      </c>
      <c r="L26" s="143">
        <f t="shared" si="1"/>
        <v>-1</v>
      </c>
      <c r="M26" s="142"/>
    </row>
    <row r="27" spans="1:13" x14ac:dyDescent="0.25">
      <c r="A27">
        <f>VLOOKUP(C:C,worksheet!A:T, 2, FALSE)</f>
        <v>1</v>
      </c>
      <c r="B27" t="str">
        <f>VLOOKUP(C:C,worksheet!A:T, 3, FALSE)</f>
        <v>I-5 NB</v>
      </c>
      <c r="C27">
        <f>'[2]I-5 NB'!A27</f>
        <v>28725</v>
      </c>
      <c r="D27">
        <f>VLOOKUP(C:C,worksheet!A:T, 4, FALSE)</f>
        <v>35</v>
      </c>
      <c r="E27">
        <f>VLOOKUP(C:C,worksheet!A:T, 5, FALSE)</f>
        <v>0.42</v>
      </c>
      <c r="F27" t="str">
        <f>VLOOKUP(C:C,worksheet!A:T, 6, FALSE)</f>
        <v>CIVIC CENTER</v>
      </c>
      <c r="G27">
        <f>VLOOKUP(C:C,worksheet!A:T, 8, FALSE)</f>
        <v>29.15</v>
      </c>
      <c r="H27">
        <f>VLOOKUP(C:C,worksheet!A:T, 10, FALSE)</f>
        <v>65.430000000000007</v>
      </c>
      <c r="I27">
        <f>VLOOKUP(C:C,worksheet!A:T, 13, FALSE)</f>
        <v>0</v>
      </c>
      <c r="J27">
        <f>VLOOKUP(C:C,worksheet!A:T, 15, FALSE)</f>
        <v>0</v>
      </c>
      <c r="K27" s="143">
        <f t="shared" si="0"/>
        <v>-1</v>
      </c>
      <c r="L27" s="143">
        <f t="shared" si="1"/>
        <v>-1</v>
      </c>
      <c r="M27" s="142"/>
    </row>
    <row r="28" spans="1:13" x14ac:dyDescent="0.25">
      <c r="A28">
        <f>VLOOKUP(C:C,worksheet!A:T, 2, FALSE)</f>
        <v>1</v>
      </c>
      <c r="B28" t="str">
        <f>VLOOKUP(C:C,worksheet!A:T, 3, FALSE)</f>
        <v>I-5 NB</v>
      </c>
      <c r="C28">
        <f>'[2]I-5 NB'!A28</f>
        <v>28730</v>
      </c>
      <c r="D28">
        <f>VLOOKUP(C:C,worksheet!A:T, 4, FALSE)</f>
        <v>37</v>
      </c>
      <c r="E28">
        <f>VLOOKUP(C:C,worksheet!A:T, 5, FALSE)</f>
        <v>0.24</v>
      </c>
      <c r="F28" t="str">
        <f>VLOOKUP(C:C,worksheet!A:T, 6, FALSE)</f>
        <v>MAIN</v>
      </c>
      <c r="G28">
        <f>VLOOKUP(C:C,worksheet!A:T, 8, FALSE)</f>
        <v>43.18</v>
      </c>
      <c r="H28">
        <f>VLOOKUP(C:C,worksheet!A:T, 10, FALSE)</f>
        <v>65.19</v>
      </c>
      <c r="I28">
        <f>VLOOKUP(C:C,worksheet!A:T, 13, FALSE)</f>
        <v>0</v>
      </c>
      <c r="J28">
        <f>VLOOKUP(C:C,worksheet!A:T, 15, FALSE)</f>
        <v>0</v>
      </c>
      <c r="K28" s="143">
        <f t="shared" si="0"/>
        <v>-1</v>
      </c>
      <c r="L28" s="143">
        <f t="shared" si="1"/>
        <v>-1</v>
      </c>
      <c r="M28" s="142"/>
    </row>
    <row r="29" spans="1:13" x14ac:dyDescent="0.25">
      <c r="A29">
        <f>VLOOKUP(C:C,worksheet!A:T, 2, FALSE)</f>
        <v>1</v>
      </c>
      <c r="B29" t="str">
        <f>VLOOKUP(C:C,worksheet!A:T, 3, FALSE)</f>
        <v>I-5 NB</v>
      </c>
      <c r="C29">
        <f>'[2]I-5 NB'!A29</f>
        <v>20465</v>
      </c>
      <c r="D29">
        <f>VLOOKUP(C:C,worksheet!A:T, 4, FALSE)</f>
        <v>38</v>
      </c>
      <c r="E29">
        <f>VLOOKUP(C:C,worksheet!A:T, 5, FALSE)</f>
        <v>0.32</v>
      </c>
      <c r="F29" t="str">
        <f>VLOOKUP(C:C,worksheet!A:T, 6, FALSE)</f>
        <v>MAIN</v>
      </c>
      <c r="G29">
        <f>VLOOKUP(C:C,worksheet!A:T, 8, FALSE)</f>
        <v>41.61</v>
      </c>
      <c r="H29">
        <f>VLOOKUP(C:C,worksheet!A:T, 10, FALSE)</f>
        <v>67.87</v>
      </c>
      <c r="I29">
        <f>VLOOKUP(C:C,worksheet!A:T, 13, FALSE)</f>
        <v>0</v>
      </c>
      <c r="J29">
        <f>VLOOKUP(C:C,worksheet!A:T, 15, FALSE)</f>
        <v>0</v>
      </c>
      <c r="K29" s="143">
        <f t="shared" si="0"/>
        <v>-1</v>
      </c>
      <c r="L29" s="143">
        <f t="shared" si="1"/>
        <v>-1</v>
      </c>
      <c r="M29" s="142"/>
    </row>
    <row r="30" spans="1:13" x14ac:dyDescent="0.25">
      <c r="A30">
        <f>VLOOKUP(C:C,worksheet!A:T, 2, FALSE)</f>
        <v>1</v>
      </c>
      <c r="B30" t="str">
        <f>VLOOKUP(C:C,worksheet!A:T, 3, FALSE)</f>
        <v>I-5 NB</v>
      </c>
      <c r="C30">
        <f>'[2]I-5 NB'!A30</f>
        <v>20466</v>
      </c>
      <c r="D30">
        <f>VLOOKUP(C:C,worksheet!A:T, 4, FALSE)</f>
        <v>39</v>
      </c>
      <c r="E30">
        <f>VLOOKUP(C:C,worksheet!A:T, 5, FALSE)</f>
        <v>0.64</v>
      </c>
      <c r="F30" t="str">
        <f>VLOOKUP(C:C,worksheet!A:T, 6, FALSE)</f>
        <v>SR-15 NB</v>
      </c>
      <c r="G30">
        <f>VLOOKUP(C:C,worksheet!A:T, 8, FALSE)</f>
        <v>41.61</v>
      </c>
      <c r="H30">
        <f>VLOOKUP(C:C,worksheet!A:T, 10, FALSE)</f>
        <v>67.87</v>
      </c>
      <c r="I30">
        <f>VLOOKUP(C:C,worksheet!A:T, 13, FALSE)</f>
        <v>0</v>
      </c>
      <c r="J30">
        <f>VLOOKUP(C:C,worksheet!A:T, 15, FALSE)</f>
        <v>0</v>
      </c>
      <c r="K30" s="143">
        <f t="shared" si="0"/>
        <v>-1</v>
      </c>
      <c r="L30" s="143">
        <f t="shared" si="1"/>
        <v>-1</v>
      </c>
      <c r="M30" s="142"/>
    </row>
    <row r="31" spans="1:13" x14ac:dyDescent="0.25">
      <c r="A31">
        <f>VLOOKUP(C:C,worksheet!A:T, 2, FALSE)</f>
        <v>1</v>
      </c>
      <c r="B31" t="str">
        <f>VLOOKUP(C:C,worksheet!A:T, 3, FALSE)</f>
        <v>I-5 NB</v>
      </c>
      <c r="C31">
        <f>'[2]I-5 NB'!A31</f>
        <v>20467</v>
      </c>
      <c r="D31">
        <f>VLOOKUP(C:C,worksheet!A:T, 4, FALSE)</f>
        <v>41</v>
      </c>
      <c r="E31">
        <f>VLOOKUP(C:C,worksheet!A:T, 5, FALSE)</f>
        <v>0.38</v>
      </c>
      <c r="F31" t="str">
        <f>VLOOKUP(C:C,worksheet!A:T, 6, FALSE)</f>
        <v>NATIONAL</v>
      </c>
      <c r="G31">
        <f>VLOOKUP(C:C,worksheet!A:T, 8, FALSE)</f>
        <v>42.72</v>
      </c>
      <c r="H31">
        <f>VLOOKUP(C:C,worksheet!A:T, 10, FALSE)</f>
        <v>66.569999999999993</v>
      </c>
      <c r="I31">
        <f>VLOOKUP(C:C,worksheet!A:T, 13, FALSE)</f>
        <v>0</v>
      </c>
      <c r="J31">
        <f>VLOOKUP(C:C,worksheet!A:T, 15, FALSE)</f>
        <v>0</v>
      </c>
      <c r="K31" s="143">
        <f t="shared" si="0"/>
        <v>-1</v>
      </c>
      <c r="L31" s="143">
        <f t="shared" si="1"/>
        <v>-1</v>
      </c>
      <c r="M31" s="142"/>
    </row>
    <row r="32" spans="1:13" x14ac:dyDescent="0.25">
      <c r="A32">
        <f>VLOOKUP(C:C,worksheet!A:T, 2, FALSE)</f>
        <v>1</v>
      </c>
      <c r="B32" t="str">
        <f>VLOOKUP(C:C,worksheet!A:T, 3, FALSE)</f>
        <v>I-5 NB</v>
      </c>
      <c r="C32">
        <f>'[2]I-5 NB'!A32</f>
        <v>28746</v>
      </c>
      <c r="D32">
        <f>VLOOKUP(C:C,worksheet!A:T, 4, FALSE)</f>
        <v>42</v>
      </c>
      <c r="E32">
        <f>VLOOKUP(C:C,worksheet!A:T, 5, FALSE)</f>
        <v>0.11</v>
      </c>
      <c r="F32" t="str">
        <f>VLOOKUP(C:C,worksheet!A:T, 6, FALSE)</f>
        <v>28TH</v>
      </c>
      <c r="G32">
        <f>VLOOKUP(C:C,worksheet!A:T, 8, FALSE)</f>
        <v>42.72</v>
      </c>
      <c r="H32">
        <f>VLOOKUP(C:C,worksheet!A:T, 10, FALSE)</f>
        <v>66.569999999999993</v>
      </c>
      <c r="I32">
        <f>VLOOKUP(C:C,worksheet!A:T, 13, FALSE)</f>
        <v>0</v>
      </c>
      <c r="J32">
        <f>VLOOKUP(C:C,worksheet!A:T, 15, FALSE)</f>
        <v>0</v>
      </c>
      <c r="K32" s="143">
        <f t="shared" si="0"/>
        <v>-1</v>
      </c>
      <c r="L32" s="143">
        <f t="shared" si="1"/>
        <v>-1</v>
      </c>
      <c r="M32" s="142"/>
    </row>
    <row r="33" spans="1:13" x14ac:dyDescent="0.25">
      <c r="A33">
        <f>VLOOKUP(C:C,worksheet!A:T, 2, FALSE)</f>
        <v>1</v>
      </c>
      <c r="B33" t="str">
        <f>VLOOKUP(C:C,worksheet!A:T, 3, FALSE)</f>
        <v>I-5 NB</v>
      </c>
      <c r="C33">
        <f>'[2]I-5 NB'!A33</f>
        <v>27262</v>
      </c>
      <c r="D33">
        <f>VLOOKUP(C:C,worksheet!A:T, 4, FALSE)</f>
        <v>44</v>
      </c>
      <c r="E33">
        <f>VLOOKUP(C:C,worksheet!A:T, 5, FALSE)</f>
        <v>0.16</v>
      </c>
      <c r="F33" t="str">
        <f>VLOOKUP(C:C,worksheet!A:T, 6, FALSE)</f>
        <v>SR-75 SB</v>
      </c>
      <c r="G33">
        <f>VLOOKUP(C:C,worksheet!A:T, 8, FALSE)</f>
        <v>41.78</v>
      </c>
      <c r="H33">
        <f>VLOOKUP(C:C,worksheet!A:T, 10, FALSE)</f>
        <v>66.69</v>
      </c>
      <c r="I33">
        <f>VLOOKUP(C:C,worksheet!A:T, 13, FALSE)</f>
        <v>0</v>
      </c>
      <c r="J33">
        <f>VLOOKUP(C:C,worksheet!A:T, 15, FALSE)</f>
        <v>0</v>
      </c>
      <c r="K33" s="143">
        <f t="shared" si="0"/>
        <v>-1</v>
      </c>
      <c r="L33" s="143">
        <f t="shared" si="1"/>
        <v>-1</v>
      </c>
      <c r="M33" s="142"/>
    </row>
    <row r="34" spans="1:13" x14ac:dyDescent="0.25">
      <c r="A34">
        <f>VLOOKUP(C:C,worksheet!A:T, 2, FALSE)</f>
        <v>1</v>
      </c>
      <c r="B34" t="str">
        <f>VLOOKUP(C:C,worksheet!A:T, 3, FALSE)</f>
        <v>I-5 NB</v>
      </c>
      <c r="C34">
        <f>'[2]I-5 NB'!A34</f>
        <v>30860</v>
      </c>
      <c r="D34">
        <f>VLOOKUP(C:C,worksheet!A:T, 4, FALSE)</f>
        <v>45</v>
      </c>
      <c r="E34">
        <f>VLOOKUP(C:C,worksheet!A:T, 5, FALSE)</f>
        <v>0.22</v>
      </c>
      <c r="F34" t="str">
        <f>VLOOKUP(C:C,worksheet!A:T, 6, FALSE)</f>
        <v>KEARNEY</v>
      </c>
      <c r="G34">
        <f>VLOOKUP(C:C,worksheet!A:T, 8, FALSE)</f>
        <v>66.22</v>
      </c>
      <c r="H34">
        <f>VLOOKUP(C:C,worksheet!A:T, 10, FALSE)</f>
        <v>41.25</v>
      </c>
      <c r="I34">
        <f>VLOOKUP(C:C,worksheet!A:T, 13, FALSE)</f>
        <v>0</v>
      </c>
      <c r="J34">
        <f>VLOOKUP(C:C,worksheet!A:T, 15, FALSE)</f>
        <v>0</v>
      </c>
      <c r="K34" s="143">
        <f t="shared" si="0"/>
        <v>-1</v>
      </c>
      <c r="L34" s="143">
        <f t="shared" si="1"/>
        <v>-1</v>
      </c>
      <c r="M34" s="142"/>
    </row>
    <row r="35" spans="1:13" x14ac:dyDescent="0.25">
      <c r="A35">
        <f>VLOOKUP(C:C,worksheet!A:T, 2, FALSE)</f>
        <v>1</v>
      </c>
      <c r="B35" t="str">
        <f>VLOOKUP(C:C,worksheet!A:T, 3, FALSE)</f>
        <v>I-5 NB</v>
      </c>
      <c r="C35">
        <f>'[2]I-5 NB'!A35</f>
        <v>27789</v>
      </c>
      <c r="D35">
        <f>VLOOKUP(C:C,worksheet!A:T, 4, FALSE)</f>
        <v>46</v>
      </c>
      <c r="E35">
        <f>VLOOKUP(C:C,worksheet!A:T, 5, FALSE)</f>
        <v>0.25</v>
      </c>
      <c r="F35" t="str">
        <f>VLOOKUP(C:C,worksheet!A:T, 6, FALSE)</f>
        <v>KEARNEY</v>
      </c>
      <c r="G35">
        <f>VLOOKUP(C:C,worksheet!A:T, 8, FALSE)</f>
        <v>66.22</v>
      </c>
      <c r="H35">
        <f>VLOOKUP(C:C,worksheet!A:T, 10, FALSE)</f>
        <v>41.25</v>
      </c>
      <c r="I35">
        <f>VLOOKUP(C:C,worksheet!A:T, 13, FALSE)</f>
        <v>0</v>
      </c>
      <c r="J35">
        <f>VLOOKUP(C:C,worksheet!A:T, 15, FALSE)</f>
        <v>0</v>
      </c>
      <c r="K35" s="143">
        <f t="shared" si="0"/>
        <v>-1</v>
      </c>
      <c r="L35" s="143">
        <f t="shared" si="1"/>
        <v>-1</v>
      </c>
      <c r="M35" s="142"/>
    </row>
    <row r="36" spans="1:13" x14ac:dyDescent="0.25">
      <c r="A36">
        <f>VLOOKUP(C:C,worksheet!A:T, 2, FALSE)</f>
        <v>1</v>
      </c>
      <c r="B36" t="str">
        <f>VLOOKUP(C:C,worksheet!A:T, 3, FALSE)</f>
        <v>I-5 NB</v>
      </c>
      <c r="C36">
        <f>'[2]I-5 NB'!A36</f>
        <v>27792</v>
      </c>
      <c r="D36">
        <f>VLOOKUP(C:C,worksheet!A:T, 4, FALSE)</f>
        <v>47</v>
      </c>
      <c r="E36">
        <f>VLOOKUP(C:C,worksheet!A:T, 5, FALSE)</f>
        <v>0.12</v>
      </c>
      <c r="F36" t="str">
        <f>VLOOKUP(C:C,worksheet!A:T, 6, FALSE)</f>
        <v>SR-75 NB</v>
      </c>
      <c r="G36">
        <f>VLOOKUP(C:C,worksheet!A:T, 8, FALSE)</f>
        <v>38.99</v>
      </c>
      <c r="H36">
        <f>VLOOKUP(C:C,worksheet!A:T, 10, FALSE)</f>
        <v>64.03</v>
      </c>
      <c r="I36">
        <f>VLOOKUP(C:C,worksheet!A:T, 13, FALSE)</f>
        <v>0</v>
      </c>
      <c r="J36">
        <f>VLOOKUP(C:C,worksheet!A:T, 15, FALSE)</f>
        <v>0</v>
      </c>
      <c r="K36" s="143">
        <f t="shared" si="0"/>
        <v>-1</v>
      </c>
      <c r="L36" s="143">
        <f t="shared" si="1"/>
        <v>-1</v>
      </c>
      <c r="M36" s="142"/>
    </row>
    <row r="37" spans="1:13" x14ac:dyDescent="0.25">
      <c r="A37">
        <f>VLOOKUP(C:C,worksheet!A:T, 2, FALSE)</f>
        <v>1</v>
      </c>
      <c r="B37" t="str">
        <f>VLOOKUP(C:C,worksheet!A:T, 3, FALSE)</f>
        <v>I-5 NB</v>
      </c>
      <c r="C37">
        <f>'[2]I-5 NB'!A37</f>
        <v>20471</v>
      </c>
      <c r="D37">
        <f>VLOOKUP(C:C,worksheet!A:T, 4, FALSE)</f>
        <v>51</v>
      </c>
      <c r="E37">
        <f>VLOOKUP(C:C,worksheet!A:T, 5, FALSE)</f>
        <v>0.21</v>
      </c>
      <c r="F37" t="str">
        <f>VLOOKUP(C:C,worksheet!A:T, 6, FALSE)</f>
        <v>PERSHING</v>
      </c>
      <c r="G37">
        <f>VLOOKUP(C:C,worksheet!A:T, 8, FALSE)</f>
        <v>40.71</v>
      </c>
      <c r="H37">
        <f>VLOOKUP(C:C,worksheet!A:T, 10, FALSE)</f>
        <v>63.27</v>
      </c>
      <c r="I37">
        <f>VLOOKUP(C:C,worksheet!A:T, 13, FALSE)</f>
        <v>0</v>
      </c>
      <c r="J37">
        <f>VLOOKUP(C:C,worksheet!A:T, 15, FALSE)</f>
        <v>0</v>
      </c>
      <c r="K37" s="143">
        <f t="shared" si="0"/>
        <v>-1</v>
      </c>
      <c r="L37" s="143">
        <f t="shared" si="1"/>
        <v>-1</v>
      </c>
      <c r="M37" s="142"/>
    </row>
    <row r="38" spans="1:13" x14ac:dyDescent="0.25">
      <c r="A38">
        <f>VLOOKUP(C:C,worksheet!A:T, 2, FALSE)</f>
        <v>1</v>
      </c>
      <c r="B38" t="str">
        <f>VLOOKUP(C:C,worksheet!A:T, 3, FALSE)</f>
        <v>I-5 NB</v>
      </c>
      <c r="C38">
        <f>'[2]I-5 NB'!A38</f>
        <v>20472</v>
      </c>
      <c r="D38">
        <f>VLOOKUP(C:C,worksheet!A:T, 4, FALSE)</f>
        <v>52</v>
      </c>
      <c r="E38">
        <f>VLOOKUP(C:C,worksheet!A:T, 5, FALSE)</f>
        <v>0.21</v>
      </c>
      <c r="F38" t="str">
        <f>VLOOKUP(C:C,worksheet!A:T, 6, FALSE)</f>
        <v>PERSHING</v>
      </c>
      <c r="G38">
        <f>VLOOKUP(C:C,worksheet!A:T, 8, FALSE)</f>
        <v>40.71</v>
      </c>
      <c r="H38">
        <f>VLOOKUP(C:C,worksheet!A:T, 10, FALSE)</f>
        <v>63.27</v>
      </c>
      <c r="I38">
        <f>VLOOKUP(C:C,worksheet!A:T, 13, FALSE)</f>
        <v>0</v>
      </c>
      <c r="J38">
        <f>VLOOKUP(C:C,worksheet!A:T, 15, FALSE)</f>
        <v>0</v>
      </c>
      <c r="K38" s="143">
        <f t="shared" si="0"/>
        <v>-1</v>
      </c>
      <c r="L38" s="143">
        <f t="shared" si="1"/>
        <v>-1</v>
      </c>
      <c r="M38" s="142"/>
    </row>
    <row r="39" spans="1:13" x14ac:dyDescent="0.25">
      <c r="A39">
        <f>VLOOKUP(C:C,worksheet!A:T, 2, FALSE)</f>
        <v>1</v>
      </c>
      <c r="B39" t="str">
        <f>VLOOKUP(C:C,worksheet!A:T, 3, FALSE)</f>
        <v>I-5 NB</v>
      </c>
      <c r="C39">
        <f>'[2]I-5 NB'!A39</f>
        <v>30862</v>
      </c>
      <c r="D39">
        <f>VLOOKUP(C:C,worksheet!A:T, 4, FALSE)</f>
        <v>53</v>
      </c>
      <c r="E39">
        <f>VLOOKUP(C:C,worksheet!A:T, 5, FALSE)</f>
        <v>0.16</v>
      </c>
      <c r="F39" t="str">
        <f>VLOOKUP(C:C,worksheet!A:T, 6, FALSE)</f>
        <v>SR-94 WB</v>
      </c>
      <c r="G39">
        <f>VLOOKUP(C:C,worksheet!A:T, 8, FALSE)</f>
        <v>40.71</v>
      </c>
      <c r="H39">
        <f>VLOOKUP(C:C,worksheet!A:T, 10, FALSE)</f>
        <v>63.27</v>
      </c>
      <c r="I39">
        <f>VLOOKUP(C:C,worksheet!A:T, 13, FALSE)</f>
        <v>0</v>
      </c>
      <c r="J39">
        <f>VLOOKUP(C:C,worksheet!A:T, 15, FALSE)</f>
        <v>0</v>
      </c>
      <c r="K39" s="143">
        <f t="shared" si="0"/>
        <v>-1</v>
      </c>
      <c r="L39" s="143">
        <f t="shared" si="1"/>
        <v>-1</v>
      </c>
      <c r="M39" s="142"/>
    </row>
    <row r="40" spans="1:13" x14ac:dyDescent="0.25">
      <c r="A40">
        <f>VLOOKUP(C:C,worksheet!A:T, 2, FALSE)</f>
        <v>1</v>
      </c>
      <c r="B40" t="str">
        <f>VLOOKUP(C:C,worksheet!A:T, 3, FALSE)</f>
        <v>I-5 NB</v>
      </c>
      <c r="C40">
        <f>'[2]I-5 NB'!A40</f>
        <v>27820</v>
      </c>
      <c r="D40">
        <f>VLOOKUP(C:C,worksheet!A:T, 4, FALSE)</f>
        <v>54</v>
      </c>
      <c r="E40">
        <f>VLOOKUP(C:C,worksheet!A:T, 5, FALSE)</f>
        <v>0.12</v>
      </c>
      <c r="F40" t="str">
        <f>VLOOKUP(C:C,worksheet!A:T, 6, FALSE)</f>
        <v>SR-94 WB</v>
      </c>
      <c r="G40">
        <f>VLOOKUP(C:C,worksheet!A:T, 8, FALSE)</f>
        <v>40.71</v>
      </c>
      <c r="H40">
        <f>VLOOKUP(C:C,worksheet!A:T, 10, FALSE)</f>
        <v>63.27</v>
      </c>
      <c r="I40">
        <f>VLOOKUP(C:C,worksheet!A:T, 13, FALSE)</f>
        <v>0</v>
      </c>
      <c r="J40">
        <f>VLOOKUP(C:C,worksheet!A:T, 15, FALSE)</f>
        <v>0</v>
      </c>
      <c r="K40" s="143">
        <f t="shared" si="0"/>
        <v>-1</v>
      </c>
      <c r="L40" s="143">
        <f t="shared" si="1"/>
        <v>-1</v>
      </c>
      <c r="M40" s="142"/>
    </row>
    <row r="41" spans="1:13" x14ac:dyDescent="0.25">
      <c r="A41">
        <f>VLOOKUP(C:C,worksheet!A:T, 2, FALSE)</f>
        <v>1</v>
      </c>
      <c r="B41" t="str">
        <f>VLOOKUP(C:C,worksheet!A:T, 3, FALSE)</f>
        <v>I-5 NB</v>
      </c>
      <c r="C41">
        <f>'[2]I-5 NB'!A41</f>
        <v>27832</v>
      </c>
      <c r="D41">
        <f>VLOOKUP(C:C,worksheet!A:T, 4, FALSE)</f>
        <v>58</v>
      </c>
      <c r="E41">
        <f>VLOOKUP(C:C,worksheet!A:T, 5, FALSE)</f>
        <v>0.13</v>
      </c>
      <c r="F41" t="str">
        <f>VLOOKUP(C:C,worksheet!A:T, 6, FALSE)</f>
        <v>PARK</v>
      </c>
      <c r="G41">
        <f>VLOOKUP(C:C,worksheet!A:T, 8, FALSE)</f>
        <v>53.84</v>
      </c>
      <c r="H41">
        <f>VLOOKUP(C:C,worksheet!A:T, 10, FALSE)</f>
        <v>61.86</v>
      </c>
      <c r="I41">
        <f>VLOOKUP(C:C,worksheet!A:T, 13, FALSE)</f>
        <v>0</v>
      </c>
      <c r="J41">
        <f>VLOOKUP(C:C,worksheet!A:T, 15, FALSE)</f>
        <v>0</v>
      </c>
      <c r="K41" s="143">
        <f t="shared" si="0"/>
        <v>-1</v>
      </c>
      <c r="L41" s="143">
        <f t="shared" si="1"/>
        <v>-1</v>
      </c>
      <c r="M41" s="142"/>
    </row>
    <row r="42" spans="1:13" x14ac:dyDescent="0.25">
      <c r="A42">
        <f>VLOOKUP(C:C,worksheet!A:T, 2, FALSE)</f>
        <v>1</v>
      </c>
      <c r="B42" t="str">
        <f>VLOOKUP(C:C,worksheet!A:T, 3, FALSE)</f>
        <v>I-5 NB</v>
      </c>
      <c r="C42">
        <f>'[2]I-5 NB'!A42</f>
        <v>29232</v>
      </c>
      <c r="D42">
        <f>VLOOKUP(C:C,worksheet!A:T, 4, FALSE)</f>
        <v>59</v>
      </c>
      <c r="E42">
        <f>VLOOKUP(C:C,worksheet!A:T, 5, FALSE)</f>
        <v>0.28000000000000003</v>
      </c>
      <c r="F42" t="str">
        <f>VLOOKUP(C:C,worksheet!A:T, 6, FALSE)</f>
        <v>PARK</v>
      </c>
      <c r="G42">
        <f>VLOOKUP(C:C,worksheet!A:T, 8, FALSE)</f>
        <v>53.84</v>
      </c>
      <c r="H42">
        <f>VLOOKUP(C:C,worksheet!A:T, 10, FALSE)</f>
        <v>61.86</v>
      </c>
      <c r="I42">
        <f>VLOOKUP(C:C,worksheet!A:T, 13, FALSE)</f>
        <v>0</v>
      </c>
      <c r="J42">
        <f>VLOOKUP(C:C,worksheet!A:T, 15, FALSE)</f>
        <v>0</v>
      </c>
      <c r="K42" s="143">
        <f t="shared" si="0"/>
        <v>-1</v>
      </c>
      <c r="L42" s="143">
        <f t="shared" si="1"/>
        <v>-1</v>
      </c>
      <c r="M42" s="142"/>
    </row>
    <row r="43" spans="1:13" x14ac:dyDescent="0.25">
      <c r="A43">
        <f>VLOOKUP(C:C,worksheet!A:T, 2, FALSE)</f>
        <v>1</v>
      </c>
      <c r="B43" t="str">
        <f>VLOOKUP(C:C,worksheet!A:T, 3, FALSE)</f>
        <v>I-5 NB</v>
      </c>
      <c r="C43">
        <f>'[2]I-5 NB'!A43</f>
        <v>20487</v>
      </c>
      <c r="D43">
        <f>VLOOKUP(C:C,worksheet!A:T, 4, FALSE)</f>
        <v>60</v>
      </c>
      <c r="E43">
        <f>VLOOKUP(C:C,worksheet!A:T, 5, FALSE)</f>
        <v>0.19</v>
      </c>
      <c r="F43" t="str">
        <f>VLOOKUP(C:C,worksheet!A:T, 6, FALSE)</f>
        <v>SR-163 SB</v>
      </c>
      <c r="G43">
        <f>VLOOKUP(C:C,worksheet!A:T, 8, FALSE)</f>
        <v>53.84</v>
      </c>
      <c r="H43">
        <f>VLOOKUP(C:C,worksheet!A:T, 10, FALSE)</f>
        <v>61.86</v>
      </c>
      <c r="I43">
        <f>VLOOKUP(C:C,worksheet!A:T, 13, FALSE)</f>
        <v>0</v>
      </c>
      <c r="J43">
        <f>VLOOKUP(C:C,worksheet!A:T, 15, FALSE)</f>
        <v>0</v>
      </c>
      <c r="K43" s="143">
        <f t="shared" si="0"/>
        <v>-1</v>
      </c>
      <c r="L43" s="143">
        <f t="shared" si="1"/>
        <v>-1</v>
      </c>
      <c r="M43" s="142"/>
    </row>
    <row r="44" spans="1:13" x14ac:dyDescent="0.25">
      <c r="A44">
        <f>VLOOKUP(C:C,worksheet!A:T, 2, FALSE)</f>
        <v>1</v>
      </c>
      <c r="B44" t="str">
        <f>VLOOKUP(C:C,worksheet!A:T, 3, FALSE)</f>
        <v>I-5 NB</v>
      </c>
      <c r="C44">
        <f>'[2]I-5 NB'!A44</f>
        <v>29756</v>
      </c>
      <c r="D44">
        <f>VLOOKUP(C:C,worksheet!A:T, 4, FALSE)</f>
        <v>61</v>
      </c>
      <c r="E44">
        <f>VLOOKUP(C:C,worksheet!A:T, 5, FALSE)</f>
        <v>0.12</v>
      </c>
      <c r="F44" t="str">
        <f>VLOOKUP(C:C,worksheet!A:T, 6, FALSE)</f>
        <v>HAWTHORN</v>
      </c>
      <c r="G44">
        <f>VLOOKUP(C:C,worksheet!A:T, 8, FALSE)</f>
        <v>59.82</v>
      </c>
      <c r="H44">
        <f>VLOOKUP(C:C,worksheet!A:T, 10, FALSE)</f>
        <v>64.569999999999993</v>
      </c>
      <c r="I44">
        <f>VLOOKUP(C:C,worksheet!A:T, 13, FALSE)</f>
        <v>0</v>
      </c>
      <c r="J44">
        <f>VLOOKUP(C:C,worksheet!A:T, 15, FALSE)</f>
        <v>0</v>
      </c>
      <c r="K44" s="143">
        <f t="shared" si="0"/>
        <v>-1</v>
      </c>
      <c r="L44" s="143">
        <f t="shared" si="1"/>
        <v>-1</v>
      </c>
      <c r="M44" s="142"/>
    </row>
    <row r="45" spans="1:13" x14ac:dyDescent="0.25">
      <c r="A45">
        <f>VLOOKUP(C:C,worksheet!A:T, 2, FALSE)</f>
        <v>1</v>
      </c>
      <c r="B45" t="str">
        <f>VLOOKUP(C:C,worksheet!A:T, 3, FALSE)</f>
        <v>I-5 NB</v>
      </c>
      <c r="C45">
        <f>'[2]I-5 NB'!A45</f>
        <v>29224</v>
      </c>
      <c r="D45">
        <f>VLOOKUP(C:C,worksheet!A:T, 4, FALSE)</f>
        <v>62</v>
      </c>
      <c r="E45">
        <f>VLOOKUP(C:C,worksheet!A:T, 5, FALSE)</f>
        <v>0.15</v>
      </c>
      <c r="F45" t="str">
        <f>VLOOKUP(C:C,worksheet!A:T, 6, FALSE)</f>
        <v>HAWTHORN</v>
      </c>
      <c r="G45">
        <f>VLOOKUP(C:C,worksheet!A:T, 8, FALSE)</f>
        <v>59.82</v>
      </c>
      <c r="H45">
        <f>VLOOKUP(C:C,worksheet!A:T, 10, FALSE)</f>
        <v>64.569999999999993</v>
      </c>
      <c r="I45">
        <f>VLOOKUP(C:C,worksheet!A:T, 13, FALSE)</f>
        <v>0</v>
      </c>
      <c r="J45">
        <f>VLOOKUP(C:C,worksheet!A:T, 15, FALSE)</f>
        <v>0</v>
      </c>
      <c r="K45" s="143">
        <f t="shared" si="0"/>
        <v>-1</v>
      </c>
      <c r="L45" s="143">
        <f t="shared" si="1"/>
        <v>-1</v>
      </c>
      <c r="M45" s="142"/>
    </row>
    <row r="46" spans="1:13" x14ac:dyDescent="0.25">
      <c r="A46">
        <f>VLOOKUP(C:C,worksheet!A:T, 2, FALSE)</f>
        <v>1</v>
      </c>
      <c r="B46" t="str">
        <f>VLOOKUP(C:C,worksheet!A:T, 3, FALSE)</f>
        <v>I-5 NB</v>
      </c>
      <c r="C46">
        <f>'[2]I-5 NB'!A46</f>
        <v>30864</v>
      </c>
      <c r="D46">
        <f>VLOOKUP(C:C,worksheet!A:T, 4, FALSE)</f>
        <v>63</v>
      </c>
      <c r="E46">
        <f>VLOOKUP(C:C,worksheet!A:T, 5, FALSE)</f>
        <v>0.13</v>
      </c>
      <c r="F46" t="str">
        <f>VLOOKUP(C:C,worksheet!A:T, 6, FALSE)</f>
        <v>01ST</v>
      </c>
      <c r="G46">
        <f>VLOOKUP(C:C,worksheet!A:T, 8, FALSE)</f>
        <v>61.46</v>
      </c>
      <c r="H46">
        <f>VLOOKUP(C:C,worksheet!A:T, 10, FALSE)</f>
        <v>62.21</v>
      </c>
      <c r="I46">
        <f>VLOOKUP(C:C,worksheet!A:T, 13, FALSE)</f>
        <v>0</v>
      </c>
      <c r="J46">
        <f>VLOOKUP(C:C,worksheet!A:T, 15, FALSE)</f>
        <v>0</v>
      </c>
      <c r="K46" s="143">
        <f t="shared" si="0"/>
        <v>-1</v>
      </c>
      <c r="L46" s="143">
        <f t="shared" si="1"/>
        <v>-1</v>
      </c>
      <c r="M46" s="142"/>
    </row>
    <row r="47" spans="1:13" x14ac:dyDescent="0.25">
      <c r="A47">
        <f>VLOOKUP(C:C,worksheet!A:T, 2, FALSE)</f>
        <v>1</v>
      </c>
      <c r="B47" t="str">
        <f>VLOOKUP(C:C,worksheet!A:T, 3, FALSE)</f>
        <v>I-5 NB</v>
      </c>
      <c r="C47">
        <f>'[2]I-5 NB'!A47</f>
        <v>16584</v>
      </c>
      <c r="D47">
        <f>VLOOKUP(C:C,worksheet!A:T, 4, FALSE)</f>
        <v>64</v>
      </c>
      <c r="E47">
        <f>VLOOKUP(C:C,worksheet!A:T, 5, FALSE)</f>
        <v>0.13</v>
      </c>
      <c r="F47" t="str">
        <f>VLOOKUP(C:C,worksheet!A:T, 6, FALSE)</f>
        <v>01ST</v>
      </c>
      <c r="G47">
        <f>VLOOKUP(C:C,worksheet!A:T, 8, FALSE)</f>
        <v>61.46</v>
      </c>
      <c r="H47">
        <f>VLOOKUP(C:C,worksheet!A:T, 10, FALSE)</f>
        <v>62.21</v>
      </c>
      <c r="I47">
        <f>VLOOKUP(C:C,worksheet!A:T, 13, FALSE)</f>
        <v>0</v>
      </c>
      <c r="J47">
        <f>VLOOKUP(C:C,worksheet!A:T, 15, FALSE)</f>
        <v>0</v>
      </c>
      <c r="K47" s="143">
        <f t="shared" si="0"/>
        <v>-1</v>
      </c>
      <c r="L47" s="143">
        <f t="shared" si="1"/>
        <v>-1</v>
      </c>
      <c r="M47" s="142"/>
    </row>
    <row r="48" spans="1:13" x14ac:dyDescent="0.25">
      <c r="A48">
        <f>VLOOKUP(C:C,worksheet!A:T, 2, FALSE)</f>
        <v>1</v>
      </c>
      <c r="B48" t="str">
        <f>VLOOKUP(C:C,worksheet!A:T, 3, FALSE)</f>
        <v>I-5 NB</v>
      </c>
      <c r="C48">
        <f>'[2]I-5 NB'!A48</f>
        <v>20529</v>
      </c>
      <c r="D48">
        <f>VLOOKUP(C:C,worksheet!A:T, 4, FALSE)</f>
        <v>66</v>
      </c>
      <c r="E48">
        <f>VLOOKUP(C:C,worksheet!A:T, 5, FALSE)</f>
        <v>0.16</v>
      </c>
      <c r="F48" t="str">
        <f>VLOOKUP(C:C,worksheet!A:T, 6, FALSE)</f>
        <v>INDIA</v>
      </c>
      <c r="G48">
        <f>VLOOKUP(C:C,worksheet!A:T, 8, FALSE)</f>
        <v>65.12</v>
      </c>
      <c r="H48">
        <f>VLOOKUP(C:C,worksheet!A:T, 10, FALSE)</f>
        <v>65.290000000000006</v>
      </c>
      <c r="I48">
        <f>VLOOKUP(C:C,worksheet!A:T, 13, FALSE)</f>
        <v>0</v>
      </c>
      <c r="J48">
        <f>VLOOKUP(C:C,worksheet!A:T, 15, FALSE)</f>
        <v>0</v>
      </c>
      <c r="K48" s="143">
        <f t="shared" si="0"/>
        <v>-1</v>
      </c>
      <c r="L48" s="143">
        <f t="shared" si="1"/>
        <v>-1</v>
      </c>
      <c r="M48" s="142"/>
    </row>
    <row r="49" spans="1:13" x14ac:dyDescent="0.25">
      <c r="A49">
        <f>VLOOKUP(C:C,worksheet!A:T, 2, FALSE)</f>
        <v>1</v>
      </c>
      <c r="B49" t="str">
        <f>VLOOKUP(C:C,worksheet!A:T, 3, FALSE)</f>
        <v>I-5 NB</v>
      </c>
      <c r="C49">
        <f>'[2]I-5 NB'!A49</f>
        <v>20588</v>
      </c>
      <c r="D49">
        <f>VLOOKUP(C:C,worksheet!A:T, 4, FALSE)</f>
        <v>68</v>
      </c>
      <c r="E49">
        <f>VLOOKUP(C:C,worksheet!A:T, 5, FALSE)</f>
        <v>0.54</v>
      </c>
      <c r="F49" t="str">
        <f>VLOOKUP(C:C,worksheet!A:T, 6, FALSE)</f>
        <v>INDIA</v>
      </c>
      <c r="G49">
        <f>VLOOKUP(C:C,worksheet!A:T, 8, FALSE)</f>
        <v>62.33</v>
      </c>
      <c r="H49">
        <f>VLOOKUP(C:C,worksheet!A:T, 10, FALSE)</f>
        <v>62.29</v>
      </c>
      <c r="I49">
        <f>VLOOKUP(C:C,worksheet!A:T, 13, FALSE)</f>
        <v>0</v>
      </c>
      <c r="J49">
        <f>VLOOKUP(C:C,worksheet!A:T, 15, FALSE)</f>
        <v>0</v>
      </c>
      <c r="K49" s="143">
        <f t="shared" si="0"/>
        <v>-1</v>
      </c>
      <c r="L49" s="143">
        <f t="shared" si="1"/>
        <v>-1</v>
      </c>
      <c r="M49" s="142"/>
    </row>
    <row r="50" spans="1:13" x14ac:dyDescent="0.25">
      <c r="A50">
        <f>VLOOKUP(C:C,worksheet!A:T, 2, FALSE)</f>
        <v>1</v>
      </c>
      <c r="B50" t="str">
        <f>VLOOKUP(C:C,worksheet!A:T, 3, FALSE)</f>
        <v>I-5 NB</v>
      </c>
      <c r="C50">
        <f>'[2]I-5 NB'!A50</f>
        <v>10969</v>
      </c>
      <c r="D50">
        <f>VLOOKUP(C:C,worksheet!A:T, 4, FALSE)</f>
        <v>69</v>
      </c>
      <c r="E50">
        <f>VLOOKUP(C:C,worksheet!A:T, 5, FALSE)</f>
        <v>0.22</v>
      </c>
      <c r="F50" t="str">
        <f>VLOOKUP(C:C,worksheet!A:T, 6, FALSE)</f>
        <v>INDIA</v>
      </c>
      <c r="G50">
        <f>VLOOKUP(C:C,worksheet!A:T, 8, FALSE)</f>
        <v>62.33</v>
      </c>
      <c r="H50">
        <f>VLOOKUP(C:C,worksheet!A:T, 10, FALSE)</f>
        <v>62.29</v>
      </c>
      <c r="I50">
        <f>VLOOKUP(C:C,worksheet!A:T, 13, FALSE)</f>
        <v>0</v>
      </c>
      <c r="J50">
        <f>VLOOKUP(C:C,worksheet!A:T, 15, FALSE)</f>
        <v>0</v>
      </c>
      <c r="K50" s="143">
        <f t="shared" si="0"/>
        <v>-1</v>
      </c>
      <c r="L50" s="143">
        <f t="shared" si="1"/>
        <v>-1</v>
      </c>
      <c r="M50" s="142"/>
    </row>
    <row r="51" spans="1:13" x14ac:dyDescent="0.25">
      <c r="A51">
        <f>VLOOKUP(C:C,worksheet!A:T, 2, FALSE)</f>
        <v>1</v>
      </c>
      <c r="B51" t="str">
        <f>VLOOKUP(C:C,worksheet!A:T, 3, FALSE)</f>
        <v>I-5 NB</v>
      </c>
      <c r="C51">
        <f>'[2]I-5 NB'!A51</f>
        <v>30813</v>
      </c>
      <c r="D51">
        <f>VLOOKUP(C:C,worksheet!A:T, 4, FALSE)</f>
        <v>71</v>
      </c>
      <c r="E51">
        <f>VLOOKUP(C:C,worksheet!A:T, 5, FALSE)</f>
        <v>0.18</v>
      </c>
      <c r="F51" t="str">
        <f>VLOOKUP(C:C,worksheet!A:T, 6, FALSE)</f>
        <v>OLD TOWN</v>
      </c>
      <c r="G51">
        <f>VLOOKUP(C:C,worksheet!A:T, 8, FALSE)</f>
        <v>61.35</v>
      </c>
      <c r="H51">
        <f>VLOOKUP(C:C,worksheet!A:T, 10, FALSE)</f>
        <v>63.72</v>
      </c>
      <c r="I51">
        <f>VLOOKUP(C:C,worksheet!A:T, 13, FALSE)</f>
        <v>0</v>
      </c>
      <c r="J51">
        <f>VLOOKUP(C:C,worksheet!A:T, 15, FALSE)</f>
        <v>0</v>
      </c>
      <c r="K51" s="143">
        <f t="shared" si="0"/>
        <v>-1</v>
      </c>
      <c r="L51" s="143">
        <f t="shared" si="1"/>
        <v>-1</v>
      </c>
      <c r="M51" s="142"/>
    </row>
    <row r="52" spans="1:13" x14ac:dyDescent="0.25">
      <c r="A52">
        <f>VLOOKUP(C:C,worksheet!A:T, 2, FALSE)</f>
        <v>1</v>
      </c>
      <c r="B52" t="str">
        <f>VLOOKUP(C:C,worksheet!A:T, 3, FALSE)</f>
        <v>I-5 NB</v>
      </c>
      <c r="C52">
        <f>'[2]I-5 NB'!A52</f>
        <v>10966</v>
      </c>
      <c r="D52">
        <f>VLOOKUP(C:C,worksheet!A:T, 4, FALSE)</f>
        <v>73</v>
      </c>
      <c r="E52">
        <f>VLOOKUP(C:C,worksheet!A:T, 5, FALSE)</f>
        <v>0.13</v>
      </c>
      <c r="F52" t="str">
        <f>VLOOKUP(C:C,worksheet!A:T, 6, FALSE)</f>
        <v>OLD TOWN</v>
      </c>
      <c r="G52">
        <f>VLOOKUP(C:C,worksheet!A:T, 8, FALSE)</f>
        <v>61.35</v>
      </c>
      <c r="H52">
        <f>VLOOKUP(C:C,worksheet!A:T, 10, FALSE)</f>
        <v>63.72</v>
      </c>
      <c r="I52">
        <f>VLOOKUP(C:C,worksheet!A:T, 13, FALSE)</f>
        <v>0</v>
      </c>
      <c r="J52">
        <f>VLOOKUP(C:C,worksheet!A:T, 15, FALSE)</f>
        <v>0</v>
      </c>
      <c r="K52" s="143">
        <f t="shared" si="0"/>
        <v>-1</v>
      </c>
      <c r="L52" s="143">
        <f t="shared" si="1"/>
        <v>-1</v>
      </c>
      <c r="M52" s="142"/>
    </row>
    <row r="53" spans="1:13" x14ac:dyDescent="0.25">
      <c r="A53">
        <f>VLOOKUP(C:C,worksheet!A:T, 2, FALSE)</f>
        <v>1</v>
      </c>
      <c r="B53" t="str">
        <f>VLOOKUP(C:C,worksheet!A:T, 3, FALSE)</f>
        <v>I-5 NB</v>
      </c>
      <c r="C53">
        <f>'[2]I-5 NB'!A53</f>
        <v>20600</v>
      </c>
      <c r="D53">
        <f>VLOOKUP(C:C,worksheet!A:T, 4, FALSE)</f>
        <v>75</v>
      </c>
      <c r="E53">
        <f>VLOOKUP(C:C,worksheet!A:T, 5, FALSE)</f>
        <v>0.41</v>
      </c>
      <c r="F53" t="str">
        <f>VLOOKUP(C:C,worksheet!A:T, 6, FALSE)</f>
        <v>I-8 EB</v>
      </c>
      <c r="G53">
        <f>VLOOKUP(C:C,worksheet!A:T, 8, FALSE)</f>
        <v>50</v>
      </c>
      <c r="H53">
        <f>VLOOKUP(C:C,worksheet!A:T, 10, FALSE)</f>
        <v>64.02</v>
      </c>
      <c r="I53">
        <f>VLOOKUP(C:C,worksheet!A:T, 13, FALSE)</f>
        <v>0</v>
      </c>
      <c r="J53">
        <f>VLOOKUP(C:C,worksheet!A:T, 15, FALSE)</f>
        <v>0</v>
      </c>
      <c r="K53" s="143">
        <f t="shared" si="0"/>
        <v>-1</v>
      </c>
      <c r="L53" s="143">
        <f t="shared" si="1"/>
        <v>-1</v>
      </c>
      <c r="M53" s="142"/>
    </row>
    <row r="54" spans="1:13" x14ac:dyDescent="0.25">
      <c r="A54">
        <f>VLOOKUP(C:C,worksheet!A:T, 2, FALSE)</f>
        <v>1</v>
      </c>
      <c r="B54" t="str">
        <f>VLOOKUP(C:C,worksheet!A:T, 3, FALSE)</f>
        <v>I-5 NB</v>
      </c>
      <c r="C54">
        <f>'[2]I-5 NB'!A54</f>
        <v>8794</v>
      </c>
      <c r="D54">
        <f>VLOOKUP(C:C,worksheet!A:T, 4, FALSE)</f>
        <v>80</v>
      </c>
      <c r="E54">
        <f>VLOOKUP(C:C,worksheet!A:T, 5, FALSE)</f>
        <v>0.03</v>
      </c>
      <c r="F54" t="str">
        <f>VLOOKUP(C:C,worksheet!A:T, 6, FALSE)</f>
        <v>I-8 WB</v>
      </c>
      <c r="G54">
        <f>VLOOKUP(C:C,worksheet!A:T, 8, FALSE)</f>
        <v>44.35</v>
      </c>
      <c r="H54">
        <f>VLOOKUP(C:C,worksheet!A:T, 10, FALSE)</f>
        <v>67.37</v>
      </c>
      <c r="I54">
        <f>VLOOKUP(C:C,worksheet!A:T, 13, FALSE)</f>
        <v>0</v>
      </c>
      <c r="J54">
        <f>VLOOKUP(C:C,worksheet!A:T, 15, FALSE)</f>
        <v>0</v>
      </c>
      <c r="K54" s="143">
        <f t="shared" si="0"/>
        <v>-1</v>
      </c>
      <c r="L54" s="143">
        <f t="shared" si="1"/>
        <v>-1</v>
      </c>
      <c r="M54" s="142"/>
    </row>
    <row r="55" spans="1:13" x14ac:dyDescent="0.25">
      <c r="A55">
        <f>VLOOKUP(C:C,worksheet!A:T, 2, FALSE)</f>
        <v>1</v>
      </c>
      <c r="B55" t="str">
        <f>VLOOKUP(C:C,worksheet!A:T, 3, FALSE)</f>
        <v>I-5 NB</v>
      </c>
      <c r="C55">
        <f>'[2]I-5 NB'!A55</f>
        <v>26708</v>
      </c>
      <c r="D55">
        <f>VLOOKUP(C:C,worksheet!A:T, 4, FALSE)</f>
        <v>81</v>
      </c>
      <c r="E55">
        <f>VLOOKUP(C:C,worksheet!A:T, 5, FALSE)</f>
        <v>0.36</v>
      </c>
      <c r="F55" t="str">
        <f>VLOOKUP(C:C,worksheet!A:T, 6, FALSE)</f>
        <v>TECOLOTE</v>
      </c>
      <c r="G55">
        <f>VLOOKUP(C:C,worksheet!A:T, 8, FALSE)</f>
        <v>44.35</v>
      </c>
      <c r="H55">
        <f>VLOOKUP(C:C,worksheet!A:T, 10, FALSE)</f>
        <v>67.37</v>
      </c>
      <c r="I55">
        <f>VLOOKUP(C:C,worksheet!A:T, 13, FALSE)</f>
        <v>0</v>
      </c>
      <c r="J55">
        <f>VLOOKUP(C:C,worksheet!A:T, 15, FALSE)</f>
        <v>0</v>
      </c>
      <c r="K55" s="143">
        <f t="shared" si="0"/>
        <v>-1</v>
      </c>
      <c r="L55" s="143">
        <f t="shared" si="1"/>
        <v>-1</v>
      </c>
      <c r="M55" s="142"/>
    </row>
    <row r="56" spans="1:13" x14ac:dyDescent="0.25">
      <c r="A56">
        <f>VLOOKUP(C:C,worksheet!A:T, 2, FALSE)</f>
        <v>1</v>
      </c>
      <c r="B56" t="str">
        <f>VLOOKUP(C:C,worksheet!A:T, 3, FALSE)</f>
        <v>I-5 NB</v>
      </c>
      <c r="C56">
        <f>'[2]I-5 NB'!A56</f>
        <v>8792</v>
      </c>
      <c r="D56">
        <f>VLOOKUP(C:C,worksheet!A:T, 4, FALSE)</f>
        <v>82</v>
      </c>
      <c r="E56">
        <f>VLOOKUP(C:C,worksheet!A:T, 5, FALSE)</f>
        <v>0.04</v>
      </c>
      <c r="F56" t="str">
        <f>VLOOKUP(C:C,worksheet!A:T, 6, FALSE)</f>
        <v>TECOLOTE</v>
      </c>
      <c r="G56">
        <f>VLOOKUP(C:C,worksheet!A:T, 8, FALSE)</f>
        <v>44.35</v>
      </c>
      <c r="H56">
        <f>VLOOKUP(C:C,worksheet!A:T, 10, FALSE)</f>
        <v>67.37</v>
      </c>
      <c r="I56">
        <f>VLOOKUP(C:C,worksheet!A:T, 13, FALSE)</f>
        <v>0</v>
      </c>
      <c r="J56">
        <f>VLOOKUP(C:C,worksheet!A:T, 15, FALSE)</f>
        <v>0</v>
      </c>
      <c r="K56" s="143">
        <f t="shared" si="0"/>
        <v>-1</v>
      </c>
      <c r="L56" s="143">
        <f t="shared" si="1"/>
        <v>-1</v>
      </c>
      <c r="M56" s="142"/>
    </row>
    <row r="57" spans="1:13" x14ac:dyDescent="0.25">
      <c r="A57">
        <f>VLOOKUP(C:C,worksheet!A:T, 2, FALSE)</f>
        <v>1</v>
      </c>
      <c r="B57" t="str">
        <f>VLOOKUP(C:C,worksheet!A:T, 3, FALSE)</f>
        <v>I-5 NB</v>
      </c>
      <c r="C57">
        <f>'[2]I-5 NB'!A57</f>
        <v>8790</v>
      </c>
      <c r="D57">
        <f>VLOOKUP(C:C,worksheet!A:T, 4, FALSE)</f>
        <v>85</v>
      </c>
      <c r="E57">
        <f>VLOOKUP(C:C,worksheet!A:T, 5, FALSE)</f>
        <v>0.94</v>
      </c>
      <c r="F57" t="str">
        <f>VLOOKUP(C:C,worksheet!A:T, 6, FALSE)</f>
        <v>TECOLOTE</v>
      </c>
      <c r="G57">
        <f>VLOOKUP(C:C,worksheet!A:T, 8, FALSE)</f>
        <v>53.37</v>
      </c>
      <c r="H57">
        <f>VLOOKUP(C:C,worksheet!A:T, 10, FALSE)</f>
        <v>66.06</v>
      </c>
      <c r="I57">
        <f>VLOOKUP(C:C,worksheet!A:T, 13, FALSE)</f>
        <v>0</v>
      </c>
      <c r="J57">
        <f>VLOOKUP(C:C,worksheet!A:T, 15, FALSE)</f>
        <v>0</v>
      </c>
      <c r="K57" s="143">
        <f t="shared" si="0"/>
        <v>-1</v>
      </c>
      <c r="L57" s="143">
        <f t="shared" si="1"/>
        <v>-1</v>
      </c>
      <c r="M57" s="142"/>
    </row>
    <row r="58" spans="1:13" x14ac:dyDescent="0.25">
      <c r="A58">
        <f>VLOOKUP(C:C,worksheet!A:T, 2, FALSE)</f>
        <v>1</v>
      </c>
      <c r="B58" t="str">
        <f>VLOOKUP(C:C,worksheet!A:T, 3, FALSE)</f>
        <v>I-5 NB</v>
      </c>
      <c r="C58">
        <f>'[2]I-5 NB'!A58</f>
        <v>8784</v>
      </c>
      <c r="D58">
        <f>VLOOKUP(C:C,worksheet!A:T, 4, FALSE)</f>
        <v>86</v>
      </c>
      <c r="E58">
        <f>VLOOKUP(C:C,worksheet!A:T, 5, FALSE)</f>
        <v>0.4</v>
      </c>
      <c r="F58" t="str">
        <f>VLOOKUP(C:C,worksheet!A:T, 6, FALSE)</f>
        <v>CLAIREMONT</v>
      </c>
      <c r="G58">
        <f>VLOOKUP(C:C,worksheet!A:T, 8, FALSE)</f>
        <v>53.37</v>
      </c>
      <c r="H58">
        <f>VLOOKUP(C:C,worksheet!A:T, 10, FALSE)</f>
        <v>66.06</v>
      </c>
      <c r="I58">
        <f>VLOOKUP(C:C,worksheet!A:T, 13, FALSE)</f>
        <v>0</v>
      </c>
      <c r="J58">
        <f>VLOOKUP(C:C,worksheet!A:T, 15, FALSE)</f>
        <v>0</v>
      </c>
      <c r="K58" s="143">
        <f t="shared" si="0"/>
        <v>-1</v>
      </c>
      <c r="L58" s="143">
        <f t="shared" si="1"/>
        <v>-1</v>
      </c>
      <c r="M58" s="142"/>
    </row>
    <row r="59" spans="1:13" x14ac:dyDescent="0.25">
      <c r="A59">
        <f>VLOOKUP(C:C,worksheet!A:T, 2, FALSE)</f>
        <v>1</v>
      </c>
      <c r="B59" t="str">
        <f>VLOOKUP(C:C,worksheet!A:T, 3, FALSE)</f>
        <v>I-5 NB</v>
      </c>
      <c r="C59">
        <f>'[2]I-5 NB'!A59</f>
        <v>20640</v>
      </c>
      <c r="D59">
        <f>VLOOKUP(C:C,worksheet!A:T, 4, FALSE)</f>
        <v>88</v>
      </c>
      <c r="E59">
        <f>VLOOKUP(C:C,worksheet!A:T, 5, FALSE)</f>
        <v>0.55000000000000004</v>
      </c>
      <c r="F59" t="str">
        <f>VLOOKUP(C:C,worksheet!A:T, 6, FALSE)</f>
        <v>MISSION BAY</v>
      </c>
      <c r="G59">
        <f>VLOOKUP(C:C,worksheet!A:T, 8, FALSE)</f>
        <v>47.76</v>
      </c>
      <c r="H59">
        <f>VLOOKUP(C:C,worksheet!A:T, 10, FALSE)</f>
        <v>47.64</v>
      </c>
      <c r="I59">
        <f>VLOOKUP(C:C,worksheet!A:T, 13, FALSE)</f>
        <v>0</v>
      </c>
      <c r="J59">
        <f>VLOOKUP(C:C,worksheet!A:T, 15, FALSE)</f>
        <v>0</v>
      </c>
      <c r="K59" s="143">
        <f t="shared" si="0"/>
        <v>-1</v>
      </c>
      <c r="L59" s="143">
        <f t="shared" si="1"/>
        <v>-1</v>
      </c>
      <c r="M59" s="142"/>
    </row>
    <row r="60" spans="1:13" x14ac:dyDescent="0.25">
      <c r="A60">
        <f>VLOOKUP(C:C,worksheet!A:T, 2, FALSE)</f>
        <v>1</v>
      </c>
      <c r="B60" t="str">
        <f>VLOOKUP(C:C,worksheet!A:T, 3, FALSE)</f>
        <v>I-5 NB</v>
      </c>
      <c r="C60">
        <f>'[2]I-5 NB'!A60</f>
        <v>8781</v>
      </c>
      <c r="D60">
        <f>VLOOKUP(C:C,worksheet!A:T, 4, FALSE)</f>
        <v>89</v>
      </c>
      <c r="E60">
        <f>VLOOKUP(C:C,worksheet!A:T, 5, FALSE)</f>
        <v>0.96</v>
      </c>
      <c r="F60" t="str">
        <f>VLOOKUP(C:C,worksheet!A:T, 6, FALSE)</f>
        <v>BALBOA</v>
      </c>
      <c r="G60">
        <f>VLOOKUP(C:C,worksheet!A:T, 8, FALSE)</f>
        <v>54.76</v>
      </c>
      <c r="H60">
        <f>VLOOKUP(C:C,worksheet!A:T, 10, FALSE)</f>
        <v>67.67</v>
      </c>
      <c r="I60">
        <f>VLOOKUP(C:C,worksheet!A:T, 13, FALSE)</f>
        <v>0</v>
      </c>
      <c r="J60">
        <f>VLOOKUP(C:C,worksheet!A:T, 15, FALSE)</f>
        <v>0</v>
      </c>
      <c r="K60" s="143">
        <f t="shared" si="0"/>
        <v>-1</v>
      </c>
      <c r="L60" s="143">
        <f t="shared" si="1"/>
        <v>-1</v>
      </c>
      <c r="M60" s="142"/>
    </row>
    <row r="61" spans="1:13" x14ac:dyDescent="0.25">
      <c r="A61">
        <f>VLOOKUP(C:C,worksheet!A:T, 2, FALSE)</f>
        <v>1</v>
      </c>
      <c r="B61" t="str">
        <f>VLOOKUP(C:C,worksheet!A:T, 3, FALSE)</f>
        <v>I-5 NB</v>
      </c>
      <c r="C61">
        <f>'[2]I-5 NB'!A61</f>
        <v>26064</v>
      </c>
      <c r="D61">
        <f>VLOOKUP(C:C,worksheet!A:T, 4, FALSE)</f>
        <v>90</v>
      </c>
      <c r="E61">
        <f>VLOOKUP(C:C,worksheet!A:T, 5, FALSE)</f>
        <v>0.74</v>
      </c>
      <c r="F61" t="str">
        <f>VLOOKUP(C:C,worksheet!A:T, 6, FALSE)</f>
        <v>MISSION BAY</v>
      </c>
      <c r="G61">
        <f>VLOOKUP(C:C,worksheet!A:T, 8, FALSE)</f>
        <v>54.76</v>
      </c>
      <c r="H61">
        <f>VLOOKUP(C:C,worksheet!A:T, 10, FALSE)</f>
        <v>67.67</v>
      </c>
      <c r="I61">
        <f>VLOOKUP(C:C,worksheet!A:T, 13, FALSE)</f>
        <v>0</v>
      </c>
      <c r="J61">
        <f>VLOOKUP(C:C,worksheet!A:T, 15, FALSE)</f>
        <v>0</v>
      </c>
      <c r="K61" s="143">
        <f t="shared" si="0"/>
        <v>-1</v>
      </c>
      <c r="L61" s="143">
        <f t="shared" si="1"/>
        <v>-1</v>
      </c>
      <c r="M61" s="142"/>
    </row>
    <row r="62" spans="1:13" x14ac:dyDescent="0.25">
      <c r="A62">
        <f>VLOOKUP(C:C,worksheet!A:T, 2, FALSE)</f>
        <v>1</v>
      </c>
      <c r="B62" t="str">
        <f>VLOOKUP(C:C,worksheet!A:T, 3, FALSE)</f>
        <v>I-5 NB</v>
      </c>
      <c r="C62">
        <f>'[2]I-5 NB'!A62</f>
        <v>12010</v>
      </c>
      <c r="D62">
        <f>VLOOKUP(C:C,worksheet!A:T, 4, FALSE)</f>
        <v>92</v>
      </c>
      <c r="E62">
        <f>VLOOKUP(C:C,worksheet!A:T, 5, FALSE)</f>
        <v>0.22</v>
      </c>
      <c r="F62" t="str">
        <f>VLOOKUP(C:C,worksheet!A:T, 6, FALSE)</f>
        <v>SR-52 WB</v>
      </c>
      <c r="G62">
        <f>VLOOKUP(C:C,worksheet!A:T, 8, FALSE)</f>
        <v>51.99</v>
      </c>
      <c r="H62">
        <f>VLOOKUP(C:C,worksheet!A:T, 10, FALSE)</f>
        <v>68.569999999999993</v>
      </c>
      <c r="I62">
        <f>VLOOKUP(C:C,worksheet!A:T, 13, FALSE)</f>
        <v>0</v>
      </c>
      <c r="J62">
        <f>VLOOKUP(C:C,worksheet!A:T, 15, FALSE)</f>
        <v>0</v>
      </c>
      <c r="K62" s="143">
        <f t="shared" si="0"/>
        <v>-1</v>
      </c>
      <c r="L62" s="143">
        <f t="shared" si="1"/>
        <v>-1</v>
      </c>
      <c r="M62" s="142"/>
    </row>
    <row r="63" spans="1:13" x14ac:dyDescent="0.25">
      <c r="A63">
        <f>VLOOKUP(C:C,worksheet!A:T, 2, FALSE)</f>
        <v>1</v>
      </c>
      <c r="B63" t="str">
        <f>VLOOKUP(C:C,worksheet!A:T, 3, FALSE)</f>
        <v>I-5 NB</v>
      </c>
      <c r="C63">
        <f>'[2]I-5 NB'!A63</f>
        <v>12007</v>
      </c>
      <c r="D63">
        <f>VLOOKUP(C:C,worksheet!A:T, 4, FALSE)</f>
        <v>93</v>
      </c>
      <c r="E63">
        <f>VLOOKUP(C:C,worksheet!A:T, 5, FALSE)</f>
        <v>0.34</v>
      </c>
      <c r="F63" t="str">
        <f>VLOOKUP(C:C,worksheet!A:T, 6, FALSE)</f>
        <v>SR-52 EB</v>
      </c>
      <c r="G63">
        <f>VLOOKUP(C:C,worksheet!A:T, 8, FALSE)</f>
        <v>50.59</v>
      </c>
      <c r="H63">
        <f>VLOOKUP(C:C,worksheet!A:T, 10, FALSE)</f>
        <v>68.97</v>
      </c>
      <c r="I63">
        <f>VLOOKUP(C:C,worksheet!A:T, 13, FALSE)</f>
        <v>0</v>
      </c>
      <c r="J63">
        <f>VLOOKUP(C:C,worksheet!A:T, 15, FALSE)</f>
        <v>0</v>
      </c>
      <c r="K63" s="143">
        <f t="shared" si="0"/>
        <v>-1</v>
      </c>
      <c r="L63" s="143">
        <f t="shared" si="1"/>
        <v>-1</v>
      </c>
      <c r="M63" s="142"/>
    </row>
    <row r="64" spans="1:13" x14ac:dyDescent="0.25">
      <c r="A64">
        <f>VLOOKUP(C:C,worksheet!A:T, 2, FALSE)</f>
        <v>1</v>
      </c>
      <c r="B64" t="str">
        <f>VLOOKUP(C:C,worksheet!A:T, 3, FALSE)</f>
        <v>I-5 NB</v>
      </c>
      <c r="C64">
        <f>'[2]I-5 NB'!A64</f>
        <v>15020</v>
      </c>
      <c r="D64">
        <f>VLOOKUP(C:C,worksheet!A:T, 4, FALSE)</f>
        <v>95</v>
      </c>
      <c r="E64">
        <f>VLOOKUP(C:C,worksheet!A:T, 5, FALSE)</f>
        <v>0.55000000000000004</v>
      </c>
      <c r="F64" t="str">
        <f>VLOOKUP(C:C,worksheet!A:T, 6, FALSE)</f>
        <v>GILMAN</v>
      </c>
      <c r="G64">
        <f>VLOOKUP(C:C,worksheet!A:T, 8, FALSE)</f>
        <v>60.45</v>
      </c>
      <c r="H64">
        <f>VLOOKUP(C:C,worksheet!A:T, 10, FALSE)</f>
        <v>68.09</v>
      </c>
      <c r="I64">
        <f>VLOOKUP(C:C,worksheet!A:T, 13, FALSE)</f>
        <v>0</v>
      </c>
      <c r="J64">
        <f>VLOOKUP(C:C,worksheet!A:T, 15, FALSE)</f>
        <v>0</v>
      </c>
      <c r="K64" s="143">
        <f t="shared" si="0"/>
        <v>-1</v>
      </c>
      <c r="L64" s="143">
        <f t="shared" si="1"/>
        <v>-1</v>
      </c>
      <c r="M64" s="142"/>
    </row>
    <row r="65" spans="1:13" x14ac:dyDescent="0.25">
      <c r="A65">
        <f>VLOOKUP(C:C,worksheet!A:T, 2, FALSE)</f>
        <v>1</v>
      </c>
      <c r="B65" t="str">
        <f>VLOOKUP(C:C,worksheet!A:T, 3, FALSE)</f>
        <v>I-5 NB</v>
      </c>
      <c r="C65">
        <f>'[2]I-5 NB'!A65</f>
        <v>15037</v>
      </c>
      <c r="D65">
        <f>VLOOKUP(C:C,worksheet!A:T, 4, FALSE)</f>
        <v>97</v>
      </c>
      <c r="E65">
        <f>VLOOKUP(C:C,worksheet!A:T, 5, FALSE)</f>
        <v>0.27</v>
      </c>
      <c r="F65" t="str">
        <f>VLOOKUP(C:C,worksheet!A:T, 6, FALSE)</f>
        <v>NOBEL</v>
      </c>
      <c r="G65">
        <f>VLOOKUP(C:C,worksheet!A:T, 8, FALSE)</f>
        <v>62.31</v>
      </c>
      <c r="H65">
        <f>VLOOKUP(C:C,worksheet!A:T, 10, FALSE)</f>
        <v>69.790000000000006</v>
      </c>
      <c r="I65">
        <f>VLOOKUP(C:C,worksheet!A:T, 13, FALSE)</f>
        <v>0</v>
      </c>
      <c r="J65">
        <f>VLOOKUP(C:C,worksheet!A:T, 15, FALSE)</f>
        <v>0</v>
      </c>
      <c r="K65" s="143">
        <f t="shared" si="0"/>
        <v>-1</v>
      </c>
      <c r="L65" s="143">
        <f t="shared" si="1"/>
        <v>-1</v>
      </c>
      <c r="M65" s="142"/>
    </row>
    <row r="66" spans="1:13" x14ac:dyDescent="0.25">
      <c r="A66">
        <f>VLOOKUP(C:C,worksheet!A:T, 2, FALSE)</f>
        <v>1</v>
      </c>
      <c r="B66" t="str">
        <f>VLOOKUP(C:C,worksheet!A:T, 3, FALSE)</f>
        <v>I-5 NB</v>
      </c>
      <c r="C66">
        <f>'[2]I-5 NB'!A66</f>
        <v>15038</v>
      </c>
      <c r="D66">
        <f>VLOOKUP(C:C,worksheet!A:T, 4, FALSE)</f>
        <v>98</v>
      </c>
      <c r="E66">
        <f>VLOOKUP(C:C,worksheet!A:T, 5, FALSE)</f>
        <v>0.25</v>
      </c>
      <c r="F66" t="str">
        <f>VLOOKUP(C:C,worksheet!A:T, 6, FALSE)</f>
        <v>LA JOLLA VILLAGE</v>
      </c>
      <c r="G66">
        <f>VLOOKUP(C:C,worksheet!A:T, 8, FALSE)</f>
        <v>60.83</v>
      </c>
      <c r="H66">
        <f>VLOOKUP(C:C,worksheet!A:T, 10, FALSE)</f>
        <v>69.84</v>
      </c>
      <c r="I66">
        <f>VLOOKUP(C:C,worksheet!A:T, 13, FALSE)</f>
        <v>0</v>
      </c>
      <c r="J66">
        <f>VLOOKUP(C:C,worksheet!A:T, 15, FALSE)</f>
        <v>0</v>
      </c>
      <c r="K66" s="143">
        <f t="shared" si="0"/>
        <v>-1</v>
      </c>
      <c r="L66" s="143">
        <f t="shared" si="1"/>
        <v>-1</v>
      </c>
      <c r="M66" s="142"/>
    </row>
    <row r="67" spans="1:13" x14ac:dyDescent="0.25">
      <c r="A67">
        <f>VLOOKUP(C:C,worksheet!A:T, 2, FALSE)</f>
        <v>1</v>
      </c>
      <c r="B67" t="str">
        <f>VLOOKUP(C:C,worksheet!A:T, 3, FALSE)</f>
        <v>I-5 NB</v>
      </c>
      <c r="C67">
        <f>'[2]I-5 NB'!A67</f>
        <v>9250</v>
      </c>
      <c r="D67">
        <f>VLOOKUP(C:C,worksheet!A:T, 4, FALSE)</f>
        <v>99</v>
      </c>
      <c r="E67">
        <f>VLOOKUP(C:C,worksheet!A:T, 5, FALSE)</f>
        <v>0.19</v>
      </c>
      <c r="F67" t="str">
        <f>VLOOKUP(C:C,worksheet!A:T, 6, FALSE)</f>
        <v>LA JOLLA VILLAGE</v>
      </c>
      <c r="G67">
        <f>VLOOKUP(C:C,worksheet!A:T, 8, FALSE)</f>
        <v>60.83</v>
      </c>
      <c r="H67">
        <f>VLOOKUP(C:C,worksheet!A:T, 10, FALSE)</f>
        <v>69.84</v>
      </c>
      <c r="I67">
        <f>VLOOKUP(C:C,worksheet!A:T, 13, FALSE)</f>
        <v>0</v>
      </c>
      <c r="J67">
        <f>VLOOKUP(C:C,worksheet!A:T, 15, FALSE)</f>
        <v>0</v>
      </c>
      <c r="K67" s="143">
        <f t="shared" ref="K67:K117" si="2">(I67/G67)-1</f>
        <v>-1</v>
      </c>
      <c r="L67" s="143">
        <f t="shared" ref="L67:L117" si="3">(J67/H67)-1</f>
        <v>-1</v>
      </c>
      <c r="M67" s="142"/>
    </row>
    <row r="68" spans="1:13" x14ac:dyDescent="0.25">
      <c r="A68">
        <f>VLOOKUP(C:C,worksheet!A:T, 2, FALSE)</f>
        <v>1</v>
      </c>
      <c r="B68" t="str">
        <f>VLOOKUP(C:C,worksheet!A:T, 3, FALSE)</f>
        <v>I-5 NB</v>
      </c>
      <c r="C68">
        <f>'[2]I-5 NB'!A68</f>
        <v>9249</v>
      </c>
      <c r="D68">
        <f>VLOOKUP(C:C,worksheet!A:T, 4, FALSE)</f>
        <v>100</v>
      </c>
      <c r="E68">
        <f>VLOOKUP(C:C,worksheet!A:T, 5, FALSE)</f>
        <v>0.28999999999999998</v>
      </c>
      <c r="F68" t="str">
        <f>VLOOKUP(C:C,worksheet!A:T, 6, FALSE)</f>
        <v>LA JOLLA VILLAGE</v>
      </c>
      <c r="G68">
        <f>VLOOKUP(C:C,worksheet!A:T, 8, FALSE)</f>
        <v>60.83</v>
      </c>
      <c r="H68">
        <f>VLOOKUP(C:C,worksheet!A:T, 10, FALSE)</f>
        <v>69.84</v>
      </c>
      <c r="I68">
        <f>VLOOKUP(C:C,worksheet!A:T, 13, FALSE)</f>
        <v>0</v>
      </c>
      <c r="J68">
        <f>VLOOKUP(C:C,worksheet!A:T, 15, FALSE)</f>
        <v>0</v>
      </c>
      <c r="K68" s="143">
        <f t="shared" si="2"/>
        <v>-1</v>
      </c>
      <c r="L68" s="143">
        <f t="shared" si="3"/>
        <v>-1</v>
      </c>
      <c r="M68" s="142"/>
    </row>
    <row r="69" spans="1:13" x14ac:dyDescent="0.25">
      <c r="A69">
        <f>VLOOKUP(C:C,worksheet!A:T, 2, FALSE)</f>
        <v>1</v>
      </c>
      <c r="B69" t="str">
        <f>VLOOKUP(C:C,worksheet!A:T, 3, FALSE)</f>
        <v>I-5 NB</v>
      </c>
      <c r="C69">
        <f>'[2]I-5 NB'!A69</f>
        <v>14290</v>
      </c>
      <c r="D69">
        <f>VLOOKUP(C:C,worksheet!A:T, 4, FALSE)</f>
        <v>102</v>
      </c>
      <c r="E69">
        <f>VLOOKUP(C:C,worksheet!A:T, 5, FALSE)</f>
        <v>0.43</v>
      </c>
      <c r="F69" t="str">
        <f>VLOOKUP(C:C,worksheet!A:T, 6, FALSE)</f>
        <v>GENESEE</v>
      </c>
      <c r="G69">
        <f>VLOOKUP(C:C,worksheet!A:T, 8, FALSE)</f>
        <v>67.03</v>
      </c>
      <c r="H69">
        <f>VLOOKUP(C:C,worksheet!A:T, 10, FALSE)</f>
        <v>68.83</v>
      </c>
      <c r="I69">
        <f>VLOOKUP(C:C,worksheet!A:T, 13, FALSE)</f>
        <v>0</v>
      </c>
      <c r="J69">
        <f>VLOOKUP(C:C,worksheet!A:T, 15, FALSE)</f>
        <v>0</v>
      </c>
      <c r="K69" s="143">
        <f t="shared" si="2"/>
        <v>-1</v>
      </c>
      <c r="L69" s="143">
        <f t="shared" si="3"/>
        <v>-1</v>
      </c>
      <c r="M69" s="142"/>
    </row>
    <row r="70" spans="1:13" x14ac:dyDescent="0.25">
      <c r="A70">
        <f>VLOOKUP(C:C,worksheet!A:T, 2, FALSE)</f>
        <v>1</v>
      </c>
      <c r="B70" t="str">
        <f>VLOOKUP(C:C,worksheet!A:T, 3, FALSE)</f>
        <v>I-5 NB</v>
      </c>
      <c r="C70">
        <f>'[2]I-5 NB'!A70</f>
        <v>25878</v>
      </c>
      <c r="D70">
        <f>VLOOKUP(C:C,worksheet!A:T, 4, FALSE)</f>
        <v>103</v>
      </c>
      <c r="E70">
        <f>VLOOKUP(C:C,worksheet!A:T, 5, FALSE)</f>
        <v>0.26</v>
      </c>
      <c r="F70" t="str">
        <f>VLOOKUP(C:C,worksheet!A:T, 6, FALSE)</f>
        <v>GENESEE</v>
      </c>
      <c r="G70">
        <f>VLOOKUP(C:C,worksheet!A:T, 8, FALSE)</f>
        <v>71.39</v>
      </c>
      <c r="H70">
        <f>VLOOKUP(C:C,worksheet!A:T, 10, FALSE)</f>
        <v>71.23</v>
      </c>
      <c r="I70">
        <f>VLOOKUP(C:C,worksheet!A:T, 13, FALSE)</f>
        <v>0</v>
      </c>
      <c r="J70">
        <f>VLOOKUP(C:C,worksheet!A:T, 15, FALSE)</f>
        <v>0</v>
      </c>
      <c r="K70" s="143">
        <f t="shared" si="2"/>
        <v>-1</v>
      </c>
      <c r="L70" s="143">
        <f t="shared" si="3"/>
        <v>-1</v>
      </c>
      <c r="M70" s="142"/>
    </row>
    <row r="71" spans="1:13" x14ac:dyDescent="0.25">
      <c r="A71">
        <f>VLOOKUP(C:C,worksheet!A:T, 2, FALSE)</f>
        <v>1</v>
      </c>
      <c r="B71" t="str">
        <f>VLOOKUP(C:C,worksheet!A:T, 3, FALSE)</f>
        <v>I-5 NB</v>
      </c>
      <c r="C71">
        <f>'[2]I-5 NB'!A71</f>
        <v>14288</v>
      </c>
      <c r="D71">
        <f>VLOOKUP(C:C,worksheet!A:T, 4, FALSE)</f>
        <v>104</v>
      </c>
      <c r="E71">
        <f>VLOOKUP(C:C,worksheet!A:T, 5, FALSE)</f>
        <v>7.0000000000000007E-2</v>
      </c>
      <c r="F71" t="str">
        <f>VLOOKUP(C:C,worksheet!A:T, 6, FALSE)</f>
        <v>GENESEE</v>
      </c>
      <c r="G71">
        <f>VLOOKUP(C:C,worksheet!A:T, 8, FALSE)</f>
        <v>71.39</v>
      </c>
      <c r="H71">
        <f>VLOOKUP(C:C,worksheet!A:T, 10, FALSE)</f>
        <v>71.23</v>
      </c>
      <c r="I71">
        <f>VLOOKUP(C:C,worksheet!A:T, 13, FALSE)</f>
        <v>0</v>
      </c>
      <c r="J71">
        <f>VLOOKUP(C:C,worksheet!A:T, 15, FALSE)</f>
        <v>0</v>
      </c>
      <c r="K71" s="143">
        <f t="shared" si="2"/>
        <v>-1</v>
      </c>
      <c r="L71" s="143">
        <f t="shared" si="3"/>
        <v>-1</v>
      </c>
      <c r="M71" s="142"/>
    </row>
    <row r="72" spans="1:13" x14ac:dyDescent="0.25">
      <c r="A72">
        <f>VLOOKUP(C:C,worksheet!A:T, 2, FALSE)</f>
        <v>1</v>
      </c>
      <c r="B72" t="str">
        <f>VLOOKUP(C:C,worksheet!A:T, 3, FALSE)</f>
        <v>I-5 NB</v>
      </c>
      <c r="C72">
        <f>'[2]I-5 NB'!A72</f>
        <v>8896</v>
      </c>
      <c r="D72">
        <f>VLOOKUP(C:C,worksheet!A:T, 4, FALSE)</f>
        <v>105</v>
      </c>
      <c r="E72">
        <f>VLOOKUP(C:C,worksheet!A:T, 5, FALSE)</f>
        <v>0.54</v>
      </c>
      <c r="F72" t="str">
        <f>VLOOKUP(C:C,worksheet!A:T, 6, FALSE)</f>
        <v>SORRENTO VALLEY</v>
      </c>
      <c r="G72">
        <f>VLOOKUP(C:C,worksheet!A:T, 8, FALSE)</f>
        <v>71.39</v>
      </c>
      <c r="H72">
        <f>VLOOKUP(C:C,worksheet!A:T, 10, FALSE)</f>
        <v>71.23</v>
      </c>
      <c r="I72">
        <f>VLOOKUP(C:C,worksheet!A:T, 13, FALSE)</f>
        <v>0</v>
      </c>
      <c r="J72">
        <f>VLOOKUP(C:C,worksheet!A:T, 15, FALSE)</f>
        <v>0</v>
      </c>
      <c r="K72" s="143">
        <f t="shared" si="2"/>
        <v>-1</v>
      </c>
      <c r="L72" s="143">
        <f t="shared" si="3"/>
        <v>-1</v>
      </c>
      <c r="M72" s="142"/>
    </row>
    <row r="73" spans="1:13" x14ac:dyDescent="0.25">
      <c r="A73">
        <f>VLOOKUP(C:C,worksheet!A:T, 2, FALSE)</f>
        <v>1</v>
      </c>
      <c r="B73" t="str">
        <f>VLOOKUP(C:C,worksheet!A:T, 3, FALSE)</f>
        <v>I-5 NB</v>
      </c>
      <c r="C73">
        <f>'[2]I-5 NB'!A73</f>
        <v>14265</v>
      </c>
      <c r="D73">
        <f>VLOOKUP(C:C,worksheet!A:T, 4, FALSE)</f>
        <v>106</v>
      </c>
      <c r="E73">
        <f>VLOOKUP(C:C,worksheet!A:T, 5, FALSE)</f>
        <v>0.59</v>
      </c>
      <c r="F73" t="str">
        <f>VLOOKUP(C:C,worksheet!A:T, 6, FALSE)</f>
        <v>I-805 NB</v>
      </c>
      <c r="G73">
        <f>VLOOKUP(C:C,worksheet!A:T, 8, FALSE)</f>
        <v>71</v>
      </c>
      <c r="H73">
        <f>VLOOKUP(C:C,worksheet!A:T, 10, FALSE)</f>
        <v>68.849999999999994</v>
      </c>
      <c r="I73">
        <f>VLOOKUP(C:C,worksheet!A:T, 13, FALSE)</f>
        <v>0</v>
      </c>
      <c r="J73">
        <f>VLOOKUP(C:C,worksheet!A:T, 15, FALSE)</f>
        <v>0</v>
      </c>
      <c r="K73" s="143">
        <f t="shared" si="2"/>
        <v>-1</v>
      </c>
      <c r="L73" s="143">
        <f t="shared" si="3"/>
        <v>-1</v>
      </c>
      <c r="M73" s="142"/>
    </row>
    <row r="74" spans="1:13" x14ac:dyDescent="0.25">
      <c r="A74">
        <f>VLOOKUP(C:C,worksheet!A:T, 2, FALSE)</f>
        <v>1</v>
      </c>
      <c r="B74" t="str">
        <f>VLOOKUP(C:C,worksheet!A:T, 3, FALSE)</f>
        <v>I-5 NB</v>
      </c>
      <c r="C74">
        <f>'[2]I-5 NB'!A74</f>
        <v>26279</v>
      </c>
      <c r="D74">
        <f>VLOOKUP(C:C,worksheet!A:T, 4, FALSE)</f>
        <v>109</v>
      </c>
      <c r="E74">
        <f>VLOOKUP(C:C,worksheet!A:T, 5, FALSE)</f>
        <v>0.28999999999999998</v>
      </c>
      <c r="F74" t="str">
        <f>VLOOKUP(C:C,worksheet!A:T, 6, FALSE)</f>
        <v>I-805 NB</v>
      </c>
      <c r="G74">
        <f>VLOOKUP(C:C,worksheet!A:T, 8, FALSE)</f>
        <v>67.819999999999993</v>
      </c>
      <c r="H74">
        <f>VLOOKUP(C:C,worksheet!A:T, 10, FALSE)</f>
        <v>54.45</v>
      </c>
      <c r="I74">
        <f>VLOOKUP(C:C,worksheet!A:T, 13, FALSE)</f>
        <v>0</v>
      </c>
      <c r="J74">
        <f>VLOOKUP(C:C,worksheet!A:T, 15, FALSE)</f>
        <v>0</v>
      </c>
      <c r="K74" s="143">
        <f t="shared" si="2"/>
        <v>-1</v>
      </c>
      <c r="L74" s="143">
        <f t="shared" si="3"/>
        <v>-1</v>
      </c>
      <c r="M74" s="142"/>
    </row>
    <row r="75" spans="1:13" x14ac:dyDescent="0.25">
      <c r="A75">
        <f>VLOOKUP(C:C,worksheet!A:T, 2, FALSE)</f>
        <v>1</v>
      </c>
      <c r="B75" t="str">
        <f>VLOOKUP(C:C,worksheet!A:T, 3, FALSE)</f>
        <v>I-5 NB</v>
      </c>
      <c r="C75">
        <f>'[2]I-5 NB'!A75</f>
        <v>14262</v>
      </c>
      <c r="D75">
        <f>VLOOKUP(C:C,worksheet!A:T, 4, FALSE)</f>
        <v>111</v>
      </c>
      <c r="E75">
        <f>VLOOKUP(C:C,worksheet!A:T, 5, FALSE)</f>
        <v>0.32</v>
      </c>
      <c r="F75" t="str">
        <f>VLOOKUP(C:C,worksheet!A:T, 6, FALSE)</f>
        <v>I-805 NB</v>
      </c>
      <c r="G75">
        <f>VLOOKUP(C:C,worksheet!A:T, 8, FALSE)</f>
        <v>67.62</v>
      </c>
      <c r="H75">
        <f>VLOOKUP(C:C,worksheet!A:T, 10, FALSE)</f>
        <v>33.64</v>
      </c>
      <c r="I75">
        <f>VLOOKUP(C:C,worksheet!A:T, 13, FALSE)</f>
        <v>0</v>
      </c>
      <c r="J75">
        <f>VLOOKUP(C:C,worksheet!A:T, 15, FALSE)</f>
        <v>0</v>
      </c>
      <c r="K75" s="143">
        <f t="shared" si="2"/>
        <v>-1</v>
      </c>
      <c r="L75" s="143">
        <f t="shared" si="3"/>
        <v>-1</v>
      </c>
      <c r="M75" s="142"/>
    </row>
    <row r="76" spans="1:13" x14ac:dyDescent="0.25">
      <c r="A76">
        <f>VLOOKUP(C:C,worksheet!A:T, 2, FALSE)</f>
        <v>1</v>
      </c>
      <c r="B76" t="str">
        <f>VLOOKUP(C:C,worksheet!A:T, 3, FALSE)</f>
        <v>I-5 NB</v>
      </c>
      <c r="C76">
        <f>'[2]I-5 NB'!A76</f>
        <v>14256</v>
      </c>
      <c r="D76">
        <f>VLOOKUP(C:C,worksheet!A:T, 4, FALSE)</f>
        <v>113</v>
      </c>
      <c r="E76">
        <f>VLOOKUP(C:C,worksheet!A:T, 5, FALSE)</f>
        <v>7.0000000000000007E-2</v>
      </c>
      <c r="F76" t="str">
        <f>VLOOKUP(C:C,worksheet!A:T, 6, FALSE)</f>
        <v>CARMEL VALLEY</v>
      </c>
      <c r="G76">
        <f>VLOOKUP(C:C,worksheet!A:T, 8, FALSE)</f>
        <v>63.09</v>
      </c>
      <c r="H76">
        <f>VLOOKUP(C:C,worksheet!A:T, 10, FALSE)</f>
        <v>25.63</v>
      </c>
      <c r="I76">
        <f>VLOOKUP(C:C,worksheet!A:T, 13, FALSE)</f>
        <v>0</v>
      </c>
      <c r="J76">
        <f>VLOOKUP(C:C,worksheet!A:T, 15, FALSE)</f>
        <v>0</v>
      </c>
      <c r="K76" s="143">
        <f t="shared" si="2"/>
        <v>-1</v>
      </c>
      <c r="L76" s="143">
        <f t="shared" si="3"/>
        <v>-1</v>
      </c>
      <c r="M76" s="142"/>
    </row>
    <row r="77" spans="1:13" x14ac:dyDescent="0.25">
      <c r="A77">
        <f>VLOOKUP(C:C,worksheet!A:T, 2, FALSE)</f>
        <v>1</v>
      </c>
      <c r="B77" t="str">
        <f>VLOOKUP(C:C,worksheet!A:T, 3, FALSE)</f>
        <v>I-5 NB</v>
      </c>
      <c r="C77">
        <f>'[2]I-5 NB'!A77</f>
        <v>8776</v>
      </c>
      <c r="D77">
        <f>VLOOKUP(C:C,worksheet!A:T, 4, FALSE)</f>
        <v>119</v>
      </c>
      <c r="E77">
        <f>VLOOKUP(C:C,worksheet!A:T, 5, FALSE)</f>
        <v>0.3</v>
      </c>
      <c r="F77" t="str">
        <f>VLOOKUP(C:C,worksheet!A:T, 6, FALSE)</f>
        <v>DEL MAR HEIGHTS</v>
      </c>
      <c r="G77">
        <f>VLOOKUP(C:C,worksheet!A:T, 8, FALSE)</f>
        <v>68.459999999999994</v>
      </c>
      <c r="H77">
        <f>VLOOKUP(C:C,worksheet!A:T, 10, FALSE)</f>
        <v>32.770000000000003</v>
      </c>
      <c r="I77">
        <f>VLOOKUP(C:C,worksheet!A:T, 13, FALSE)</f>
        <v>0</v>
      </c>
      <c r="J77">
        <f>VLOOKUP(C:C,worksheet!A:T, 15, FALSE)</f>
        <v>0</v>
      </c>
      <c r="K77" s="143">
        <f t="shared" si="2"/>
        <v>-1</v>
      </c>
      <c r="L77" s="143">
        <f t="shared" si="3"/>
        <v>-1</v>
      </c>
      <c r="M77" s="142"/>
    </row>
    <row r="78" spans="1:13" x14ac:dyDescent="0.25">
      <c r="A78">
        <f>VLOOKUP(C:C,worksheet!A:T, 2, FALSE)</f>
        <v>1</v>
      </c>
      <c r="B78" t="str">
        <f>VLOOKUP(C:C,worksheet!A:T, 3, FALSE)</f>
        <v>I-5 NB</v>
      </c>
      <c r="C78">
        <f>'[2]I-5 NB'!A78</f>
        <v>13869</v>
      </c>
      <c r="D78">
        <f>VLOOKUP(C:C,worksheet!A:T, 4, FALSE)</f>
        <v>120</v>
      </c>
      <c r="E78">
        <f>VLOOKUP(C:C,worksheet!A:T, 5, FALSE)</f>
        <v>0.28000000000000003</v>
      </c>
      <c r="F78" t="str">
        <f>VLOOKUP(C:C,worksheet!A:T, 6, FALSE)</f>
        <v>VIA DE LA VALLE</v>
      </c>
      <c r="G78">
        <f>VLOOKUP(C:C,worksheet!A:T, 8, FALSE)</f>
        <v>68.459999999999994</v>
      </c>
      <c r="H78">
        <f>VLOOKUP(C:C,worksheet!A:T, 10, FALSE)</f>
        <v>32.770000000000003</v>
      </c>
      <c r="I78">
        <f>VLOOKUP(C:C,worksheet!A:T, 13, FALSE)</f>
        <v>0</v>
      </c>
      <c r="J78">
        <f>VLOOKUP(C:C,worksheet!A:T, 15, FALSE)</f>
        <v>0</v>
      </c>
      <c r="K78" s="143">
        <f t="shared" si="2"/>
        <v>-1</v>
      </c>
      <c r="L78" s="143">
        <f t="shared" si="3"/>
        <v>-1</v>
      </c>
      <c r="M78" s="142"/>
    </row>
    <row r="79" spans="1:13" x14ac:dyDescent="0.25">
      <c r="A79">
        <f>VLOOKUP(C:C,worksheet!A:T, 2, FALSE)</f>
        <v>1</v>
      </c>
      <c r="B79" t="str">
        <f>VLOOKUP(C:C,worksheet!A:T, 3, FALSE)</f>
        <v>I-5 NB</v>
      </c>
      <c r="C79">
        <f>'[2]I-5 NB'!A79</f>
        <v>13870</v>
      </c>
      <c r="D79">
        <f>VLOOKUP(C:C,worksheet!A:T, 4, FALSE)</f>
        <v>121</v>
      </c>
      <c r="E79">
        <f>VLOOKUP(C:C,worksheet!A:T, 5, FALSE)</f>
        <v>0.25</v>
      </c>
      <c r="F79" t="str">
        <f>VLOOKUP(C:C,worksheet!A:T, 6, FALSE)</f>
        <v>VIA DE LA VALLE</v>
      </c>
      <c r="G79">
        <f>VLOOKUP(C:C,worksheet!A:T, 8, FALSE)</f>
        <v>68.459999999999994</v>
      </c>
      <c r="H79">
        <f>VLOOKUP(C:C,worksheet!A:T, 10, FALSE)</f>
        <v>32.770000000000003</v>
      </c>
      <c r="I79">
        <f>VLOOKUP(C:C,worksheet!A:T, 13, FALSE)</f>
        <v>0</v>
      </c>
      <c r="J79">
        <f>VLOOKUP(C:C,worksheet!A:T, 15, FALSE)</f>
        <v>0</v>
      </c>
      <c r="K79" s="143">
        <f t="shared" si="2"/>
        <v>-1</v>
      </c>
      <c r="L79" s="143">
        <f t="shared" si="3"/>
        <v>-1</v>
      </c>
      <c r="M79" s="142"/>
    </row>
    <row r="80" spans="1:13" x14ac:dyDescent="0.25">
      <c r="A80">
        <f>VLOOKUP(C:C,worksheet!A:T, 2, FALSE)</f>
        <v>1</v>
      </c>
      <c r="B80" t="str">
        <f>VLOOKUP(C:C,worksheet!A:T, 3, FALSE)</f>
        <v>I-5 NB</v>
      </c>
      <c r="C80">
        <f>'[2]I-5 NB'!A80</f>
        <v>26293</v>
      </c>
      <c r="D80">
        <f>VLOOKUP(C:C,worksheet!A:T, 4, FALSE)</f>
        <v>123</v>
      </c>
      <c r="E80">
        <f>VLOOKUP(C:C,worksheet!A:T, 5, FALSE)</f>
        <v>0.34</v>
      </c>
      <c r="F80" t="str">
        <f>VLOOKUP(C:C,worksheet!A:T, 6, FALSE)</f>
        <v>LOMAS SANTA FE</v>
      </c>
      <c r="G80">
        <f>VLOOKUP(C:C,worksheet!A:T, 8, FALSE)</f>
        <v>68.55</v>
      </c>
      <c r="H80">
        <f>VLOOKUP(C:C,worksheet!A:T, 10, FALSE)</f>
        <v>33.93</v>
      </c>
      <c r="I80">
        <f>VLOOKUP(C:C,worksheet!A:T, 13, FALSE)</f>
        <v>0</v>
      </c>
      <c r="J80">
        <f>VLOOKUP(C:C,worksheet!A:T, 15, FALSE)</f>
        <v>0</v>
      </c>
      <c r="K80" s="143">
        <f t="shared" si="2"/>
        <v>-1</v>
      </c>
      <c r="L80" s="143">
        <f t="shared" si="3"/>
        <v>-1</v>
      </c>
      <c r="M80" s="142"/>
    </row>
    <row r="81" spans="1:13" x14ac:dyDescent="0.25">
      <c r="A81">
        <f>VLOOKUP(C:C,worksheet!A:T, 2, FALSE)</f>
        <v>1</v>
      </c>
      <c r="B81" t="str">
        <f>VLOOKUP(C:C,worksheet!A:T, 3, FALSE)</f>
        <v>I-5 NB</v>
      </c>
      <c r="C81">
        <f>'[2]I-5 NB'!A81</f>
        <v>13527</v>
      </c>
      <c r="D81">
        <f>VLOOKUP(C:C,worksheet!A:T, 4, FALSE)</f>
        <v>127</v>
      </c>
      <c r="E81">
        <f>VLOOKUP(C:C,worksheet!A:T, 5, FALSE)</f>
        <v>0.25</v>
      </c>
      <c r="F81" t="str">
        <f>VLOOKUP(C:C,worksheet!A:T, 6, FALSE)</f>
        <v>MANCHESTER</v>
      </c>
      <c r="G81">
        <f>VLOOKUP(C:C,worksheet!A:T, 8, FALSE)</f>
        <v>69.22</v>
      </c>
      <c r="H81">
        <f>VLOOKUP(C:C,worksheet!A:T, 10, FALSE)</f>
        <v>47.61</v>
      </c>
      <c r="I81">
        <f>VLOOKUP(C:C,worksheet!A:T, 13, FALSE)</f>
        <v>0</v>
      </c>
      <c r="J81">
        <f>VLOOKUP(C:C,worksheet!A:T, 15, FALSE)</f>
        <v>0</v>
      </c>
      <c r="K81" s="143">
        <f t="shared" si="2"/>
        <v>-1</v>
      </c>
      <c r="L81" s="143">
        <f t="shared" si="3"/>
        <v>-1</v>
      </c>
      <c r="M81" s="142"/>
    </row>
    <row r="82" spans="1:13" x14ac:dyDescent="0.25">
      <c r="A82">
        <f>VLOOKUP(C:C,worksheet!A:T, 2, FALSE)</f>
        <v>1</v>
      </c>
      <c r="B82" t="str">
        <f>VLOOKUP(C:C,worksheet!A:T, 3, FALSE)</f>
        <v>I-5 NB</v>
      </c>
      <c r="C82">
        <f>'[2]I-5 NB'!A82</f>
        <v>13593</v>
      </c>
      <c r="D82">
        <f>VLOOKUP(C:C,worksheet!A:T, 4, FALSE)</f>
        <v>128</v>
      </c>
      <c r="E82">
        <f>VLOOKUP(C:C,worksheet!A:T, 5, FALSE)</f>
        <v>0.85</v>
      </c>
      <c r="F82" t="str">
        <f>VLOOKUP(C:C,worksheet!A:T, 6, FALSE)</f>
        <v>MANCHESTER</v>
      </c>
      <c r="G82">
        <f>VLOOKUP(C:C,worksheet!A:T, 8, FALSE)</f>
        <v>69.22</v>
      </c>
      <c r="H82">
        <f>VLOOKUP(C:C,worksheet!A:T, 10, FALSE)</f>
        <v>47.61</v>
      </c>
      <c r="I82">
        <f>VLOOKUP(C:C,worksheet!A:T, 13, FALSE)</f>
        <v>0</v>
      </c>
      <c r="J82">
        <f>VLOOKUP(C:C,worksheet!A:T, 15, FALSE)</f>
        <v>0</v>
      </c>
      <c r="K82" s="143">
        <f t="shared" si="2"/>
        <v>-1</v>
      </c>
      <c r="L82" s="143">
        <f t="shared" si="3"/>
        <v>-1</v>
      </c>
      <c r="M82" s="142"/>
    </row>
    <row r="83" spans="1:13" x14ac:dyDescent="0.25">
      <c r="A83">
        <f>VLOOKUP(C:C,worksheet!A:T, 2, FALSE)</f>
        <v>1</v>
      </c>
      <c r="B83" t="str">
        <f>VLOOKUP(C:C,worksheet!A:T, 3, FALSE)</f>
        <v>I-5 NB</v>
      </c>
      <c r="C83">
        <f>'[2]I-5 NB'!A83</f>
        <v>13588</v>
      </c>
      <c r="D83">
        <f>VLOOKUP(C:C,worksheet!A:T, 4, FALSE)</f>
        <v>130</v>
      </c>
      <c r="E83">
        <f>VLOOKUP(C:C,worksheet!A:T, 5, FALSE)</f>
        <v>0.11</v>
      </c>
      <c r="F83" t="str">
        <f>VLOOKUP(C:C,worksheet!A:T, 6, FALSE)</f>
        <v>BIRMINGHAM</v>
      </c>
      <c r="G83">
        <f>VLOOKUP(C:C,worksheet!A:T, 8, FALSE)</f>
        <v>68.849999999999994</v>
      </c>
      <c r="H83">
        <f>VLOOKUP(C:C,worksheet!A:T, 10, FALSE)</f>
        <v>50.6</v>
      </c>
      <c r="I83">
        <f>VLOOKUP(C:C,worksheet!A:T, 13, FALSE)</f>
        <v>0</v>
      </c>
      <c r="J83">
        <f>VLOOKUP(C:C,worksheet!A:T, 15, FALSE)</f>
        <v>0</v>
      </c>
      <c r="K83" s="143">
        <f t="shared" si="2"/>
        <v>-1</v>
      </c>
      <c r="L83" s="143">
        <f t="shared" si="3"/>
        <v>-1</v>
      </c>
      <c r="M83" s="142"/>
    </row>
    <row r="84" spans="1:13" x14ac:dyDescent="0.25">
      <c r="A84">
        <f>VLOOKUP(C:C,worksheet!A:T, 2, FALSE)</f>
        <v>1</v>
      </c>
      <c r="B84" t="str">
        <f>VLOOKUP(C:C,worksheet!A:T, 3, FALSE)</f>
        <v>I-5 NB</v>
      </c>
      <c r="C84">
        <f>'[2]I-5 NB'!A84</f>
        <v>26523</v>
      </c>
      <c r="D84">
        <f>VLOOKUP(C:C,worksheet!A:T, 4, FALSE)</f>
        <v>132</v>
      </c>
      <c r="E84">
        <f>VLOOKUP(C:C,worksheet!A:T, 5, FALSE)</f>
        <v>0.28000000000000003</v>
      </c>
      <c r="F84" t="str">
        <f>VLOOKUP(C:C,worksheet!A:T, 6, FALSE)</f>
        <v>SANTA FE</v>
      </c>
      <c r="G84">
        <f>VLOOKUP(C:C,worksheet!A:T, 8, FALSE)</f>
        <v>70.03</v>
      </c>
      <c r="H84">
        <f>VLOOKUP(C:C,worksheet!A:T, 10, FALSE)</f>
        <v>52.36</v>
      </c>
      <c r="I84">
        <f>VLOOKUP(C:C,worksheet!A:T, 13, FALSE)</f>
        <v>0</v>
      </c>
      <c r="J84">
        <f>VLOOKUP(C:C,worksheet!A:T, 15, FALSE)</f>
        <v>0</v>
      </c>
      <c r="K84" s="143">
        <f t="shared" si="2"/>
        <v>-1</v>
      </c>
      <c r="L84" s="143">
        <f t="shared" si="3"/>
        <v>-1</v>
      </c>
      <c r="M84" s="142"/>
    </row>
    <row r="85" spans="1:13" x14ac:dyDescent="0.25">
      <c r="A85">
        <f>VLOOKUP(C:C,worksheet!A:T, 2, FALSE)</f>
        <v>1</v>
      </c>
      <c r="B85" t="str">
        <f>VLOOKUP(C:C,worksheet!A:T, 3, FALSE)</f>
        <v>I-5 NB</v>
      </c>
      <c r="C85">
        <f>'[2]I-5 NB'!A85</f>
        <v>13581</v>
      </c>
      <c r="D85">
        <f>VLOOKUP(C:C,worksheet!A:T, 4, FALSE)</f>
        <v>133</v>
      </c>
      <c r="E85">
        <f>VLOOKUP(C:C,worksheet!A:T, 5, FALSE)</f>
        <v>0.16</v>
      </c>
      <c r="F85" t="str">
        <f>VLOOKUP(C:C,worksheet!A:T, 6, FALSE)</f>
        <v>SANTA FE</v>
      </c>
      <c r="G85">
        <f>VLOOKUP(C:C,worksheet!A:T, 8, FALSE)</f>
        <v>70.03</v>
      </c>
      <c r="H85">
        <f>VLOOKUP(C:C,worksheet!A:T, 10, FALSE)</f>
        <v>52.36</v>
      </c>
      <c r="I85">
        <f>VLOOKUP(C:C,worksheet!A:T, 13, FALSE)</f>
        <v>0</v>
      </c>
      <c r="J85">
        <f>VLOOKUP(C:C,worksheet!A:T, 15, FALSE)</f>
        <v>0</v>
      </c>
      <c r="K85" s="143">
        <f t="shared" si="2"/>
        <v>-1</v>
      </c>
      <c r="L85" s="143">
        <f t="shared" si="3"/>
        <v>-1</v>
      </c>
      <c r="M85" s="142"/>
    </row>
    <row r="86" spans="1:13" x14ac:dyDescent="0.25">
      <c r="A86">
        <f>VLOOKUP(C:C,worksheet!A:T, 2, FALSE)</f>
        <v>1</v>
      </c>
      <c r="B86" t="str">
        <f>VLOOKUP(C:C,worksheet!A:T, 3, FALSE)</f>
        <v>I-5 NB</v>
      </c>
      <c r="C86">
        <f>'[2]I-5 NB'!A86</f>
        <v>615</v>
      </c>
      <c r="D86">
        <f>VLOOKUP(C:C,worksheet!A:T, 4, FALSE)</f>
        <v>135</v>
      </c>
      <c r="E86">
        <f>VLOOKUP(C:C,worksheet!A:T, 5, FALSE)</f>
        <v>0.36</v>
      </c>
      <c r="F86" t="str">
        <f>VLOOKUP(C:C,worksheet!A:T, 6, FALSE)</f>
        <v>ENCINITAS</v>
      </c>
      <c r="G86">
        <f>VLOOKUP(C:C,worksheet!A:T, 8, FALSE)</f>
        <v>69.89</v>
      </c>
      <c r="H86">
        <f>VLOOKUP(C:C,worksheet!A:T, 10, FALSE)</f>
        <v>52.04</v>
      </c>
      <c r="I86">
        <f>VLOOKUP(C:C,worksheet!A:T, 13, FALSE)</f>
        <v>0</v>
      </c>
      <c r="J86">
        <f>VLOOKUP(C:C,worksheet!A:T, 15, FALSE)</f>
        <v>0</v>
      </c>
      <c r="K86" s="143">
        <f t="shared" si="2"/>
        <v>-1</v>
      </c>
      <c r="L86" s="143">
        <f t="shared" si="3"/>
        <v>-1</v>
      </c>
      <c r="M86" s="142"/>
    </row>
    <row r="87" spans="1:13" x14ac:dyDescent="0.25">
      <c r="A87">
        <f>VLOOKUP(C:C,worksheet!A:T, 2, FALSE)</f>
        <v>1</v>
      </c>
      <c r="B87" t="str">
        <f>VLOOKUP(C:C,worksheet!A:T, 3, FALSE)</f>
        <v>I-5 NB</v>
      </c>
      <c r="C87">
        <f>'[2]I-5 NB'!A87</f>
        <v>16274</v>
      </c>
      <c r="D87">
        <f>VLOOKUP(C:C,worksheet!A:T, 4, FALSE)</f>
        <v>136</v>
      </c>
      <c r="E87">
        <f>VLOOKUP(C:C,worksheet!A:T, 5, FALSE)</f>
        <v>0.15</v>
      </c>
      <c r="F87" t="str">
        <f>VLOOKUP(C:C,worksheet!A:T, 6, FALSE)</f>
        <v>ENCINITAS</v>
      </c>
      <c r="G87">
        <f>VLOOKUP(C:C,worksheet!A:T, 8, FALSE)</f>
        <v>69.89</v>
      </c>
      <c r="H87">
        <f>VLOOKUP(C:C,worksheet!A:T, 10, FALSE)</f>
        <v>52.04</v>
      </c>
      <c r="I87">
        <f>VLOOKUP(C:C,worksheet!A:T, 13, FALSE)</f>
        <v>0</v>
      </c>
      <c r="J87">
        <f>VLOOKUP(C:C,worksheet!A:T, 15, FALSE)</f>
        <v>0</v>
      </c>
      <c r="K87" s="143">
        <f t="shared" si="2"/>
        <v>-1</v>
      </c>
      <c r="L87" s="143">
        <f t="shared" si="3"/>
        <v>-1</v>
      </c>
      <c r="M87" s="142"/>
    </row>
    <row r="88" spans="1:13" x14ac:dyDescent="0.25">
      <c r="A88">
        <f>VLOOKUP(C:C,worksheet!A:T, 2, FALSE)</f>
        <v>1</v>
      </c>
      <c r="B88" t="str">
        <f>VLOOKUP(C:C,worksheet!A:T, 3, FALSE)</f>
        <v>I-5 NB</v>
      </c>
      <c r="C88">
        <f>'[2]I-5 NB'!A88</f>
        <v>16290</v>
      </c>
      <c r="D88">
        <f>VLOOKUP(C:C,worksheet!A:T, 4, FALSE)</f>
        <v>139</v>
      </c>
      <c r="E88">
        <f>VLOOKUP(C:C,worksheet!A:T, 5, FALSE)</f>
        <v>0.5</v>
      </c>
      <c r="F88" t="str">
        <f>VLOOKUP(C:C,worksheet!A:T, 6, FALSE)</f>
        <v>LEUCADIA</v>
      </c>
      <c r="G88">
        <f>VLOOKUP(C:C,worksheet!A:T, 8, FALSE)</f>
        <v>69.89</v>
      </c>
      <c r="H88">
        <f>VLOOKUP(C:C,worksheet!A:T, 10, FALSE)</f>
        <v>51.15</v>
      </c>
      <c r="I88">
        <f>VLOOKUP(C:C,worksheet!A:T, 13, FALSE)</f>
        <v>0</v>
      </c>
      <c r="J88">
        <f>VLOOKUP(C:C,worksheet!A:T, 15, FALSE)</f>
        <v>0</v>
      </c>
      <c r="K88" s="143">
        <f t="shared" si="2"/>
        <v>-1</v>
      </c>
      <c r="L88" s="143">
        <f t="shared" si="3"/>
        <v>-1</v>
      </c>
      <c r="M88" s="142"/>
    </row>
    <row r="89" spans="1:13" x14ac:dyDescent="0.25">
      <c r="A89">
        <f>VLOOKUP(C:C,worksheet!A:T, 2, FALSE)</f>
        <v>1</v>
      </c>
      <c r="B89" t="str">
        <f>VLOOKUP(C:C,worksheet!A:T, 3, FALSE)</f>
        <v>I-5 NB</v>
      </c>
      <c r="C89">
        <f>'[2]I-5 NB'!A89</f>
        <v>671</v>
      </c>
      <c r="D89">
        <f>VLOOKUP(C:C,worksheet!A:T, 4, FALSE)</f>
        <v>141</v>
      </c>
      <c r="E89">
        <f>VLOOKUP(C:C,worksheet!A:T, 5, FALSE)</f>
        <v>0.48</v>
      </c>
      <c r="F89" t="str">
        <f>VLOOKUP(C:C,worksheet!A:T, 6, FALSE)</f>
        <v>LA COSTA</v>
      </c>
      <c r="G89">
        <f>VLOOKUP(C:C,worksheet!A:T, 8, FALSE)</f>
        <v>70.02</v>
      </c>
      <c r="H89">
        <f>VLOOKUP(C:C,worksheet!A:T, 10, FALSE)</f>
        <v>53.85</v>
      </c>
      <c r="I89">
        <f>VLOOKUP(C:C,worksheet!A:T, 13, FALSE)</f>
        <v>0</v>
      </c>
      <c r="J89">
        <f>VLOOKUP(C:C,worksheet!A:T, 15, FALSE)</f>
        <v>0</v>
      </c>
      <c r="K89" s="143">
        <f t="shared" si="2"/>
        <v>-1</v>
      </c>
      <c r="L89" s="143">
        <f t="shared" si="3"/>
        <v>-1</v>
      </c>
      <c r="M89" s="142"/>
    </row>
    <row r="90" spans="1:13" x14ac:dyDescent="0.25">
      <c r="A90">
        <f>VLOOKUP(C:C,worksheet!A:T, 2, FALSE)</f>
        <v>1</v>
      </c>
      <c r="B90" t="str">
        <f>VLOOKUP(C:C,worksheet!A:T, 3, FALSE)</f>
        <v>I-5 NB</v>
      </c>
      <c r="C90">
        <f>'[2]I-5 NB'!A90</f>
        <v>26546</v>
      </c>
      <c r="D90">
        <f>VLOOKUP(C:C,worksheet!A:T, 4, FALSE)</f>
        <v>143</v>
      </c>
      <c r="E90">
        <f>VLOOKUP(C:C,worksheet!A:T, 5, FALSE)</f>
        <v>0.38</v>
      </c>
      <c r="F90" t="str">
        <f>VLOOKUP(C:C,worksheet!A:T, 6, FALSE)</f>
        <v>POINSETTIA</v>
      </c>
      <c r="G90">
        <f>VLOOKUP(C:C,worksheet!A:T, 8, FALSE)</f>
        <v>69.87</v>
      </c>
      <c r="H90">
        <f>VLOOKUP(C:C,worksheet!A:T, 10, FALSE)</f>
        <v>43.94</v>
      </c>
      <c r="I90">
        <f>VLOOKUP(C:C,worksheet!A:T, 13, FALSE)</f>
        <v>0</v>
      </c>
      <c r="J90">
        <f>VLOOKUP(C:C,worksheet!A:T, 15, FALSE)</f>
        <v>0</v>
      </c>
      <c r="K90" s="143">
        <f t="shared" si="2"/>
        <v>-1</v>
      </c>
      <c r="L90" s="143">
        <f t="shared" si="3"/>
        <v>-1</v>
      </c>
      <c r="M90" s="142"/>
    </row>
    <row r="91" spans="1:13" x14ac:dyDescent="0.25">
      <c r="A91">
        <f>VLOOKUP(C:C,worksheet!A:T, 2, FALSE)</f>
        <v>1</v>
      </c>
      <c r="B91" t="str">
        <f>VLOOKUP(C:C,worksheet!A:T, 3, FALSE)</f>
        <v>I-5 NB</v>
      </c>
      <c r="C91">
        <f>'[2]I-5 NB'!A91</f>
        <v>734</v>
      </c>
      <c r="D91">
        <f>VLOOKUP(C:C,worksheet!A:T, 4, FALSE)</f>
        <v>144</v>
      </c>
      <c r="E91">
        <f>VLOOKUP(C:C,worksheet!A:T, 5, FALSE)</f>
        <v>0.28000000000000003</v>
      </c>
      <c r="F91" t="str">
        <f>VLOOKUP(C:C,worksheet!A:T, 6, FALSE)</f>
        <v>POINSETTIA</v>
      </c>
      <c r="G91">
        <f>VLOOKUP(C:C,worksheet!A:T, 8, FALSE)</f>
        <v>69.87</v>
      </c>
      <c r="H91">
        <f>VLOOKUP(C:C,worksheet!A:T, 10, FALSE)</f>
        <v>43.94</v>
      </c>
      <c r="I91">
        <f>VLOOKUP(C:C,worksheet!A:T, 13, FALSE)</f>
        <v>0</v>
      </c>
      <c r="J91">
        <f>VLOOKUP(C:C,worksheet!A:T, 15, FALSE)</f>
        <v>0</v>
      </c>
      <c r="K91" s="143">
        <f t="shared" si="2"/>
        <v>-1</v>
      </c>
      <c r="L91" s="143">
        <f t="shared" si="3"/>
        <v>-1</v>
      </c>
      <c r="M91" s="142"/>
    </row>
    <row r="92" spans="1:13" x14ac:dyDescent="0.25">
      <c r="A92">
        <f>VLOOKUP(C:C,worksheet!A:T, 2, FALSE)</f>
        <v>1</v>
      </c>
      <c r="B92" t="str">
        <f>VLOOKUP(C:C,worksheet!A:T, 3, FALSE)</f>
        <v>I-5 NB</v>
      </c>
      <c r="C92">
        <f>'[2]I-5 NB'!A92</f>
        <v>13279</v>
      </c>
      <c r="D92">
        <f>VLOOKUP(C:C,worksheet!A:T, 4, FALSE)</f>
        <v>145</v>
      </c>
      <c r="E92">
        <f>VLOOKUP(C:C,worksheet!A:T, 5, FALSE)</f>
        <v>0.86</v>
      </c>
      <c r="F92" t="str">
        <f>VLOOKUP(C:C,worksheet!A:T, 6, FALSE)</f>
        <v>POINSETTIA</v>
      </c>
      <c r="G92">
        <f>VLOOKUP(C:C,worksheet!A:T, 8, FALSE)</f>
        <v>69.37</v>
      </c>
      <c r="H92">
        <f>VLOOKUP(C:C,worksheet!A:T, 10, FALSE)</f>
        <v>38.67</v>
      </c>
      <c r="I92">
        <f>VLOOKUP(C:C,worksheet!A:T, 13, FALSE)</f>
        <v>0</v>
      </c>
      <c r="J92">
        <f>VLOOKUP(C:C,worksheet!A:T, 15, FALSE)</f>
        <v>0</v>
      </c>
      <c r="K92" s="143">
        <f t="shared" si="2"/>
        <v>-1</v>
      </c>
      <c r="L92" s="143">
        <f t="shared" si="3"/>
        <v>-1</v>
      </c>
      <c r="M92" s="142"/>
    </row>
    <row r="93" spans="1:13" x14ac:dyDescent="0.25">
      <c r="A93">
        <f>VLOOKUP(C:C,worksheet!A:T, 2, FALSE)</f>
        <v>1</v>
      </c>
      <c r="B93" t="str">
        <f>VLOOKUP(C:C,worksheet!A:T, 3, FALSE)</f>
        <v>I-5 NB</v>
      </c>
      <c r="C93">
        <f>'[2]I-5 NB'!A93</f>
        <v>13277</v>
      </c>
      <c r="D93">
        <f>VLOOKUP(C:C,worksheet!A:T, 4, FALSE)</f>
        <v>146</v>
      </c>
      <c r="E93">
        <f>VLOOKUP(C:C,worksheet!A:T, 5, FALSE)</f>
        <v>0.49</v>
      </c>
      <c r="F93" t="str">
        <f>VLOOKUP(C:C,worksheet!A:T, 6, FALSE)</f>
        <v>PALOMAR AIRPORT</v>
      </c>
      <c r="G93">
        <f>VLOOKUP(C:C,worksheet!A:T, 8, FALSE)</f>
        <v>69.37</v>
      </c>
      <c r="H93">
        <f>VLOOKUP(C:C,worksheet!A:T, 10, FALSE)</f>
        <v>38.67</v>
      </c>
      <c r="I93">
        <f>VLOOKUP(C:C,worksheet!A:T, 13, FALSE)</f>
        <v>0</v>
      </c>
      <c r="J93">
        <f>VLOOKUP(C:C,worksheet!A:T, 15, FALSE)</f>
        <v>0</v>
      </c>
      <c r="K93" s="143">
        <f t="shared" si="2"/>
        <v>-1</v>
      </c>
      <c r="L93" s="143">
        <f t="shared" si="3"/>
        <v>-1</v>
      </c>
      <c r="M93" s="142"/>
    </row>
    <row r="94" spans="1:13" x14ac:dyDescent="0.25">
      <c r="A94">
        <f>VLOOKUP(C:C,worksheet!A:T, 2, FALSE)</f>
        <v>1</v>
      </c>
      <c r="B94" t="str">
        <f>VLOOKUP(C:C,worksheet!A:T, 3, FALSE)</f>
        <v>I-5 NB</v>
      </c>
      <c r="C94">
        <f>'[2]I-5 NB'!A94</f>
        <v>673</v>
      </c>
      <c r="D94">
        <f>VLOOKUP(C:C,worksheet!A:T, 4, FALSE)</f>
        <v>148</v>
      </c>
      <c r="E94">
        <f>VLOOKUP(C:C,worksheet!A:T, 5, FALSE)</f>
        <v>0.6</v>
      </c>
      <c r="F94" t="str">
        <f>VLOOKUP(C:C,worksheet!A:T, 6, FALSE)</f>
        <v>CANNON</v>
      </c>
      <c r="G94">
        <f>VLOOKUP(C:C,worksheet!A:T, 8, FALSE)</f>
        <v>70.37</v>
      </c>
      <c r="H94">
        <f>VLOOKUP(C:C,worksheet!A:T, 10, FALSE)</f>
        <v>34.51</v>
      </c>
      <c r="I94">
        <f>VLOOKUP(C:C,worksheet!A:T, 13, FALSE)</f>
        <v>0</v>
      </c>
      <c r="J94">
        <f>VLOOKUP(C:C,worksheet!A:T, 15, FALSE)</f>
        <v>0</v>
      </c>
      <c r="K94" s="143">
        <f t="shared" si="2"/>
        <v>-1</v>
      </c>
      <c r="L94" s="143">
        <f t="shared" si="3"/>
        <v>-1</v>
      </c>
      <c r="M94" s="142"/>
    </row>
    <row r="95" spans="1:13" x14ac:dyDescent="0.25">
      <c r="A95">
        <f>VLOOKUP(C:C,worksheet!A:T, 2, FALSE)</f>
        <v>1</v>
      </c>
      <c r="B95" t="str">
        <f>VLOOKUP(C:C,worksheet!A:T, 3, FALSE)</f>
        <v>I-5 NB</v>
      </c>
      <c r="C95">
        <f>'[2]I-5 NB'!A95</f>
        <v>26547</v>
      </c>
      <c r="D95">
        <f>VLOOKUP(C:C,worksheet!A:T, 4, FALSE)</f>
        <v>150</v>
      </c>
      <c r="E95">
        <f>VLOOKUP(C:C,worksheet!A:T, 5, FALSE)</f>
        <v>0.17</v>
      </c>
      <c r="F95" t="str">
        <f>VLOOKUP(C:C,worksheet!A:T, 6, FALSE)</f>
        <v>TAMARACK</v>
      </c>
      <c r="G95">
        <f>VLOOKUP(C:C,worksheet!A:T, 8, FALSE)</f>
        <v>70</v>
      </c>
      <c r="H95">
        <f>VLOOKUP(C:C,worksheet!A:T, 10, FALSE)</f>
        <v>57.57</v>
      </c>
      <c r="I95">
        <f>VLOOKUP(C:C,worksheet!A:T, 13, FALSE)</f>
        <v>0</v>
      </c>
      <c r="J95">
        <f>VLOOKUP(C:C,worksheet!A:T, 15, FALSE)</f>
        <v>0</v>
      </c>
      <c r="K95" s="143">
        <f t="shared" si="2"/>
        <v>-1</v>
      </c>
      <c r="L95" s="143">
        <f t="shared" si="3"/>
        <v>-1</v>
      </c>
      <c r="M95" s="142"/>
    </row>
    <row r="96" spans="1:13" x14ac:dyDescent="0.25">
      <c r="A96">
        <f>VLOOKUP(C:C,worksheet!A:T, 2, FALSE)</f>
        <v>1</v>
      </c>
      <c r="B96" t="str">
        <f>VLOOKUP(C:C,worksheet!A:T, 3, FALSE)</f>
        <v>I-5 NB</v>
      </c>
      <c r="C96">
        <f>'[2]I-5 NB'!A96</f>
        <v>12592</v>
      </c>
      <c r="D96">
        <f>VLOOKUP(C:C,worksheet!A:T, 4, FALSE)</f>
        <v>151</v>
      </c>
      <c r="E96">
        <f>VLOOKUP(C:C,worksheet!A:T, 5, FALSE)</f>
        <v>0.42</v>
      </c>
      <c r="F96" t="str">
        <f>VLOOKUP(C:C,worksheet!A:T, 6, FALSE)</f>
        <v>TAMARACK</v>
      </c>
      <c r="G96">
        <f>VLOOKUP(C:C,worksheet!A:T, 8, FALSE)</f>
        <v>70</v>
      </c>
      <c r="H96">
        <f>VLOOKUP(C:C,worksheet!A:T, 10, FALSE)</f>
        <v>57.57</v>
      </c>
      <c r="I96">
        <f>VLOOKUP(C:C,worksheet!A:T, 13, FALSE)</f>
        <v>0</v>
      </c>
      <c r="J96">
        <f>VLOOKUP(C:C,worksheet!A:T, 15, FALSE)</f>
        <v>0</v>
      </c>
      <c r="K96" s="143">
        <f t="shared" si="2"/>
        <v>-1</v>
      </c>
      <c r="L96" s="143">
        <f t="shared" si="3"/>
        <v>-1</v>
      </c>
      <c r="M96" s="142"/>
    </row>
    <row r="97" spans="1:13" x14ac:dyDescent="0.25">
      <c r="A97">
        <f>VLOOKUP(C:C,worksheet!A:T, 2, FALSE)</f>
        <v>1</v>
      </c>
      <c r="B97" t="str">
        <f>VLOOKUP(C:C,worksheet!A:T, 3, FALSE)</f>
        <v>I-5 NB</v>
      </c>
      <c r="C97">
        <f>'[2]I-5 NB'!A97</f>
        <v>12593</v>
      </c>
      <c r="D97">
        <f>VLOOKUP(C:C,worksheet!A:T, 4, FALSE)</f>
        <v>152</v>
      </c>
      <c r="E97">
        <f>VLOOKUP(C:C,worksheet!A:T, 5, FALSE)</f>
        <v>0.38</v>
      </c>
      <c r="F97" t="str">
        <f>VLOOKUP(C:C,worksheet!A:T, 6, FALSE)</f>
        <v>TAMARACK</v>
      </c>
      <c r="G97">
        <f>VLOOKUP(C:C,worksheet!A:T, 8, FALSE)</f>
        <v>69.92</v>
      </c>
      <c r="H97">
        <f>VLOOKUP(C:C,worksheet!A:T, 10, FALSE)</f>
        <v>61.38</v>
      </c>
      <c r="I97">
        <f>VLOOKUP(C:C,worksheet!A:T, 13, FALSE)</f>
        <v>0</v>
      </c>
      <c r="J97">
        <f>VLOOKUP(C:C,worksheet!A:T, 15, FALSE)</f>
        <v>0</v>
      </c>
      <c r="K97" s="143">
        <f t="shared" si="2"/>
        <v>-1</v>
      </c>
      <c r="L97" s="143">
        <f t="shared" si="3"/>
        <v>-1</v>
      </c>
      <c r="M97" s="142"/>
    </row>
    <row r="98" spans="1:13" x14ac:dyDescent="0.25">
      <c r="A98">
        <f>VLOOKUP(C:C,worksheet!A:T, 2, FALSE)</f>
        <v>1</v>
      </c>
      <c r="B98" t="str">
        <f>VLOOKUP(C:C,worksheet!A:T, 3, FALSE)</f>
        <v>I-5 NB</v>
      </c>
      <c r="C98">
        <f>'[2]I-5 NB'!A98</f>
        <v>12584</v>
      </c>
      <c r="D98">
        <f>VLOOKUP(C:C,worksheet!A:T, 4, FALSE)</f>
        <v>153</v>
      </c>
      <c r="E98">
        <f>VLOOKUP(C:C,worksheet!A:T, 5, FALSE)</f>
        <v>0.35</v>
      </c>
      <c r="F98" t="str">
        <f>VLOOKUP(C:C,worksheet!A:T, 6, FALSE)</f>
        <v>CARLSBAD VILLAGE</v>
      </c>
      <c r="G98">
        <f>VLOOKUP(C:C,worksheet!A:T, 8, FALSE)</f>
        <v>69.92</v>
      </c>
      <c r="H98">
        <f>VLOOKUP(C:C,worksheet!A:T, 10, FALSE)</f>
        <v>61.38</v>
      </c>
      <c r="I98">
        <f>VLOOKUP(C:C,worksheet!A:T, 13, FALSE)</f>
        <v>0</v>
      </c>
      <c r="J98">
        <f>VLOOKUP(C:C,worksheet!A:T, 15, FALSE)</f>
        <v>0</v>
      </c>
      <c r="K98" s="143">
        <f t="shared" si="2"/>
        <v>-1</v>
      </c>
      <c r="L98" s="143">
        <f t="shared" si="3"/>
        <v>-1</v>
      </c>
      <c r="M98" s="142"/>
    </row>
    <row r="99" spans="1:13" x14ac:dyDescent="0.25">
      <c r="A99">
        <f>VLOOKUP(C:C,worksheet!A:T, 2, FALSE)</f>
        <v>1</v>
      </c>
      <c r="B99" t="str">
        <f>VLOOKUP(C:C,worksheet!A:T, 3, FALSE)</f>
        <v>I-5 NB</v>
      </c>
      <c r="C99">
        <f>'[2]I-5 NB'!A99</f>
        <v>12585</v>
      </c>
      <c r="D99">
        <f>VLOOKUP(C:C,worksheet!A:T, 4, FALSE)</f>
        <v>154</v>
      </c>
      <c r="E99">
        <f>VLOOKUP(C:C,worksheet!A:T, 5, FALSE)</f>
        <v>0.23</v>
      </c>
      <c r="F99" t="str">
        <f>VLOOKUP(C:C,worksheet!A:T, 6, FALSE)</f>
        <v>CARLSBAD VILLAGE</v>
      </c>
      <c r="G99">
        <f>VLOOKUP(C:C,worksheet!A:T, 8, FALSE)</f>
        <v>69.86</v>
      </c>
      <c r="H99">
        <f>VLOOKUP(C:C,worksheet!A:T, 10, FALSE)</f>
        <v>62.69</v>
      </c>
      <c r="I99">
        <f>VLOOKUP(C:C,worksheet!A:T, 13, FALSE)</f>
        <v>0</v>
      </c>
      <c r="J99">
        <f>VLOOKUP(C:C,worksheet!A:T, 15, FALSE)</f>
        <v>0</v>
      </c>
      <c r="K99" s="143">
        <f t="shared" si="2"/>
        <v>-1</v>
      </c>
      <c r="L99" s="143">
        <f t="shared" si="3"/>
        <v>-1</v>
      </c>
      <c r="M99" s="142"/>
    </row>
    <row r="100" spans="1:13" x14ac:dyDescent="0.25">
      <c r="A100">
        <f>VLOOKUP(C:C,worksheet!A:T, 2, FALSE)</f>
        <v>1</v>
      </c>
      <c r="B100" t="str">
        <f>VLOOKUP(C:C,worksheet!A:T, 3, FALSE)</f>
        <v>I-5 NB</v>
      </c>
      <c r="C100">
        <f>'[2]I-5 NB'!A100</f>
        <v>12591</v>
      </c>
      <c r="D100">
        <f>VLOOKUP(C:C,worksheet!A:T, 4, FALSE)</f>
        <v>155</v>
      </c>
      <c r="E100">
        <f>VLOOKUP(C:C,worksheet!A:T, 5, FALSE)</f>
        <v>0.37</v>
      </c>
      <c r="F100" t="str">
        <f>VLOOKUP(C:C,worksheet!A:T, 6, FALSE)</f>
        <v>LAS FLORES</v>
      </c>
      <c r="G100">
        <f>VLOOKUP(C:C,worksheet!A:T, 8, FALSE)</f>
        <v>69.86</v>
      </c>
      <c r="H100">
        <f>VLOOKUP(C:C,worksheet!A:T, 10, FALSE)</f>
        <v>62.69</v>
      </c>
      <c r="I100">
        <f>VLOOKUP(C:C,worksheet!A:T, 13, FALSE)</f>
        <v>0</v>
      </c>
      <c r="J100">
        <f>VLOOKUP(C:C,worksheet!A:T, 15, FALSE)</f>
        <v>0</v>
      </c>
      <c r="K100" s="143">
        <f t="shared" si="2"/>
        <v>-1</v>
      </c>
      <c r="L100" s="143">
        <f t="shared" si="3"/>
        <v>-1</v>
      </c>
      <c r="M100" s="142"/>
    </row>
    <row r="101" spans="1:13" x14ac:dyDescent="0.25">
      <c r="A101">
        <f>VLOOKUP(C:C,worksheet!A:T, 2, FALSE)</f>
        <v>1</v>
      </c>
      <c r="B101" t="str">
        <f>VLOOKUP(C:C,worksheet!A:T, 3, FALSE)</f>
        <v>I-5 NB</v>
      </c>
      <c r="C101">
        <f>'[2]I-5 NB'!A101</f>
        <v>29111</v>
      </c>
      <c r="D101">
        <f>VLOOKUP(C:C,worksheet!A:T, 4, FALSE)</f>
        <v>158</v>
      </c>
      <c r="E101">
        <f>VLOOKUP(C:C,worksheet!A:T, 5, FALSE)</f>
        <v>0.09</v>
      </c>
      <c r="F101" t="str">
        <f>VLOOKUP(C:C,worksheet!A:T, 6, FALSE)</f>
        <v>SR-78 EB</v>
      </c>
      <c r="G101">
        <f>VLOOKUP(C:C,worksheet!A:T, 8, FALSE)</f>
        <v>70.36</v>
      </c>
      <c r="H101">
        <f>VLOOKUP(C:C,worksheet!A:T, 10, FALSE)</f>
        <v>65.739999999999995</v>
      </c>
      <c r="I101">
        <f>VLOOKUP(C:C,worksheet!A:T, 13, FALSE)</f>
        <v>0</v>
      </c>
      <c r="J101">
        <f>VLOOKUP(C:C,worksheet!A:T, 15, FALSE)</f>
        <v>0</v>
      </c>
      <c r="K101" s="143">
        <f t="shared" si="2"/>
        <v>-1</v>
      </c>
      <c r="L101" s="143">
        <f t="shared" si="3"/>
        <v>-1</v>
      </c>
      <c r="M101" s="142"/>
    </row>
    <row r="102" spans="1:13" x14ac:dyDescent="0.25">
      <c r="A102">
        <f>VLOOKUP(C:C,worksheet!A:T, 2, FALSE)</f>
        <v>1</v>
      </c>
      <c r="B102" t="str">
        <f>VLOOKUP(C:C,worksheet!A:T, 3, FALSE)</f>
        <v>I-5 NB</v>
      </c>
      <c r="C102">
        <f>'[2]I-5 NB'!A102</f>
        <v>29109</v>
      </c>
      <c r="D102">
        <f>VLOOKUP(C:C,worksheet!A:T, 4, FALSE)</f>
        <v>159</v>
      </c>
      <c r="E102">
        <f>VLOOKUP(C:C,worksheet!A:T, 5, FALSE)</f>
        <v>0.21</v>
      </c>
      <c r="F102" t="str">
        <f>VLOOKUP(C:C,worksheet!A:T, 6, FALSE)</f>
        <v>SR-78 WB</v>
      </c>
      <c r="G102">
        <f>VLOOKUP(C:C,worksheet!A:T, 8, FALSE)</f>
        <v>70.36</v>
      </c>
      <c r="H102">
        <f>VLOOKUP(C:C,worksheet!A:T, 10, FALSE)</f>
        <v>65.739999999999995</v>
      </c>
      <c r="I102">
        <f>VLOOKUP(C:C,worksheet!A:T, 13, FALSE)</f>
        <v>0</v>
      </c>
      <c r="J102">
        <f>VLOOKUP(C:C,worksheet!A:T, 15, FALSE)</f>
        <v>0</v>
      </c>
      <c r="K102" s="143">
        <f t="shared" si="2"/>
        <v>-1</v>
      </c>
      <c r="L102" s="143">
        <f t="shared" si="3"/>
        <v>-1</v>
      </c>
      <c r="M102" s="142"/>
    </row>
    <row r="103" spans="1:13" x14ac:dyDescent="0.25">
      <c r="A103">
        <f>VLOOKUP(C:C,worksheet!A:T, 2, FALSE)</f>
        <v>1</v>
      </c>
      <c r="B103" t="str">
        <f>VLOOKUP(C:C,worksheet!A:T, 3, FALSE)</f>
        <v>I-5 NB</v>
      </c>
      <c r="C103">
        <f>'[2]I-5 NB'!A103</f>
        <v>12253</v>
      </c>
      <c r="D103">
        <f>VLOOKUP(C:C,worksheet!A:T, 4, FALSE)</f>
        <v>160</v>
      </c>
      <c r="E103">
        <f>VLOOKUP(C:C,worksheet!A:T, 5, FALSE)</f>
        <v>0.62</v>
      </c>
      <c r="F103" t="str">
        <f>VLOOKUP(C:C,worksheet!A:T, 6, FALSE)</f>
        <v>CASSIDY</v>
      </c>
      <c r="G103">
        <f>VLOOKUP(C:C,worksheet!A:T, 8, FALSE)</f>
        <v>68.27</v>
      </c>
      <c r="H103">
        <f>VLOOKUP(C:C,worksheet!A:T, 10, FALSE)</f>
        <v>62.55</v>
      </c>
      <c r="I103">
        <f>VLOOKUP(C:C,worksheet!A:T, 13, FALSE)</f>
        <v>0</v>
      </c>
      <c r="J103">
        <f>VLOOKUP(C:C,worksheet!A:T, 15, FALSE)</f>
        <v>0</v>
      </c>
      <c r="K103" s="143">
        <f t="shared" si="2"/>
        <v>-1</v>
      </c>
      <c r="L103" s="143">
        <f t="shared" si="3"/>
        <v>-1</v>
      </c>
      <c r="M103" s="142"/>
    </row>
    <row r="104" spans="1:13" x14ac:dyDescent="0.25">
      <c r="A104">
        <f>VLOOKUP(C:C,worksheet!A:T, 2, FALSE)</f>
        <v>1</v>
      </c>
      <c r="B104" t="str">
        <f>VLOOKUP(C:C,worksheet!A:T, 3, FALSE)</f>
        <v>I-5 NB</v>
      </c>
      <c r="C104">
        <f>'[2]I-5 NB'!A104</f>
        <v>12245</v>
      </c>
      <c r="D104">
        <f>VLOOKUP(C:C,worksheet!A:T, 4, FALSE)</f>
        <v>161</v>
      </c>
      <c r="E104">
        <f>VLOOKUP(C:C,worksheet!A:T, 5, FALSE)</f>
        <v>0.25</v>
      </c>
      <c r="F104" t="str">
        <f>VLOOKUP(C:C,worksheet!A:T, 6, FALSE)</f>
        <v>CALIFORNIA</v>
      </c>
      <c r="G104">
        <f>VLOOKUP(C:C,worksheet!A:T, 8, FALSE)</f>
        <v>69.819999999999993</v>
      </c>
      <c r="H104">
        <f>VLOOKUP(C:C,worksheet!A:T, 10, FALSE)</f>
        <v>66.38</v>
      </c>
      <c r="I104">
        <f>VLOOKUP(C:C,worksheet!A:T, 13, FALSE)</f>
        <v>0</v>
      </c>
      <c r="J104">
        <f>VLOOKUP(C:C,worksheet!A:T, 15, FALSE)</f>
        <v>0</v>
      </c>
      <c r="K104" s="143">
        <f t="shared" si="2"/>
        <v>-1</v>
      </c>
      <c r="L104" s="143">
        <f t="shared" si="3"/>
        <v>-1</v>
      </c>
      <c r="M104" s="142"/>
    </row>
    <row r="105" spans="1:13" x14ac:dyDescent="0.25">
      <c r="A105">
        <f>VLOOKUP(C:C,worksheet!A:T, 2, FALSE)</f>
        <v>1</v>
      </c>
      <c r="B105" t="str">
        <f>VLOOKUP(C:C,worksheet!A:T, 3, FALSE)</f>
        <v>I-5 NB</v>
      </c>
      <c r="C105">
        <f>'[2]I-5 NB'!A105</f>
        <v>26561</v>
      </c>
      <c r="D105">
        <f>VLOOKUP(C:C,worksheet!A:T, 4, FALSE)</f>
        <v>162</v>
      </c>
      <c r="E105">
        <f>VLOOKUP(C:C,worksheet!A:T, 5, FALSE)</f>
        <v>0.08</v>
      </c>
      <c r="F105" t="str">
        <f>VLOOKUP(C:C,worksheet!A:T, 6, FALSE)</f>
        <v>OCEANSIDE</v>
      </c>
      <c r="G105">
        <f>VLOOKUP(C:C,worksheet!A:T, 8, FALSE)</f>
        <v>69.819999999999993</v>
      </c>
      <c r="H105">
        <f>VLOOKUP(C:C,worksheet!A:T, 10, FALSE)</f>
        <v>66.38</v>
      </c>
      <c r="I105">
        <f>VLOOKUP(C:C,worksheet!A:T, 13, FALSE)</f>
        <v>0</v>
      </c>
      <c r="J105">
        <f>VLOOKUP(C:C,worksheet!A:T, 15, FALSE)</f>
        <v>0</v>
      </c>
      <c r="K105" s="143">
        <f t="shared" si="2"/>
        <v>-1</v>
      </c>
      <c r="L105" s="143">
        <f t="shared" si="3"/>
        <v>-1</v>
      </c>
      <c r="M105" s="142"/>
    </row>
    <row r="106" spans="1:13" x14ac:dyDescent="0.25">
      <c r="A106">
        <f>VLOOKUP(C:C,worksheet!A:T, 2, FALSE)</f>
        <v>1</v>
      </c>
      <c r="B106" t="str">
        <f>VLOOKUP(C:C,worksheet!A:T, 3, FALSE)</f>
        <v>I-5 NB</v>
      </c>
      <c r="C106">
        <f>'[2]I-5 NB'!A106</f>
        <v>12242</v>
      </c>
      <c r="D106">
        <f>VLOOKUP(C:C,worksheet!A:T, 4, FALSE)</f>
        <v>163</v>
      </c>
      <c r="E106">
        <f>VLOOKUP(C:C,worksheet!A:T, 5, FALSE)</f>
        <v>0.26</v>
      </c>
      <c r="F106" t="str">
        <f>VLOOKUP(C:C,worksheet!A:T, 6, FALSE)</f>
        <v>OCEANSIDE</v>
      </c>
      <c r="G106">
        <f>VLOOKUP(C:C,worksheet!A:T, 8, FALSE)</f>
        <v>69.819999999999993</v>
      </c>
      <c r="H106">
        <f>VLOOKUP(C:C,worksheet!A:T, 10, FALSE)</f>
        <v>66.38</v>
      </c>
      <c r="I106">
        <f>VLOOKUP(C:C,worksheet!A:T, 13, FALSE)</f>
        <v>0</v>
      </c>
      <c r="J106">
        <f>VLOOKUP(C:C,worksheet!A:T, 15, FALSE)</f>
        <v>0</v>
      </c>
      <c r="K106" s="143">
        <f t="shared" si="2"/>
        <v>-1</v>
      </c>
      <c r="L106" s="143">
        <f t="shared" si="3"/>
        <v>-1</v>
      </c>
      <c r="M106" s="142"/>
    </row>
    <row r="107" spans="1:13" x14ac:dyDescent="0.25">
      <c r="A107">
        <f>VLOOKUP(C:C,worksheet!A:T, 2, FALSE)</f>
        <v>1</v>
      </c>
      <c r="B107" t="str">
        <f>VLOOKUP(C:C,worksheet!A:T, 3, FALSE)</f>
        <v>I-5 NB</v>
      </c>
      <c r="C107">
        <f>'[2]I-5 NB'!A107</f>
        <v>12239</v>
      </c>
      <c r="D107">
        <f>VLOOKUP(C:C,worksheet!A:T, 4, FALSE)</f>
        <v>164</v>
      </c>
      <c r="E107">
        <f>VLOOKUP(C:C,worksheet!A:T, 5, FALSE)</f>
        <v>0.24</v>
      </c>
      <c r="F107" t="str">
        <f>VLOOKUP(C:C,worksheet!A:T, 6, FALSE)</f>
        <v>OCEANSIDE</v>
      </c>
      <c r="G107">
        <f>VLOOKUP(C:C,worksheet!A:T, 8, FALSE)</f>
        <v>69.92</v>
      </c>
      <c r="H107">
        <f>VLOOKUP(C:C,worksheet!A:T, 10, FALSE)</f>
        <v>67.28</v>
      </c>
      <c r="I107">
        <f>VLOOKUP(C:C,worksheet!A:T, 13, FALSE)</f>
        <v>0</v>
      </c>
      <c r="J107">
        <f>VLOOKUP(C:C,worksheet!A:T, 15, FALSE)</f>
        <v>0</v>
      </c>
      <c r="K107" s="143">
        <f t="shared" si="2"/>
        <v>-1</v>
      </c>
      <c r="L107" s="143">
        <f t="shared" si="3"/>
        <v>-1</v>
      </c>
      <c r="M107" s="142"/>
    </row>
    <row r="108" spans="1:13" x14ac:dyDescent="0.25">
      <c r="A108">
        <f>VLOOKUP(C:C,worksheet!A:T, 2, FALSE)</f>
        <v>1</v>
      </c>
      <c r="B108" t="str">
        <f>VLOOKUP(C:C,worksheet!A:T, 3, FALSE)</f>
        <v>I-5 NB</v>
      </c>
      <c r="C108">
        <f>'[2]I-5 NB'!A108</f>
        <v>28495</v>
      </c>
      <c r="D108">
        <f>VLOOKUP(C:C,worksheet!A:T, 4, FALSE)</f>
        <v>165</v>
      </c>
      <c r="E108">
        <f>VLOOKUP(C:C,worksheet!A:T, 5, FALSE)</f>
        <v>0.54</v>
      </c>
      <c r="F108" t="str">
        <f>VLOOKUP(C:C,worksheet!A:T, 6, FALSE)</f>
        <v>MISSION</v>
      </c>
      <c r="G108">
        <f>VLOOKUP(C:C,worksheet!A:T, 8, FALSE)</f>
        <v>69.92</v>
      </c>
      <c r="H108">
        <f>VLOOKUP(C:C,worksheet!A:T, 10, FALSE)</f>
        <v>67.28</v>
      </c>
      <c r="I108">
        <f>VLOOKUP(C:C,worksheet!A:T, 13, FALSE)</f>
        <v>0</v>
      </c>
      <c r="J108">
        <f>VLOOKUP(C:C,worksheet!A:T, 15, FALSE)</f>
        <v>0</v>
      </c>
      <c r="K108" s="143">
        <f t="shared" si="2"/>
        <v>-1</v>
      </c>
      <c r="L108" s="143">
        <f t="shared" si="3"/>
        <v>-1</v>
      </c>
      <c r="M108" s="142"/>
    </row>
    <row r="109" spans="1:13" x14ac:dyDescent="0.25">
      <c r="A109">
        <f>VLOOKUP(C:C,worksheet!A:T, 2, FALSE)</f>
        <v>1</v>
      </c>
      <c r="B109" t="str">
        <f>VLOOKUP(C:C,worksheet!A:T, 3, FALSE)</f>
        <v>I-5 NB</v>
      </c>
      <c r="C109">
        <f>'[2]I-5 NB'!A109</f>
        <v>28511</v>
      </c>
      <c r="D109">
        <f>VLOOKUP(C:C,worksheet!A:T, 4, FALSE)</f>
        <v>166</v>
      </c>
      <c r="E109">
        <f>VLOOKUP(C:C,worksheet!A:T, 5, FALSE)</f>
        <v>0.27</v>
      </c>
      <c r="F109" t="str">
        <f>VLOOKUP(C:C,worksheet!A:T, 6, FALSE)</f>
        <v>MISSION</v>
      </c>
      <c r="G109">
        <f>VLOOKUP(C:C,worksheet!A:T, 8, FALSE)</f>
        <v>70.88</v>
      </c>
      <c r="H109">
        <f>VLOOKUP(C:C,worksheet!A:T, 10, FALSE)</f>
        <v>70.430000000000007</v>
      </c>
      <c r="I109">
        <f>VLOOKUP(C:C,worksheet!A:T, 13, FALSE)</f>
        <v>0</v>
      </c>
      <c r="J109">
        <f>VLOOKUP(C:C,worksheet!A:T, 15, FALSE)</f>
        <v>0</v>
      </c>
      <c r="K109" s="143">
        <f t="shared" si="2"/>
        <v>-1</v>
      </c>
      <c r="L109" s="143">
        <f t="shared" si="3"/>
        <v>-1</v>
      </c>
      <c r="M109" s="142"/>
    </row>
    <row r="110" spans="1:13" x14ac:dyDescent="0.25">
      <c r="A110">
        <f>VLOOKUP(C:C,worksheet!A:T, 2, FALSE)</f>
        <v>1</v>
      </c>
      <c r="B110" t="str">
        <f>VLOOKUP(C:C,worksheet!A:T, 3, FALSE)</f>
        <v>I-5 NB</v>
      </c>
      <c r="C110">
        <f>'[2]I-5 NB'!A110</f>
        <v>28512</v>
      </c>
      <c r="D110">
        <f>VLOOKUP(C:C,worksheet!A:T, 4, FALSE)</f>
        <v>167</v>
      </c>
      <c r="E110">
        <f>VLOOKUP(C:C,worksheet!A:T, 5, FALSE)</f>
        <v>0.28000000000000003</v>
      </c>
      <c r="F110" t="str">
        <f>VLOOKUP(C:C,worksheet!A:T, 6, FALSE)</f>
        <v>SR-76</v>
      </c>
      <c r="G110">
        <f>VLOOKUP(C:C,worksheet!A:T, 8, FALSE)</f>
        <v>70.88</v>
      </c>
      <c r="H110">
        <f>VLOOKUP(C:C,worksheet!A:T, 10, FALSE)</f>
        <v>70.430000000000007</v>
      </c>
      <c r="I110">
        <f>VLOOKUP(C:C,worksheet!A:T, 13, FALSE)</f>
        <v>0</v>
      </c>
      <c r="J110">
        <f>VLOOKUP(C:C,worksheet!A:T, 15, FALSE)</f>
        <v>0</v>
      </c>
      <c r="K110" s="143">
        <f t="shared" si="2"/>
        <v>-1</v>
      </c>
      <c r="L110" s="143">
        <f t="shared" si="3"/>
        <v>-1</v>
      </c>
      <c r="M110" s="142"/>
    </row>
    <row r="111" spans="1:13" x14ac:dyDescent="0.25">
      <c r="A111">
        <f>VLOOKUP(C:C,worksheet!A:T, 2, FALSE)</f>
        <v>1</v>
      </c>
      <c r="B111" t="str">
        <f>VLOOKUP(C:C,worksheet!A:T, 3, FALSE)</f>
        <v>I-5 NB</v>
      </c>
      <c r="C111">
        <f>'[2]I-5 NB'!A111</f>
        <v>12268</v>
      </c>
      <c r="D111">
        <f>VLOOKUP(C:C,worksheet!A:T, 4, FALSE)</f>
        <v>169</v>
      </c>
      <c r="E111">
        <f>VLOOKUP(C:C,worksheet!A:T, 5, FALSE)</f>
        <v>0.19</v>
      </c>
      <c r="F111" t="str">
        <f>VLOOKUP(C:C,worksheet!A:T, 6, FALSE)</f>
        <v>VANDEGRIFT</v>
      </c>
      <c r="G111">
        <f>VLOOKUP(C:C,worksheet!A:T, 8, FALSE)</f>
        <v>71.44</v>
      </c>
      <c r="H111">
        <f>VLOOKUP(C:C,worksheet!A:T, 10, FALSE)</f>
        <v>70.67</v>
      </c>
      <c r="I111">
        <f>VLOOKUP(C:C,worksheet!A:T, 13, FALSE)</f>
        <v>0</v>
      </c>
      <c r="J111">
        <f>VLOOKUP(C:C,worksheet!A:T, 15, FALSE)</f>
        <v>0</v>
      </c>
      <c r="K111" s="143">
        <f t="shared" si="2"/>
        <v>-1</v>
      </c>
      <c r="L111" s="143">
        <f t="shared" si="3"/>
        <v>-1</v>
      </c>
      <c r="M111" s="142"/>
    </row>
    <row r="112" spans="1:13" x14ac:dyDescent="0.25">
      <c r="A112">
        <f>VLOOKUP(C:C,worksheet!A:T, 2, FALSE)</f>
        <v>1</v>
      </c>
      <c r="B112" t="str">
        <f>VLOOKUP(C:C,worksheet!A:T, 3, FALSE)</f>
        <v>I-5 NB</v>
      </c>
      <c r="C112">
        <f>'[2]I-5 NB'!A112</f>
        <v>24696</v>
      </c>
      <c r="D112">
        <f>VLOOKUP(C:C,worksheet!A:T, 4, FALSE)</f>
        <v>170</v>
      </c>
      <c r="E112">
        <f>VLOOKUP(C:C,worksheet!A:T, 5, FALSE)</f>
        <v>0.06</v>
      </c>
      <c r="F112" t="str">
        <f>VLOOKUP(C:C,worksheet!A:T, 6, FALSE)</f>
        <v>VANDEGRIFT</v>
      </c>
      <c r="G112">
        <f>VLOOKUP(C:C,worksheet!A:T, 8, FALSE)</f>
        <v>71.44</v>
      </c>
      <c r="H112">
        <f>VLOOKUP(C:C,worksheet!A:T, 10, FALSE)</f>
        <v>70.67</v>
      </c>
      <c r="I112">
        <f>VLOOKUP(C:C,worksheet!A:T, 13, FALSE)</f>
        <v>0</v>
      </c>
      <c r="J112">
        <f>VLOOKUP(C:C,worksheet!A:T, 15, FALSE)</f>
        <v>0</v>
      </c>
      <c r="K112" s="143">
        <f t="shared" si="2"/>
        <v>-1</v>
      </c>
      <c r="L112" s="143">
        <f t="shared" si="3"/>
        <v>-1</v>
      </c>
      <c r="M112" s="142"/>
    </row>
    <row r="113" spans="1:13" x14ac:dyDescent="0.25">
      <c r="A113">
        <f>VLOOKUP(C:C,worksheet!A:T, 2, FALSE)</f>
        <v>1</v>
      </c>
      <c r="B113" t="str">
        <f>VLOOKUP(C:C,worksheet!A:T, 3, FALSE)</f>
        <v>I-5 NB</v>
      </c>
      <c r="C113">
        <f>'[2]I-5 NB'!A113</f>
        <v>28486</v>
      </c>
      <c r="D113">
        <f>VLOOKUP(C:C,worksheet!A:T, 4, FALSE)</f>
        <v>171</v>
      </c>
      <c r="E113">
        <f>VLOOKUP(C:C,worksheet!A:T, 5, FALSE)</f>
        <v>0.35</v>
      </c>
      <c r="F113" t="str">
        <f>VLOOKUP(C:C,worksheet!A:T, 6, FALSE)</f>
        <v>VANDEGRIFT</v>
      </c>
      <c r="G113">
        <f>VLOOKUP(C:C,worksheet!A:T, 8, FALSE)</f>
        <v>71.44</v>
      </c>
      <c r="H113">
        <f>VLOOKUP(C:C,worksheet!A:T, 10, FALSE)</f>
        <v>70.67</v>
      </c>
      <c r="I113">
        <f>VLOOKUP(C:C,worksheet!A:T, 13, FALSE)</f>
        <v>0</v>
      </c>
      <c r="J113">
        <f>VLOOKUP(C:C,worksheet!A:T, 15, FALSE)</f>
        <v>0</v>
      </c>
      <c r="K113" s="143">
        <f t="shared" si="2"/>
        <v>-1</v>
      </c>
      <c r="L113" s="143">
        <f t="shared" si="3"/>
        <v>-1</v>
      </c>
      <c r="M113" s="142"/>
    </row>
    <row r="114" spans="1:13" x14ac:dyDescent="0.25">
      <c r="A114">
        <f>VLOOKUP(C:C,worksheet!A:T, 2, FALSE)</f>
        <v>1</v>
      </c>
      <c r="B114" t="str">
        <f>VLOOKUP(C:C,worksheet!A:T, 3, FALSE)</f>
        <v>I-5 NB</v>
      </c>
      <c r="C114">
        <f>'[2]I-5 NB'!A114</f>
        <v>27522</v>
      </c>
      <c r="D114">
        <f>VLOOKUP(C:C,worksheet!A:T, 4, FALSE)</f>
        <v>173</v>
      </c>
      <c r="E114">
        <f>VLOOKUP(C:C,worksheet!A:T, 5, FALSE)</f>
        <v>0.67</v>
      </c>
      <c r="F114" t="str">
        <f>VLOOKUP(C:C,worksheet!A:T, 6, FALSE)</f>
        <v>LAS PULGAS</v>
      </c>
      <c r="G114">
        <f>VLOOKUP(C:C,worksheet!A:T, 8, FALSE)</f>
        <v>71.45</v>
      </c>
      <c r="H114">
        <f>VLOOKUP(C:C,worksheet!A:T, 10, FALSE)</f>
        <v>69.930000000000007</v>
      </c>
      <c r="I114">
        <f>VLOOKUP(C:C,worksheet!A:T, 13, FALSE)</f>
        <v>0</v>
      </c>
      <c r="J114">
        <f>VLOOKUP(C:C,worksheet!A:T, 15, FALSE)</f>
        <v>0</v>
      </c>
      <c r="K114" s="143">
        <f t="shared" si="2"/>
        <v>-1</v>
      </c>
      <c r="L114" s="143">
        <f t="shared" si="3"/>
        <v>-1</v>
      </c>
      <c r="M114" s="142"/>
    </row>
    <row r="115" spans="1:13" x14ac:dyDescent="0.25">
      <c r="A115">
        <f>VLOOKUP(C:C,worksheet!A:T, 2, FALSE)</f>
        <v>1</v>
      </c>
      <c r="B115" t="str">
        <f>VLOOKUP(C:C,worksheet!A:T, 3, FALSE)</f>
        <v>I-5 NB</v>
      </c>
      <c r="C115">
        <f>'[2]I-5 NB'!A115</f>
        <v>27518</v>
      </c>
      <c r="D115">
        <f>VLOOKUP(C:C,worksheet!A:T, 4, FALSE)</f>
        <v>175</v>
      </c>
      <c r="E115">
        <f>VLOOKUP(C:C,worksheet!A:T, 5, FALSE)</f>
        <v>0.5</v>
      </c>
      <c r="F115" t="str">
        <f>VLOOKUP(C:C,worksheet!A:T, 6, FALSE)</f>
        <v>BASILONE</v>
      </c>
      <c r="G115">
        <f>VLOOKUP(C:C,worksheet!A:T, 8, FALSE)</f>
        <v>72.38</v>
      </c>
      <c r="H115">
        <f>VLOOKUP(C:C,worksheet!A:T, 10, FALSE)</f>
        <v>71.47</v>
      </c>
      <c r="I115">
        <f>VLOOKUP(C:C,worksheet!A:T, 13, FALSE)</f>
        <v>0</v>
      </c>
      <c r="J115">
        <f>VLOOKUP(C:C,worksheet!A:T, 15, FALSE)</f>
        <v>0</v>
      </c>
      <c r="K115" s="143">
        <f t="shared" si="2"/>
        <v>-1</v>
      </c>
      <c r="L115" s="143">
        <f t="shared" si="3"/>
        <v>-1</v>
      </c>
      <c r="M115" s="142"/>
    </row>
    <row r="116" spans="1:13" x14ac:dyDescent="0.25">
      <c r="A116">
        <f>VLOOKUP(C:C,worksheet!A:T, 2, FALSE)</f>
        <v>1</v>
      </c>
      <c r="B116" t="str">
        <f>VLOOKUP(C:C,worksheet!A:T, 3, FALSE)</f>
        <v>I-5 NB</v>
      </c>
      <c r="C116">
        <f>'[2]I-5 NB'!A116</f>
        <v>610</v>
      </c>
      <c r="D116">
        <f>VLOOKUP(C:C,worksheet!A:T, 4, FALSE)</f>
        <v>177</v>
      </c>
      <c r="E116">
        <f>VLOOKUP(C:C,worksheet!A:T, 5, FALSE)</f>
        <v>0.23</v>
      </c>
      <c r="F116" t="str">
        <f>VLOOKUP(C:C,worksheet!A:T, 6, FALSE)</f>
        <v>BASILONE</v>
      </c>
      <c r="G116">
        <f>VLOOKUP(C:C,worksheet!A:T, 8, FALSE)</f>
        <v>71.2</v>
      </c>
      <c r="H116">
        <f>VLOOKUP(C:C,worksheet!A:T, 10, FALSE)</f>
        <v>69.150000000000006</v>
      </c>
      <c r="I116">
        <f>VLOOKUP(C:C,worksheet!A:T, 13, FALSE)</f>
        <v>0</v>
      </c>
      <c r="J116">
        <f>VLOOKUP(C:C,worksheet!A:T, 15, FALSE)</f>
        <v>0</v>
      </c>
      <c r="K116" s="143">
        <f t="shared" si="2"/>
        <v>-1</v>
      </c>
      <c r="L116" s="143">
        <f t="shared" si="3"/>
        <v>-1</v>
      </c>
      <c r="M116" s="142"/>
    </row>
    <row r="117" spans="1:13" x14ac:dyDescent="0.25">
      <c r="A117">
        <f>VLOOKUP(C:C,worksheet!A:T, 2, FALSE)</f>
        <v>1</v>
      </c>
      <c r="B117" t="str">
        <f>VLOOKUP(C:C,worksheet!A:T, 3, FALSE)</f>
        <v>I-5 NB</v>
      </c>
      <c r="C117">
        <f>'[2]I-5 NB'!A117</f>
        <v>12759</v>
      </c>
      <c r="D117">
        <f>VLOOKUP(C:C,worksheet!A:T, 4, FALSE)</f>
        <v>178</v>
      </c>
      <c r="E117">
        <f>VLOOKUP(C:C,worksheet!A:T, 5, FALSE)</f>
        <v>0.37</v>
      </c>
      <c r="F117" t="str">
        <f>VLOOKUP(C:C,worksheet!A:T, 6, FALSE)</f>
        <v>CRISTIANITOS</v>
      </c>
      <c r="G117">
        <f>VLOOKUP(C:C,worksheet!A:T, 8, FALSE)</f>
        <v>71.2</v>
      </c>
      <c r="H117">
        <f>VLOOKUP(C:C,worksheet!A:T, 10, FALSE)</f>
        <v>69.150000000000006</v>
      </c>
      <c r="I117">
        <f>VLOOKUP(C:C,worksheet!A:T, 13, FALSE)</f>
        <v>0</v>
      </c>
      <c r="J117">
        <f>VLOOKUP(C:C,worksheet!A:T, 15, FALSE)</f>
        <v>0</v>
      </c>
      <c r="K117" s="143">
        <f t="shared" si="2"/>
        <v>-1</v>
      </c>
      <c r="L117" s="143">
        <f t="shared" si="3"/>
        <v>-1</v>
      </c>
      <c r="M117" s="142"/>
    </row>
    <row r="118" spans="1:13" x14ac:dyDescent="0.25">
      <c r="K118" s="143"/>
      <c r="L118" s="143"/>
      <c r="M118" s="142"/>
    </row>
  </sheetData>
  <conditionalFormatting sqref="K2:K118">
    <cfRule type="cellIs" dxfId="211" priority="3" operator="lessThan">
      <formula>-0.2</formula>
    </cfRule>
    <cfRule type="cellIs" dxfId="210" priority="4" operator="greaterThan">
      <formula>0.2</formula>
    </cfRule>
  </conditionalFormatting>
  <conditionalFormatting sqref="L2:L118">
    <cfRule type="cellIs" dxfId="209" priority="1" operator="lessThan">
      <formula>-0.2</formula>
    </cfRule>
    <cfRule type="cellIs" dxfId="208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FFCCCC"/>
  </sheetPr>
  <dimension ref="A1:M118"/>
  <sheetViews>
    <sheetView showGridLines="0" topLeftCell="G1" zoomScale="80" zoomScaleNormal="80" workbookViewId="0">
      <selection activeCell="G29" sqref="G29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4" width="6.42578125" bestFit="1" customWidth="1"/>
    <col min="5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2</v>
      </c>
      <c r="B2" t="str">
        <f>VLOOKUP(C:C,worksheet!A:T, 3, FALSE)</f>
        <v>I-5 SB</v>
      </c>
      <c r="C2">
        <f>'[2]I-5 SB'!A2</f>
        <v>12758</v>
      </c>
      <c r="D2">
        <f>VLOOKUP(C:C,worksheet!A:T, 4, FALSE)</f>
        <v>2</v>
      </c>
      <c r="E2">
        <f>VLOOKUP(C:C,worksheet!A:T, 5, FALSE)</f>
        <v>0.34</v>
      </c>
      <c r="F2" t="str">
        <f>VLOOKUP(C:C,worksheet!A:T, 6, FALSE)</f>
        <v>CRISTIANITOS</v>
      </c>
      <c r="G2">
        <f>VLOOKUP(C:C,worksheet!A:T, 8, FALSE)</f>
        <v>71.2</v>
      </c>
      <c r="H2">
        <f>VLOOKUP(C:C,worksheet!A:T, 10, FALSE)</f>
        <v>69.150000000000006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2</v>
      </c>
      <c r="B3" t="str">
        <f>VLOOKUP(C:C,worksheet!A:T, 3, FALSE)</f>
        <v>I-5 SB</v>
      </c>
      <c r="C3">
        <f>'[2]I-5 SB'!A3</f>
        <v>12753</v>
      </c>
      <c r="D3">
        <f>VLOOKUP(C:C,worksheet!A:T, 4, FALSE)</f>
        <v>3</v>
      </c>
      <c r="E3">
        <f>VLOOKUP(C:C,worksheet!A:T, 5, FALSE)</f>
        <v>0.25</v>
      </c>
      <c r="F3" t="str">
        <f>VLOOKUP(C:C,worksheet!A:T, 6, FALSE)</f>
        <v>CRISTIANITOS</v>
      </c>
      <c r="G3">
        <f>VLOOKUP(C:C,worksheet!A:T, 8, FALSE)</f>
        <v>70.48</v>
      </c>
      <c r="H3">
        <f>VLOOKUP(C:C,worksheet!A:T, 10, FALSE)</f>
        <v>72.06</v>
      </c>
      <c r="I3">
        <f>VLOOKUP(C:C,worksheet!A:T, 13, FALSE)</f>
        <v>0</v>
      </c>
      <c r="J3">
        <f>VLOOKUP(C:C,worksheet!A:T, 15, FALSE)</f>
        <v>0</v>
      </c>
      <c r="K3" s="143">
        <f t="shared" ref="K3:K66" si="0">(I3/G3)-1</f>
        <v>-1</v>
      </c>
      <c r="L3" s="143">
        <f t="shared" ref="L3:L66" si="1">(J3/H3)-1</f>
        <v>-1</v>
      </c>
      <c r="M3" s="142"/>
    </row>
    <row r="4" spans="1:13" x14ac:dyDescent="0.25">
      <c r="A4">
        <f>VLOOKUP(C:C,worksheet!A:T, 2, FALSE)</f>
        <v>2</v>
      </c>
      <c r="B4" t="str">
        <f>VLOOKUP(C:C,worksheet!A:T, 3, FALSE)</f>
        <v>I-5 SB</v>
      </c>
      <c r="C4">
        <f>'[2]I-5 SB'!A4</f>
        <v>617</v>
      </c>
      <c r="D4">
        <f>VLOOKUP(C:C,worksheet!A:T, 4, FALSE)</f>
        <v>4</v>
      </c>
      <c r="E4">
        <f>VLOOKUP(C:C,worksheet!A:T, 5, FALSE)</f>
        <v>0.31</v>
      </c>
      <c r="F4" t="str">
        <f>VLOOKUP(C:C,worksheet!A:T, 6, FALSE)</f>
        <v>CRISTIANITOS</v>
      </c>
      <c r="G4">
        <f>VLOOKUP(C:C,worksheet!A:T, 8, FALSE)</f>
        <v>70.05</v>
      </c>
      <c r="H4">
        <f>VLOOKUP(C:C,worksheet!A:T, 10, FALSE)</f>
        <v>72.44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A5">
        <f>VLOOKUP(C:C,worksheet!A:T, 2, FALSE)</f>
        <v>2</v>
      </c>
      <c r="B5" t="str">
        <f>VLOOKUP(C:C,worksheet!A:T, 3, FALSE)</f>
        <v>I-5 SB</v>
      </c>
      <c r="C5">
        <f>'[2]I-5 SB'!A5</f>
        <v>27517</v>
      </c>
      <c r="D5">
        <f>VLOOKUP(C:C,worksheet!A:T, 4, FALSE)</f>
        <v>5</v>
      </c>
      <c r="E5">
        <f>VLOOKUP(C:C,worksheet!A:T, 5, FALSE)</f>
        <v>0.5</v>
      </c>
      <c r="F5" t="str">
        <f>VLOOKUP(C:C,worksheet!A:T, 6, FALSE)</f>
        <v>FOOTHILL TOLLWAY SB</v>
      </c>
      <c r="G5">
        <f>VLOOKUP(C:C,worksheet!A:T, 8, FALSE)</f>
        <v>70.05</v>
      </c>
      <c r="H5">
        <f>VLOOKUP(C:C,worksheet!A:T, 10, FALSE)</f>
        <v>72.44</v>
      </c>
      <c r="I5">
        <f>VLOOKUP(C:C,worksheet!A:T, 13, FALSE)</f>
        <v>0</v>
      </c>
      <c r="J5">
        <f>VLOOKUP(C:C,worksheet!A:T, 15, FALSE)</f>
        <v>0</v>
      </c>
      <c r="K5" s="143">
        <f t="shared" si="0"/>
        <v>-1</v>
      </c>
      <c r="L5" s="143">
        <f t="shared" si="1"/>
        <v>-1</v>
      </c>
      <c r="M5" s="142"/>
    </row>
    <row r="6" spans="1:13" x14ac:dyDescent="0.25">
      <c r="A6">
        <f>VLOOKUP(C:C,worksheet!A:T, 2, FALSE)</f>
        <v>2</v>
      </c>
      <c r="B6" t="str">
        <f>VLOOKUP(C:C,worksheet!A:T, 3, FALSE)</f>
        <v>I-5 SB</v>
      </c>
      <c r="C6">
        <f>'[2]I-5 SB'!A6</f>
        <v>27521</v>
      </c>
      <c r="D6">
        <f>VLOOKUP(C:C,worksheet!A:T, 4, FALSE)</f>
        <v>7</v>
      </c>
      <c r="E6">
        <f>VLOOKUP(C:C,worksheet!A:T, 5, FALSE)</f>
        <v>0.67</v>
      </c>
      <c r="F6" t="str">
        <f>VLOOKUP(C:C,worksheet!A:T, 6, FALSE)</f>
        <v>LAS PULGAS</v>
      </c>
      <c r="G6">
        <f>VLOOKUP(C:C,worksheet!A:T, 8, FALSE)</f>
        <v>70.08</v>
      </c>
      <c r="H6">
        <f>VLOOKUP(C:C,worksheet!A:T, 10, FALSE)</f>
        <v>71.75</v>
      </c>
      <c r="I6">
        <f>VLOOKUP(C:C,worksheet!A:T, 13, FALSE)</f>
        <v>0</v>
      </c>
      <c r="J6">
        <f>VLOOKUP(C:C,worksheet!A:T, 15, FALSE)</f>
        <v>0</v>
      </c>
      <c r="K6" s="143">
        <f t="shared" si="0"/>
        <v>-1</v>
      </c>
      <c r="L6" s="143">
        <f t="shared" si="1"/>
        <v>-1</v>
      </c>
      <c r="M6" s="142"/>
    </row>
    <row r="7" spans="1:13" x14ac:dyDescent="0.25">
      <c r="A7">
        <f>VLOOKUP(C:C,worksheet!A:T, 2, FALSE)</f>
        <v>2</v>
      </c>
      <c r="B7" t="str">
        <f>VLOOKUP(C:C,worksheet!A:T, 3, FALSE)</f>
        <v>I-5 SB</v>
      </c>
      <c r="C7">
        <f>'[2]I-5 SB'!A7</f>
        <v>26623</v>
      </c>
      <c r="D7">
        <f>VLOOKUP(C:C,worksheet!A:T, 4, FALSE)</f>
        <v>9</v>
      </c>
      <c r="E7">
        <f>VLOOKUP(C:C,worksheet!A:T, 5, FALSE)</f>
        <v>0.36</v>
      </c>
      <c r="F7" t="str">
        <f>VLOOKUP(C:C,worksheet!A:T, 6, FALSE)</f>
        <v>VANDEGRIFT</v>
      </c>
      <c r="G7">
        <f>VLOOKUP(C:C,worksheet!A:T, 8, FALSE)</f>
        <v>69.75</v>
      </c>
      <c r="H7">
        <f>VLOOKUP(C:C,worksheet!A:T, 10, FALSE)</f>
        <v>66.58</v>
      </c>
      <c r="I7">
        <f>VLOOKUP(C:C,worksheet!A:T, 13, FALSE)</f>
        <v>0</v>
      </c>
      <c r="J7">
        <f>VLOOKUP(C:C,worksheet!A:T, 15, FALSE)</f>
        <v>0</v>
      </c>
      <c r="K7" s="143">
        <f t="shared" si="0"/>
        <v>-1</v>
      </c>
      <c r="L7" s="143">
        <f t="shared" si="1"/>
        <v>-1</v>
      </c>
      <c r="M7" s="142"/>
    </row>
    <row r="8" spans="1:13" x14ac:dyDescent="0.25">
      <c r="A8">
        <f>VLOOKUP(C:C,worksheet!A:T, 2, FALSE)</f>
        <v>2</v>
      </c>
      <c r="B8" t="str">
        <f>VLOOKUP(C:C,worksheet!A:T, 3, FALSE)</f>
        <v>I-5 SB</v>
      </c>
      <c r="C8">
        <f>'[2]I-5 SB'!A8</f>
        <v>12270</v>
      </c>
      <c r="D8">
        <f>VLOOKUP(C:C,worksheet!A:T, 4, FALSE)</f>
        <v>11</v>
      </c>
      <c r="E8">
        <f>VLOOKUP(C:C,worksheet!A:T, 5, FALSE)</f>
        <v>0.18</v>
      </c>
      <c r="F8" t="str">
        <f>VLOOKUP(C:C,worksheet!A:T, 6, FALSE)</f>
        <v>VANDEGRIFT</v>
      </c>
      <c r="G8">
        <f>VLOOKUP(C:C,worksheet!A:T, 8, FALSE)</f>
        <v>68.37</v>
      </c>
      <c r="H8">
        <f>VLOOKUP(C:C,worksheet!A:T, 10, FALSE)</f>
        <v>64.040000000000006</v>
      </c>
      <c r="I8">
        <f>VLOOKUP(C:C,worksheet!A:T, 13, FALSE)</f>
        <v>0</v>
      </c>
      <c r="J8">
        <f>VLOOKUP(C:C,worksheet!A:T, 15, FALSE)</f>
        <v>0</v>
      </c>
      <c r="K8" s="143">
        <f t="shared" si="0"/>
        <v>-1</v>
      </c>
      <c r="L8" s="143">
        <f t="shared" si="1"/>
        <v>-1</v>
      </c>
      <c r="M8" s="142"/>
    </row>
    <row r="9" spans="1:13" x14ac:dyDescent="0.25">
      <c r="A9">
        <f>VLOOKUP(C:C,worksheet!A:T, 2, FALSE)</f>
        <v>2</v>
      </c>
      <c r="B9" t="str">
        <f>VLOOKUP(C:C,worksheet!A:T, 3, FALSE)</f>
        <v>I-5 SB</v>
      </c>
      <c r="C9">
        <f>'[2]I-5 SB'!A9</f>
        <v>28515</v>
      </c>
      <c r="D9">
        <f>VLOOKUP(C:C,worksheet!A:T, 4, FALSE)</f>
        <v>12</v>
      </c>
      <c r="E9">
        <f>VLOOKUP(C:C,worksheet!A:T, 5, FALSE)</f>
        <v>0.44</v>
      </c>
      <c r="F9" t="str">
        <f>VLOOKUP(C:C,worksheet!A:T, 6, FALSE)</f>
        <v>SR-76</v>
      </c>
      <c r="G9">
        <f>VLOOKUP(C:C,worksheet!A:T, 8, FALSE)</f>
        <v>68.37</v>
      </c>
      <c r="H9">
        <f>VLOOKUP(C:C,worksheet!A:T, 10, FALSE)</f>
        <v>64.040000000000006</v>
      </c>
      <c r="I9">
        <f>VLOOKUP(C:C,worksheet!A:T, 13, FALSE)</f>
        <v>0</v>
      </c>
      <c r="J9">
        <f>VLOOKUP(C:C,worksheet!A:T, 15, FALSE)</f>
        <v>0</v>
      </c>
      <c r="K9" s="143">
        <f t="shared" si="0"/>
        <v>-1</v>
      </c>
      <c r="L9" s="143">
        <f t="shared" si="1"/>
        <v>-1</v>
      </c>
      <c r="M9" s="142"/>
    </row>
    <row r="10" spans="1:13" x14ac:dyDescent="0.25">
      <c r="A10">
        <f>VLOOKUP(C:C,worksheet!A:T, 2, FALSE)</f>
        <v>2</v>
      </c>
      <c r="B10" t="str">
        <f>VLOOKUP(C:C,worksheet!A:T, 3, FALSE)</f>
        <v>I-5 SB</v>
      </c>
      <c r="C10">
        <f>'[2]I-5 SB'!A10</f>
        <v>28493</v>
      </c>
      <c r="D10">
        <f>VLOOKUP(C:C,worksheet!A:T, 4, FALSE)</f>
        <v>14</v>
      </c>
      <c r="E10">
        <f>VLOOKUP(C:C,worksheet!A:T, 5, FALSE)</f>
        <v>0.37</v>
      </c>
      <c r="F10" t="str">
        <f>VLOOKUP(C:C,worksheet!A:T, 6, FALSE)</f>
        <v>MISSION</v>
      </c>
      <c r="G10">
        <f>VLOOKUP(C:C,worksheet!A:T, 8, FALSE)</f>
        <v>65.959999999999994</v>
      </c>
      <c r="H10">
        <f>VLOOKUP(C:C,worksheet!A:T, 10, FALSE)</f>
        <v>61.05</v>
      </c>
      <c r="I10">
        <f>VLOOKUP(C:C,worksheet!A:T, 13, FALSE)</f>
        <v>0</v>
      </c>
      <c r="J10">
        <f>VLOOKUP(C:C,worksheet!A:T, 15, FALSE)</f>
        <v>0</v>
      </c>
      <c r="K10" s="143">
        <f t="shared" si="0"/>
        <v>-1</v>
      </c>
      <c r="L10" s="143">
        <f t="shared" si="1"/>
        <v>-1</v>
      </c>
      <c r="M10" s="142"/>
    </row>
    <row r="11" spans="1:13" x14ac:dyDescent="0.25">
      <c r="A11">
        <f>VLOOKUP(C:C,worksheet!A:T, 2, FALSE)</f>
        <v>2</v>
      </c>
      <c r="B11" t="str">
        <f>VLOOKUP(C:C,worksheet!A:T, 3, FALSE)</f>
        <v>I-5 SB</v>
      </c>
      <c r="C11">
        <f>'[2]I-5 SB'!A11</f>
        <v>28492</v>
      </c>
      <c r="D11">
        <f>VLOOKUP(C:C,worksheet!A:T, 4, FALSE)</f>
        <v>15</v>
      </c>
      <c r="E11">
        <f>VLOOKUP(C:C,worksheet!A:T, 5, FALSE)</f>
        <v>0.12</v>
      </c>
      <c r="F11" t="str">
        <f>VLOOKUP(C:C,worksheet!A:T, 6, FALSE)</f>
        <v>MISSION</v>
      </c>
      <c r="G11">
        <f>VLOOKUP(C:C,worksheet!A:T, 8, FALSE)</f>
        <v>65.959999999999994</v>
      </c>
      <c r="H11">
        <f>VLOOKUP(C:C,worksheet!A:T, 10, FALSE)</f>
        <v>61.05</v>
      </c>
      <c r="I11">
        <f>VLOOKUP(C:C,worksheet!A:T, 13, FALSE)</f>
        <v>0</v>
      </c>
      <c r="J11">
        <f>VLOOKUP(C:C,worksheet!A:T, 15, FALSE)</f>
        <v>0</v>
      </c>
      <c r="K11" s="143">
        <f t="shared" si="0"/>
        <v>-1</v>
      </c>
      <c r="L11" s="143">
        <f t="shared" si="1"/>
        <v>-1</v>
      </c>
      <c r="M11" s="142"/>
    </row>
    <row r="12" spans="1:13" x14ac:dyDescent="0.25">
      <c r="A12">
        <f>VLOOKUP(C:C,worksheet!A:T, 2, FALSE)</f>
        <v>2</v>
      </c>
      <c r="B12" t="str">
        <f>VLOOKUP(C:C,worksheet!A:T, 3, FALSE)</f>
        <v>I-5 SB</v>
      </c>
      <c r="C12">
        <f>'[2]I-5 SB'!A12</f>
        <v>12238</v>
      </c>
      <c r="D12">
        <f>VLOOKUP(C:C,worksheet!A:T, 4, FALSE)</f>
        <v>16</v>
      </c>
      <c r="E12">
        <f>VLOOKUP(C:C,worksheet!A:T, 5, FALSE)</f>
        <v>0.37</v>
      </c>
      <c r="F12" t="str">
        <f>VLOOKUP(C:C,worksheet!A:T, 6, FALSE)</f>
        <v>MISSION</v>
      </c>
      <c r="G12">
        <f>VLOOKUP(C:C,worksheet!A:T, 8, FALSE)</f>
        <v>65.959999999999994</v>
      </c>
      <c r="H12">
        <f>VLOOKUP(C:C,worksheet!A:T, 10, FALSE)</f>
        <v>61.05</v>
      </c>
      <c r="I12">
        <f>VLOOKUP(C:C,worksheet!A:T, 13, FALSE)</f>
        <v>0</v>
      </c>
      <c r="J12">
        <f>VLOOKUP(C:C,worksheet!A:T, 15, FALSE)</f>
        <v>0</v>
      </c>
      <c r="K12" s="143">
        <f t="shared" si="0"/>
        <v>-1</v>
      </c>
      <c r="L12" s="143">
        <f t="shared" si="1"/>
        <v>-1</v>
      </c>
      <c r="M12" s="142"/>
    </row>
    <row r="13" spans="1:13" x14ac:dyDescent="0.25">
      <c r="A13">
        <f>VLOOKUP(C:C,worksheet!A:T, 2, FALSE)</f>
        <v>2</v>
      </c>
      <c r="B13" t="str">
        <f>VLOOKUP(C:C,worksheet!A:T, 3, FALSE)</f>
        <v>I-5 SB</v>
      </c>
      <c r="C13">
        <f>'[2]I-5 SB'!A13</f>
        <v>26562</v>
      </c>
      <c r="D13">
        <f>VLOOKUP(C:C,worksheet!A:T, 4, FALSE)</f>
        <v>17</v>
      </c>
      <c r="E13">
        <f>VLOOKUP(C:C,worksheet!A:T, 5, FALSE)</f>
        <v>0.25</v>
      </c>
      <c r="F13" t="str">
        <f>VLOOKUP(C:C,worksheet!A:T, 6, FALSE)</f>
        <v>OCEANSIDE</v>
      </c>
      <c r="G13">
        <f>VLOOKUP(C:C,worksheet!A:T, 8, FALSE)</f>
        <v>66.84</v>
      </c>
      <c r="H13">
        <f>VLOOKUP(C:C,worksheet!A:T, 10, FALSE)</f>
        <v>61.95</v>
      </c>
      <c r="I13">
        <f>VLOOKUP(C:C,worksheet!A:T, 13, FALSE)</f>
        <v>0</v>
      </c>
      <c r="J13">
        <f>VLOOKUP(C:C,worksheet!A:T, 15, FALSE)</f>
        <v>0</v>
      </c>
      <c r="K13" s="143">
        <f t="shared" si="0"/>
        <v>-1</v>
      </c>
      <c r="L13" s="143">
        <f t="shared" si="1"/>
        <v>-1</v>
      </c>
      <c r="M13" s="142"/>
    </row>
    <row r="14" spans="1:13" x14ac:dyDescent="0.25">
      <c r="A14">
        <f>VLOOKUP(C:C,worksheet!A:T, 2, FALSE)</f>
        <v>2</v>
      </c>
      <c r="B14" t="str">
        <f>VLOOKUP(C:C,worksheet!A:T, 3, FALSE)</f>
        <v>I-5 SB</v>
      </c>
      <c r="C14">
        <f>'[2]I-5 SB'!A14</f>
        <v>12241</v>
      </c>
      <c r="D14">
        <f>VLOOKUP(C:C,worksheet!A:T, 4, FALSE)</f>
        <v>18</v>
      </c>
      <c r="E14">
        <f>VLOOKUP(C:C,worksheet!A:T, 5, FALSE)</f>
        <v>0.08</v>
      </c>
      <c r="F14" t="str">
        <f>VLOOKUP(C:C,worksheet!A:T, 6, FALSE)</f>
        <v>OCEANSIDE</v>
      </c>
      <c r="G14">
        <f>VLOOKUP(C:C,worksheet!A:T, 8, FALSE)</f>
        <v>66.84</v>
      </c>
      <c r="H14">
        <f>VLOOKUP(C:C,worksheet!A:T, 10, FALSE)</f>
        <v>61.95</v>
      </c>
      <c r="I14">
        <f>VLOOKUP(C:C,worksheet!A:T, 13, FALSE)</f>
        <v>0</v>
      </c>
      <c r="J14">
        <f>VLOOKUP(C:C,worksheet!A:T, 15, FALSE)</f>
        <v>0</v>
      </c>
      <c r="K14" s="143">
        <f t="shared" si="0"/>
        <v>-1</v>
      </c>
      <c r="L14" s="143">
        <f t="shared" si="1"/>
        <v>-1</v>
      </c>
      <c r="M14" s="142"/>
    </row>
    <row r="15" spans="1:13" x14ac:dyDescent="0.25">
      <c r="A15">
        <f>VLOOKUP(C:C,worksheet!A:T, 2, FALSE)</f>
        <v>2</v>
      </c>
      <c r="B15" t="str">
        <f>VLOOKUP(C:C,worksheet!A:T, 3, FALSE)</f>
        <v>I-5 SB</v>
      </c>
      <c r="C15">
        <f>'[2]I-5 SB'!A15</f>
        <v>20654</v>
      </c>
      <c r="D15">
        <f>VLOOKUP(C:C,worksheet!A:T, 4, FALSE)</f>
        <v>19</v>
      </c>
      <c r="E15">
        <f>VLOOKUP(C:C,worksheet!A:T, 5, FALSE)</f>
        <v>0.62</v>
      </c>
      <c r="F15" t="str">
        <f>VLOOKUP(C:C,worksheet!A:T, 6, FALSE)</f>
        <v>OCEANSIDE</v>
      </c>
      <c r="G15">
        <f>VLOOKUP(C:C,worksheet!A:T, 8, FALSE)</f>
        <v>63.37</v>
      </c>
      <c r="H15">
        <f>VLOOKUP(C:C,worksheet!A:T, 10, FALSE)</f>
        <v>60.03</v>
      </c>
      <c r="I15">
        <f>VLOOKUP(C:C,worksheet!A:T, 13, FALSE)</f>
        <v>0</v>
      </c>
      <c r="J15">
        <f>VLOOKUP(C:C,worksheet!A:T, 15, FALSE)</f>
        <v>0</v>
      </c>
      <c r="K15" s="143">
        <f t="shared" si="0"/>
        <v>-1</v>
      </c>
      <c r="L15" s="143">
        <f t="shared" si="1"/>
        <v>-1</v>
      </c>
      <c r="M15" s="142"/>
    </row>
    <row r="16" spans="1:13" x14ac:dyDescent="0.25">
      <c r="A16">
        <f>VLOOKUP(C:C,worksheet!A:T, 2, FALSE)</f>
        <v>2</v>
      </c>
      <c r="B16" t="str">
        <f>VLOOKUP(C:C,worksheet!A:T, 3, FALSE)</f>
        <v>I-5 SB</v>
      </c>
      <c r="C16">
        <f>'[2]I-5 SB'!A16</f>
        <v>12247</v>
      </c>
      <c r="D16">
        <f>VLOOKUP(C:C,worksheet!A:T, 4, FALSE)</f>
        <v>20</v>
      </c>
      <c r="E16">
        <f>VLOOKUP(C:C,worksheet!A:T, 5, FALSE)</f>
        <v>0.27</v>
      </c>
      <c r="F16" t="str">
        <f>VLOOKUP(C:C,worksheet!A:T, 6, FALSE)</f>
        <v>RAMP</v>
      </c>
      <c r="G16">
        <f>VLOOKUP(C:C,worksheet!A:T, 8, FALSE)</f>
        <v>61.44</v>
      </c>
      <c r="H16">
        <f>VLOOKUP(C:C,worksheet!A:T, 10, FALSE)</f>
        <v>60.54</v>
      </c>
      <c r="I16">
        <f>VLOOKUP(C:C,worksheet!A:T, 13, FALSE)</f>
        <v>0</v>
      </c>
      <c r="J16">
        <f>VLOOKUP(C:C,worksheet!A:T, 15, FALSE)</f>
        <v>0</v>
      </c>
      <c r="K16" s="143">
        <f t="shared" si="0"/>
        <v>-1</v>
      </c>
      <c r="L16" s="143">
        <f t="shared" si="1"/>
        <v>-1</v>
      </c>
      <c r="M16" s="142"/>
    </row>
    <row r="17" spans="1:13" x14ac:dyDescent="0.25">
      <c r="A17">
        <f>VLOOKUP(C:C,worksheet!A:T, 2, FALSE)</f>
        <v>2</v>
      </c>
      <c r="B17" t="str">
        <f>VLOOKUP(C:C,worksheet!A:T, 3, FALSE)</f>
        <v>I-5 SB</v>
      </c>
      <c r="C17">
        <f>'[2]I-5 SB'!A17</f>
        <v>27594</v>
      </c>
      <c r="D17">
        <f>VLOOKUP(C:C,worksheet!A:T, 4, FALSE)</f>
        <v>23</v>
      </c>
      <c r="E17">
        <f>VLOOKUP(C:C,worksheet!A:T, 5, FALSE)</f>
        <v>0.12</v>
      </c>
      <c r="F17" t="str">
        <f>VLOOKUP(C:C,worksheet!A:T, 6, FALSE)</f>
        <v>VISTA WY</v>
      </c>
      <c r="G17">
        <f>VLOOKUP(C:C,worksheet!A:T, 8, FALSE)</f>
        <v>61.45</v>
      </c>
      <c r="H17">
        <f>VLOOKUP(C:C,worksheet!A:T, 10, FALSE)</f>
        <v>69.540000000000006</v>
      </c>
      <c r="I17">
        <f>VLOOKUP(C:C,worksheet!A:T, 13, FALSE)</f>
        <v>0</v>
      </c>
      <c r="J17">
        <f>VLOOKUP(C:C,worksheet!A:T, 15, FALSE)</f>
        <v>0</v>
      </c>
      <c r="K17" s="143">
        <f t="shared" si="0"/>
        <v>-1</v>
      </c>
      <c r="L17" s="143">
        <f t="shared" si="1"/>
        <v>-1</v>
      </c>
      <c r="M17" s="142"/>
    </row>
    <row r="18" spans="1:13" x14ac:dyDescent="0.25">
      <c r="A18">
        <f>VLOOKUP(C:C,worksheet!A:T, 2, FALSE)</f>
        <v>2</v>
      </c>
      <c r="B18" t="str">
        <f>VLOOKUP(C:C,worksheet!A:T, 3, FALSE)</f>
        <v>I-5 SB</v>
      </c>
      <c r="C18">
        <f>'[2]I-5 SB'!A18</f>
        <v>580</v>
      </c>
      <c r="D18">
        <f>VLOOKUP(C:C,worksheet!A:T, 4, FALSE)</f>
        <v>24</v>
      </c>
      <c r="E18">
        <f>VLOOKUP(C:C,worksheet!A:T, 5, FALSE)</f>
        <v>0.11</v>
      </c>
      <c r="F18" t="str">
        <f>VLOOKUP(C:C,worksheet!A:T, 6, FALSE)</f>
        <v>LAS FLORES</v>
      </c>
      <c r="G18">
        <f>VLOOKUP(C:C,worksheet!A:T, 8, FALSE)</f>
        <v>56.51</v>
      </c>
      <c r="H18">
        <f>VLOOKUP(C:C,worksheet!A:T, 10, FALSE)</f>
        <v>67.12</v>
      </c>
      <c r="I18">
        <f>VLOOKUP(C:C,worksheet!A:T, 13, FALSE)</f>
        <v>0</v>
      </c>
      <c r="J18">
        <f>VLOOKUP(C:C,worksheet!A:T, 15, FALSE)</f>
        <v>0</v>
      </c>
      <c r="K18" s="143">
        <f t="shared" si="0"/>
        <v>-1</v>
      </c>
      <c r="L18" s="143">
        <f t="shared" si="1"/>
        <v>-1</v>
      </c>
      <c r="M18" s="142"/>
    </row>
    <row r="19" spans="1:13" x14ac:dyDescent="0.25">
      <c r="A19">
        <f>VLOOKUP(C:C,worksheet!A:T, 2, FALSE)</f>
        <v>2</v>
      </c>
      <c r="B19" t="str">
        <f>VLOOKUP(C:C,worksheet!A:T, 3, FALSE)</f>
        <v>I-5 SB</v>
      </c>
      <c r="C19">
        <f>'[2]I-5 SB'!A19</f>
        <v>12589</v>
      </c>
      <c r="D19">
        <f>VLOOKUP(C:C,worksheet!A:T, 4, FALSE)</f>
        <v>25</v>
      </c>
      <c r="E19">
        <f>VLOOKUP(C:C,worksheet!A:T, 5, FALSE)</f>
        <v>0.37</v>
      </c>
      <c r="F19" t="str">
        <f>VLOOKUP(C:C,worksheet!A:T, 6, FALSE)</f>
        <v>LAS FLORES</v>
      </c>
      <c r="G19">
        <f>VLOOKUP(C:C,worksheet!A:T, 8, FALSE)</f>
        <v>56.51</v>
      </c>
      <c r="H19">
        <f>VLOOKUP(C:C,worksheet!A:T, 10, FALSE)</f>
        <v>67.12</v>
      </c>
      <c r="I19">
        <f>VLOOKUP(C:C,worksheet!A:T, 13, FALSE)</f>
        <v>0</v>
      </c>
      <c r="J19">
        <f>VLOOKUP(C:C,worksheet!A:T, 15, FALSE)</f>
        <v>0</v>
      </c>
      <c r="K19" s="143">
        <f t="shared" si="0"/>
        <v>-1</v>
      </c>
      <c r="L19" s="143">
        <f t="shared" si="1"/>
        <v>-1</v>
      </c>
      <c r="M19" s="142"/>
    </row>
    <row r="20" spans="1:13" x14ac:dyDescent="0.25">
      <c r="A20">
        <f>VLOOKUP(C:C,worksheet!A:T, 2, FALSE)</f>
        <v>2</v>
      </c>
      <c r="B20" t="str">
        <f>VLOOKUP(C:C,worksheet!A:T, 3, FALSE)</f>
        <v>I-5 SB</v>
      </c>
      <c r="C20">
        <f>'[2]I-5 SB'!A20</f>
        <v>12586</v>
      </c>
      <c r="D20">
        <f>VLOOKUP(C:C,worksheet!A:T, 4, FALSE)</f>
        <v>26</v>
      </c>
      <c r="E20">
        <f>VLOOKUP(C:C,worksheet!A:T, 5, FALSE)</f>
        <v>0.2</v>
      </c>
      <c r="F20" t="str">
        <f>VLOOKUP(C:C,worksheet!A:T, 6, FALSE)</f>
        <v>LAS FLORES</v>
      </c>
      <c r="G20">
        <f>VLOOKUP(C:C,worksheet!A:T, 8, FALSE)</f>
        <v>57.41</v>
      </c>
      <c r="H20">
        <f>VLOOKUP(C:C,worksheet!A:T, 10, FALSE)</f>
        <v>67.91</v>
      </c>
      <c r="I20">
        <f>VLOOKUP(C:C,worksheet!A:T, 13, FALSE)</f>
        <v>0</v>
      </c>
      <c r="J20">
        <f>VLOOKUP(C:C,worksheet!A:T, 15, FALSE)</f>
        <v>0</v>
      </c>
      <c r="K20" s="143">
        <f t="shared" si="0"/>
        <v>-1</v>
      </c>
      <c r="L20" s="143">
        <f t="shared" si="1"/>
        <v>-1</v>
      </c>
      <c r="M20" s="142"/>
    </row>
    <row r="21" spans="1:13" x14ac:dyDescent="0.25">
      <c r="A21">
        <f>VLOOKUP(C:C,worksheet!A:T, 2, FALSE)</f>
        <v>2</v>
      </c>
      <c r="B21" t="str">
        <f>VLOOKUP(C:C,worksheet!A:T, 3, FALSE)</f>
        <v>I-5 SB</v>
      </c>
      <c r="C21">
        <f>'[2]I-5 SB'!A21</f>
        <v>12583</v>
      </c>
      <c r="D21">
        <f>VLOOKUP(C:C,worksheet!A:T, 4, FALSE)</f>
        <v>27</v>
      </c>
      <c r="E21">
        <f>VLOOKUP(C:C,worksheet!A:T, 5, FALSE)</f>
        <v>0.38</v>
      </c>
      <c r="F21" t="str">
        <f>VLOOKUP(C:C,worksheet!A:T, 6, FALSE)</f>
        <v>CARLSBAD VILLAGE</v>
      </c>
      <c r="G21">
        <f>VLOOKUP(C:C,worksheet!A:T, 8, FALSE)</f>
        <v>57.41</v>
      </c>
      <c r="H21">
        <f>VLOOKUP(C:C,worksheet!A:T, 10, FALSE)</f>
        <v>67.91</v>
      </c>
      <c r="I21">
        <f>VLOOKUP(C:C,worksheet!A:T, 13, FALSE)</f>
        <v>0</v>
      </c>
      <c r="J21">
        <f>VLOOKUP(C:C,worksheet!A:T, 15, FALSE)</f>
        <v>0</v>
      </c>
      <c r="K21" s="143">
        <f t="shared" si="0"/>
        <v>-1</v>
      </c>
      <c r="L21" s="143">
        <f t="shared" si="1"/>
        <v>-1</v>
      </c>
      <c r="M21" s="142"/>
    </row>
    <row r="22" spans="1:13" x14ac:dyDescent="0.25">
      <c r="A22">
        <f>VLOOKUP(C:C,worksheet!A:T, 2, FALSE)</f>
        <v>2</v>
      </c>
      <c r="B22" t="str">
        <f>VLOOKUP(C:C,worksheet!A:T, 3, FALSE)</f>
        <v>I-5 SB</v>
      </c>
      <c r="C22">
        <f>'[2]I-5 SB'!A22</f>
        <v>12582</v>
      </c>
      <c r="D22">
        <f>VLOOKUP(C:C,worksheet!A:T, 4, FALSE)</f>
        <v>28</v>
      </c>
      <c r="E22">
        <f>VLOOKUP(C:C,worksheet!A:T, 5, FALSE)</f>
        <v>0.36</v>
      </c>
      <c r="F22" t="str">
        <f>VLOOKUP(C:C,worksheet!A:T, 6, FALSE)</f>
        <v>CARLSBAD VILLAGE</v>
      </c>
      <c r="G22">
        <f>VLOOKUP(C:C,worksheet!A:T, 8, FALSE)</f>
        <v>57.41</v>
      </c>
      <c r="H22">
        <f>VLOOKUP(C:C,worksheet!A:T, 10, FALSE)</f>
        <v>67.91</v>
      </c>
      <c r="I22">
        <f>VLOOKUP(C:C,worksheet!A:T, 13, FALSE)</f>
        <v>0</v>
      </c>
      <c r="J22">
        <f>VLOOKUP(C:C,worksheet!A:T, 15, FALSE)</f>
        <v>0</v>
      </c>
      <c r="K22" s="143">
        <f t="shared" si="0"/>
        <v>-1</v>
      </c>
      <c r="L22" s="143">
        <f t="shared" si="1"/>
        <v>-1</v>
      </c>
      <c r="M22" s="142"/>
    </row>
    <row r="23" spans="1:13" x14ac:dyDescent="0.25">
      <c r="A23">
        <f>VLOOKUP(C:C,worksheet!A:T, 2, FALSE)</f>
        <v>2</v>
      </c>
      <c r="B23" t="str">
        <f>VLOOKUP(C:C,worksheet!A:T, 3, FALSE)</f>
        <v>I-5 SB</v>
      </c>
      <c r="C23">
        <f>'[2]I-5 SB'!A23</f>
        <v>26563</v>
      </c>
      <c r="D23">
        <f>VLOOKUP(C:C,worksheet!A:T, 4, FALSE)</f>
        <v>29</v>
      </c>
      <c r="E23">
        <f>VLOOKUP(C:C,worksheet!A:T, 5, FALSE)</f>
        <v>0.45</v>
      </c>
      <c r="F23" t="str">
        <f>VLOOKUP(C:C,worksheet!A:T, 6, FALSE)</f>
        <v>TAMARACK</v>
      </c>
      <c r="G23">
        <f>VLOOKUP(C:C,worksheet!A:T, 8, FALSE)</f>
        <v>57.51</v>
      </c>
      <c r="H23">
        <f>VLOOKUP(C:C,worksheet!A:T, 10, FALSE)</f>
        <v>67.459999999999994</v>
      </c>
      <c r="I23">
        <f>VLOOKUP(C:C,worksheet!A:T, 13, FALSE)</f>
        <v>0</v>
      </c>
      <c r="J23">
        <f>VLOOKUP(C:C,worksheet!A:T, 15, FALSE)</f>
        <v>0</v>
      </c>
      <c r="K23" s="143">
        <f t="shared" si="0"/>
        <v>-1</v>
      </c>
      <c r="L23" s="143">
        <f t="shared" si="1"/>
        <v>-1</v>
      </c>
      <c r="M23" s="142"/>
    </row>
    <row r="24" spans="1:13" x14ac:dyDescent="0.25">
      <c r="A24">
        <f>VLOOKUP(C:C,worksheet!A:T, 2, FALSE)</f>
        <v>2</v>
      </c>
      <c r="B24" t="str">
        <f>VLOOKUP(C:C,worksheet!A:T, 3, FALSE)</f>
        <v>I-5 SB</v>
      </c>
      <c r="C24">
        <f>'[2]I-5 SB'!A24</f>
        <v>675</v>
      </c>
      <c r="D24">
        <f>VLOOKUP(C:C,worksheet!A:T, 4, FALSE)</f>
        <v>30</v>
      </c>
      <c r="E24">
        <f>VLOOKUP(C:C,worksheet!A:T, 5, FALSE)</f>
        <v>0.16</v>
      </c>
      <c r="F24" t="str">
        <f>VLOOKUP(C:C,worksheet!A:T, 6, FALSE)</f>
        <v>TAMARACK</v>
      </c>
      <c r="G24">
        <f>VLOOKUP(C:C,worksheet!A:T, 8, FALSE)</f>
        <v>57.51</v>
      </c>
      <c r="H24">
        <f>VLOOKUP(C:C,worksheet!A:T, 10, FALSE)</f>
        <v>67.459999999999994</v>
      </c>
      <c r="I24">
        <f>VLOOKUP(C:C,worksheet!A:T, 13, FALSE)</f>
        <v>0</v>
      </c>
      <c r="J24">
        <f>VLOOKUP(C:C,worksheet!A:T, 15, FALSE)</f>
        <v>0</v>
      </c>
      <c r="K24" s="143">
        <f t="shared" si="0"/>
        <v>-1</v>
      </c>
      <c r="L24" s="143">
        <f t="shared" si="1"/>
        <v>-1</v>
      </c>
      <c r="M24" s="142"/>
    </row>
    <row r="25" spans="1:13" x14ac:dyDescent="0.25">
      <c r="A25">
        <f>VLOOKUP(C:C,worksheet!A:T, 2, FALSE)</f>
        <v>2</v>
      </c>
      <c r="B25" t="str">
        <f>VLOOKUP(C:C,worksheet!A:T, 3, FALSE)</f>
        <v>I-5 SB</v>
      </c>
      <c r="C25">
        <f>'[2]I-5 SB'!A25</f>
        <v>674</v>
      </c>
      <c r="D25">
        <f>VLOOKUP(C:C,worksheet!A:T, 4, FALSE)</f>
        <v>32</v>
      </c>
      <c r="E25">
        <f>VLOOKUP(C:C,worksheet!A:T, 5, FALSE)</f>
        <v>0.54</v>
      </c>
      <c r="F25" t="str">
        <f>VLOOKUP(C:C,worksheet!A:T, 6, FALSE)</f>
        <v>CANNON</v>
      </c>
      <c r="G25">
        <f>VLOOKUP(C:C,worksheet!A:T, 8, FALSE)</f>
        <v>56.52</v>
      </c>
      <c r="H25">
        <f>VLOOKUP(C:C,worksheet!A:T, 10, FALSE)</f>
        <v>64.53</v>
      </c>
      <c r="I25">
        <f>VLOOKUP(C:C,worksheet!A:T, 13, FALSE)</f>
        <v>0</v>
      </c>
      <c r="J25">
        <f>VLOOKUP(C:C,worksheet!A:T, 15, FALSE)</f>
        <v>0</v>
      </c>
      <c r="K25" s="143">
        <f t="shared" si="0"/>
        <v>-1</v>
      </c>
      <c r="L25" s="143">
        <f t="shared" si="1"/>
        <v>-1</v>
      </c>
      <c r="M25" s="142"/>
    </row>
    <row r="26" spans="1:13" x14ac:dyDescent="0.25">
      <c r="A26">
        <f>VLOOKUP(C:C,worksheet!A:T, 2, FALSE)</f>
        <v>2</v>
      </c>
      <c r="B26" t="str">
        <f>VLOOKUP(C:C,worksheet!A:T, 3, FALSE)</f>
        <v>I-5 SB</v>
      </c>
      <c r="C26">
        <f>'[2]I-5 SB'!A26</f>
        <v>13273</v>
      </c>
      <c r="D26">
        <f>VLOOKUP(C:C,worksheet!A:T, 4, FALSE)</f>
        <v>34</v>
      </c>
      <c r="E26">
        <f>VLOOKUP(C:C,worksheet!A:T, 5, FALSE)</f>
        <v>0.37</v>
      </c>
      <c r="F26" t="str">
        <f>VLOOKUP(C:C,worksheet!A:T, 6, FALSE)</f>
        <v>PALOMAR AIRPORT</v>
      </c>
      <c r="G26">
        <f>VLOOKUP(C:C,worksheet!A:T, 8, FALSE)</f>
        <v>53</v>
      </c>
      <c r="H26">
        <f>VLOOKUP(C:C,worksheet!A:T, 10, FALSE)</f>
        <v>62.53</v>
      </c>
      <c r="I26">
        <f>VLOOKUP(C:C,worksheet!A:T, 13, FALSE)</f>
        <v>0</v>
      </c>
      <c r="J26">
        <f>VLOOKUP(C:C,worksheet!A:T, 15, FALSE)</f>
        <v>0</v>
      </c>
      <c r="K26" s="143">
        <f t="shared" si="0"/>
        <v>-1</v>
      </c>
      <c r="L26" s="143">
        <f t="shared" si="1"/>
        <v>-1</v>
      </c>
      <c r="M26" s="142"/>
    </row>
    <row r="27" spans="1:13" x14ac:dyDescent="0.25">
      <c r="A27">
        <f>VLOOKUP(C:C,worksheet!A:T, 2, FALSE)</f>
        <v>2</v>
      </c>
      <c r="B27" t="str">
        <f>VLOOKUP(C:C,worksheet!A:T, 3, FALSE)</f>
        <v>I-5 SB</v>
      </c>
      <c r="C27">
        <f>'[2]I-5 SB'!A27</f>
        <v>13281</v>
      </c>
      <c r="D27">
        <f>VLOOKUP(C:C,worksheet!A:T, 4, FALSE)</f>
        <v>35</v>
      </c>
      <c r="E27">
        <f>VLOOKUP(C:C,worksheet!A:T, 5, FALSE)</f>
        <v>0.17</v>
      </c>
      <c r="F27" t="str">
        <f>VLOOKUP(C:C,worksheet!A:T, 6, FALSE)</f>
        <v>PALOMAR AIRPORT</v>
      </c>
      <c r="G27">
        <f>VLOOKUP(C:C,worksheet!A:T, 8, FALSE)</f>
        <v>53</v>
      </c>
      <c r="H27">
        <f>VLOOKUP(C:C,worksheet!A:T, 10, FALSE)</f>
        <v>62.53</v>
      </c>
      <c r="I27">
        <f>VLOOKUP(C:C,worksheet!A:T, 13, FALSE)</f>
        <v>0</v>
      </c>
      <c r="J27">
        <f>VLOOKUP(C:C,worksheet!A:T, 15, FALSE)</f>
        <v>0</v>
      </c>
      <c r="K27" s="143">
        <f t="shared" si="0"/>
        <v>-1</v>
      </c>
      <c r="L27" s="143">
        <f t="shared" si="1"/>
        <v>-1</v>
      </c>
      <c r="M27" s="142"/>
    </row>
    <row r="28" spans="1:13" x14ac:dyDescent="0.25">
      <c r="A28">
        <f>VLOOKUP(C:C,worksheet!A:T, 2, FALSE)</f>
        <v>2</v>
      </c>
      <c r="B28" t="str">
        <f>VLOOKUP(C:C,worksheet!A:T, 3, FALSE)</f>
        <v>I-5 SB</v>
      </c>
      <c r="C28">
        <f>'[2]I-5 SB'!A28</f>
        <v>26564</v>
      </c>
      <c r="D28">
        <f>VLOOKUP(C:C,worksheet!A:T, 4, FALSE)</f>
        <v>37</v>
      </c>
      <c r="E28">
        <f>VLOOKUP(C:C,worksheet!A:T, 5, FALSE)</f>
        <v>0.3</v>
      </c>
      <c r="F28" t="str">
        <f>VLOOKUP(C:C,worksheet!A:T, 6, FALSE)</f>
        <v>POINSETTIA</v>
      </c>
      <c r="G28">
        <f>VLOOKUP(C:C,worksheet!A:T, 8, FALSE)</f>
        <v>40.82</v>
      </c>
      <c r="H28">
        <f>VLOOKUP(C:C,worksheet!A:T, 10, FALSE)</f>
        <v>62.86</v>
      </c>
      <c r="I28">
        <f>VLOOKUP(C:C,worksheet!A:T, 13, FALSE)</f>
        <v>0</v>
      </c>
      <c r="J28">
        <f>VLOOKUP(C:C,worksheet!A:T, 15, FALSE)</f>
        <v>0</v>
      </c>
      <c r="K28" s="143">
        <f t="shared" si="0"/>
        <v>-1</v>
      </c>
      <c r="L28" s="143">
        <f t="shared" si="1"/>
        <v>-1</v>
      </c>
      <c r="M28" s="142"/>
    </row>
    <row r="29" spans="1:13" x14ac:dyDescent="0.25">
      <c r="A29">
        <f>VLOOKUP(C:C,worksheet!A:T, 2, FALSE)</f>
        <v>2</v>
      </c>
      <c r="B29" t="str">
        <f>VLOOKUP(C:C,worksheet!A:T, 3, FALSE)</f>
        <v>I-5 SB</v>
      </c>
      <c r="C29">
        <f>'[2]I-5 SB'!A29</f>
        <v>735</v>
      </c>
      <c r="D29">
        <f>VLOOKUP(C:C,worksheet!A:T, 4, FALSE)</f>
        <v>38</v>
      </c>
      <c r="E29">
        <f>VLOOKUP(C:C,worksheet!A:T, 5, FALSE)</f>
        <v>0.4</v>
      </c>
      <c r="F29" t="str">
        <f>VLOOKUP(C:C,worksheet!A:T, 6, FALSE)</f>
        <v>POINSETTIA</v>
      </c>
      <c r="G29">
        <f>VLOOKUP(C:C,worksheet!A:T, 8, FALSE)</f>
        <v>40.82</v>
      </c>
      <c r="H29">
        <f>VLOOKUP(C:C,worksheet!A:T, 10, FALSE)</f>
        <v>62.86</v>
      </c>
      <c r="I29">
        <f>VLOOKUP(C:C,worksheet!A:T, 13, FALSE)</f>
        <v>0</v>
      </c>
      <c r="J29">
        <f>VLOOKUP(C:C,worksheet!A:T, 15, FALSE)</f>
        <v>0</v>
      </c>
      <c r="K29" s="143">
        <f t="shared" si="0"/>
        <v>-1</v>
      </c>
      <c r="L29" s="143">
        <f t="shared" si="1"/>
        <v>-1</v>
      </c>
      <c r="M29" s="142"/>
    </row>
    <row r="30" spans="1:13" x14ac:dyDescent="0.25">
      <c r="A30">
        <f>VLOOKUP(C:C,worksheet!A:T, 2, FALSE)</f>
        <v>2</v>
      </c>
      <c r="B30" t="str">
        <f>VLOOKUP(C:C,worksheet!A:T, 3, FALSE)</f>
        <v>I-5 SB</v>
      </c>
      <c r="C30">
        <f>'[2]I-5 SB'!A30</f>
        <v>672</v>
      </c>
      <c r="D30">
        <f>VLOOKUP(C:C,worksheet!A:T, 4, FALSE)</f>
        <v>40</v>
      </c>
      <c r="E30">
        <f>VLOOKUP(C:C,worksheet!A:T, 5, FALSE)</f>
        <v>0.66</v>
      </c>
      <c r="F30" t="str">
        <f>VLOOKUP(C:C,worksheet!A:T, 6, FALSE)</f>
        <v>LA COSTA</v>
      </c>
      <c r="G30">
        <f>VLOOKUP(C:C,worksheet!A:T, 8, FALSE)</f>
        <v>35.01</v>
      </c>
      <c r="H30">
        <f>VLOOKUP(C:C,worksheet!A:T, 10, FALSE)</f>
        <v>61.88</v>
      </c>
      <c r="I30">
        <f>VLOOKUP(C:C,worksheet!A:T, 13, FALSE)</f>
        <v>0</v>
      </c>
      <c r="J30">
        <f>VLOOKUP(C:C,worksheet!A:T, 15, FALSE)</f>
        <v>0</v>
      </c>
      <c r="K30" s="143">
        <f t="shared" si="0"/>
        <v>-1</v>
      </c>
      <c r="L30" s="143">
        <f t="shared" si="1"/>
        <v>-1</v>
      </c>
      <c r="M30" s="142"/>
    </row>
    <row r="31" spans="1:13" x14ac:dyDescent="0.25">
      <c r="A31">
        <f>VLOOKUP(C:C,worksheet!A:T, 2, FALSE)</f>
        <v>2</v>
      </c>
      <c r="B31" t="str">
        <f>VLOOKUP(C:C,worksheet!A:T, 3, FALSE)</f>
        <v>I-5 SB</v>
      </c>
      <c r="C31">
        <f>'[2]I-5 SB'!A31</f>
        <v>8773</v>
      </c>
      <c r="D31">
        <f>VLOOKUP(C:C,worksheet!A:T, 4, FALSE)</f>
        <v>43</v>
      </c>
      <c r="E31">
        <f>VLOOKUP(C:C,worksheet!A:T, 5, FALSE)</f>
        <v>0.56999999999999995</v>
      </c>
      <c r="F31" t="str">
        <f>VLOOKUP(C:C,worksheet!A:T, 6, FALSE)</f>
        <v>LEUCADIA</v>
      </c>
      <c r="G31">
        <f>VLOOKUP(C:C,worksheet!A:T, 8, FALSE)</f>
        <v>37.01</v>
      </c>
      <c r="H31">
        <f>VLOOKUP(C:C,worksheet!A:T, 10, FALSE)</f>
        <v>62.25</v>
      </c>
      <c r="I31">
        <f>VLOOKUP(C:C,worksheet!A:T, 13, FALSE)</f>
        <v>0</v>
      </c>
      <c r="J31">
        <f>VLOOKUP(C:C,worksheet!A:T, 15, FALSE)</f>
        <v>0</v>
      </c>
      <c r="K31" s="143">
        <f t="shared" si="0"/>
        <v>-1</v>
      </c>
      <c r="L31" s="143">
        <f t="shared" si="1"/>
        <v>-1</v>
      </c>
      <c r="M31" s="142"/>
    </row>
    <row r="32" spans="1:13" x14ac:dyDescent="0.25">
      <c r="A32">
        <f>VLOOKUP(C:C,worksheet!A:T, 2, FALSE)</f>
        <v>2</v>
      </c>
      <c r="B32" t="str">
        <f>VLOOKUP(C:C,worksheet!A:T, 3, FALSE)</f>
        <v>I-5 SB</v>
      </c>
      <c r="C32">
        <f>'[2]I-5 SB'!A32</f>
        <v>621</v>
      </c>
      <c r="D32">
        <f>VLOOKUP(C:C,worksheet!A:T, 4, FALSE)</f>
        <v>45</v>
      </c>
      <c r="E32">
        <f>VLOOKUP(C:C,worksheet!A:T, 5, FALSE)</f>
        <v>0.43</v>
      </c>
      <c r="F32" t="str">
        <f>VLOOKUP(C:C,worksheet!A:T, 6, FALSE)</f>
        <v>ENCINITAS</v>
      </c>
      <c r="G32">
        <f>VLOOKUP(C:C,worksheet!A:T, 8, FALSE)</f>
        <v>39.770000000000003</v>
      </c>
      <c r="H32">
        <f>VLOOKUP(C:C,worksheet!A:T, 10, FALSE)</f>
        <v>63.7</v>
      </c>
      <c r="I32">
        <f>VLOOKUP(C:C,worksheet!A:T, 13, FALSE)</f>
        <v>0</v>
      </c>
      <c r="J32">
        <f>VLOOKUP(C:C,worksheet!A:T, 15, FALSE)</f>
        <v>0</v>
      </c>
      <c r="K32" s="143">
        <f t="shared" si="0"/>
        <v>-1</v>
      </c>
      <c r="L32" s="143">
        <f t="shared" si="1"/>
        <v>-1</v>
      </c>
      <c r="M32" s="142"/>
    </row>
    <row r="33" spans="1:13" x14ac:dyDescent="0.25">
      <c r="A33">
        <f>VLOOKUP(C:C,worksheet!A:T, 2, FALSE)</f>
        <v>2</v>
      </c>
      <c r="B33" t="str">
        <f>VLOOKUP(C:C,worksheet!A:T, 3, FALSE)</f>
        <v>I-5 SB</v>
      </c>
      <c r="C33">
        <f>'[2]I-5 SB'!A33</f>
        <v>26622</v>
      </c>
      <c r="D33">
        <f>VLOOKUP(C:C,worksheet!A:T, 4, FALSE)</f>
        <v>48</v>
      </c>
      <c r="E33">
        <f>VLOOKUP(C:C,worksheet!A:T, 5, FALSE)</f>
        <v>0.21</v>
      </c>
      <c r="F33" t="str">
        <f>VLOOKUP(C:C,worksheet!A:T, 6, FALSE)</f>
        <v>SANTA FE</v>
      </c>
      <c r="G33">
        <f>VLOOKUP(C:C,worksheet!A:T, 8, FALSE)</f>
        <v>42.29</v>
      </c>
      <c r="H33">
        <f>VLOOKUP(C:C,worksheet!A:T, 10, FALSE)</f>
        <v>61.58</v>
      </c>
      <c r="I33">
        <f>VLOOKUP(C:C,worksheet!A:T, 13, FALSE)</f>
        <v>0</v>
      </c>
      <c r="J33">
        <f>VLOOKUP(C:C,worksheet!A:T, 15, FALSE)</f>
        <v>0</v>
      </c>
      <c r="K33" s="143">
        <f t="shared" si="0"/>
        <v>-1</v>
      </c>
      <c r="L33" s="143">
        <f t="shared" si="1"/>
        <v>-1</v>
      </c>
      <c r="M33" s="142"/>
    </row>
    <row r="34" spans="1:13" x14ac:dyDescent="0.25">
      <c r="A34">
        <f>VLOOKUP(C:C,worksheet!A:T, 2, FALSE)</f>
        <v>2</v>
      </c>
      <c r="B34" t="str">
        <f>VLOOKUP(C:C,worksheet!A:T, 3, FALSE)</f>
        <v>I-5 SB</v>
      </c>
      <c r="C34">
        <f>'[2]I-5 SB'!A34</f>
        <v>13582</v>
      </c>
      <c r="D34">
        <f>VLOOKUP(C:C,worksheet!A:T, 4, FALSE)</f>
        <v>49</v>
      </c>
      <c r="E34">
        <f>VLOOKUP(C:C,worksheet!A:T, 5, FALSE)</f>
        <v>0.24</v>
      </c>
      <c r="F34" t="str">
        <f>VLOOKUP(C:C,worksheet!A:T, 6, FALSE)</f>
        <v>SANTA FE</v>
      </c>
      <c r="G34">
        <f>VLOOKUP(C:C,worksheet!A:T, 8, FALSE)</f>
        <v>42.29</v>
      </c>
      <c r="H34">
        <f>VLOOKUP(C:C,worksheet!A:T, 10, FALSE)</f>
        <v>61.58</v>
      </c>
      <c r="I34">
        <f>VLOOKUP(C:C,worksheet!A:T, 13, FALSE)</f>
        <v>0</v>
      </c>
      <c r="J34">
        <f>VLOOKUP(C:C,worksheet!A:T, 15, FALSE)</f>
        <v>0</v>
      </c>
      <c r="K34" s="143">
        <f t="shared" si="0"/>
        <v>-1</v>
      </c>
      <c r="L34" s="143">
        <f t="shared" si="1"/>
        <v>-1</v>
      </c>
      <c r="M34" s="142"/>
    </row>
    <row r="35" spans="1:13" x14ac:dyDescent="0.25">
      <c r="A35">
        <f>VLOOKUP(C:C,worksheet!A:T, 2, FALSE)</f>
        <v>2</v>
      </c>
      <c r="B35" t="str">
        <f>VLOOKUP(C:C,worksheet!A:T, 3, FALSE)</f>
        <v>I-5 SB</v>
      </c>
      <c r="C35">
        <f>'[2]I-5 SB'!A35</f>
        <v>13585</v>
      </c>
      <c r="D35">
        <f>VLOOKUP(C:C,worksheet!A:T, 4, FALSE)</f>
        <v>50</v>
      </c>
      <c r="E35">
        <f>VLOOKUP(C:C,worksheet!A:T, 5, FALSE)</f>
        <v>0.34</v>
      </c>
      <c r="F35" t="str">
        <f>VLOOKUP(C:C,worksheet!A:T, 6, FALSE)</f>
        <v>SANTA FE</v>
      </c>
      <c r="G35">
        <f>VLOOKUP(C:C,worksheet!A:T, 8, FALSE)</f>
        <v>42.29</v>
      </c>
      <c r="H35">
        <f>VLOOKUP(C:C,worksheet!A:T, 10, FALSE)</f>
        <v>61.58</v>
      </c>
      <c r="I35">
        <f>VLOOKUP(C:C,worksheet!A:T, 13, FALSE)</f>
        <v>0</v>
      </c>
      <c r="J35">
        <f>VLOOKUP(C:C,worksheet!A:T, 15, FALSE)</f>
        <v>0</v>
      </c>
      <c r="K35" s="143">
        <f t="shared" si="0"/>
        <v>-1</v>
      </c>
      <c r="L35" s="143">
        <f t="shared" si="1"/>
        <v>-1</v>
      </c>
      <c r="M35" s="142"/>
    </row>
    <row r="36" spans="1:13" x14ac:dyDescent="0.25">
      <c r="A36">
        <f>VLOOKUP(C:C,worksheet!A:T, 2, FALSE)</f>
        <v>2</v>
      </c>
      <c r="B36" t="str">
        <f>VLOOKUP(C:C,worksheet!A:T, 3, FALSE)</f>
        <v>I-5 SB</v>
      </c>
      <c r="C36">
        <f>'[2]I-5 SB'!A36</f>
        <v>13589</v>
      </c>
      <c r="D36">
        <f>VLOOKUP(C:C,worksheet!A:T, 4, FALSE)</f>
        <v>52</v>
      </c>
      <c r="E36">
        <f>VLOOKUP(C:C,worksheet!A:T, 5, FALSE)</f>
        <v>0.31</v>
      </c>
      <c r="F36" t="str">
        <f>VLOOKUP(C:C,worksheet!A:T, 6, FALSE)</f>
        <v>BIRMINGHAM</v>
      </c>
      <c r="G36">
        <f>VLOOKUP(C:C,worksheet!A:T, 8, FALSE)</f>
        <v>45.83</v>
      </c>
      <c r="H36">
        <f>VLOOKUP(C:C,worksheet!A:T, 10, FALSE)</f>
        <v>66.81</v>
      </c>
      <c r="I36">
        <f>VLOOKUP(C:C,worksheet!A:T, 13, FALSE)</f>
        <v>0</v>
      </c>
      <c r="J36">
        <f>VLOOKUP(C:C,worksheet!A:T, 15, FALSE)</f>
        <v>0</v>
      </c>
      <c r="K36" s="143">
        <f t="shared" si="0"/>
        <v>-1</v>
      </c>
      <c r="L36" s="143">
        <f t="shared" si="1"/>
        <v>-1</v>
      </c>
      <c r="M36" s="142"/>
    </row>
    <row r="37" spans="1:13" x14ac:dyDescent="0.25">
      <c r="A37">
        <f>VLOOKUP(C:C,worksheet!A:T, 2, FALSE)</f>
        <v>2</v>
      </c>
      <c r="B37" t="str">
        <f>VLOOKUP(C:C,worksheet!A:T, 3, FALSE)</f>
        <v>I-5 SB</v>
      </c>
      <c r="C37">
        <f>'[2]I-5 SB'!A37</f>
        <v>13590</v>
      </c>
      <c r="D37">
        <f>VLOOKUP(C:C,worksheet!A:T, 4, FALSE)</f>
        <v>53</v>
      </c>
      <c r="E37">
        <f>VLOOKUP(C:C,worksheet!A:T, 5, FALSE)</f>
        <v>0.7</v>
      </c>
      <c r="F37" t="str">
        <f>VLOOKUP(C:C,worksheet!A:T, 6, FALSE)</f>
        <v>BIRMINGHAM</v>
      </c>
      <c r="G37">
        <f>VLOOKUP(C:C,worksheet!A:T, 8, FALSE)</f>
        <v>45.83</v>
      </c>
      <c r="H37">
        <f>VLOOKUP(C:C,worksheet!A:T, 10, FALSE)</f>
        <v>66.81</v>
      </c>
      <c r="I37">
        <f>VLOOKUP(C:C,worksheet!A:T, 13, FALSE)</f>
        <v>0</v>
      </c>
      <c r="J37">
        <f>VLOOKUP(C:C,worksheet!A:T, 15, FALSE)</f>
        <v>0</v>
      </c>
      <c r="K37" s="143">
        <f t="shared" si="0"/>
        <v>-1</v>
      </c>
      <c r="L37" s="143">
        <f t="shared" si="1"/>
        <v>-1</v>
      </c>
      <c r="M37" s="142"/>
    </row>
    <row r="38" spans="1:13" x14ac:dyDescent="0.25">
      <c r="A38">
        <f>VLOOKUP(C:C,worksheet!A:T, 2, FALSE)</f>
        <v>2</v>
      </c>
      <c r="B38" t="str">
        <f>VLOOKUP(C:C,worksheet!A:T, 3, FALSE)</f>
        <v>I-5 SB</v>
      </c>
      <c r="C38">
        <f>'[2]I-5 SB'!A38</f>
        <v>643</v>
      </c>
      <c r="D38">
        <f>VLOOKUP(C:C,worksheet!A:T, 4, FALSE)</f>
        <v>54</v>
      </c>
      <c r="E38">
        <f>VLOOKUP(C:C,worksheet!A:T, 5, FALSE)</f>
        <v>0.34</v>
      </c>
      <c r="F38" t="str">
        <f>VLOOKUP(C:C,worksheet!A:T, 6, FALSE)</f>
        <v>MANCHESTER</v>
      </c>
      <c r="G38">
        <f>VLOOKUP(C:C,worksheet!A:T, 8, FALSE)</f>
        <v>50.14</v>
      </c>
      <c r="H38">
        <f>VLOOKUP(C:C,worksheet!A:T, 10, FALSE)</f>
        <v>66.989999999999995</v>
      </c>
      <c r="I38">
        <f>VLOOKUP(C:C,worksheet!A:T, 13, FALSE)</f>
        <v>0</v>
      </c>
      <c r="J38">
        <f>VLOOKUP(C:C,worksheet!A:T, 15, FALSE)</f>
        <v>0</v>
      </c>
      <c r="K38" s="143">
        <f t="shared" si="0"/>
        <v>-1</v>
      </c>
      <c r="L38" s="143">
        <f t="shared" si="1"/>
        <v>-1</v>
      </c>
      <c r="M38" s="142"/>
    </row>
    <row r="39" spans="1:13" x14ac:dyDescent="0.25">
      <c r="A39">
        <f>VLOOKUP(C:C,worksheet!A:T, 2, FALSE)</f>
        <v>2</v>
      </c>
      <c r="B39" t="str">
        <f>VLOOKUP(C:C,worksheet!A:T, 3, FALSE)</f>
        <v>I-5 SB</v>
      </c>
      <c r="C39">
        <f>'[2]I-5 SB'!A39</f>
        <v>26294</v>
      </c>
      <c r="D39">
        <f>VLOOKUP(C:C,worksheet!A:T, 4, FALSE)</f>
        <v>57</v>
      </c>
      <c r="E39">
        <f>VLOOKUP(C:C,worksheet!A:T, 5, FALSE)</f>
        <v>0.13</v>
      </c>
      <c r="F39" t="str">
        <f>VLOOKUP(C:C,worksheet!A:T, 6, FALSE)</f>
        <v>LOMAS SANTA FE</v>
      </c>
      <c r="G39">
        <f>VLOOKUP(C:C,worksheet!A:T, 8, FALSE)</f>
        <v>60.62</v>
      </c>
      <c r="H39">
        <f>VLOOKUP(C:C,worksheet!A:T, 10, FALSE)</f>
        <v>66.56</v>
      </c>
      <c r="I39">
        <f>VLOOKUP(C:C,worksheet!A:T, 13, FALSE)</f>
        <v>0</v>
      </c>
      <c r="J39">
        <f>VLOOKUP(C:C,worksheet!A:T, 15, FALSE)</f>
        <v>0</v>
      </c>
      <c r="K39" s="143">
        <f t="shared" si="0"/>
        <v>-1</v>
      </c>
      <c r="L39" s="143">
        <f t="shared" si="1"/>
        <v>-1</v>
      </c>
      <c r="M39" s="142"/>
    </row>
    <row r="40" spans="1:13" x14ac:dyDescent="0.25">
      <c r="A40">
        <f>VLOOKUP(C:C,worksheet!A:T, 2, FALSE)</f>
        <v>2</v>
      </c>
      <c r="B40" t="str">
        <f>VLOOKUP(C:C,worksheet!A:T, 3, FALSE)</f>
        <v>I-5 SB</v>
      </c>
      <c r="C40">
        <f>'[2]I-5 SB'!A40</f>
        <v>13598</v>
      </c>
      <c r="D40">
        <f>VLOOKUP(C:C,worksheet!A:T, 4, FALSE)</f>
        <v>58</v>
      </c>
      <c r="E40">
        <f>VLOOKUP(C:C,worksheet!A:T, 5, FALSE)</f>
        <v>0.31</v>
      </c>
      <c r="F40" t="str">
        <f>VLOOKUP(C:C,worksheet!A:T, 6, FALSE)</f>
        <v>LOMAS SANTA FE</v>
      </c>
      <c r="G40">
        <f>VLOOKUP(C:C,worksheet!A:T, 8, FALSE)</f>
        <v>60.62</v>
      </c>
      <c r="H40">
        <f>VLOOKUP(C:C,worksheet!A:T, 10, FALSE)</f>
        <v>66.56</v>
      </c>
      <c r="I40">
        <f>VLOOKUP(C:C,worksheet!A:T, 13, FALSE)</f>
        <v>0</v>
      </c>
      <c r="J40">
        <f>VLOOKUP(C:C,worksheet!A:T, 15, FALSE)</f>
        <v>0</v>
      </c>
      <c r="K40" s="143">
        <f t="shared" si="0"/>
        <v>-1</v>
      </c>
      <c r="L40" s="143">
        <f t="shared" si="1"/>
        <v>-1</v>
      </c>
      <c r="M40" s="142"/>
    </row>
    <row r="41" spans="1:13" x14ac:dyDescent="0.25">
      <c r="A41">
        <f>VLOOKUP(C:C,worksheet!A:T, 2, FALSE)</f>
        <v>2</v>
      </c>
      <c r="B41" t="str">
        <f>VLOOKUP(C:C,worksheet!A:T, 3, FALSE)</f>
        <v>I-5 SB</v>
      </c>
      <c r="C41">
        <f>'[2]I-5 SB'!A41</f>
        <v>782</v>
      </c>
      <c r="D41">
        <f>VLOOKUP(C:C,worksheet!A:T, 4, FALSE)</f>
        <v>60</v>
      </c>
      <c r="E41">
        <f>VLOOKUP(C:C,worksheet!A:T, 5, FALSE)</f>
        <v>0.26</v>
      </c>
      <c r="F41" t="str">
        <f>VLOOKUP(C:C,worksheet!A:T, 6, FALSE)</f>
        <v>VIA DE LA VALLE</v>
      </c>
      <c r="G41">
        <f>VLOOKUP(C:C,worksheet!A:T, 8, FALSE)</f>
        <v>65.94</v>
      </c>
      <c r="H41">
        <f>VLOOKUP(C:C,worksheet!A:T, 10, FALSE)</f>
        <v>69.87</v>
      </c>
      <c r="I41">
        <f>VLOOKUP(C:C,worksheet!A:T, 13, FALSE)</f>
        <v>0</v>
      </c>
      <c r="J41">
        <f>VLOOKUP(C:C,worksheet!A:T, 15, FALSE)</f>
        <v>0</v>
      </c>
      <c r="K41" s="143">
        <f t="shared" si="0"/>
        <v>-1</v>
      </c>
      <c r="L41" s="143">
        <f t="shared" si="1"/>
        <v>-1</v>
      </c>
      <c r="M41" s="142"/>
    </row>
    <row r="42" spans="1:13" x14ac:dyDescent="0.25">
      <c r="A42">
        <f>VLOOKUP(C:C,worksheet!A:T, 2, FALSE)</f>
        <v>2</v>
      </c>
      <c r="B42" t="str">
        <f>VLOOKUP(C:C,worksheet!A:T, 3, FALSE)</f>
        <v>I-5 SB</v>
      </c>
      <c r="C42">
        <f>'[2]I-5 SB'!A42</f>
        <v>14247</v>
      </c>
      <c r="D42">
        <f>VLOOKUP(C:C,worksheet!A:T, 4, FALSE)</f>
        <v>61</v>
      </c>
      <c r="E42">
        <f>VLOOKUP(C:C,worksheet!A:T, 5, FALSE)</f>
        <v>0.25</v>
      </c>
      <c r="F42" t="str">
        <f>VLOOKUP(C:C,worksheet!A:T, 6, FALSE)</f>
        <v>VIA DE LA VALLE</v>
      </c>
      <c r="G42">
        <f>VLOOKUP(C:C,worksheet!A:T, 8, FALSE)</f>
        <v>65.94</v>
      </c>
      <c r="H42">
        <f>VLOOKUP(C:C,worksheet!A:T, 10, FALSE)</f>
        <v>69.87</v>
      </c>
      <c r="I42">
        <f>VLOOKUP(C:C,worksheet!A:T, 13, FALSE)</f>
        <v>0</v>
      </c>
      <c r="J42">
        <f>VLOOKUP(C:C,worksheet!A:T, 15, FALSE)</f>
        <v>0</v>
      </c>
      <c r="K42" s="143">
        <f t="shared" si="0"/>
        <v>-1</v>
      </c>
      <c r="L42" s="143">
        <f t="shared" si="1"/>
        <v>-1</v>
      </c>
      <c r="M42" s="142"/>
    </row>
    <row r="43" spans="1:13" x14ac:dyDescent="0.25">
      <c r="A43">
        <f>VLOOKUP(C:C,worksheet!A:T, 2, FALSE)</f>
        <v>2</v>
      </c>
      <c r="B43" t="str">
        <f>VLOOKUP(C:C,worksheet!A:T, 3, FALSE)</f>
        <v>I-5 SB</v>
      </c>
      <c r="C43">
        <f>'[2]I-5 SB'!A43</f>
        <v>26417</v>
      </c>
      <c r="D43">
        <f>VLOOKUP(C:C,worksheet!A:T, 4, FALSE)</f>
        <v>71</v>
      </c>
      <c r="E43">
        <f>VLOOKUP(C:C,worksheet!A:T, 5, FALSE)</f>
        <v>0.68</v>
      </c>
      <c r="F43" t="str">
        <f>VLOOKUP(C:C,worksheet!A:T, 6, FALSE)</f>
        <v>CARMEL VALLEY</v>
      </c>
      <c r="G43">
        <f>VLOOKUP(C:C,worksheet!A:T, 8, FALSE)</f>
        <v>70.78</v>
      </c>
      <c r="H43">
        <f>VLOOKUP(C:C,worksheet!A:T, 10, FALSE)</f>
        <v>71.930000000000007</v>
      </c>
      <c r="I43">
        <f>VLOOKUP(C:C,worksheet!A:T, 13, FALSE)</f>
        <v>0</v>
      </c>
      <c r="J43">
        <f>VLOOKUP(C:C,worksheet!A:T, 15, FALSE)</f>
        <v>0</v>
      </c>
      <c r="K43" s="143">
        <f t="shared" si="0"/>
        <v>-1</v>
      </c>
      <c r="L43" s="143">
        <f t="shared" si="1"/>
        <v>-1</v>
      </c>
      <c r="M43" s="142"/>
    </row>
    <row r="44" spans="1:13" x14ac:dyDescent="0.25">
      <c r="A44">
        <f>VLOOKUP(C:C,worksheet!A:T, 2, FALSE)</f>
        <v>2</v>
      </c>
      <c r="B44" t="str">
        <f>VLOOKUP(C:C,worksheet!A:T, 3, FALSE)</f>
        <v>I-5 SB</v>
      </c>
      <c r="C44">
        <f>'[2]I-5 SB'!A44</f>
        <v>30776</v>
      </c>
      <c r="D44">
        <f>VLOOKUP(C:C,worksheet!A:T, 4, FALSE)</f>
        <v>73</v>
      </c>
      <c r="E44">
        <f>VLOOKUP(C:C,worksheet!A:T, 5, FALSE)</f>
        <v>0.43</v>
      </c>
      <c r="F44" t="str">
        <f>VLOOKUP(C:C,worksheet!A:T, 6, FALSE)</f>
        <v>CARMEL VALLEY</v>
      </c>
      <c r="G44">
        <f>VLOOKUP(C:C,worksheet!A:T, 8, FALSE)</f>
        <v>66.98</v>
      </c>
      <c r="H44">
        <f>VLOOKUP(C:C,worksheet!A:T, 10, FALSE)</f>
        <v>69.180000000000007</v>
      </c>
      <c r="I44">
        <f>VLOOKUP(C:C,worksheet!A:T, 13, FALSE)</f>
        <v>0</v>
      </c>
      <c r="J44">
        <f>VLOOKUP(C:C,worksheet!A:T, 15, FALSE)</f>
        <v>0</v>
      </c>
      <c r="K44" s="143">
        <f t="shared" si="0"/>
        <v>-1</v>
      </c>
      <c r="L44" s="143">
        <f t="shared" si="1"/>
        <v>-1</v>
      </c>
      <c r="M44" s="142"/>
    </row>
    <row r="45" spans="1:13" x14ac:dyDescent="0.25">
      <c r="A45">
        <f>VLOOKUP(C:C,worksheet!A:T, 2, FALSE)</f>
        <v>2</v>
      </c>
      <c r="B45" t="str">
        <f>VLOOKUP(C:C,worksheet!A:T, 3, FALSE)</f>
        <v>I-5 SB</v>
      </c>
      <c r="C45">
        <f>'[2]I-5 SB'!A45</f>
        <v>16170</v>
      </c>
      <c r="D45">
        <f>VLOOKUP(C:C,worksheet!A:T, 4, FALSE)</f>
        <v>74</v>
      </c>
      <c r="E45">
        <f>VLOOKUP(C:C,worksheet!A:T, 5, FALSE)</f>
        <v>0.28999999999999998</v>
      </c>
      <c r="F45">
        <f>VLOOKUP(C:C,worksheet!A:T, 6, FALSE)</f>
        <v>0</v>
      </c>
      <c r="G45">
        <f>VLOOKUP(C:C,worksheet!A:T, 8, FALSE)</f>
        <v>65.62</v>
      </c>
      <c r="H45">
        <f>VLOOKUP(C:C,worksheet!A:T, 10, FALSE)</f>
        <v>41.63</v>
      </c>
      <c r="I45">
        <f>VLOOKUP(C:C,worksheet!A:T, 13, FALSE)</f>
        <v>0</v>
      </c>
      <c r="J45">
        <f>VLOOKUP(C:C,worksheet!A:T, 15, FALSE)</f>
        <v>0</v>
      </c>
      <c r="K45" s="143">
        <f t="shared" si="0"/>
        <v>-1</v>
      </c>
      <c r="L45" s="143">
        <f t="shared" si="1"/>
        <v>-1</v>
      </c>
      <c r="M45" s="142"/>
    </row>
    <row r="46" spans="1:13" x14ac:dyDescent="0.25">
      <c r="A46">
        <f>VLOOKUP(C:C,worksheet!A:T, 2, FALSE)</f>
        <v>2</v>
      </c>
      <c r="B46" t="str">
        <f>VLOOKUP(C:C,worksheet!A:T, 3, FALSE)</f>
        <v>I-5 SB</v>
      </c>
      <c r="C46">
        <f>'[2]I-5 SB'!A46</f>
        <v>14263</v>
      </c>
      <c r="D46">
        <f>VLOOKUP(C:C,worksheet!A:T, 4, FALSE)</f>
        <v>75</v>
      </c>
      <c r="E46">
        <f>VLOOKUP(C:C,worksheet!A:T, 5, FALSE)</f>
        <v>0.52</v>
      </c>
      <c r="F46" t="str">
        <f>VLOOKUP(C:C,worksheet!A:T, 6, FALSE)</f>
        <v>I-805 SB</v>
      </c>
      <c r="G46">
        <f>VLOOKUP(C:C,worksheet!A:T, 8, FALSE)</f>
        <v>64.92</v>
      </c>
      <c r="H46">
        <f>VLOOKUP(C:C,worksheet!A:T, 10, FALSE)</f>
        <v>41.34</v>
      </c>
      <c r="I46">
        <f>VLOOKUP(C:C,worksheet!A:T, 13, FALSE)</f>
        <v>0</v>
      </c>
      <c r="J46">
        <f>VLOOKUP(C:C,worksheet!A:T, 15, FALSE)</f>
        <v>0</v>
      </c>
      <c r="K46" s="143">
        <f t="shared" si="0"/>
        <v>-1</v>
      </c>
      <c r="L46" s="143">
        <f t="shared" si="1"/>
        <v>-1</v>
      </c>
      <c r="M46" s="142"/>
    </row>
    <row r="47" spans="1:13" x14ac:dyDescent="0.25">
      <c r="A47">
        <f>VLOOKUP(C:C,worksheet!A:T, 2, FALSE)</f>
        <v>2</v>
      </c>
      <c r="B47" t="str">
        <f>VLOOKUP(C:C,worksheet!A:T, 3, FALSE)</f>
        <v>I-5 SB</v>
      </c>
      <c r="C47">
        <f>'[2]I-5 SB'!A47</f>
        <v>25879</v>
      </c>
      <c r="D47">
        <f>VLOOKUP(C:C,worksheet!A:T, 4, FALSE)</f>
        <v>76</v>
      </c>
      <c r="E47">
        <f>VLOOKUP(C:C,worksheet!A:T, 5, FALSE)</f>
        <v>0.12</v>
      </c>
      <c r="F47" t="str">
        <f>VLOOKUP(C:C,worksheet!A:T, 6, FALSE)</f>
        <v>SORRENTO VALLEY</v>
      </c>
      <c r="G47">
        <f>VLOOKUP(C:C,worksheet!A:T, 8, FALSE)</f>
        <v>64.92</v>
      </c>
      <c r="H47">
        <f>VLOOKUP(C:C,worksheet!A:T, 10, FALSE)</f>
        <v>41.34</v>
      </c>
      <c r="I47">
        <f>VLOOKUP(C:C,worksheet!A:T, 13, FALSE)</f>
        <v>0</v>
      </c>
      <c r="J47">
        <f>VLOOKUP(C:C,worksheet!A:T, 15, FALSE)</f>
        <v>0</v>
      </c>
      <c r="K47" s="143">
        <f t="shared" si="0"/>
        <v>-1</v>
      </c>
      <c r="L47" s="143">
        <f t="shared" si="1"/>
        <v>-1</v>
      </c>
      <c r="M47" s="142"/>
    </row>
    <row r="48" spans="1:13" x14ac:dyDescent="0.25">
      <c r="A48">
        <f>VLOOKUP(C:C,worksheet!A:T, 2, FALSE)</f>
        <v>2</v>
      </c>
      <c r="B48" t="str">
        <f>VLOOKUP(C:C,worksheet!A:T, 3, FALSE)</f>
        <v>I-5 SB</v>
      </c>
      <c r="C48">
        <f>'[2]I-5 SB'!A48</f>
        <v>9241</v>
      </c>
      <c r="D48">
        <f>VLOOKUP(C:C,worksheet!A:T, 4, FALSE)</f>
        <v>79</v>
      </c>
      <c r="E48">
        <f>VLOOKUP(C:C,worksheet!A:T, 5, FALSE)</f>
        <v>0.36</v>
      </c>
      <c r="F48" t="str">
        <f>VLOOKUP(C:C,worksheet!A:T, 6, FALSE)</f>
        <v>GENESEE</v>
      </c>
      <c r="G48">
        <f>VLOOKUP(C:C,worksheet!A:T, 8, FALSE)</f>
        <v>66.12</v>
      </c>
      <c r="H48">
        <f>VLOOKUP(C:C,worksheet!A:T, 10, FALSE)</f>
        <v>24.54</v>
      </c>
      <c r="I48">
        <f>VLOOKUP(C:C,worksheet!A:T, 13, FALSE)</f>
        <v>0</v>
      </c>
      <c r="J48">
        <f>VLOOKUP(C:C,worksheet!A:T, 15, FALSE)</f>
        <v>0</v>
      </c>
      <c r="K48" s="143">
        <f t="shared" si="0"/>
        <v>-1</v>
      </c>
      <c r="L48" s="143">
        <f t="shared" si="1"/>
        <v>-1</v>
      </c>
      <c r="M48" s="142"/>
    </row>
    <row r="49" spans="1:13" x14ac:dyDescent="0.25">
      <c r="A49">
        <f>VLOOKUP(C:C,worksheet!A:T, 2, FALSE)</f>
        <v>2</v>
      </c>
      <c r="B49" t="str">
        <f>VLOOKUP(C:C,worksheet!A:T, 3, FALSE)</f>
        <v>I-5 SB</v>
      </c>
      <c r="C49">
        <f>'[2]I-5 SB'!A49</f>
        <v>26065</v>
      </c>
      <c r="D49">
        <f>VLOOKUP(C:C,worksheet!A:T, 4, FALSE)</f>
        <v>88</v>
      </c>
      <c r="E49">
        <f>VLOOKUP(C:C,worksheet!A:T, 5, FALSE)</f>
        <v>0.77</v>
      </c>
      <c r="F49" t="str">
        <f>VLOOKUP(C:C,worksheet!A:T, 6, FALSE)</f>
        <v>SR-52 WB</v>
      </c>
      <c r="G49">
        <f>VLOOKUP(C:C,worksheet!A:T, 8, FALSE)</f>
        <v>69.7</v>
      </c>
      <c r="H49">
        <f>VLOOKUP(C:C,worksheet!A:T, 10, FALSE)</f>
        <v>31.2</v>
      </c>
      <c r="I49">
        <f>VLOOKUP(C:C,worksheet!A:T, 13, FALSE)</f>
        <v>0</v>
      </c>
      <c r="J49">
        <f>VLOOKUP(C:C,worksheet!A:T, 15, FALSE)</f>
        <v>0</v>
      </c>
      <c r="K49" s="143">
        <f t="shared" si="0"/>
        <v>-1</v>
      </c>
      <c r="L49" s="143">
        <f t="shared" si="1"/>
        <v>-1</v>
      </c>
      <c r="M49" s="142"/>
    </row>
    <row r="50" spans="1:13" x14ac:dyDescent="0.25">
      <c r="A50">
        <f>VLOOKUP(C:C,worksheet!A:T, 2, FALSE)</f>
        <v>2</v>
      </c>
      <c r="B50" t="str">
        <f>VLOOKUP(C:C,worksheet!A:T, 3, FALSE)</f>
        <v>I-5 SB</v>
      </c>
      <c r="C50">
        <f>'[2]I-5 SB'!A50</f>
        <v>26017</v>
      </c>
      <c r="D50">
        <f>VLOOKUP(C:C,worksheet!A:T, 4, FALSE)</f>
        <v>89</v>
      </c>
      <c r="E50">
        <f>VLOOKUP(C:C,worksheet!A:T, 5, FALSE)</f>
        <v>0.89</v>
      </c>
      <c r="F50" t="str">
        <f>VLOOKUP(C:C,worksheet!A:T, 6, FALSE)</f>
        <v>SR-52 WB</v>
      </c>
      <c r="G50">
        <f>VLOOKUP(C:C,worksheet!A:T, 8, FALSE)</f>
        <v>69.709999999999994</v>
      </c>
      <c r="H50">
        <f>VLOOKUP(C:C,worksheet!A:T, 10, FALSE)</f>
        <v>36.549999999999997</v>
      </c>
      <c r="I50">
        <f>VLOOKUP(C:C,worksheet!A:T, 13, FALSE)</f>
        <v>0</v>
      </c>
      <c r="J50">
        <f>VLOOKUP(C:C,worksheet!A:T, 15, FALSE)</f>
        <v>0</v>
      </c>
      <c r="K50" s="143">
        <f t="shared" si="0"/>
        <v>-1</v>
      </c>
      <c r="L50" s="143">
        <f t="shared" si="1"/>
        <v>-1</v>
      </c>
      <c r="M50" s="142"/>
    </row>
    <row r="51" spans="1:13" x14ac:dyDescent="0.25">
      <c r="A51">
        <f>VLOOKUP(C:C,worksheet!A:T, 2, FALSE)</f>
        <v>2</v>
      </c>
      <c r="B51" t="str">
        <f>VLOOKUP(C:C,worksheet!A:T, 3, FALSE)</f>
        <v>I-5 SB</v>
      </c>
      <c r="C51">
        <f>'[2]I-5 SB'!A51</f>
        <v>8780</v>
      </c>
      <c r="D51">
        <f>VLOOKUP(C:C,worksheet!A:T, 4, FALSE)</f>
        <v>90</v>
      </c>
      <c r="E51">
        <f>VLOOKUP(C:C,worksheet!A:T, 5, FALSE)</f>
        <v>0.52</v>
      </c>
      <c r="F51" t="str">
        <f>VLOOKUP(C:C,worksheet!A:T, 6, FALSE)</f>
        <v>MISSION BAY</v>
      </c>
      <c r="G51">
        <f>VLOOKUP(C:C,worksheet!A:T, 8, FALSE)</f>
        <v>54.76</v>
      </c>
      <c r="H51">
        <f>VLOOKUP(C:C,worksheet!A:T, 10, FALSE)</f>
        <v>67.67</v>
      </c>
      <c r="I51">
        <f>VLOOKUP(C:C,worksheet!A:T, 13, FALSE)</f>
        <v>0</v>
      </c>
      <c r="J51">
        <f>VLOOKUP(C:C,worksheet!A:T, 15, FALSE)</f>
        <v>0</v>
      </c>
      <c r="K51" s="143">
        <f t="shared" si="0"/>
        <v>-1</v>
      </c>
      <c r="L51" s="143">
        <f t="shared" si="1"/>
        <v>-1</v>
      </c>
      <c r="M51" s="142"/>
    </row>
    <row r="52" spans="1:13" x14ac:dyDescent="0.25">
      <c r="A52">
        <f>VLOOKUP(C:C,worksheet!A:T, 2, FALSE)</f>
        <v>2</v>
      </c>
      <c r="B52" t="str">
        <f>VLOOKUP(C:C,worksheet!A:T, 3, FALSE)</f>
        <v>I-5 SB</v>
      </c>
      <c r="C52">
        <f>'[2]I-5 SB'!A52</f>
        <v>20684</v>
      </c>
      <c r="D52">
        <f>VLOOKUP(C:C,worksheet!A:T, 4, FALSE)</f>
        <v>91</v>
      </c>
      <c r="E52">
        <f>VLOOKUP(C:C,worksheet!A:T, 5, FALSE)</f>
        <v>0.83</v>
      </c>
      <c r="F52" t="str">
        <f>VLOOKUP(C:C,worksheet!A:T, 6, FALSE)</f>
        <v>GARNET</v>
      </c>
      <c r="G52">
        <f>VLOOKUP(C:C,worksheet!A:T, 8, FALSE)</f>
        <v>55.83</v>
      </c>
      <c r="H52">
        <f>VLOOKUP(C:C,worksheet!A:T, 10, FALSE)</f>
        <v>68.540000000000006</v>
      </c>
      <c r="I52">
        <f>VLOOKUP(C:C,worksheet!A:T, 13, FALSE)</f>
        <v>0</v>
      </c>
      <c r="J52">
        <f>VLOOKUP(C:C,worksheet!A:T, 15, FALSE)</f>
        <v>0</v>
      </c>
      <c r="K52" s="143">
        <f t="shared" si="0"/>
        <v>-1</v>
      </c>
      <c r="L52" s="143">
        <f t="shared" si="1"/>
        <v>-1</v>
      </c>
      <c r="M52" s="142"/>
    </row>
    <row r="53" spans="1:13" x14ac:dyDescent="0.25">
      <c r="A53">
        <f>VLOOKUP(C:C,worksheet!A:T, 2, FALSE)</f>
        <v>2</v>
      </c>
      <c r="B53" t="str">
        <f>VLOOKUP(C:C,worksheet!A:T, 3, FALSE)</f>
        <v>I-5 SB</v>
      </c>
      <c r="C53">
        <f>'[2]I-5 SB'!A53</f>
        <v>8787</v>
      </c>
      <c r="D53">
        <f>VLOOKUP(C:C,worksheet!A:T, 4, FALSE)</f>
        <v>93</v>
      </c>
      <c r="E53">
        <f>VLOOKUP(C:C,worksheet!A:T, 5, FALSE)</f>
        <v>0.33</v>
      </c>
      <c r="F53" t="str">
        <f>VLOOKUP(C:C,worksheet!A:T, 6, FALSE)</f>
        <v>CLAIREMONT</v>
      </c>
      <c r="G53">
        <f>VLOOKUP(C:C,worksheet!A:T, 8, FALSE)</f>
        <v>68.930000000000007</v>
      </c>
      <c r="H53">
        <f>VLOOKUP(C:C,worksheet!A:T, 10, FALSE)</f>
        <v>43.51</v>
      </c>
      <c r="I53">
        <f>VLOOKUP(C:C,worksheet!A:T, 13, FALSE)</f>
        <v>0</v>
      </c>
      <c r="J53">
        <f>VLOOKUP(C:C,worksheet!A:T, 15, FALSE)</f>
        <v>0</v>
      </c>
      <c r="K53" s="143">
        <f t="shared" si="0"/>
        <v>-1</v>
      </c>
      <c r="L53" s="143">
        <f t="shared" si="1"/>
        <v>-1</v>
      </c>
      <c r="M53" s="142"/>
    </row>
    <row r="54" spans="1:13" x14ac:dyDescent="0.25">
      <c r="A54">
        <f>VLOOKUP(C:C,worksheet!A:T, 2, FALSE)</f>
        <v>2</v>
      </c>
      <c r="B54" t="str">
        <f>VLOOKUP(C:C,worksheet!A:T, 3, FALSE)</f>
        <v>I-5 SB</v>
      </c>
      <c r="C54">
        <f>'[2]I-5 SB'!A54</f>
        <v>8786</v>
      </c>
      <c r="D54">
        <f>VLOOKUP(C:C,worksheet!A:T, 4, FALSE)</f>
        <v>94</v>
      </c>
      <c r="E54">
        <f>VLOOKUP(C:C,worksheet!A:T, 5, FALSE)</f>
        <v>0.18</v>
      </c>
      <c r="F54" t="str">
        <f>VLOOKUP(C:C,worksheet!A:T, 6, FALSE)</f>
        <v>CLAIREMONT</v>
      </c>
      <c r="G54">
        <f>VLOOKUP(C:C,worksheet!A:T, 8, FALSE)</f>
        <v>68.930000000000007</v>
      </c>
      <c r="H54">
        <f>VLOOKUP(C:C,worksheet!A:T, 10, FALSE)</f>
        <v>43.51</v>
      </c>
      <c r="I54">
        <f>VLOOKUP(C:C,worksheet!A:T, 13, FALSE)</f>
        <v>0</v>
      </c>
      <c r="J54">
        <f>VLOOKUP(C:C,worksheet!A:T, 15, FALSE)</f>
        <v>0</v>
      </c>
      <c r="K54" s="143">
        <f t="shared" si="0"/>
        <v>-1</v>
      </c>
      <c r="L54" s="143">
        <f t="shared" si="1"/>
        <v>-1</v>
      </c>
      <c r="M54" s="142"/>
    </row>
    <row r="55" spans="1:13" x14ac:dyDescent="0.25">
      <c r="A55">
        <f>VLOOKUP(C:C,worksheet!A:T, 2, FALSE)</f>
        <v>2</v>
      </c>
      <c r="B55" t="str">
        <f>VLOOKUP(C:C,worksheet!A:T, 3, FALSE)</f>
        <v>I-5 SB</v>
      </c>
      <c r="C55">
        <f>'[2]I-5 SB'!A55</f>
        <v>8789</v>
      </c>
      <c r="D55">
        <f>VLOOKUP(C:C,worksheet!A:T, 4, FALSE)</f>
        <v>96</v>
      </c>
      <c r="E55">
        <f>VLOOKUP(C:C,worksheet!A:T, 5, FALSE)</f>
        <v>0.05</v>
      </c>
      <c r="F55" t="str">
        <f>VLOOKUP(C:C,worksheet!A:T, 6, FALSE)</f>
        <v>CLAIREMONT</v>
      </c>
      <c r="G55">
        <f>VLOOKUP(C:C,worksheet!A:T, 8, FALSE)</f>
        <v>69.75</v>
      </c>
      <c r="H55">
        <f>VLOOKUP(C:C,worksheet!A:T, 10, FALSE)</f>
        <v>53.36</v>
      </c>
      <c r="I55">
        <f>VLOOKUP(C:C,worksheet!A:T, 13, FALSE)</f>
        <v>0</v>
      </c>
      <c r="J55">
        <f>VLOOKUP(C:C,worksheet!A:T, 15, FALSE)</f>
        <v>0</v>
      </c>
      <c r="K55" s="143">
        <f t="shared" si="0"/>
        <v>-1</v>
      </c>
      <c r="L55" s="143">
        <f t="shared" si="1"/>
        <v>-1</v>
      </c>
      <c r="M55" s="142"/>
    </row>
    <row r="56" spans="1:13" x14ac:dyDescent="0.25">
      <c r="A56">
        <f>VLOOKUP(C:C,worksheet!A:T, 2, FALSE)</f>
        <v>2</v>
      </c>
      <c r="B56" t="str">
        <f>VLOOKUP(C:C,worksheet!A:T, 3, FALSE)</f>
        <v>I-5 SB</v>
      </c>
      <c r="C56">
        <f>'[2]I-5 SB'!A56</f>
        <v>8791</v>
      </c>
      <c r="D56">
        <f>VLOOKUP(C:C,worksheet!A:T, 4, FALSE)</f>
        <v>97</v>
      </c>
      <c r="E56">
        <f>VLOOKUP(C:C,worksheet!A:T, 5, FALSE)</f>
        <v>0.37</v>
      </c>
      <c r="F56" t="str">
        <f>VLOOKUP(C:C,worksheet!A:T, 6, FALSE)</f>
        <v>SEA WORLD</v>
      </c>
      <c r="G56">
        <f>VLOOKUP(C:C,worksheet!A:T, 8, FALSE)</f>
        <v>69.75</v>
      </c>
      <c r="H56">
        <f>VLOOKUP(C:C,worksheet!A:T, 10, FALSE)</f>
        <v>53.36</v>
      </c>
      <c r="I56">
        <f>VLOOKUP(C:C,worksheet!A:T, 13, FALSE)</f>
        <v>0</v>
      </c>
      <c r="J56">
        <f>VLOOKUP(C:C,worksheet!A:T, 15, FALSE)</f>
        <v>0</v>
      </c>
      <c r="K56" s="143">
        <f t="shared" si="0"/>
        <v>-1</v>
      </c>
      <c r="L56" s="143">
        <f t="shared" si="1"/>
        <v>-1</v>
      </c>
      <c r="M56" s="142"/>
    </row>
    <row r="57" spans="1:13" x14ac:dyDescent="0.25">
      <c r="A57">
        <f>VLOOKUP(C:C,worksheet!A:T, 2, FALSE)</f>
        <v>2</v>
      </c>
      <c r="B57" t="str">
        <f>VLOOKUP(C:C,worksheet!A:T, 3, FALSE)</f>
        <v>I-5 SB</v>
      </c>
      <c r="C57">
        <f>'[2]I-5 SB'!A57</f>
        <v>8793</v>
      </c>
      <c r="D57">
        <f>VLOOKUP(C:C,worksheet!A:T, 4, FALSE)</f>
        <v>98</v>
      </c>
      <c r="E57">
        <f>VLOOKUP(C:C,worksheet!A:T, 5, FALSE)</f>
        <v>0.3</v>
      </c>
      <c r="F57" t="str">
        <f>VLOOKUP(C:C,worksheet!A:T, 6, FALSE)</f>
        <v>SEA WORLD</v>
      </c>
      <c r="G57">
        <f>VLOOKUP(C:C,worksheet!A:T, 8, FALSE)</f>
        <v>69.75</v>
      </c>
      <c r="H57">
        <f>VLOOKUP(C:C,worksheet!A:T, 10, FALSE)</f>
        <v>53.36</v>
      </c>
      <c r="I57">
        <f>VLOOKUP(C:C,worksheet!A:T, 13, FALSE)</f>
        <v>0</v>
      </c>
      <c r="J57">
        <f>VLOOKUP(C:C,worksheet!A:T, 15, FALSE)</f>
        <v>0</v>
      </c>
      <c r="K57" s="143">
        <f t="shared" si="0"/>
        <v>-1</v>
      </c>
      <c r="L57" s="143">
        <f t="shared" si="1"/>
        <v>-1</v>
      </c>
      <c r="M57" s="142"/>
    </row>
    <row r="58" spans="1:13" x14ac:dyDescent="0.25">
      <c r="A58">
        <f>VLOOKUP(C:C,worksheet!A:T, 2, FALSE)</f>
        <v>2</v>
      </c>
      <c r="B58" t="str">
        <f>VLOOKUP(C:C,worksheet!A:T, 3, FALSE)</f>
        <v>I-5 SB</v>
      </c>
      <c r="C58">
        <f>'[2]I-5 SB'!A58</f>
        <v>20685</v>
      </c>
      <c r="D58">
        <f>VLOOKUP(C:C,worksheet!A:T, 4, FALSE)</f>
        <v>100</v>
      </c>
      <c r="E58">
        <f>VLOOKUP(C:C,worksheet!A:T, 5, FALSE)</f>
        <v>0.55000000000000004</v>
      </c>
      <c r="F58" t="str">
        <f>VLOOKUP(C:C,worksheet!A:T, 6, FALSE)</f>
        <v>I-8 EB</v>
      </c>
      <c r="G58">
        <f>VLOOKUP(C:C,worksheet!A:T, 8, FALSE)</f>
        <v>50</v>
      </c>
      <c r="H58">
        <f>VLOOKUP(C:C,worksheet!A:T, 10, FALSE)</f>
        <v>64.02</v>
      </c>
      <c r="I58">
        <f>VLOOKUP(C:C,worksheet!A:T, 13, FALSE)</f>
        <v>0</v>
      </c>
      <c r="J58">
        <f>VLOOKUP(C:C,worksheet!A:T, 15, FALSE)</f>
        <v>0</v>
      </c>
      <c r="K58" s="143">
        <f t="shared" si="0"/>
        <v>-1</v>
      </c>
      <c r="L58" s="143">
        <f t="shared" si="1"/>
        <v>-1</v>
      </c>
      <c r="M58" s="142"/>
    </row>
    <row r="59" spans="1:13" x14ac:dyDescent="0.25">
      <c r="A59">
        <f>VLOOKUP(C:C,worksheet!A:T, 2, FALSE)</f>
        <v>2</v>
      </c>
      <c r="B59" t="str">
        <f>VLOOKUP(C:C,worksheet!A:T, 3, FALSE)</f>
        <v>I-5 SB</v>
      </c>
      <c r="C59">
        <f>'[2]I-5 SB'!A59</f>
        <v>20689</v>
      </c>
      <c r="D59">
        <f>VLOOKUP(C:C,worksheet!A:T, 4, FALSE)</f>
        <v>101</v>
      </c>
      <c r="E59">
        <f>VLOOKUP(C:C,worksheet!A:T, 5, FALSE)</f>
        <v>0.62</v>
      </c>
      <c r="F59" t="str">
        <f>VLOOKUP(C:C,worksheet!A:T, 6, FALSE)</f>
        <v>I-8 EB</v>
      </c>
      <c r="G59">
        <f>VLOOKUP(C:C,worksheet!A:T, 8, FALSE)</f>
        <v>50</v>
      </c>
      <c r="H59">
        <f>VLOOKUP(C:C,worksheet!A:T, 10, FALSE)</f>
        <v>64.02</v>
      </c>
      <c r="I59">
        <f>VLOOKUP(C:C,worksheet!A:T, 13, FALSE)</f>
        <v>0</v>
      </c>
      <c r="J59">
        <f>VLOOKUP(C:C,worksheet!A:T, 15, FALSE)</f>
        <v>0</v>
      </c>
      <c r="K59" s="143">
        <f t="shared" si="0"/>
        <v>-1</v>
      </c>
      <c r="L59" s="143">
        <f t="shared" si="1"/>
        <v>-1</v>
      </c>
      <c r="M59" s="142"/>
    </row>
    <row r="60" spans="1:13" x14ac:dyDescent="0.25">
      <c r="A60">
        <f>VLOOKUP(C:C,worksheet!A:T, 2, FALSE)</f>
        <v>2</v>
      </c>
      <c r="B60" t="str">
        <f>VLOOKUP(C:C,worksheet!A:T, 3, FALSE)</f>
        <v>I-5 SB</v>
      </c>
      <c r="C60">
        <f>'[2]I-5 SB'!A60</f>
        <v>30817</v>
      </c>
      <c r="D60">
        <f>VLOOKUP(C:C,worksheet!A:T, 4, FALSE)</f>
        <v>102</v>
      </c>
      <c r="E60">
        <f>VLOOKUP(C:C,worksheet!A:T, 5, FALSE)</f>
        <v>0.21</v>
      </c>
      <c r="F60" t="str">
        <f>VLOOKUP(C:C,worksheet!A:T, 6, FALSE)</f>
        <v>OLD TOWN</v>
      </c>
      <c r="G60">
        <f>VLOOKUP(C:C,worksheet!A:T, 8, FALSE)</f>
        <v>61.35</v>
      </c>
      <c r="H60">
        <f>VLOOKUP(C:C,worksheet!A:T, 10, FALSE)</f>
        <v>63.72</v>
      </c>
      <c r="I60">
        <f>VLOOKUP(C:C,worksheet!A:T, 13, FALSE)</f>
        <v>0</v>
      </c>
      <c r="J60">
        <f>VLOOKUP(C:C,worksheet!A:T, 15, FALSE)</f>
        <v>0</v>
      </c>
      <c r="K60" s="143">
        <f t="shared" si="0"/>
        <v>-1</v>
      </c>
      <c r="L60" s="143">
        <f t="shared" si="1"/>
        <v>-1</v>
      </c>
      <c r="M60" s="142"/>
    </row>
    <row r="61" spans="1:13" x14ac:dyDescent="0.25">
      <c r="A61">
        <f>VLOOKUP(C:C,worksheet!A:T, 2, FALSE)</f>
        <v>2</v>
      </c>
      <c r="B61" t="str">
        <f>VLOOKUP(C:C,worksheet!A:T, 3, FALSE)</f>
        <v>I-5 SB</v>
      </c>
      <c r="C61">
        <f>'[2]I-5 SB'!A61</f>
        <v>20694</v>
      </c>
      <c r="D61">
        <f>VLOOKUP(C:C,worksheet!A:T, 4, FALSE)</f>
        <v>108</v>
      </c>
      <c r="E61">
        <f>VLOOKUP(C:C,worksheet!A:T, 5, FALSE)</f>
        <v>0.55000000000000004</v>
      </c>
      <c r="F61" t="str">
        <f>VLOOKUP(C:C,worksheet!A:T, 6, FALSE)</f>
        <v>HANCOCK</v>
      </c>
      <c r="G61">
        <f>VLOOKUP(C:C,worksheet!A:T, 8, FALSE)</f>
        <v>66.069999999999993</v>
      </c>
      <c r="H61">
        <f>VLOOKUP(C:C,worksheet!A:T, 10, FALSE)</f>
        <v>22.76</v>
      </c>
      <c r="I61">
        <f>VLOOKUP(C:C,worksheet!A:T, 13, FALSE)</f>
        <v>0</v>
      </c>
      <c r="J61">
        <f>VLOOKUP(C:C,worksheet!A:T, 15, FALSE)</f>
        <v>0</v>
      </c>
      <c r="K61" s="143">
        <f t="shared" si="0"/>
        <v>-1</v>
      </c>
      <c r="L61" s="143">
        <f t="shared" si="1"/>
        <v>-1</v>
      </c>
      <c r="M61" s="142"/>
    </row>
    <row r="62" spans="1:13" x14ac:dyDescent="0.25">
      <c r="A62">
        <f>VLOOKUP(C:C,worksheet!A:T, 2, FALSE)</f>
        <v>2</v>
      </c>
      <c r="B62" t="str">
        <f>VLOOKUP(C:C,worksheet!A:T, 3, FALSE)</f>
        <v>I-5 SB</v>
      </c>
      <c r="C62">
        <f>'[2]I-5 SB'!A62</f>
        <v>20696</v>
      </c>
      <c r="D62">
        <f>VLOOKUP(C:C,worksheet!A:T, 4, FALSE)</f>
        <v>110</v>
      </c>
      <c r="E62">
        <f>VLOOKUP(C:C,worksheet!A:T, 5, FALSE)</f>
        <v>0.32</v>
      </c>
      <c r="F62" t="str">
        <f>VLOOKUP(C:C,worksheet!A:T, 6, FALSE)</f>
        <v>KETTNER</v>
      </c>
      <c r="G62">
        <f>VLOOKUP(C:C,worksheet!A:T, 8, FALSE)</f>
        <v>64.34</v>
      </c>
      <c r="H62">
        <f>VLOOKUP(C:C,worksheet!A:T, 10, FALSE)</f>
        <v>28.02</v>
      </c>
      <c r="I62">
        <f>VLOOKUP(C:C,worksheet!A:T, 13, FALSE)</f>
        <v>0</v>
      </c>
      <c r="J62">
        <f>VLOOKUP(C:C,worksheet!A:T, 15, FALSE)</f>
        <v>0</v>
      </c>
      <c r="K62" s="143">
        <f t="shared" si="0"/>
        <v>-1</v>
      </c>
      <c r="L62" s="143">
        <f t="shared" si="1"/>
        <v>-1</v>
      </c>
      <c r="M62" s="142"/>
    </row>
    <row r="63" spans="1:13" x14ac:dyDescent="0.25">
      <c r="A63">
        <f>VLOOKUP(C:C,worksheet!A:T, 2, FALSE)</f>
        <v>2</v>
      </c>
      <c r="B63" t="str">
        <f>VLOOKUP(C:C,worksheet!A:T, 3, FALSE)</f>
        <v>I-5 SB</v>
      </c>
      <c r="C63">
        <f>'[2]I-5 SB'!A63</f>
        <v>20700</v>
      </c>
      <c r="D63">
        <f>VLOOKUP(C:C,worksheet!A:T, 4, FALSE)</f>
        <v>111</v>
      </c>
      <c r="E63">
        <f>VLOOKUP(C:C,worksheet!A:T, 5, FALSE)</f>
        <v>0.28000000000000003</v>
      </c>
      <c r="F63" t="str">
        <f>VLOOKUP(C:C,worksheet!A:T, 6, FALSE)</f>
        <v>FRONT</v>
      </c>
      <c r="G63">
        <f>VLOOKUP(C:C,worksheet!A:T, 8, FALSE)</f>
        <v>66.510000000000005</v>
      </c>
      <c r="H63">
        <f>VLOOKUP(C:C,worksheet!A:T, 10, FALSE)</f>
        <v>29.26</v>
      </c>
      <c r="I63">
        <f>VLOOKUP(C:C,worksheet!A:T, 13, FALSE)</f>
        <v>0</v>
      </c>
      <c r="J63">
        <f>VLOOKUP(C:C,worksheet!A:T, 15, FALSE)</f>
        <v>0</v>
      </c>
      <c r="K63" s="143">
        <f t="shared" si="0"/>
        <v>-1</v>
      </c>
      <c r="L63" s="143">
        <f t="shared" si="1"/>
        <v>-1</v>
      </c>
      <c r="M63" s="142"/>
    </row>
    <row r="64" spans="1:13" x14ac:dyDescent="0.25">
      <c r="A64">
        <f>VLOOKUP(C:C,worksheet!A:T, 2, FALSE)</f>
        <v>2</v>
      </c>
      <c r="B64" t="str">
        <f>VLOOKUP(C:C,worksheet!A:T, 3, FALSE)</f>
        <v>I-5 SB</v>
      </c>
      <c r="C64">
        <f>'[2]I-5 SB'!A64</f>
        <v>20701</v>
      </c>
      <c r="D64">
        <f>VLOOKUP(C:C,worksheet!A:T, 4, FALSE)</f>
        <v>112</v>
      </c>
      <c r="E64">
        <f>VLOOKUP(C:C,worksheet!A:T, 5, FALSE)</f>
        <v>0.22</v>
      </c>
      <c r="F64" t="str">
        <f>VLOOKUP(C:C,worksheet!A:T, 6, FALSE)</f>
        <v>STATE</v>
      </c>
      <c r="G64">
        <f>VLOOKUP(C:C,worksheet!A:T, 8, FALSE)</f>
        <v>59.82</v>
      </c>
      <c r="H64">
        <f>VLOOKUP(C:C,worksheet!A:T, 10, FALSE)</f>
        <v>64.569999999999993</v>
      </c>
      <c r="I64">
        <f>VLOOKUP(C:C,worksheet!A:T, 13, FALSE)</f>
        <v>0</v>
      </c>
      <c r="J64">
        <f>VLOOKUP(C:C,worksheet!A:T, 15, FALSE)</f>
        <v>0</v>
      </c>
      <c r="K64" s="143">
        <f t="shared" si="0"/>
        <v>-1</v>
      </c>
      <c r="L64" s="143">
        <f t="shared" si="1"/>
        <v>-1</v>
      </c>
      <c r="M64" s="142"/>
    </row>
    <row r="65" spans="1:13" x14ac:dyDescent="0.25">
      <c r="A65">
        <f>VLOOKUP(C:C,worksheet!A:T, 2, FALSE)</f>
        <v>2</v>
      </c>
      <c r="B65" t="str">
        <f>VLOOKUP(C:C,worksheet!A:T, 3, FALSE)</f>
        <v>I-5 SB</v>
      </c>
      <c r="C65">
        <f>'[2]I-5 SB'!A65</f>
        <v>27834</v>
      </c>
      <c r="D65">
        <f>VLOOKUP(C:C,worksheet!A:T, 4, FALSE)</f>
        <v>114</v>
      </c>
      <c r="E65">
        <f>VLOOKUP(C:C,worksheet!A:T, 5, FALSE)</f>
        <v>0.19</v>
      </c>
      <c r="F65">
        <f>VLOOKUP(C:C,worksheet!A:T, 6, FALSE)</f>
        <v>0</v>
      </c>
      <c r="G65">
        <f>VLOOKUP(C:C,worksheet!A:T, 8, FALSE)</f>
        <v>63.06</v>
      </c>
      <c r="H65">
        <f>VLOOKUP(C:C,worksheet!A:T, 10, FALSE)</f>
        <v>34.619999999999997</v>
      </c>
      <c r="I65">
        <f>VLOOKUP(C:C,worksheet!A:T, 13, FALSE)</f>
        <v>0</v>
      </c>
      <c r="J65">
        <f>VLOOKUP(C:C,worksheet!A:T, 15, FALSE)</f>
        <v>0</v>
      </c>
      <c r="K65" s="143">
        <f t="shared" si="0"/>
        <v>-1</v>
      </c>
      <c r="L65" s="143">
        <f t="shared" si="1"/>
        <v>-1</v>
      </c>
      <c r="M65" s="142"/>
    </row>
    <row r="66" spans="1:13" x14ac:dyDescent="0.25">
      <c r="A66">
        <f>VLOOKUP(C:C,worksheet!A:T, 2, FALSE)</f>
        <v>2</v>
      </c>
      <c r="B66" t="str">
        <f>VLOOKUP(C:C,worksheet!A:T, 3, FALSE)</f>
        <v>I-5 SB</v>
      </c>
      <c r="C66">
        <f>'[2]I-5 SB'!A66</f>
        <v>27131</v>
      </c>
      <c r="D66">
        <f>VLOOKUP(C:C,worksheet!A:T, 4, FALSE)</f>
        <v>116</v>
      </c>
      <c r="E66">
        <f>VLOOKUP(C:C,worksheet!A:T, 5, FALSE)</f>
        <v>0.09</v>
      </c>
      <c r="F66" t="str">
        <f>VLOOKUP(C:C,worksheet!A:T, 6, FALSE)</f>
        <v>SR-163 SB</v>
      </c>
      <c r="G66">
        <f>VLOOKUP(C:C,worksheet!A:T, 8, FALSE)</f>
        <v>66.040000000000006</v>
      </c>
      <c r="H66">
        <f>VLOOKUP(C:C,worksheet!A:T, 10, FALSE)</f>
        <v>49.96</v>
      </c>
      <c r="I66">
        <f>VLOOKUP(C:C,worksheet!A:T, 13, FALSE)</f>
        <v>0</v>
      </c>
      <c r="J66">
        <f>VLOOKUP(C:C,worksheet!A:T, 15, FALSE)</f>
        <v>0</v>
      </c>
      <c r="K66" s="143">
        <f t="shared" si="0"/>
        <v>-1</v>
      </c>
      <c r="L66" s="143">
        <f t="shared" si="1"/>
        <v>-1</v>
      </c>
      <c r="M66" s="142"/>
    </row>
    <row r="67" spans="1:13" x14ac:dyDescent="0.25">
      <c r="A67">
        <f>VLOOKUP(C:C,worksheet!A:T, 2, FALSE)</f>
        <v>2</v>
      </c>
      <c r="B67" t="str">
        <f>VLOOKUP(C:C,worksheet!A:T, 3, FALSE)</f>
        <v>I-5 SB</v>
      </c>
      <c r="C67">
        <f>'[2]I-5 SB'!A67</f>
        <v>27824</v>
      </c>
      <c r="D67">
        <f>VLOOKUP(C:C,worksheet!A:T, 4, FALSE)</f>
        <v>117</v>
      </c>
      <c r="E67">
        <f>VLOOKUP(C:C,worksheet!A:T, 5, FALSE)</f>
        <v>0.12</v>
      </c>
      <c r="F67" t="str">
        <f>VLOOKUP(C:C,worksheet!A:T, 6, FALSE)</f>
        <v>PERSHING</v>
      </c>
      <c r="G67">
        <f>VLOOKUP(C:C,worksheet!A:T, 8, FALSE)</f>
        <v>66.040000000000006</v>
      </c>
      <c r="H67">
        <f>VLOOKUP(C:C,worksheet!A:T, 10, FALSE)</f>
        <v>49.96</v>
      </c>
      <c r="I67">
        <f>VLOOKUP(C:C,worksheet!A:T, 13, FALSE)</f>
        <v>0</v>
      </c>
      <c r="J67">
        <f>VLOOKUP(C:C,worksheet!A:T, 15, FALSE)</f>
        <v>0</v>
      </c>
      <c r="K67" s="143">
        <f t="shared" ref="K67:K107" si="2">(I67/G67)-1</f>
        <v>-1</v>
      </c>
      <c r="L67" s="143">
        <f t="shared" ref="L67:L107" si="3">(J67/H67)-1</f>
        <v>-1</v>
      </c>
      <c r="M67" s="142"/>
    </row>
    <row r="68" spans="1:13" x14ac:dyDescent="0.25">
      <c r="A68">
        <f>VLOOKUP(C:C,worksheet!A:T, 2, FALSE)</f>
        <v>2</v>
      </c>
      <c r="B68" t="str">
        <f>VLOOKUP(C:C,worksheet!A:T, 3, FALSE)</f>
        <v>I-5 SB</v>
      </c>
      <c r="C68">
        <f>'[2]I-5 SB'!A68</f>
        <v>20705</v>
      </c>
      <c r="D68">
        <f>VLOOKUP(C:C,worksheet!A:T, 4, FALSE)</f>
        <v>118</v>
      </c>
      <c r="E68">
        <f>VLOOKUP(C:C,worksheet!A:T, 5, FALSE)</f>
        <v>0.39</v>
      </c>
      <c r="F68" t="str">
        <f>VLOOKUP(C:C,worksheet!A:T, 6, FALSE)</f>
        <v>SR-94 EB</v>
      </c>
      <c r="G68">
        <f>VLOOKUP(C:C,worksheet!A:T, 8, FALSE)</f>
        <v>66.040000000000006</v>
      </c>
      <c r="H68">
        <f>VLOOKUP(C:C,worksheet!A:T, 10, FALSE)</f>
        <v>49.96</v>
      </c>
      <c r="I68">
        <f>VLOOKUP(C:C,worksheet!A:T, 13, FALSE)</f>
        <v>0</v>
      </c>
      <c r="J68">
        <f>VLOOKUP(C:C,worksheet!A:T, 15, FALSE)</f>
        <v>0</v>
      </c>
      <c r="K68" s="143">
        <f t="shared" si="2"/>
        <v>-1</v>
      </c>
      <c r="L68" s="143">
        <f t="shared" si="3"/>
        <v>-1</v>
      </c>
      <c r="M68" s="142"/>
    </row>
    <row r="69" spans="1:13" x14ac:dyDescent="0.25">
      <c r="A69">
        <f>VLOOKUP(C:C,worksheet!A:T, 2, FALSE)</f>
        <v>2</v>
      </c>
      <c r="B69" t="str">
        <f>VLOOKUP(C:C,worksheet!A:T, 3, FALSE)</f>
        <v>I-5 SB</v>
      </c>
      <c r="C69">
        <f>'[2]I-5 SB'!A69</f>
        <v>20706</v>
      </c>
      <c r="D69">
        <f>VLOOKUP(C:C,worksheet!A:T, 4, FALSE)</f>
        <v>119</v>
      </c>
      <c r="E69">
        <f>VLOOKUP(C:C,worksheet!A:T, 5, FALSE)</f>
        <v>0.28000000000000003</v>
      </c>
      <c r="F69" t="str">
        <f>VLOOKUP(C:C,worksheet!A:T, 6, FALSE)</f>
        <v>PARK</v>
      </c>
      <c r="G69">
        <f>VLOOKUP(C:C,worksheet!A:T, 8, FALSE)</f>
        <v>40.71</v>
      </c>
      <c r="H69">
        <f>VLOOKUP(C:C,worksheet!A:T, 10, FALSE)</f>
        <v>63.27</v>
      </c>
      <c r="I69">
        <f>VLOOKUP(C:C,worksheet!A:T, 13, FALSE)</f>
        <v>0</v>
      </c>
      <c r="J69">
        <f>VLOOKUP(C:C,worksheet!A:T, 15, FALSE)</f>
        <v>0</v>
      </c>
      <c r="K69" s="143">
        <f t="shared" si="2"/>
        <v>-1</v>
      </c>
      <c r="L69" s="143">
        <f t="shared" si="3"/>
        <v>-1</v>
      </c>
      <c r="M69" s="142"/>
    </row>
    <row r="70" spans="1:13" x14ac:dyDescent="0.25">
      <c r="A70">
        <f>VLOOKUP(C:C,worksheet!A:T, 2, FALSE)</f>
        <v>2</v>
      </c>
      <c r="B70" t="str">
        <f>VLOOKUP(C:C,worksheet!A:T, 3, FALSE)</f>
        <v>I-5 SB</v>
      </c>
      <c r="C70">
        <f>'[2]I-5 SB'!A70</f>
        <v>20709</v>
      </c>
      <c r="D70">
        <f>VLOOKUP(C:C,worksheet!A:T, 4, FALSE)</f>
        <v>120</v>
      </c>
      <c r="E70">
        <f>VLOOKUP(C:C,worksheet!A:T, 5, FALSE)</f>
        <v>0.18</v>
      </c>
      <c r="F70" t="str">
        <f>VLOOKUP(C:C,worksheet!A:T, 6, FALSE)</f>
        <v>PERSHING</v>
      </c>
      <c r="G70">
        <f>VLOOKUP(C:C,worksheet!A:T, 8, FALSE)</f>
        <v>66.040000000000006</v>
      </c>
      <c r="H70">
        <f>VLOOKUP(C:C,worksheet!A:T, 10, FALSE)</f>
        <v>49.96</v>
      </c>
      <c r="I70">
        <f>VLOOKUP(C:C,worksheet!A:T, 13, FALSE)</f>
        <v>0</v>
      </c>
      <c r="J70">
        <f>VLOOKUP(C:C,worksheet!A:T, 15, FALSE)</f>
        <v>0</v>
      </c>
      <c r="K70" s="143">
        <f t="shared" si="2"/>
        <v>-1</v>
      </c>
      <c r="L70" s="143">
        <f t="shared" si="3"/>
        <v>-1</v>
      </c>
      <c r="M70" s="142"/>
    </row>
    <row r="71" spans="1:13" x14ac:dyDescent="0.25">
      <c r="A71">
        <f>VLOOKUP(C:C,worksheet!A:T, 2, FALSE)</f>
        <v>2</v>
      </c>
      <c r="B71" t="str">
        <f>VLOOKUP(C:C,worksheet!A:T, 3, FALSE)</f>
        <v>I-5 SB</v>
      </c>
      <c r="C71">
        <f>'[2]I-5 SB'!A71</f>
        <v>27795</v>
      </c>
      <c r="D71">
        <f>VLOOKUP(C:C,worksheet!A:T, 4, FALSE)</f>
        <v>122</v>
      </c>
      <c r="E71">
        <f>VLOOKUP(C:C,worksheet!A:T, 5, FALSE)</f>
        <v>0.23</v>
      </c>
      <c r="F71" t="str">
        <f>VLOOKUP(C:C,worksheet!A:T, 6, FALSE)</f>
        <v>IMPERIAL</v>
      </c>
      <c r="G71">
        <f>VLOOKUP(C:C,worksheet!A:T, 8, FALSE)</f>
        <v>38.99</v>
      </c>
      <c r="H71">
        <f>VLOOKUP(C:C,worksheet!A:T, 10, FALSE)</f>
        <v>64.03</v>
      </c>
      <c r="I71">
        <f>VLOOKUP(C:C,worksheet!A:T, 13, FALSE)</f>
        <v>0</v>
      </c>
      <c r="J71">
        <f>VLOOKUP(C:C,worksheet!A:T, 15, FALSE)</f>
        <v>0</v>
      </c>
      <c r="K71" s="143">
        <f t="shared" si="2"/>
        <v>-1</v>
      </c>
      <c r="L71" s="143">
        <f t="shared" si="3"/>
        <v>-1</v>
      </c>
      <c r="M71" s="142"/>
    </row>
    <row r="72" spans="1:13" x14ac:dyDescent="0.25">
      <c r="A72">
        <f>VLOOKUP(C:C,worksheet!A:T, 2, FALSE)</f>
        <v>2</v>
      </c>
      <c r="B72" t="str">
        <f>VLOOKUP(C:C,worksheet!A:T, 3, FALSE)</f>
        <v>I-5 SB</v>
      </c>
      <c r="C72">
        <f>'[2]I-5 SB'!A72</f>
        <v>30842</v>
      </c>
      <c r="D72">
        <f>VLOOKUP(C:C,worksheet!A:T, 4, FALSE)</f>
        <v>124</v>
      </c>
      <c r="E72">
        <f>VLOOKUP(C:C,worksheet!A:T, 5, FALSE)</f>
        <v>0.15</v>
      </c>
      <c r="F72" t="str">
        <f>VLOOKUP(C:C,worksheet!A:T, 6, FALSE)</f>
        <v>BEARDSLEY</v>
      </c>
      <c r="G72">
        <f>VLOOKUP(C:C,worksheet!A:T, 8, FALSE)</f>
        <v>66.22</v>
      </c>
      <c r="H72">
        <f>VLOOKUP(C:C,worksheet!A:T, 10, FALSE)</f>
        <v>41.25</v>
      </c>
      <c r="I72">
        <f>VLOOKUP(C:C,worksheet!A:T, 13, FALSE)</f>
        <v>0</v>
      </c>
      <c r="J72">
        <f>VLOOKUP(C:C,worksheet!A:T, 15, FALSE)</f>
        <v>0</v>
      </c>
      <c r="K72" s="143">
        <f t="shared" si="2"/>
        <v>-1</v>
      </c>
      <c r="L72" s="143">
        <f t="shared" si="3"/>
        <v>-1</v>
      </c>
      <c r="M72" s="142"/>
    </row>
    <row r="73" spans="1:13" x14ac:dyDescent="0.25">
      <c r="A73">
        <f>VLOOKUP(C:C,worksheet!A:T, 2, FALSE)</f>
        <v>2</v>
      </c>
      <c r="B73" t="str">
        <f>VLOOKUP(C:C,worksheet!A:T, 3, FALSE)</f>
        <v>I-5 SB</v>
      </c>
      <c r="C73">
        <f>'[2]I-5 SB'!A73</f>
        <v>30865</v>
      </c>
      <c r="D73">
        <f>VLOOKUP(C:C,worksheet!A:T, 4, FALSE)</f>
        <v>126</v>
      </c>
      <c r="E73">
        <f>VLOOKUP(C:C,worksheet!A:T, 5, FALSE)</f>
        <v>0.15</v>
      </c>
      <c r="F73" t="str">
        <f>VLOOKUP(C:C,worksheet!A:T, 6, FALSE)</f>
        <v>SR-75 SB</v>
      </c>
      <c r="G73">
        <f>VLOOKUP(C:C,worksheet!A:T, 8, FALSE)</f>
        <v>66.22</v>
      </c>
      <c r="H73">
        <f>VLOOKUP(C:C,worksheet!A:T, 10, FALSE)</f>
        <v>41.25</v>
      </c>
      <c r="I73">
        <f>VLOOKUP(C:C,worksheet!A:T, 13, FALSE)</f>
        <v>0</v>
      </c>
      <c r="J73">
        <f>VLOOKUP(C:C,worksheet!A:T, 15, FALSE)</f>
        <v>0</v>
      </c>
      <c r="K73" s="143">
        <f t="shared" si="2"/>
        <v>-1</v>
      </c>
      <c r="L73" s="143">
        <f t="shared" si="3"/>
        <v>-1</v>
      </c>
      <c r="M73" s="142"/>
    </row>
    <row r="74" spans="1:13" x14ac:dyDescent="0.25">
      <c r="A74">
        <f>VLOOKUP(C:C,worksheet!A:T, 2, FALSE)</f>
        <v>2</v>
      </c>
      <c r="B74" t="str">
        <f>VLOOKUP(C:C,worksheet!A:T, 3, FALSE)</f>
        <v>I-5 SB</v>
      </c>
      <c r="C74">
        <f>'[2]I-5 SB'!A74</f>
        <v>28745</v>
      </c>
      <c r="D74">
        <f>VLOOKUP(C:C,worksheet!A:T, 4, FALSE)</f>
        <v>128</v>
      </c>
      <c r="E74">
        <f>VLOOKUP(C:C,worksheet!A:T, 5, FALSE)</f>
        <v>0.16</v>
      </c>
      <c r="F74" t="str">
        <f>VLOOKUP(C:C,worksheet!A:T, 6, FALSE)</f>
        <v>SR-75 NB</v>
      </c>
      <c r="G74">
        <f>VLOOKUP(C:C,worksheet!A:T, 8, FALSE)</f>
        <v>67.44</v>
      </c>
      <c r="H74">
        <f>VLOOKUP(C:C,worksheet!A:T, 10, FALSE)</f>
        <v>37.5</v>
      </c>
      <c r="I74">
        <f>VLOOKUP(C:C,worksheet!A:T, 13, FALSE)</f>
        <v>0</v>
      </c>
      <c r="J74">
        <f>VLOOKUP(C:C,worksheet!A:T, 15, FALSE)</f>
        <v>0</v>
      </c>
      <c r="K74" s="143">
        <f t="shared" si="2"/>
        <v>-1</v>
      </c>
      <c r="L74" s="143">
        <f t="shared" si="3"/>
        <v>-1</v>
      </c>
      <c r="M74" s="142"/>
    </row>
    <row r="75" spans="1:13" x14ac:dyDescent="0.25">
      <c r="A75">
        <f>VLOOKUP(C:C,worksheet!A:T, 2, FALSE)</f>
        <v>2</v>
      </c>
      <c r="B75" t="str">
        <f>VLOOKUP(C:C,worksheet!A:T, 3, FALSE)</f>
        <v>I-5 SB</v>
      </c>
      <c r="C75">
        <f>'[2]I-5 SB'!A75</f>
        <v>20711</v>
      </c>
      <c r="D75">
        <f>VLOOKUP(C:C,worksheet!A:T, 4, FALSE)</f>
        <v>129</v>
      </c>
      <c r="E75">
        <f>VLOOKUP(C:C,worksheet!A:T, 5, FALSE)</f>
        <v>0.5</v>
      </c>
      <c r="F75" t="str">
        <f>VLOOKUP(C:C,worksheet!A:T, 6, FALSE)</f>
        <v>NATIONAL</v>
      </c>
      <c r="G75">
        <f>VLOOKUP(C:C,worksheet!A:T, 8, FALSE)</f>
        <v>67.44</v>
      </c>
      <c r="H75">
        <f>VLOOKUP(C:C,worksheet!A:T, 10, FALSE)</f>
        <v>37.5</v>
      </c>
      <c r="I75">
        <f>VLOOKUP(C:C,worksheet!A:T, 13, FALSE)</f>
        <v>0</v>
      </c>
      <c r="J75">
        <f>VLOOKUP(C:C,worksheet!A:T, 15, FALSE)</f>
        <v>0</v>
      </c>
      <c r="K75" s="143">
        <f t="shared" si="2"/>
        <v>-1</v>
      </c>
      <c r="L75" s="143">
        <f t="shared" si="3"/>
        <v>-1</v>
      </c>
      <c r="M75" s="142"/>
    </row>
    <row r="76" spans="1:13" x14ac:dyDescent="0.25">
      <c r="A76">
        <f>VLOOKUP(C:C,worksheet!A:T, 2, FALSE)</f>
        <v>2</v>
      </c>
      <c r="B76" t="str">
        <f>VLOOKUP(C:C,worksheet!A:T, 3, FALSE)</f>
        <v>I-5 SB</v>
      </c>
      <c r="C76">
        <f>'[2]I-5 SB'!A76</f>
        <v>20713</v>
      </c>
      <c r="D76">
        <f>VLOOKUP(C:C,worksheet!A:T, 4, FALSE)</f>
        <v>131</v>
      </c>
      <c r="E76">
        <f>VLOOKUP(C:C,worksheet!A:T, 5, FALSE)</f>
        <v>0.33</v>
      </c>
      <c r="F76" t="str">
        <f>VLOOKUP(C:C,worksheet!A:T, 6, FALSE)</f>
        <v>SR-15 NB</v>
      </c>
      <c r="G76">
        <f>VLOOKUP(C:C,worksheet!A:T, 8, FALSE)</f>
        <v>66.83</v>
      </c>
      <c r="H76">
        <f>VLOOKUP(C:C,worksheet!A:T, 10, FALSE)</f>
        <v>40.659999999999997</v>
      </c>
      <c r="I76">
        <f>VLOOKUP(C:C,worksheet!A:T, 13, FALSE)</f>
        <v>0</v>
      </c>
      <c r="J76">
        <f>VLOOKUP(C:C,worksheet!A:T, 15, FALSE)</f>
        <v>0</v>
      </c>
      <c r="K76" s="143">
        <f t="shared" si="2"/>
        <v>-1</v>
      </c>
      <c r="L76" s="143">
        <f t="shared" si="3"/>
        <v>-1</v>
      </c>
      <c r="M76" s="142"/>
    </row>
    <row r="77" spans="1:13" x14ac:dyDescent="0.25">
      <c r="A77">
        <f>VLOOKUP(C:C,worksheet!A:T, 2, FALSE)</f>
        <v>2</v>
      </c>
      <c r="B77" t="str">
        <f>VLOOKUP(C:C,worksheet!A:T, 3, FALSE)</f>
        <v>I-5 SB</v>
      </c>
      <c r="C77">
        <f>'[2]I-5 SB'!A77</f>
        <v>27781</v>
      </c>
      <c r="D77">
        <f>VLOOKUP(C:C,worksheet!A:T, 4, FALSE)</f>
        <v>132</v>
      </c>
      <c r="E77">
        <f>VLOOKUP(C:C,worksheet!A:T, 5, FALSE)</f>
        <v>0.31</v>
      </c>
      <c r="F77" t="str">
        <f>VLOOKUP(C:C,worksheet!A:T, 6, FALSE)</f>
        <v>MAIN</v>
      </c>
      <c r="G77">
        <f>VLOOKUP(C:C,worksheet!A:T, 8, FALSE)</f>
        <v>66.83</v>
      </c>
      <c r="H77">
        <f>VLOOKUP(C:C,worksheet!A:T, 10, FALSE)</f>
        <v>40.659999999999997</v>
      </c>
      <c r="I77">
        <f>VLOOKUP(C:C,worksheet!A:T, 13, FALSE)</f>
        <v>0</v>
      </c>
      <c r="J77">
        <f>VLOOKUP(C:C,worksheet!A:T, 15, FALSE)</f>
        <v>0</v>
      </c>
      <c r="K77" s="143">
        <f t="shared" si="2"/>
        <v>-1</v>
      </c>
      <c r="L77" s="143">
        <f t="shared" si="3"/>
        <v>-1</v>
      </c>
      <c r="M77" s="142"/>
    </row>
    <row r="78" spans="1:13" x14ac:dyDescent="0.25">
      <c r="A78">
        <f>VLOOKUP(C:C,worksheet!A:T, 2, FALSE)</f>
        <v>2</v>
      </c>
      <c r="B78" t="str">
        <f>VLOOKUP(C:C,worksheet!A:T, 3, FALSE)</f>
        <v>I-5 SB</v>
      </c>
      <c r="C78">
        <f>'[2]I-5 SB'!A78</f>
        <v>20717</v>
      </c>
      <c r="D78">
        <f>VLOOKUP(C:C,worksheet!A:T, 4, FALSE)</f>
        <v>133</v>
      </c>
      <c r="E78">
        <f>VLOOKUP(C:C,worksheet!A:T, 5, FALSE)</f>
        <v>0.64</v>
      </c>
      <c r="F78" t="str">
        <f>VLOOKUP(C:C,worksheet!A:T, 6, FALSE)</f>
        <v>SR-15 SB</v>
      </c>
      <c r="G78">
        <f>VLOOKUP(C:C,worksheet!A:T, 8, FALSE)</f>
        <v>67.86</v>
      </c>
      <c r="H78">
        <f>VLOOKUP(C:C,worksheet!A:T, 10, FALSE)</f>
        <v>35.42</v>
      </c>
      <c r="I78">
        <f>VLOOKUP(C:C,worksheet!A:T, 13, FALSE)</f>
        <v>0</v>
      </c>
      <c r="J78">
        <f>VLOOKUP(C:C,worksheet!A:T, 15, FALSE)</f>
        <v>0</v>
      </c>
      <c r="K78" s="143">
        <f t="shared" si="2"/>
        <v>-1</v>
      </c>
      <c r="L78" s="143">
        <f t="shared" si="3"/>
        <v>-1</v>
      </c>
      <c r="M78" s="142"/>
    </row>
    <row r="79" spans="1:13" x14ac:dyDescent="0.25">
      <c r="A79">
        <f>VLOOKUP(C:C,worksheet!A:T, 2, FALSE)</f>
        <v>2</v>
      </c>
      <c r="B79" t="str">
        <f>VLOOKUP(C:C,worksheet!A:T, 3, FALSE)</f>
        <v>I-5 SB</v>
      </c>
      <c r="C79">
        <f>'[2]I-5 SB'!A79</f>
        <v>28722</v>
      </c>
      <c r="D79">
        <f>VLOOKUP(C:C,worksheet!A:T, 4, FALSE)</f>
        <v>135</v>
      </c>
      <c r="E79">
        <f>VLOOKUP(C:C,worksheet!A:T, 5, FALSE)</f>
        <v>0.28000000000000003</v>
      </c>
      <c r="F79" t="str">
        <f>VLOOKUP(C:C,worksheet!A:T, 6, FALSE)</f>
        <v>08TH</v>
      </c>
      <c r="G79">
        <f>VLOOKUP(C:C,worksheet!A:T, 8, FALSE)</f>
        <v>66.14</v>
      </c>
      <c r="H79">
        <f>VLOOKUP(C:C,worksheet!A:T, 10, FALSE)</f>
        <v>38.299999999999997</v>
      </c>
      <c r="I79">
        <f>VLOOKUP(C:C,worksheet!A:T, 13, FALSE)</f>
        <v>0</v>
      </c>
      <c r="J79">
        <f>VLOOKUP(C:C,worksheet!A:T, 15, FALSE)</f>
        <v>0</v>
      </c>
      <c r="K79" s="143">
        <f t="shared" si="2"/>
        <v>-1</v>
      </c>
      <c r="L79" s="143">
        <f t="shared" si="3"/>
        <v>-1</v>
      </c>
      <c r="M79" s="142"/>
    </row>
    <row r="80" spans="1:13" x14ac:dyDescent="0.25">
      <c r="A80">
        <f>VLOOKUP(C:C,worksheet!A:T, 2, FALSE)</f>
        <v>2</v>
      </c>
      <c r="B80" t="str">
        <f>VLOOKUP(C:C,worksheet!A:T, 3, FALSE)</f>
        <v>I-5 SB</v>
      </c>
      <c r="C80">
        <f>'[2]I-5 SB'!A80</f>
        <v>28717</v>
      </c>
      <c r="D80">
        <f>VLOOKUP(C:C,worksheet!A:T, 4, FALSE)</f>
        <v>136</v>
      </c>
      <c r="E80">
        <f>VLOOKUP(C:C,worksheet!A:T, 5, FALSE)</f>
        <v>0.13</v>
      </c>
      <c r="F80" t="str">
        <f>VLOOKUP(C:C,worksheet!A:T, 6, FALSE)</f>
        <v>CIVIC CENTER</v>
      </c>
      <c r="G80">
        <f>VLOOKUP(C:C,worksheet!A:T, 8, FALSE)</f>
        <v>66.099999999999994</v>
      </c>
      <c r="H80">
        <f>VLOOKUP(C:C,worksheet!A:T, 10, FALSE)</f>
        <v>44.15</v>
      </c>
      <c r="I80">
        <f>VLOOKUP(C:C,worksheet!A:T, 13, FALSE)</f>
        <v>0</v>
      </c>
      <c r="J80">
        <f>VLOOKUP(C:C,worksheet!A:T, 15, FALSE)</f>
        <v>0</v>
      </c>
      <c r="K80" s="143">
        <f t="shared" si="2"/>
        <v>-1</v>
      </c>
      <c r="L80" s="143">
        <f t="shared" si="3"/>
        <v>-1</v>
      </c>
      <c r="M80" s="142"/>
    </row>
    <row r="81" spans="1:13" x14ac:dyDescent="0.25">
      <c r="A81">
        <f>VLOOKUP(C:C,worksheet!A:T, 2, FALSE)</f>
        <v>2</v>
      </c>
      <c r="B81" t="str">
        <f>VLOOKUP(C:C,worksheet!A:T, 3, FALSE)</f>
        <v>I-5 SB</v>
      </c>
      <c r="C81">
        <f>'[2]I-5 SB'!A81</f>
        <v>28716</v>
      </c>
      <c r="D81">
        <f>VLOOKUP(C:C,worksheet!A:T, 4, FALSE)</f>
        <v>137</v>
      </c>
      <c r="E81">
        <f>VLOOKUP(C:C,worksheet!A:T, 5, FALSE)</f>
        <v>0.3</v>
      </c>
      <c r="F81" t="str">
        <f>VLOOKUP(C:C,worksheet!A:T, 6, FALSE)</f>
        <v>CIVIC CENTER</v>
      </c>
      <c r="G81">
        <f>VLOOKUP(C:C,worksheet!A:T, 8, FALSE)</f>
        <v>66.209999999999994</v>
      </c>
      <c r="H81">
        <f>VLOOKUP(C:C,worksheet!A:T, 10, FALSE)</f>
        <v>41.4</v>
      </c>
      <c r="I81">
        <f>VLOOKUP(C:C,worksheet!A:T, 13, FALSE)</f>
        <v>0</v>
      </c>
      <c r="J81">
        <f>VLOOKUP(C:C,worksheet!A:T, 15, FALSE)</f>
        <v>0</v>
      </c>
      <c r="K81" s="143">
        <f t="shared" si="2"/>
        <v>-1</v>
      </c>
      <c r="L81" s="143">
        <f t="shared" si="3"/>
        <v>-1</v>
      </c>
      <c r="M81" s="142"/>
    </row>
    <row r="82" spans="1:13" x14ac:dyDescent="0.25">
      <c r="A82">
        <f>VLOOKUP(C:C,worksheet!A:T, 2, FALSE)</f>
        <v>2</v>
      </c>
      <c r="B82" t="str">
        <f>VLOOKUP(C:C,worksheet!A:T, 3, FALSE)</f>
        <v>I-5 SB</v>
      </c>
      <c r="C82">
        <f>'[2]I-5 SB'!A82</f>
        <v>28706</v>
      </c>
      <c r="D82">
        <f>VLOOKUP(C:C,worksheet!A:T, 4, FALSE)</f>
        <v>139</v>
      </c>
      <c r="E82">
        <f>VLOOKUP(C:C,worksheet!A:T, 5, FALSE)</f>
        <v>0.42</v>
      </c>
      <c r="F82" t="str">
        <f>VLOOKUP(C:C,worksheet!A:T, 6, FALSE)</f>
        <v>24TH</v>
      </c>
      <c r="G82">
        <f>VLOOKUP(C:C,worksheet!A:T, 8, FALSE)</f>
        <v>67.209999999999994</v>
      </c>
      <c r="H82">
        <f>VLOOKUP(C:C,worksheet!A:T, 10, FALSE)</f>
        <v>52.48</v>
      </c>
      <c r="I82">
        <f>VLOOKUP(C:C,worksheet!A:T, 13, FALSE)</f>
        <v>0</v>
      </c>
      <c r="J82">
        <f>VLOOKUP(C:C,worksheet!A:T, 15, FALSE)</f>
        <v>0</v>
      </c>
      <c r="K82" s="143">
        <f t="shared" si="2"/>
        <v>-1</v>
      </c>
      <c r="L82" s="143">
        <f t="shared" si="3"/>
        <v>-1</v>
      </c>
      <c r="M82" s="142"/>
    </row>
    <row r="83" spans="1:13" x14ac:dyDescent="0.25">
      <c r="A83">
        <f>VLOOKUP(C:C,worksheet!A:T, 2, FALSE)</f>
        <v>2</v>
      </c>
      <c r="B83" t="str">
        <f>VLOOKUP(C:C,worksheet!A:T, 3, FALSE)</f>
        <v>I-5 SB</v>
      </c>
      <c r="C83">
        <f>'[2]I-5 SB'!A83</f>
        <v>28700</v>
      </c>
      <c r="D83">
        <f>VLOOKUP(C:C,worksheet!A:T, 4, FALSE)</f>
        <v>142</v>
      </c>
      <c r="E83">
        <f>VLOOKUP(C:C,worksheet!A:T, 5, FALSE)</f>
        <v>0.2</v>
      </c>
      <c r="F83" t="str">
        <f>VLOOKUP(C:C,worksheet!A:T, 6, FALSE)</f>
        <v>SR-54 WB</v>
      </c>
      <c r="G83">
        <f>VLOOKUP(C:C,worksheet!A:T, 8, FALSE)</f>
        <v>66.790000000000006</v>
      </c>
      <c r="H83">
        <f>VLOOKUP(C:C,worksheet!A:T, 10, FALSE)</f>
        <v>44.62</v>
      </c>
      <c r="I83">
        <f>VLOOKUP(C:C,worksheet!A:T, 13, FALSE)</f>
        <v>0</v>
      </c>
      <c r="J83">
        <f>VLOOKUP(C:C,worksheet!A:T, 15, FALSE)</f>
        <v>0</v>
      </c>
      <c r="K83" s="143">
        <f t="shared" si="2"/>
        <v>-1</v>
      </c>
      <c r="L83" s="143">
        <f t="shared" si="3"/>
        <v>-1</v>
      </c>
      <c r="M83" s="142"/>
    </row>
    <row r="84" spans="1:13" x14ac:dyDescent="0.25">
      <c r="A84">
        <f>VLOOKUP(C:C,worksheet!A:T, 2, FALSE)</f>
        <v>2</v>
      </c>
      <c r="B84" t="str">
        <f>VLOOKUP(C:C,worksheet!A:T, 3, FALSE)</f>
        <v>I-5 SB</v>
      </c>
      <c r="C84">
        <f>'[2]I-5 SB'!A84</f>
        <v>27951</v>
      </c>
      <c r="D84">
        <f>VLOOKUP(C:C,worksheet!A:T, 4, FALSE)</f>
        <v>143</v>
      </c>
      <c r="E84">
        <f>VLOOKUP(C:C,worksheet!A:T, 5, FALSE)</f>
        <v>0.39</v>
      </c>
      <c r="F84" t="str">
        <f>VLOOKUP(C:C,worksheet!A:T, 6, FALSE)</f>
        <v>SR-54 WB</v>
      </c>
      <c r="G84">
        <f>VLOOKUP(C:C,worksheet!A:T, 8, FALSE)</f>
        <v>66.790000000000006</v>
      </c>
      <c r="H84">
        <f>VLOOKUP(C:C,worksheet!A:T, 10, FALSE)</f>
        <v>44.62</v>
      </c>
      <c r="I84">
        <f>VLOOKUP(C:C,worksheet!A:T, 13, FALSE)</f>
        <v>0</v>
      </c>
      <c r="J84">
        <f>VLOOKUP(C:C,worksheet!A:T, 15, FALSE)</f>
        <v>0</v>
      </c>
      <c r="K84" s="143">
        <f t="shared" si="2"/>
        <v>-1</v>
      </c>
      <c r="L84" s="143">
        <f t="shared" si="3"/>
        <v>-1</v>
      </c>
      <c r="M84" s="142"/>
    </row>
    <row r="85" spans="1:13" x14ac:dyDescent="0.25">
      <c r="A85">
        <f>VLOOKUP(C:C,worksheet!A:T, 2, FALSE)</f>
        <v>2</v>
      </c>
      <c r="B85" t="str">
        <f>VLOOKUP(C:C,worksheet!A:T, 3, FALSE)</f>
        <v>I-5 SB</v>
      </c>
      <c r="C85">
        <f>'[2]I-5 SB'!A85</f>
        <v>27952</v>
      </c>
      <c r="D85">
        <f>VLOOKUP(C:C,worksheet!A:T, 4, FALSE)</f>
        <v>144</v>
      </c>
      <c r="E85">
        <f>VLOOKUP(C:C,worksheet!A:T, 5, FALSE)</f>
        <v>0.34</v>
      </c>
      <c r="F85" t="str">
        <f>VLOOKUP(C:C,worksheet!A:T, 6, FALSE)</f>
        <v>E ST</v>
      </c>
      <c r="G85">
        <f>VLOOKUP(C:C,worksheet!A:T, 8, FALSE)</f>
        <v>67.27</v>
      </c>
      <c r="H85">
        <f>VLOOKUP(C:C,worksheet!A:T, 10, FALSE)</f>
        <v>48.55</v>
      </c>
      <c r="I85">
        <f>VLOOKUP(C:C,worksheet!A:T, 13, FALSE)</f>
        <v>0</v>
      </c>
      <c r="J85">
        <f>VLOOKUP(C:C,worksheet!A:T, 15, FALSE)</f>
        <v>0</v>
      </c>
      <c r="K85" s="143">
        <f t="shared" si="2"/>
        <v>-1</v>
      </c>
      <c r="L85" s="143">
        <f t="shared" si="3"/>
        <v>-1</v>
      </c>
      <c r="M85" s="142"/>
    </row>
    <row r="86" spans="1:13" x14ac:dyDescent="0.25">
      <c r="A86">
        <f>VLOOKUP(C:C,worksheet!A:T, 2, FALSE)</f>
        <v>2</v>
      </c>
      <c r="B86" t="str">
        <f>VLOOKUP(C:C,worksheet!A:T, 3, FALSE)</f>
        <v>I-5 SB</v>
      </c>
      <c r="C86">
        <f>'[2]I-5 SB'!A86</f>
        <v>27945</v>
      </c>
      <c r="D86">
        <f>VLOOKUP(C:C,worksheet!A:T, 4, FALSE)</f>
        <v>145</v>
      </c>
      <c r="E86">
        <f>VLOOKUP(C:C,worksheet!A:T, 5, FALSE)</f>
        <v>0.17</v>
      </c>
      <c r="F86" t="str">
        <f>VLOOKUP(C:C,worksheet!A:T, 6, FALSE)</f>
        <v>E ST</v>
      </c>
      <c r="G86">
        <f>VLOOKUP(C:C,worksheet!A:T, 8, FALSE)</f>
        <v>67.27</v>
      </c>
      <c r="H86">
        <f>VLOOKUP(C:C,worksheet!A:T, 10, FALSE)</f>
        <v>48.55</v>
      </c>
      <c r="I86">
        <f>VLOOKUP(C:C,worksheet!A:T, 13, FALSE)</f>
        <v>0</v>
      </c>
      <c r="J86">
        <f>VLOOKUP(C:C,worksheet!A:T, 15, FALSE)</f>
        <v>0</v>
      </c>
      <c r="K86" s="143">
        <f t="shared" si="2"/>
        <v>-1</v>
      </c>
      <c r="L86" s="143">
        <f t="shared" si="3"/>
        <v>-1</v>
      </c>
      <c r="M86" s="142"/>
    </row>
    <row r="87" spans="1:13" x14ac:dyDescent="0.25">
      <c r="A87">
        <f>VLOOKUP(C:C,worksheet!A:T, 2, FALSE)</f>
        <v>2</v>
      </c>
      <c r="B87" t="str">
        <f>VLOOKUP(C:C,worksheet!A:T, 3, FALSE)</f>
        <v>I-5 SB</v>
      </c>
      <c r="C87">
        <f>'[2]I-5 SB'!A87</f>
        <v>27940</v>
      </c>
      <c r="D87">
        <f>VLOOKUP(C:C,worksheet!A:T, 4, FALSE)</f>
        <v>147</v>
      </c>
      <c r="E87">
        <f>VLOOKUP(C:C,worksheet!A:T, 5, FALSE)</f>
        <v>0.42</v>
      </c>
      <c r="F87" t="str">
        <f>VLOOKUP(C:C,worksheet!A:T, 6, FALSE)</f>
        <v>H</v>
      </c>
      <c r="G87">
        <f>VLOOKUP(C:C,worksheet!A:T, 8, FALSE)</f>
        <v>57.63</v>
      </c>
      <c r="H87">
        <f>VLOOKUP(C:C,worksheet!A:T, 10, FALSE)</f>
        <v>67.66</v>
      </c>
      <c r="I87">
        <f>VLOOKUP(C:C,worksheet!A:T, 13, FALSE)</f>
        <v>0</v>
      </c>
      <c r="J87">
        <f>VLOOKUP(C:C,worksheet!A:T, 15, FALSE)</f>
        <v>0</v>
      </c>
      <c r="K87" s="143">
        <f t="shared" si="2"/>
        <v>-1</v>
      </c>
      <c r="L87" s="143">
        <f t="shared" si="3"/>
        <v>-1</v>
      </c>
      <c r="M87" s="142"/>
    </row>
    <row r="88" spans="1:13" x14ac:dyDescent="0.25">
      <c r="A88">
        <f>VLOOKUP(C:C,worksheet!A:T, 2, FALSE)</f>
        <v>2</v>
      </c>
      <c r="B88" t="str">
        <f>VLOOKUP(C:C,worksheet!A:T, 3, FALSE)</f>
        <v>I-5 SB</v>
      </c>
      <c r="C88">
        <f>'[2]I-5 SB'!A88</f>
        <v>27934</v>
      </c>
      <c r="D88">
        <f>VLOOKUP(C:C,worksheet!A:T, 4, FALSE)</f>
        <v>149</v>
      </c>
      <c r="E88">
        <f>VLOOKUP(C:C,worksheet!A:T, 5, FALSE)</f>
        <v>0.39</v>
      </c>
      <c r="F88" t="str">
        <f>VLOOKUP(C:C,worksheet!A:T, 6, FALSE)</f>
        <v>J</v>
      </c>
      <c r="G88">
        <f>VLOOKUP(C:C,worksheet!A:T, 8, FALSE)</f>
        <v>67.099999999999994</v>
      </c>
      <c r="H88">
        <f>VLOOKUP(C:C,worksheet!A:T, 10, FALSE)</f>
        <v>60.9</v>
      </c>
      <c r="I88">
        <f>VLOOKUP(C:C,worksheet!A:T, 13, FALSE)</f>
        <v>0</v>
      </c>
      <c r="J88">
        <f>VLOOKUP(C:C,worksheet!A:T, 15, FALSE)</f>
        <v>0</v>
      </c>
      <c r="K88" s="143">
        <f t="shared" si="2"/>
        <v>-1</v>
      </c>
      <c r="L88" s="143">
        <f t="shared" si="3"/>
        <v>-1</v>
      </c>
      <c r="M88" s="142"/>
    </row>
    <row r="89" spans="1:13" x14ac:dyDescent="0.25">
      <c r="A89">
        <f>VLOOKUP(C:C,worksheet!A:T, 2, FALSE)</f>
        <v>2</v>
      </c>
      <c r="B89" t="str">
        <f>VLOOKUP(C:C,worksheet!A:T, 3, FALSE)</f>
        <v>I-5 SB</v>
      </c>
      <c r="C89">
        <f>'[2]I-5 SB'!A89</f>
        <v>27930</v>
      </c>
      <c r="D89">
        <f>VLOOKUP(C:C,worksheet!A:T, 4, FALSE)</f>
        <v>150</v>
      </c>
      <c r="E89">
        <f>VLOOKUP(C:C,worksheet!A:T, 5, FALSE)</f>
        <v>0.26</v>
      </c>
      <c r="F89" t="str">
        <f>VLOOKUP(C:C,worksheet!A:T, 6, FALSE)</f>
        <v>J</v>
      </c>
      <c r="G89">
        <f>VLOOKUP(C:C,worksheet!A:T, 8, FALSE)</f>
        <v>66.98</v>
      </c>
      <c r="H89">
        <f>VLOOKUP(C:C,worksheet!A:T, 10, FALSE)</f>
        <v>62.53</v>
      </c>
      <c r="I89">
        <f>VLOOKUP(C:C,worksheet!A:T, 13, FALSE)</f>
        <v>0</v>
      </c>
      <c r="J89">
        <f>VLOOKUP(C:C,worksheet!A:T, 15, FALSE)</f>
        <v>0</v>
      </c>
      <c r="K89" s="143">
        <f t="shared" si="2"/>
        <v>-1</v>
      </c>
      <c r="L89" s="143">
        <f t="shared" si="3"/>
        <v>-1</v>
      </c>
      <c r="M89" s="142"/>
    </row>
    <row r="90" spans="1:13" x14ac:dyDescent="0.25">
      <c r="A90">
        <f>VLOOKUP(C:C,worksheet!A:T, 2, FALSE)</f>
        <v>2</v>
      </c>
      <c r="B90" t="str">
        <f>VLOOKUP(C:C,worksheet!A:T, 3, FALSE)</f>
        <v>I-5 SB</v>
      </c>
      <c r="C90">
        <f>'[2]I-5 SB'!A90</f>
        <v>27928</v>
      </c>
      <c r="D90">
        <f>VLOOKUP(C:C,worksheet!A:T, 4, FALSE)</f>
        <v>151</v>
      </c>
      <c r="E90">
        <f>VLOOKUP(C:C,worksheet!A:T, 5, FALSE)</f>
        <v>0.35</v>
      </c>
      <c r="F90" t="str">
        <f>VLOOKUP(C:C,worksheet!A:T, 6, FALSE)</f>
        <v>BAY</v>
      </c>
      <c r="G90">
        <f>VLOOKUP(C:C,worksheet!A:T, 8, FALSE)</f>
        <v>66.98</v>
      </c>
      <c r="H90">
        <f>VLOOKUP(C:C,worksheet!A:T, 10, FALSE)</f>
        <v>62.53</v>
      </c>
      <c r="I90">
        <f>VLOOKUP(C:C,worksheet!A:T, 13, FALSE)</f>
        <v>0</v>
      </c>
      <c r="J90">
        <f>VLOOKUP(C:C,worksheet!A:T, 15, FALSE)</f>
        <v>0</v>
      </c>
      <c r="K90" s="143">
        <f t="shared" si="2"/>
        <v>-1</v>
      </c>
      <c r="L90" s="143">
        <f t="shared" si="3"/>
        <v>-1</v>
      </c>
      <c r="M90" s="142"/>
    </row>
    <row r="91" spans="1:13" x14ac:dyDescent="0.25">
      <c r="A91">
        <f>VLOOKUP(C:C,worksheet!A:T, 2, FALSE)</f>
        <v>2</v>
      </c>
      <c r="B91" t="str">
        <f>VLOOKUP(C:C,worksheet!A:T, 3, FALSE)</f>
        <v>I-5 SB</v>
      </c>
      <c r="C91">
        <f>'[2]I-5 SB'!A91</f>
        <v>27924</v>
      </c>
      <c r="D91">
        <f>VLOOKUP(C:C,worksheet!A:T, 4, FALSE)</f>
        <v>152</v>
      </c>
      <c r="E91">
        <f>VLOOKUP(C:C,worksheet!A:T, 5, FALSE)</f>
        <v>0.22</v>
      </c>
      <c r="F91" t="str">
        <f>VLOOKUP(C:C,worksheet!A:T, 6, FALSE)</f>
        <v>BAY</v>
      </c>
      <c r="G91">
        <f>VLOOKUP(C:C,worksheet!A:T, 8, FALSE)</f>
        <v>66.400000000000006</v>
      </c>
      <c r="H91">
        <f>VLOOKUP(C:C,worksheet!A:T, 10, FALSE)</f>
        <v>62.89</v>
      </c>
      <c r="I91">
        <f>VLOOKUP(C:C,worksheet!A:T, 13, FALSE)</f>
        <v>0</v>
      </c>
      <c r="J91">
        <f>VLOOKUP(C:C,worksheet!A:T, 15, FALSE)</f>
        <v>0</v>
      </c>
      <c r="K91" s="143">
        <f t="shared" si="2"/>
        <v>-1</v>
      </c>
      <c r="L91" s="143">
        <f t="shared" si="3"/>
        <v>-1</v>
      </c>
      <c r="M91" s="142"/>
    </row>
    <row r="92" spans="1:13" x14ac:dyDescent="0.25">
      <c r="A92">
        <f>VLOOKUP(C:C,worksheet!A:T, 2, FALSE)</f>
        <v>2</v>
      </c>
      <c r="B92" t="str">
        <f>VLOOKUP(C:C,worksheet!A:T, 3, FALSE)</f>
        <v>I-5 SB</v>
      </c>
      <c r="C92">
        <f>'[2]I-5 SB'!A92</f>
        <v>27923</v>
      </c>
      <c r="D92">
        <f>VLOOKUP(C:C,worksheet!A:T, 4, FALSE)</f>
        <v>153</v>
      </c>
      <c r="E92">
        <f>VLOOKUP(C:C,worksheet!A:T, 5, FALSE)</f>
        <v>0.41</v>
      </c>
      <c r="F92" t="str">
        <f>VLOOKUP(C:C,worksheet!A:T, 6, FALSE)</f>
        <v>PALOMAR</v>
      </c>
      <c r="G92">
        <f>VLOOKUP(C:C,worksheet!A:T, 8, FALSE)</f>
        <v>66.400000000000006</v>
      </c>
      <c r="H92">
        <f>VLOOKUP(C:C,worksheet!A:T, 10, FALSE)</f>
        <v>62.89</v>
      </c>
      <c r="I92">
        <f>VLOOKUP(C:C,worksheet!A:T, 13, FALSE)</f>
        <v>0</v>
      </c>
      <c r="J92">
        <f>VLOOKUP(C:C,worksheet!A:T, 15, FALSE)</f>
        <v>0</v>
      </c>
      <c r="K92" s="143">
        <f t="shared" si="2"/>
        <v>-1</v>
      </c>
      <c r="L92" s="143">
        <f t="shared" si="3"/>
        <v>-1</v>
      </c>
      <c r="M92" s="142"/>
    </row>
    <row r="93" spans="1:13" x14ac:dyDescent="0.25">
      <c r="A93">
        <f>VLOOKUP(C:C,worksheet!A:T, 2, FALSE)</f>
        <v>2</v>
      </c>
      <c r="B93" t="str">
        <f>VLOOKUP(C:C,worksheet!A:T, 3, FALSE)</f>
        <v>I-5 SB</v>
      </c>
      <c r="C93">
        <f>'[2]I-5 SB'!A93</f>
        <v>27918</v>
      </c>
      <c r="D93">
        <f>VLOOKUP(C:C,worksheet!A:T, 4, FALSE)</f>
        <v>154</v>
      </c>
      <c r="E93">
        <f>VLOOKUP(C:C,worksheet!A:T, 5, FALSE)</f>
        <v>0.16</v>
      </c>
      <c r="F93" t="str">
        <f>VLOOKUP(C:C,worksheet!A:T, 6, FALSE)</f>
        <v>PALOMAR</v>
      </c>
      <c r="G93">
        <f>VLOOKUP(C:C,worksheet!A:T, 8, FALSE)</f>
        <v>66.09</v>
      </c>
      <c r="H93">
        <f>VLOOKUP(C:C,worksheet!A:T, 10, FALSE)</f>
        <v>62.65</v>
      </c>
      <c r="I93">
        <f>VLOOKUP(C:C,worksheet!A:T, 13, FALSE)</f>
        <v>0</v>
      </c>
      <c r="J93">
        <f>VLOOKUP(C:C,worksheet!A:T, 15, FALSE)</f>
        <v>0</v>
      </c>
      <c r="K93" s="143">
        <f t="shared" si="2"/>
        <v>-1</v>
      </c>
      <c r="L93" s="143">
        <f t="shared" si="3"/>
        <v>-1</v>
      </c>
      <c r="M93" s="142"/>
    </row>
    <row r="94" spans="1:13" x14ac:dyDescent="0.25">
      <c r="A94">
        <f>VLOOKUP(C:C,worksheet!A:T, 2, FALSE)</f>
        <v>2</v>
      </c>
      <c r="B94" t="str">
        <f>VLOOKUP(C:C,worksheet!A:T, 3, FALSE)</f>
        <v>I-5 SB</v>
      </c>
      <c r="C94">
        <f>'[2]I-5 SB'!A94</f>
        <v>27915</v>
      </c>
      <c r="D94">
        <f>VLOOKUP(C:C,worksheet!A:T, 4, FALSE)</f>
        <v>155</v>
      </c>
      <c r="E94">
        <f>VLOOKUP(C:C,worksheet!A:T, 5, FALSE)</f>
        <v>0.42</v>
      </c>
      <c r="F94" t="str">
        <f>VLOOKUP(C:C,worksheet!A:T, 6, FALSE)</f>
        <v>MAIN</v>
      </c>
      <c r="G94">
        <f>VLOOKUP(C:C,worksheet!A:T, 8, FALSE)</f>
        <v>66.09</v>
      </c>
      <c r="H94">
        <f>VLOOKUP(C:C,worksheet!A:T, 10, FALSE)</f>
        <v>62.65</v>
      </c>
      <c r="I94">
        <f>VLOOKUP(C:C,worksheet!A:T, 13, FALSE)</f>
        <v>0</v>
      </c>
      <c r="J94">
        <f>VLOOKUP(C:C,worksheet!A:T, 15, FALSE)</f>
        <v>0</v>
      </c>
      <c r="K94" s="143">
        <f t="shared" si="2"/>
        <v>-1</v>
      </c>
      <c r="L94" s="143">
        <f t="shared" si="3"/>
        <v>-1</v>
      </c>
      <c r="M94" s="142"/>
    </row>
    <row r="95" spans="1:13" x14ac:dyDescent="0.25">
      <c r="A95">
        <f>VLOOKUP(C:C,worksheet!A:T, 2, FALSE)</f>
        <v>2</v>
      </c>
      <c r="B95" t="str">
        <f>VLOOKUP(C:C,worksheet!A:T, 3, FALSE)</f>
        <v>I-5 SB</v>
      </c>
      <c r="C95">
        <f>'[2]I-5 SB'!A95</f>
        <v>27844</v>
      </c>
      <c r="D95">
        <f>VLOOKUP(C:C,worksheet!A:T, 4, FALSE)</f>
        <v>157</v>
      </c>
      <c r="E95">
        <f>VLOOKUP(C:C,worksheet!A:T, 5, FALSE)</f>
        <v>0.34</v>
      </c>
      <c r="F95">
        <f>VLOOKUP(C:C,worksheet!A:T, 6, FALSE)</f>
        <v>0</v>
      </c>
      <c r="G95">
        <f>VLOOKUP(C:C,worksheet!A:T, 8, FALSE)</f>
        <v>67.77</v>
      </c>
      <c r="H95">
        <f>VLOOKUP(C:C,worksheet!A:T, 10, FALSE)</f>
        <v>67.290000000000006</v>
      </c>
      <c r="I95">
        <f>VLOOKUP(C:C,worksheet!A:T, 13, FALSE)</f>
        <v>0</v>
      </c>
      <c r="J95">
        <f>VLOOKUP(C:C,worksheet!A:T, 15, FALSE)</f>
        <v>0</v>
      </c>
      <c r="K95" s="143">
        <f t="shared" si="2"/>
        <v>-1</v>
      </c>
      <c r="L95" s="143">
        <f t="shared" si="3"/>
        <v>-1</v>
      </c>
      <c r="M95" s="142"/>
    </row>
    <row r="96" spans="1:13" x14ac:dyDescent="0.25">
      <c r="A96">
        <f>VLOOKUP(C:C,worksheet!A:T, 2, FALSE)</f>
        <v>2</v>
      </c>
      <c r="B96" t="str">
        <f>VLOOKUP(C:C,worksheet!A:T, 3, FALSE)</f>
        <v>I-5 SB</v>
      </c>
      <c r="C96">
        <f>'[2]I-5 SB'!A96</f>
        <v>27843</v>
      </c>
      <c r="D96">
        <f>VLOOKUP(C:C,worksheet!A:T, 4, FALSE)</f>
        <v>158</v>
      </c>
      <c r="E96">
        <f>VLOOKUP(C:C,worksheet!A:T, 5, FALSE)</f>
        <v>0.14000000000000001</v>
      </c>
      <c r="F96" t="str">
        <f>VLOOKUP(C:C,worksheet!A:T, 6, FALSE)</f>
        <v>PALM</v>
      </c>
      <c r="G96">
        <f>VLOOKUP(C:C,worksheet!A:T, 8, FALSE)</f>
        <v>64.98</v>
      </c>
      <c r="H96">
        <f>VLOOKUP(C:C,worksheet!A:T, 10, FALSE)</f>
        <v>63.85</v>
      </c>
      <c r="I96">
        <f>VLOOKUP(C:C,worksheet!A:T, 13, FALSE)</f>
        <v>0</v>
      </c>
      <c r="J96">
        <f>VLOOKUP(C:C,worksheet!A:T, 15, FALSE)</f>
        <v>0</v>
      </c>
      <c r="K96" s="143">
        <f t="shared" si="2"/>
        <v>-1</v>
      </c>
      <c r="L96" s="143">
        <f t="shared" si="3"/>
        <v>-1</v>
      </c>
      <c r="M96" s="142"/>
    </row>
    <row r="97" spans="1:13" x14ac:dyDescent="0.25">
      <c r="A97">
        <f>VLOOKUP(C:C,worksheet!A:T, 2, FALSE)</f>
        <v>2</v>
      </c>
      <c r="B97" t="str">
        <f>VLOOKUP(C:C,worksheet!A:T, 3, FALSE)</f>
        <v>I-5 SB</v>
      </c>
      <c r="C97">
        <f>'[2]I-5 SB'!A97</f>
        <v>27901</v>
      </c>
      <c r="D97">
        <f>VLOOKUP(C:C,worksheet!A:T, 4, FALSE)</f>
        <v>159</v>
      </c>
      <c r="E97">
        <f>VLOOKUP(C:C,worksheet!A:T, 5, FALSE)</f>
        <v>0.14000000000000001</v>
      </c>
      <c r="F97" t="str">
        <f>VLOOKUP(C:C,worksheet!A:T, 6, FALSE)</f>
        <v>PALM</v>
      </c>
      <c r="G97">
        <f>VLOOKUP(C:C,worksheet!A:T, 8, FALSE)</f>
        <v>67.77</v>
      </c>
      <c r="H97">
        <f>VLOOKUP(C:C,worksheet!A:T, 10, FALSE)</f>
        <v>67.290000000000006</v>
      </c>
      <c r="I97">
        <f>VLOOKUP(C:C,worksheet!A:T, 13, FALSE)</f>
        <v>0</v>
      </c>
      <c r="J97">
        <f>VLOOKUP(C:C,worksheet!A:T, 15, FALSE)</f>
        <v>0</v>
      </c>
      <c r="K97" s="143">
        <f t="shared" si="2"/>
        <v>-1</v>
      </c>
      <c r="L97" s="143">
        <f t="shared" si="3"/>
        <v>-1</v>
      </c>
      <c r="M97" s="142"/>
    </row>
    <row r="98" spans="1:13" x14ac:dyDescent="0.25">
      <c r="A98">
        <f>VLOOKUP(C:C,worksheet!A:T, 2, FALSE)</f>
        <v>2</v>
      </c>
      <c r="B98" t="str">
        <f>VLOOKUP(C:C,worksheet!A:T, 3, FALSE)</f>
        <v>I-5 SB</v>
      </c>
      <c r="C98">
        <f>'[2]I-5 SB'!A98</f>
        <v>27902</v>
      </c>
      <c r="D98">
        <f>VLOOKUP(C:C,worksheet!A:T, 4, FALSE)</f>
        <v>160</v>
      </c>
      <c r="E98">
        <f>VLOOKUP(C:C,worksheet!A:T, 5, FALSE)</f>
        <v>0.33</v>
      </c>
      <c r="F98" t="str">
        <f>VLOOKUP(C:C,worksheet!A:T, 6, FALSE)</f>
        <v>CORONADO</v>
      </c>
      <c r="G98">
        <f>VLOOKUP(C:C,worksheet!A:T, 8, FALSE)</f>
        <v>64.97</v>
      </c>
      <c r="H98">
        <f>VLOOKUP(C:C,worksheet!A:T, 10, FALSE)</f>
        <v>64.010000000000005</v>
      </c>
      <c r="I98">
        <f>VLOOKUP(C:C,worksheet!A:T, 13, FALSE)</f>
        <v>0</v>
      </c>
      <c r="J98">
        <f>VLOOKUP(C:C,worksheet!A:T, 15, FALSE)</f>
        <v>0</v>
      </c>
      <c r="K98" s="143">
        <f t="shared" si="2"/>
        <v>-1</v>
      </c>
      <c r="L98" s="143">
        <f t="shared" si="3"/>
        <v>-1</v>
      </c>
      <c r="M98" s="142"/>
    </row>
    <row r="99" spans="1:13" x14ac:dyDescent="0.25">
      <c r="A99">
        <f>VLOOKUP(C:C,worksheet!A:T, 2, FALSE)</f>
        <v>2</v>
      </c>
      <c r="B99" t="str">
        <f>VLOOKUP(C:C,worksheet!A:T, 3, FALSE)</f>
        <v>I-5 SB</v>
      </c>
      <c r="C99">
        <f>'[2]I-5 SB'!A99</f>
        <v>27898</v>
      </c>
      <c r="D99">
        <f>VLOOKUP(C:C,worksheet!A:T, 4, FALSE)</f>
        <v>161</v>
      </c>
      <c r="E99">
        <f>VLOOKUP(C:C,worksheet!A:T, 5, FALSE)</f>
        <v>0.44</v>
      </c>
      <c r="F99" t="str">
        <f>VLOOKUP(C:C,worksheet!A:T, 6, FALSE)</f>
        <v>CORONADO</v>
      </c>
      <c r="G99">
        <f>VLOOKUP(C:C,worksheet!A:T, 8, FALSE)</f>
        <v>66.37</v>
      </c>
      <c r="H99">
        <f>VLOOKUP(C:C,worksheet!A:T, 10, FALSE)</f>
        <v>65.8</v>
      </c>
      <c r="I99">
        <f>VLOOKUP(C:C,worksheet!A:T, 13, FALSE)</f>
        <v>0</v>
      </c>
      <c r="J99">
        <f>VLOOKUP(C:C,worksheet!A:T, 15, FALSE)</f>
        <v>0</v>
      </c>
      <c r="K99" s="143">
        <f t="shared" si="2"/>
        <v>-1</v>
      </c>
      <c r="L99" s="143">
        <f t="shared" si="3"/>
        <v>-1</v>
      </c>
      <c r="M99" s="142"/>
    </row>
    <row r="100" spans="1:13" x14ac:dyDescent="0.25">
      <c r="A100">
        <f>VLOOKUP(C:C,worksheet!A:T, 2, FALSE)</f>
        <v>2</v>
      </c>
      <c r="B100" t="str">
        <f>VLOOKUP(C:C,worksheet!A:T, 3, FALSE)</f>
        <v>I-5 SB</v>
      </c>
      <c r="C100">
        <f>'[2]I-5 SB'!A100</f>
        <v>27878</v>
      </c>
      <c r="D100">
        <f>VLOOKUP(C:C,worksheet!A:T, 4, FALSE)</f>
        <v>162</v>
      </c>
      <c r="E100">
        <f>VLOOKUP(C:C,worksheet!A:T, 5, FALSE)</f>
        <v>0.49</v>
      </c>
      <c r="F100" t="str">
        <f>VLOOKUP(C:C,worksheet!A:T, 6, FALSE)</f>
        <v>SR-905</v>
      </c>
      <c r="G100">
        <f>VLOOKUP(C:C,worksheet!A:T, 8, FALSE)</f>
        <v>66.59</v>
      </c>
      <c r="H100">
        <f>VLOOKUP(C:C,worksheet!A:T, 10, FALSE)</f>
        <v>67.14</v>
      </c>
      <c r="I100">
        <f>VLOOKUP(C:C,worksheet!A:T, 13, FALSE)</f>
        <v>0</v>
      </c>
      <c r="J100">
        <f>VLOOKUP(C:C,worksheet!A:T, 15, FALSE)</f>
        <v>0</v>
      </c>
      <c r="K100" s="143">
        <f t="shared" si="2"/>
        <v>-1</v>
      </c>
      <c r="L100" s="143">
        <f t="shared" si="3"/>
        <v>-1</v>
      </c>
      <c r="M100" s="142"/>
    </row>
    <row r="101" spans="1:13" x14ac:dyDescent="0.25">
      <c r="A101">
        <f>VLOOKUP(C:C,worksheet!A:T, 2, FALSE)</f>
        <v>2</v>
      </c>
      <c r="B101" t="str">
        <f>VLOOKUP(C:C,worksheet!A:T, 3, FALSE)</f>
        <v>I-5 SB</v>
      </c>
      <c r="C101">
        <f>'[2]I-5 SB'!A101</f>
        <v>27864</v>
      </c>
      <c r="D101">
        <f>VLOOKUP(C:C,worksheet!A:T, 4, FALSE)</f>
        <v>163</v>
      </c>
      <c r="E101">
        <f>VLOOKUP(C:C,worksheet!A:T, 5, FALSE)</f>
        <v>0.23</v>
      </c>
      <c r="F101" t="str">
        <f>VLOOKUP(C:C,worksheet!A:T, 6, FALSE)</f>
        <v>SR-905 WB</v>
      </c>
      <c r="G101">
        <f>VLOOKUP(C:C,worksheet!A:T, 8, FALSE)</f>
        <v>66.59</v>
      </c>
      <c r="H101">
        <f>VLOOKUP(C:C,worksheet!A:T, 10, FALSE)</f>
        <v>67.14</v>
      </c>
      <c r="I101">
        <f>VLOOKUP(C:C,worksheet!A:T, 13, FALSE)</f>
        <v>0</v>
      </c>
      <c r="J101">
        <f>VLOOKUP(C:C,worksheet!A:T, 15, FALSE)</f>
        <v>0</v>
      </c>
      <c r="K101" s="143">
        <f t="shared" si="2"/>
        <v>-1</v>
      </c>
      <c r="L101" s="143">
        <f t="shared" si="3"/>
        <v>-1</v>
      </c>
      <c r="M101" s="142"/>
    </row>
    <row r="102" spans="1:13" x14ac:dyDescent="0.25">
      <c r="A102">
        <f>VLOOKUP(C:C,worksheet!A:T, 2, FALSE)</f>
        <v>2</v>
      </c>
      <c r="B102" t="str">
        <f>VLOOKUP(C:C,worksheet!A:T, 3, FALSE)</f>
        <v>I-5 SB</v>
      </c>
      <c r="C102">
        <f>'[2]I-5 SB'!A102</f>
        <v>27860</v>
      </c>
      <c r="D102">
        <f>VLOOKUP(C:C,worksheet!A:T, 4, FALSE)</f>
        <v>164</v>
      </c>
      <c r="E102">
        <f>VLOOKUP(C:C,worksheet!A:T, 5, FALSE)</f>
        <v>0.34</v>
      </c>
      <c r="F102" t="str">
        <f>VLOOKUP(C:C,worksheet!A:T, 6, FALSE)</f>
        <v>SR-905 EB</v>
      </c>
      <c r="G102">
        <f>VLOOKUP(C:C,worksheet!A:T, 8, FALSE)</f>
        <v>66.760000000000005</v>
      </c>
      <c r="H102">
        <f>VLOOKUP(C:C,worksheet!A:T, 10, FALSE)</f>
        <v>65.040000000000006</v>
      </c>
      <c r="I102">
        <f>VLOOKUP(C:C,worksheet!A:T, 13, FALSE)</f>
        <v>0</v>
      </c>
      <c r="J102">
        <f>VLOOKUP(C:C,worksheet!A:T, 15, FALSE)</f>
        <v>0</v>
      </c>
      <c r="K102" s="143">
        <f t="shared" si="2"/>
        <v>-1</v>
      </c>
      <c r="L102" s="143">
        <f t="shared" si="3"/>
        <v>-1</v>
      </c>
      <c r="M102" s="142"/>
    </row>
    <row r="103" spans="1:13" x14ac:dyDescent="0.25">
      <c r="A103">
        <f>VLOOKUP(C:C,worksheet!A:T, 2, FALSE)</f>
        <v>2</v>
      </c>
      <c r="B103" t="str">
        <f>VLOOKUP(C:C,worksheet!A:T, 3, FALSE)</f>
        <v>I-5 SB</v>
      </c>
      <c r="C103">
        <f>'[2]I-5 SB'!A103</f>
        <v>27887</v>
      </c>
      <c r="D103">
        <f>VLOOKUP(C:C,worksheet!A:T, 4, FALSE)</f>
        <v>165</v>
      </c>
      <c r="E103">
        <f>VLOOKUP(C:C,worksheet!A:T, 5, FALSE)</f>
        <v>0.44</v>
      </c>
      <c r="F103" t="str">
        <f>VLOOKUP(C:C,worksheet!A:T, 6, FALSE)</f>
        <v>DAIRY MART</v>
      </c>
      <c r="G103">
        <f>VLOOKUP(C:C,worksheet!A:T, 8, FALSE)</f>
        <v>66.760000000000005</v>
      </c>
      <c r="H103">
        <f>VLOOKUP(C:C,worksheet!A:T, 10, FALSE)</f>
        <v>65.040000000000006</v>
      </c>
      <c r="I103">
        <f>VLOOKUP(C:C,worksheet!A:T, 13, FALSE)</f>
        <v>0</v>
      </c>
      <c r="J103">
        <f>VLOOKUP(C:C,worksheet!A:T, 15, FALSE)</f>
        <v>0</v>
      </c>
      <c r="K103" s="143">
        <f t="shared" si="2"/>
        <v>-1</v>
      </c>
      <c r="L103" s="143">
        <f t="shared" si="3"/>
        <v>-1</v>
      </c>
      <c r="M103" s="142"/>
    </row>
    <row r="104" spans="1:13" x14ac:dyDescent="0.25">
      <c r="A104">
        <f>VLOOKUP(C:C,worksheet!A:T, 2, FALSE)</f>
        <v>2</v>
      </c>
      <c r="B104" t="str">
        <f>VLOOKUP(C:C,worksheet!A:T, 3, FALSE)</f>
        <v>I-5 SB</v>
      </c>
      <c r="C104">
        <f>'[2]I-5 SB'!A104</f>
        <v>27888</v>
      </c>
      <c r="D104">
        <f>VLOOKUP(C:C,worksheet!A:T, 4, FALSE)</f>
        <v>166</v>
      </c>
      <c r="E104">
        <f>VLOOKUP(C:C,worksheet!A:T, 5, FALSE)</f>
        <v>0.69</v>
      </c>
      <c r="F104" t="str">
        <f>VLOOKUP(C:C,worksheet!A:T, 6, FALSE)</f>
        <v>DAIRY MART</v>
      </c>
      <c r="G104">
        <f>VLOOKUP(C:C,worksheet!A:T, 8, FALSE)</f>
        <v>66.760000000000005</v>
      </c>
      <c r="H104">
        <f>VLOOKUP(C:C,worksheet!A:T, 10, FALSE)</f>
        <v>65.040000000000006</v>
      </c>
      <c r="I104">
        <f>VLOOKUP(C:C,worksheet!A:T, 13, FALSE)</f>
        <v>0</v>
      </c>
      <c r="J104">
        <f>VLOOKUP(C:C,worksheet!A:T, 15, FALSE)</f>
        <v>0</v>
      </c>
      <c r="K104" s="143">
        <f t="shared" si="2"/>
        <v>-1</v>
      </c>
      <c r="L104" s="143">
        <f t="shared" si="3"/>
        <v>-1</v>
      </c>
      <c r="M104" s="142"/>
    </row>
    <row r="105" spans="1:13" x14ac:dyDescent="0.25">
      <c r="A105">
        <f>VLOOKUP(C:C,worksheet!A:T, 2, FALSE)</f>
        <v>2</v>
      </c>
      <c r="B105" t="str">
        <f>VLOOKUP(C:C,worksheet!A:T, 3, FALSE)</f>
        <v>I-5 SB</v>
      </c>
      <c r="C105">
        <f>'[2]I-5 SB'!A105</f>
        <v>27155</v>
      </c>
      <c r="D105">
        <f>VLOOKUP(C:C,worksheet!A:T, 4, FALSE)</f>
        <v>167</v>
      </c>
      <c r="E105">
        <f>VLOOKUP(C:C,worksheet!A:T, 5, FALSE)</f>
        <v>0.38</v>
      </c>
      <c r="F105" t="str">
        <f>VLOOKUP(C:C,worksheet!A:T, 6, FALSE)</f>
        <v>VIA DE SAN YSIDRO</v>
      </c>
      <c r="G105">
        <f>VLOOKUP(C:C,worksheet!A:T, 8, FALSE)</f>
        <v>65.459999999999994</v>
      </c>
      <c r="H105">
        <f>VLOOKUP(C:C,worksheet!A:T, 10, FALSE)</f>
        <v>59.56</v>
      </c>
      <c r="I105">
        <f>VLOOKUP(C:C,worksheet!A:T, 13, FALSE)</f>
        <v>0</v>
      </c>
      <c r="J105">
        <f>VLOOKUP(C:C,worksheet!A:T, 15, FALSE)</f>
        <v>0</v>
      </c>
      <c r="K105" s="143">
        <f t="shared" si="2"/>
        <v>-1</v>
      </c>
      <c r="L105" s="143">
        <f t="shared" si="3"/>
        <v>-1</v>
      </c>
      <c r="M105" s="142"/>
    </row>
    <row r="106" spans="1:13" x14ac:dyDescent="0.25">
      <c r="A106">
        <f>VLOOKUP(C:C,worksheet!A:T, 2, FALSE)</f>
        <v>2</v>
      </c>
      <c r="B106" t="str">
        <f>VLOOKUP(C:C,worksheet!A:T, 3, FALSE)</f>
        <v>I-5 SB</v>
      </c>
      <c r="C106">
        <f>'[2]I-5 SB'!A106</f>
        <v>27743</v>
      </c>
      <c r="D106">
        <f>VLOOKUP(C:C,worksheet!A:T, 4, FALSE)</f>
        <v>168</v>
      </c>
      <c r="E106">
        <f>VLOOKUP(C:C,worksheet!A:T, 5, FALSE)</f>
        <v>0.56999999999999995</v>
      </c>
      <c r="F106" t="str">
        <f>VLOOKUP(C:C,worksheet!A:T, 6, FALSE)</f>
        <v>CAM DE LA PLAZA</v>
      </c>
      <c r="G106">
        <f>VLOOKUP(C:C,worksheet!A:T, 8, FALSE)</f>
        <v>61.4</v>
      </c>
      <c r="H106">
        <f>VLOOKUP(C:C,worksheet!A:T, 10, FALSE)</f>
        <v>40.659999999999997</v>
      </c>
      <c r="I106">
        <f>VLOOKUP(C:C,worksheet!A:T, 13, FALSE)</f>
        <v>0</v>
      </c>
      <c r="J106">
        <f>VLOOKUP(C:C,worksheet!A:T, 15, FALSE)</f>
        <v>0</v>
      </c>
      <c r="K106" s="143">
        <f t="shared" si="2"/>
        <v>-1</v>
      </c>
      <c r="L106" s="143">
        <f t="shared" si="3"/>
        <v>-1</v>
      </c>
      <c r="M106" s="142"/>
    </row>
    <row r="107" spans="1:13" x14ac:dyDescent="0.25">
      <c r="A107">
        <f>VLOOKUP(C:C,worksheet!A:T, 2, FALSE)</f>
        <v>2</v>
      </c>
      <c r="B107" t="str">
        <f>VLOOKUP(C:C,worksheet!A:T, 3, FALSE)</f>
        <v>I-5 SB</v>
      </c>
      <c r="C107">
        <f>'[2]I-5 SB'!A107</f>
        <v>619</v>
      </c>
      <c r="D107">
        <f>VLOOKUP(C:C,worksheet!A:T, 4, FALSE)</f>
        <v>169</v>
      </c>
      <c r="E107">
        <f>VLOOKUP(C:C,worksheet!A:T, 5, FALSE)</f>
        <v>0.16</v>
      </c>
      <c r="F107" t="str">
        <f>VLOOKUP(C:C,worksheet!A:T, 6, FALSE)</f>
        <v>I-805 SB</v>
      </c>
      <c r="G107">
        <f>VLOOKUP(C:C,worksheet!A:T, 8, FALSE)</f>
        <v>61.4</v>
      </c>
      <c r="H107">
        <f>VLOOKUP(C:C,worksheet!A:T, 10, FALSE)</f>
        <v>40.659999999999997</v>
      </c>
      <c r="I107">
        <f>VLOOKUP(C:C,worksheet!A:T, 13, FALSE)</f>
        <v>0</v>
      </c>
      <c r="J107">
        <f>VLOOKUP(C:C,worksheet!A:T, 15, FALSE)</f>
        <v>0</v>
      </c>
      <c r="K107" s="143">
        <f t="shared" si="2"/>
        <v>-1</v>
      </c>
      <c r="L107" s="143">
        <f t="shared" si="3"/>
        <v>-1</v>
      </c>
      <c r="M107" s="142"/>
    </row>
    <row r="108" spans="1:13" x14ac:dyDescent="0.25">
      <c r="K108" s="143"/>
      <c r="L108" s="143"/>
      <c r="M108" s="142"/>
    </row>
    <row r="109" spans="1:13" x14ac:dyDescent="0.25">
      <c r="K109" s="143"/>
      <c r="L109" s="143"/>
      <c r="M109" s="142"/>
    </row>
    <row r="110" spans="1:13" x14ac:dyDescent="0.25">
      <c r="K110" s="143"/>
      <c r="L110" s="143"/>
      <c r="M110" s="142"/>
    </row>
    <row r="111" spans="1:13" x14ac:dyDescent="0.25">
      <c r="K111" s="143"/>
      <c r="L111" s="143"/>
      <c r="M111" s="142"/>
    </row>
    <row r="112" spans="1:13" x14ac:dyDescent="0.25">
      <c r="K112" s="143"/>
      <c r="L112" s="143"/>
      <c r="M112" s="142"/>
    </row>
    <row r="113" spans="11:13" x14ac:dyDescent="0.25">
      <c r="K113" s="143"/>
      <c r="L113" s="143"/>
      <c r="M113" s="142"/>
    </row>
    <row r="114" spans="11:13" x14ac:dyDescent="0.25">
      <c r="K114" s="143"/>
      <c r="L114" s="143"/>
      <c r="M114" s="142"/>
    </row>
    <row r="115" spans="11:13" x14ac:dyDescent="0.25">
      <c r="K115" s="143"/>
      <c r="L115" s="143"/>
      <c r="M115" s="142"/>
    </row>
    <row r="116" spans="11:13" x14ac:dyDescent="0.25">
      <c r="K116" s="142"/>
      <c r="L116" s="142"/>
      <c r="M116" s="142"/>
    </row>
    <row r="117" spans="11:13" x14ac:dyDescent="0.25">
      <c r="K117" s="142"/>
      <c r="L117" s="142"/>
      <c r="M117" s="142"/>
    </row>
    <row r="118" spans="11:13" x14ac:dyDescent="0.25">
      <c r="K118" s="142"/>
      <c r="L118" s="142"/>
      <c r="M118" s="142"/>
    </row>
  </sheetData>
  <conditionalFormatting sqref="K108:K115">
    <cfRule type="cellIs" dxfId="207" priority="7" operator="lessThan">
      <formula>-0.2</formula>
    </cfRule>
    <cfRule type="cellIs" dxfId="206" priority="8" operator="greaterThan">
      <formula>0.2</formula>
    </cfRule>
  </conditionalFormatting>
  <conditionalFormatting sqref="L108:L115">
    <cfRule type="cellIs" dxfId="205" priority="5" operator="lessThan">
      <formula>-0.2</formula>
    </cfRule>
    <cfRule type="cellIs" dxfId="204" priority="6" operator="greaterThan">
      <formula>0.2</formula>
    </cfRule>
  </conditionalFormatting>
  <conditionalFormatting sqref="K2:K107">
    <cfRule type="cellIs" dxfId="203" priority="3" operator="lessThan">
      <formula>-0.2</formula>
    </cfRule>
    <cfRule type="cellIs" dxfId="202" priority="4" operator="greaterThan">
      <formula>0.2</formula>
    </cfRule>
  </conditionalFormatting>
  <conditionalFormatting sqref="L2:L107">
    <cfRule type="cellIs" dxfId="201" priority="1" operator="lessThan">
      <formula>-0.2</formula>
    </cfRule>
    <cfRule type="cellIs" dxfId="200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rgb="FFFFCCCC"/>
  </sheetPr>
  <dimension ref="A1:M118"/>
  <sheetViews>
    <sheetView showGridLines="0" topLeftCell="G1" zoomScale="80" zoomScaleNormal="80" workbookViewId="0">
      <selection activeCell="U46" sqref="U46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4" width="6.42578125" bestFit="1" customWidth="1"/>
    <col min="5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1</v>
      </c>
      <c r="B2" t="str">
        <f>VLOOKUP(C:C,worksheet!A:T, 3, FALSE)</f>
        <v>I-15 NB</v>
      </c>
      <c r="C2">
        <f>'[2]I-15 NB'!A2</f>
        <v>8977</v>
      </c>
      <c r="D2">
        <f>VLOOKUP(C:C,worksheet!A:T, 4, FALSE)</f>
        <v>2</v>
      </c>
      <c r="E2">
        <f>VLOOKUP(C:C,worksheet!A:T, 5, FALSE)</f>
        <v>0.4</v>
      </c>
      <c r="F2" t="str">
        <f>VLOOKUP(C:C,worksheet!A:T, 6, FALSE)</f>
        <v>ADAMS</v>
      </c>
      <c r="G2">
        <f>VLOOKUP(C:C,worksheet!A:T, 8, FALSE)</f>
        <v>39.270000000000003</v>
      </c>
      <c r="H2">
        <f>VLOOKUP(C:C,worksheet!A:T, 10, FALSE)</f>
        <v>66.23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1</v>
      </c>
      <c r="B3" t="str">
        <f>VLOOKUP(C:C,worksheet!A:T, 3, FALSE)</f>
        <v>I-15 NB</v>
      </c>
      <c r="C3">
        <f>'[2]I-15 NB'!A3</f>
        <v>8976</v>
      </c>
      <c r="D3">
        <f>VLOOKUP(C:C,worksheet!A:T, 4, FALSE)</f>
        <v>3</v>
      </c>
      <c r="E3">
        <f>VLOOKUP(C:C,worksheet!A:T, 5, FALSE)</f>
        <v>0.12</v>
      </c>
      <c r="F3" t="str">
        <f>VLOOKUP(C:C,worksheet!A:T, 6, FALSE)</f>
        <v>ADAMS</v>
      </c>
      <c r="G3">
        <f>VLOOKUP(C:C,worksheet!A:T, 8, FALSE)</f>
        <v>39.270000000000003</v>
      </c>
      <c r="H3">
        <f>VLOOKUP(C:C,worksheet!A:T, 10, FALSE)</f>
        <v>66.23</v>
      </c>
      <c r="I3">
        <f>VLOOKUP(C:C,worksheet!A:T, 13, FALSE)</f>
        <v>0</v>
      </c>
      <c r="J3">
        <f>VLOOKUP(C:C,worksheet!A:T, 15, FALSE)</f>
        <v>0</v>
      </c>
      <c r="K3" s="143">
        <f t="shared" ref="K3:K66" si="0">(I3/G3)-1</f>
        <v>-1</v>
      </c>
      <c r="L3" s="143">
        <f t="shared" ref="L3:L66" si="1">(J3/H3)-1</f>
        <v>-1</v>
      </c>
      <c r="M3" s="142"/>
    </row>
    <row r="4" spans="1:13" x14ac:dyDescent="0.25">
      <c r="A4">
        <f>VLOOKUP(C:C,worksheet!A:T, 2, FALSE)</f>
        <v>1</v>
      </c>
      <c r="B4" t="str">
        <f>VLOOKUP(C:C,worksheet!A:T, 3, FALSE)</f>
        <v>I-15 NB</v>
      </c>
      <c r="C4">
        <f>'[2]I-15 NB'!A4</f>
        <v>551</v>
      </c>
      <c r="D4">
        <f>VLOOKUP(C:C,worksheet!A:T, 4, FALSE)</f>
        <v>4</v>
      </c>
      <c r="E4">
        <f>VLOOKUP(C:C,worksheet!A:T, 5, FALSE)</f>
        <v>0.34</v>
      </c>
      <c r="F4" t="str">
        <f>VLOOKUP(C:C,worksheet!A:T, 6, FALSE)</f>
        <v>ADAMS</v>
      </c>
      <c r="G4">
        <f>VLOOKUP(C:C,worksheet!A:T, 8, FALSE)</f>
        <v>30.45</v>
      </c>
      <c r="H4">
        <f>VLOOKUP(C:C,worksheet!A:T, 10, FALSE)</f>
        <v>66.64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A5">
        <f>VLOOKUP(C:C,worksheet!A:T, 2, FALSE)</f>
        <v>1</v>
      </c>
      <c r="B5" t="str">
        <f>VLOOKUP(C:C,worksheet!A:T, 3, FALSE)</f>
        <v>I-15 NB</v>
      </c>
      <c r="C5">
        <f>'[2]I-15 NB'!A5</f>
        <v>16760</v>
      </c>
      <c r="D5">
        <f>VLOOKUP(C:C,worksheet!A:T, 4, FALSE)</f>
        <v>8</v>
      </c>
      <c r="E5">
        <f>VLOOKUP(C:C,worksheet!A:T, 5, FALSE)</f>
        <v>0.1</v>
      </c>
      <c r="F5" t="str">
        <f>VLOOKUP(C:C,worksheet!A:T, 6, FALSE)</f>
        <v>I-8 EB</v>
      </c>
      <c r="G5">
        <f>VLOOKUP(C:C,worksheet!A:T, 8, FALSE)</f>
        <v>30.46</v>
      </c>
      <c r="H5">
        <f>VLOOKUP(C:C,worksheet!A:T, 10, FALSE)</f>
        <v>66.64</v>
      </c>
      <c r="I5">
        <f>VLOOKUP(C:C,worksheet!A:T, 13, FALSE)</f>
        <v>0</v>
      </c>
      <c r="J5">
        <f>VLOOKUP(C:C,worksheet!A:T, 15, FALSE)</f>
        <v>0</v>
      </c>
      <c r="K5" s="143">
        <f t="shared" si="0"/>
        <v>-1</v>
      </c>
      <c r="L5" s="143">
        <f t="shared" si="1"/>
        <v>-1</v>
      </c>
      <c r="M5" s="142"/>
    </row>
    <row r="6" spans="1:13" x14ac:dyDescent="0.25">
      <c r="A6">
        <f>VLOOKUP(C:C,worksheet!A:T, 2, FALSE)</f>
        <v>1</v>
      </c>
      <c r="B6" t="str">
        <f>VLOOKUP(C:C,worksheet!A:T, 3, FALSE)</f>
        <v>I-15 NB</v>
      </c>
      <c r="C6">
        <f>'[2]I-15 NB'!A6</f>
        <v>16059</v>
      </c>
      <c r="D6">
        <f>VLOOKUP(C:C,worksheet!A:T, 4, FALSE)</f>
        <v>9</v>
      </c>
      <c r="E6">
        <f>VLOOKUP(C:C,worksheet!A:T, 5, FALSE)</f>
        <v>0.06</v>
      </c>
      <c r="F6" t="str">
        <f>VLOOKUP(C:C,worksheet!A:T, 6, FALSE)</f>
        <v>I-8 WB</v>
      </c>
      <c r="G6">
        <f>VLOOKUP(C:C,worksheet!A:T, 8, FALSE)</f>
        <v>30.46</v>
      </c>
      <c r="H6">
        <f>VLOOKUP(C:C,worksheet!A:T, 10, FALSE)</f>
        <v>66.64</v>
      </c>
      <c r="I6">
        <f>VLOOKUP(C:C,worksheet!A:T, 13, FALSE)</f>
        <v>0</v>
      </c>
      <c r="J6">
        <f>VLOOKUP(C:C,worksheet!A:T, 15, FALSE)</f>
        <v>0</v>
      </c>
      <c r="K6" s="143">
        <f t="shared" si="0"/>
        <v>-1</v>
      </c>
      <c r="L6" s="143">
        <f t="shared" si="1"/>
        <v>-1</v>
      </c>
      <c r="M6" s="142"/>
    </row>
    <row r="7" spans="1:13" x14ac:dyDescent="0.25">
      <c r="A7">
        <f>VLOOKUP(C:C,worksheet!A:T, 2, FALSE)</f>
        <v>1</v>
      </c>
      <c r="B7" t="str">
        <f>VLOOKUP(C:C,worksheet!A:T, 3, FALSE)</f>
        <v>I-15 NB</v>
      </c>
      <c r="C7">
        <f>'[2]I-15 NB'!A7</f>
        <v>15776</v>
      </c>
      <c r="D7">
        <f>VLOOKUP(C:C,worksheet!A:T, 4, FALSE)</f>
        <v>10</v>
      </c>
      <c r="E7">
        <f>VLOOKUP(C:C,worksheet!A:T, 5, FALSE)</f>
        <v>0.23</v>
      </c>
      <c r="F7" t="str">
        <f>VLOOKUP(C:C,worksheet!A:T, 6, FALSE)</f>
        <v>I-8 WB</v>
      </c>
      <c r="G7">
        <f>VLOOKUP(C:C,worksheet!A:T, 8, FALSE)</f>
        <v>40.92</v>
      </c>
      <c r="H7">
        <f>VLOOKUP(C:C,worksheet!A:T, 10, FALSE)</f>
        <v>67.260000000000005</v>
      </c>
      <c r="I7">
        <f>VLOOKUP(C:C,worksheet!A:T, 13, FALSE)</f>
        <v>0</v>
      </c>
      <c r="J7">
        <f>VLOOKUP(C:C,worksheet!A:T, 15, FALSE)</f>
        <v>0</v>
      </c>
      <c r="K7" s="143">
        <f t="shared" si="0"/>
        <v>-1</v>
      </c>
      <c r="L7" s="143">
        <f t="shared" si="1"/>
        <v>-1</v>
      </c>
      <c r="M7" s="142"/>
    </row>
    <row r="8" spans="1:13" x14ac:dyDescent="0.25">
      <c r="A8">
        <f>VLOOKUP(C:C,worksheet!A:T, 2, FALSE)</f>
        <v>1</v>
      </c>
      <c r="B8" t="str">
        <f>VLOOKUP(C:C,worksheet!A:T, 3, FALSE)</f>
        <v>I-15 NB</v>
      </c>
      <c r="C8">
        <f>'[2]I-15 NB'!A8</f>
        <v>20457</v>
      </c>
      <c r="D8">
        <f>VLOOKUP(C:C,worksheet!A:T, 4, FALSE)</f>
        <v>11</v>
      </c>
      <c r="E8">
        <f>VLOOKUP(C:C,worksheet!A:T, 5, FALSE)</f>
        <v>0.57999999999999996</v>
      </c>
      <c r="F8" t="str">
        <f>VLOOKUP(C:C,worksheet!A:T, 6, FALSE)</f>
        <v>FRIARS</v>
      </c>
      <c r="G8">
        <f>VLOOKUP(C:C,worksheet!A:T, 8, FALSE)</f>
        <v>40.92</v>
      </c>
      <c r="H8">
        <f>VLOOKUP(C:C,worksheet!A:T, 10, FALSE)</f>
        <v>67.260000000000005</v>
      </c>
      <c r="I8">
        <f>VLOOKUP(C:C,worksheet!A:T, 13, FALSE)</f>
        <v>0</v>
      </c>
      <c r="J8">
        <f>VLOOKUP(C:C,worksheet!A:T, 15, FALSE)</f>
        <v>0</v>
      </c>
      <c r="K8" s="143">
        <f t="shared" si="0"/>
        <v>-1</v>
      </c>
      <c r="L8" s="143">
        <f t="shared" si="1"/>
        <v>-1</v>
      </c>
      <c r="M8" s="142"/>
    </row>
    <row r="9" spans="1:13" x14ac:dyDescent="0.25">
      <c r="A9">
        <f>VLOOKUP(C:C,worksheet!A:T, 2, FALSE)</f>
        <v>1</v>
      </c>
      <c r="B9" t="str">
        <f>VLOOKUP(C:C,worksheet!A:T, 3, FALSE)</f>
        <v>I-15 NB</v>
      </c>
      <c r="C9">
        <f>'[2]I-15 NB'!A9</f>
        <v>9328</v>
      </c>
      <c r="D9">
        <f>VLOOKUP(C:C,worksheet!A:T, 4, FALSE)</f>
        <v>12</v>
      </c>
      <c r="E9">
        <f>VLOOKUP(C:C,worksheet!A:T, 5, FALSE)</f>
        <v>0.88</v>
      </c>
      <c r="F9" t="str">
        <f>VLOOKUP(C:C,worksheet!A:T, 6, FALSE)</f>
        <v>FRIARS</v>
      </c>
      <c r="G9">
        <f>VLOOKUP(C:C,worksheet!A:T, 8, FALSE)</f>
        <v>60.89</v>
      </c>
      <c r="H9">
        <f>VLOOKUP(C:C,worksheet!A:T, 10, FALSE)</f>
        <v>67.680000000000007</v>
      </c>
      <c r="I9">
        <f>VLOOKUP(C:C,worksheet!A:T, 13, FALSE)</f>
        <v>0</v>
      </c>
      <c r="J9">
        <f>VLOOKUP(C:C,worksheet!A:T, 15, FALSE)</f>
        <v>0</v>
      </c>
      <c r="K9" s="143">
        <f t="shared" si="0"/>
        <v>-1</v>
      </c>
      <c r="L9" s="143">
        <f t="shared" si="1"/>
        <v>-1</v>
      </c>
      <c r="M9" s="142"/>
    </row>
    <row r="10" spans="1:13" x14ac:dyDescent="0.25">
      <c r="A10">
        <f>VLOOKUP(C:C,worksheet!A:T, 2, FALSE)</f>
        <v>1</v>
      </c>
      <c r="B10" t="str">
        <f>VLOOKUP(C:C,worksheet!A:T, 3, FALSE)</f>
        <v>I-15 NB</v>
      </c>
      <c r="C10">
        <f>'[2]I-15 NB'!A10</f>
        <v>9333</v>
      </c>
      <c r="D10">
        <f>VLOOKUP(C:C,worksheet!A:T, 4, FALSE)</f>
        <v>13</v>
      </c>
      <c r="E10">
        <f>VLOOKUP(C:C,worksheet!A:T, 5, FALSE)</f>
        <v>0.47</v>
      </c>
      <c r="F10" t="str">
        <f>VLOOKUP(C:C,worksheet!A:T, 6, FALSE)</f>
        <v>STONECREST</v>
      </c>
      <c r="G10">
        <f>VLOOKUP(C:C,worksheet!A:T, 8, FALSE)</f>
        <v>60.89</v>
      </c>
      <c r="H10">
        <f>VLOOKUP(C:C,worksheet!A:T, 10, FALSE)</f>
        <v>67.680000000000007</v>
      </c>
      <c r="I10">
        <f>VLOOKUP(C:C,worksheet!A:T, 13, FALSE)</f>
        <v>0</v>
      </c>
      <c r="J10">
        <f>VLOOKUP(C:C,worksheet!A:T, 15, FALSE)</f>
        <v>0</v>
      </c>
      <c r="K10" s="143">
        <f t="shared" si="0"/>
        <v>-1</v>
      </c>
      <c r="L10" s="143">
        <f t="shared" si="1"/>
        <v>-1</v>
      </c>
      <c r="M10" s="142"/>
    </row>
    <row r="11" spans="1:13" x14ac:dyDescent="0.25">
      <c r="A11">
        <f>VLOOKUP(C:C,worksheet!A:T, 2, FALSE)</f>
        <v>1</v>
      </c>
      <c r="B11" t="str">
        <f>VLOOKUP(C:C,worksheet!A:T, 3, FALSE)</f>
        <v>I-15 NB</v>
      </c>
      <c r="C11">
        <f>'[2]I-15 NB'!A11</f>
        <v>9337</v>
      </c>
      <c r="D11">
        <f>VLOOKUP(C:C,worksheet!A:T, 4, FALSE)</f>
        <v>15</v>
      </c>
      <c r="E11">
        <f>VLOOKUP(C:C,worksheet!A:T, 5, FALSE)</f>
        <v>0.36</v>
      </c>
      <c r="F11" t="str">
        <f>VLOOKUP(C:C,worksheet!A:T, 6, FALSE)</f>
        <v>BALBOA</v>
      </c>
      <c r="G11">
        <f>VLOOKUP(C:C,worksheet!A:T, 8, FALSE)</f>
        <v>65.7</v>
      </c>
      <c r="H11">
        <f>VLOOKUP(C:C,worksheet!A:T, 10, FALSE)</f>
        <v>67.099999999999994</v>
      </c>
      <c r="I11">
        <f>VLOOKUP(C:C,worksheet!A:T, 13, FALSE)</f>
        <v>0</v>
      </c>
      <c r="J11">
        <f>VLOOKUP(C:C,worksheet!A:T, 15, FALSE)</f>
        <v>0</v>
      </c>
      <c r="K11" s="143">
        <f t="shared" si="0"/>
        <v>-1</v>
      </c>
      <c r="L11" s="143">
        <f t="shared" si="1"/>
        <v>-1</v>
      </c>
      <c r="M11" s="142"/>
    </row>
    <row r="12" spans="1:13" x14ac:dyDescent="0.25">
      <c r="A12">
        <f>VLOOKUP(C:C,worksheet!A:T, 2, FALSE)</f>
        <v>1</v>
      </c>
      <c r="B12" t="str">
        <f>VLOOKUP(C:C,worksheet!A:T, 3, FALSE)</f>
        <v>I-15 NB</v>
      </c>
      <c r="C12">
        <f>'[2]I-15 NB'!A12</f>
        <v>24499</v>
      </c>
      <c r="D12">
        <f>VLOOKUP(C:C,worksheet!A:T, 4, FALSE)</f>
        <v>16</v>
      </c>
      <c r="E12">
        <f>VLOOKUP(C:C,worksheet!A:T, 5, FALSE)</f>
        <v>0.05</v>
      </c>
      <c r="F12" t="str">
        <f>VLOOKUP(C:C,worksheet!A:T, 6, FALSE)</f>
        <v>BALBOA</v>
      </c>
      <c r="G12">
        <f>VLOOKUP(C:C,worksheet!A:T, 8, FALSE)</f>
        <v>65.7</v>
      </c>
      <c r="H12">
        <f>VLOOKUP(C:C,worksheet!A:T, 10, FALSE)</f>
        <v>67.099999999999994</v>
      </c>
      <c r="I12">
        <f>VLOOKUP(C:C,worksheet!A:T, 13, FALSE)</f>
        <v>0</v>
      </c>
      <c r="J12">
        <f>VLOOKUP(C:C,worksheet!A:T, 15, FALSE)</f>
        <v>0</v>
      </c>
      <c r="K12" s="143">
        <f t="shared" si="0"/>
        <v>-1</v>
      </c>
      <c r="L12" s="143">
        <f t="shared" si="1"/>
        <v>-1</v>
      </c>
      <c r="M12" s="142"/>
    </row>
    <row r="13" spans="1:13" x14ac:dyDescent="0.25">
      <c r="A13">
        <f>VLOOKUP(C:C,worksheet!A:T, 2, FALSE)</f>
        <v>1</v>
      </c>
      <c r="B13" t="str">
        <f>VLOOKUP(C:C,worksheet!A:T, 3, FALSE)</f>
        <v>I-15 NB</v>
      </c>
      <c r="C13">
        <f>'[2]I-15 NB'!A13</f>
        <v>8817</v>
      </c>
      <c r="D13">
        <f>VLOOKUP(C:C,worksheet!A:T, 4, FALSE)</f>
        <v>17</v>
      </c>
      <c r="E13">
        <f>VLOOKUP(C:C,worksheet!A:T, 5, FALSE)</f>
        <v>0.17</v>
      </c>
      <c r="F13" t="str">
        <f>VLOOKUP(C:C,worksheet!A:T, 6, FALSE)</f>
        <v>BALBOA</v>
      </c>
      <c r="G13">
        <f>VLOOKUP(C:C,worksheet!A:T, 8, FALSE)</f>
        <v>65.7</v>
      </c>
      <c r="H13">
        <f>VLOOKUP(C:C,worksheet!A:T, 10, FALSE)</f>
        <v>67.099999999999994</v>
      </c>
      <c r="I13">
        <f>VLOOKUP(C:C,worksheet!A:T, 13, FALSE)</f>
        <v>0</v>
      </c>
      <c r="J13">
        <f>VLOOKUP(C:C,worksheet!A:T, 15, FALSE)</f>
        <v>0</v>
      </c>
      <c r="K13" s="143">
        <f t="shared" si="0"/>
        <v>-1</v>
      </c>
      <c r="L13" s="143">
        <f t="shared" si="1"/>
        <v>-1</v>
      </c>
      <c r="M13" s="142"/>
    </row>
    <row r="14" spans="1:13" x14ac:dyDescent="0.25">
      <c r="A14">
        <f>VLOOKUP(C:C,worksheet!A:T, 2, FALSE)</f>
        <v>1</v>
      </c>
      <c r="B14" t="str">
        <f>VLOOKUP(C:C,worksheet!A:T, 3, FALSE)</f>
        <v>I-15 NB</v>
      </c>
      <c r="C14">
        <f>'[2]I-15 NB'!A14</f>
        <v>9342</v>
      </c>
      <c r="D14">
        <f>VLOOKUP(C:C,worksheet!A:T, 4, FALSE)</f>
        <v>18</v>
      </c>
      <c r="E14">
        <f>VLOOKUP(C:C,worksheet!A:T, 5, FALSE)</f>
        <v>0.33</v>
      </c>
      <c r="F14" t="str">
        <f>VLOOKUP(C:C,worksheet!A:T, 6, FALSE)</f>
        <v>BALBOA</v>
      </c>
      <c r="G14">
        <f>VLOOKUP(C:C,worksheet!A:T, 8, FALSE)</f>
        <v>65.7</v>
      </c>
      <c r="H14">
        <f>VLOOKUP(C:C,worksheet!A:T, 10, FALSE)</f>
        <v>67.099999999999994</v>
      </c>
      <c r="I14">
        <f>VLOOKUP(C:C,worksheet!A:T, 13, FALSE)</f>
        <v>0</v>
      </c>
      <c r="J14">
        <f>VLOOKUP(C:C,worksheet!A:T, 15, FALSE)</f>
        <v>0</v>
      </c>
      <c r="K14" s="143">
        <f t="shared" si="0"/>
        <v>-1</v>
      </c>
      <c r="L14" s="143">
        <f t="shared" si="1"/>
        <v>-1</v>
      </c>
      <c r="M14" s="142"/>
    </row>
    <row r="15" spans="1:13" x14ac:dyDescent="0.25">
      <c r="A15">
        <f>VLOOKUP(C:C,worksheet!A:T, 2, FALSE)</f>
        <v>1</v>
      </c>
      <c r="B15" t="str">
        <f>VLOOKUP(C:C,worksheet!A:T, 3, FALSE)</f>
        <v>I-15 NB</v>
      </c>
      <c r="C15">
        <f>'[2]I-15 NB'!A15</f>
        <v>15230</v>
      </c>
      <c r="D15">
        <f>VLOOKUP(C:C,worksheet!A:T, 4, FALSE)</f>
        <v>19</v>
      </c>
      <c r="E15">
        <f>VLOOKUP(C:C,worksheet!A:T, 5, FALSE)</f>
        <v>0.26</v>
      </c>
      <c r="F15" t="str">
        <f>VLOOKUP(C:C,worksheet!A:T, 6, FALSE)</f>
        <v>CLAIREMONT MESA</v>
      </c>
      <c r="G15">
        <f>VLOOKUP(C:C,worksheet!A:T, 8, FALSE)</f>
        <v>66.27</v>
      </c>
      <c r="H15">
        <f>VLOOKUP(C:C,worksheet!A:T, 10, FALSE)</f>
        <v>66.44</v>
      </c>
      <c r="I15">
        <f>VLOOKUP(C:C,worksheet!A:T, 13, FALSE)</f>
        <v>0</v>
      </c>
      <c r="J15">
        <f>VLOOKUP(C:C,worksheet!A:T, 15, FALSE)</f>
        <v>0</v>
      </c>
      <c r="K15" s="143">
        <f t="shared" si="0"/>
        <v>-1</v>
      </c>
      <c r="L15" s="143">
        <f t="shared" si="1"/>
        <v>-1</v>
      </c>
      <c r="M15" s="142"/>
    </row>
    <row r="16" spans="1:13" x14ac:dyDescent="0.25">
      <c r="A16">
        <f>VLOOKUP(C:C,worksheet!A:T, 2, FALSE)</f>
        <v>1</v>
      </c>
      <c r="B16" t="str">
        <f>VLOOKUP(C:C,worksheet!A:T, 3, FALSE)</f>
        <v>I-15 NB</v>
      </c>
      <c r="C16">
        <f>'[2]I-15 NB'!A16</f>
        <v>22743</v>
      </c>
      <c r="D16">
        <f>VLOOKUP(C:C,worksheet!A:T, 4, FALSE)</f>
        <v>20</v>
      </c>
      <c r="E16">
        <f>VLOOKUP(C:C,worksheet!A:T, 5, FALSE)</f>
        <v>0.75</v>
      </c>
      <c r="F16" t="str">
        <f>VLOOKUP(C:C,worksheet!A:T, 6, FALSE)</f>
        <v>SR-52 EB</v>
      </c>
      <c r="G16">
        <f>VLOOKUP(C:C,worksheet!A:T, 8, FALSE)</f>
        <v>66</v>
      </c>
      <c r="H16">
        <f>VLOOKUP(C:C,worksheet!A:T, 10, FALSE)</f>
        <v>63.85</v>
      </c>
      <c r="I16">
        <f>VLOOKUP(C:C,worksheet!A:T, 13, FALSE)</f>
        <v>0</v>
      </c>
      <c r="J16">
        <f>VLOOKUP(C:C,worksheet!A:T, 15, FALSE)</f>
        <v>0</v>
      </c>
      <c r="K16" s="143">
        <f t="shared" si="0"/>
        <v>-1</v>
      </c>
      <c r="L16" s="143">
        <f t="shared" si="1"/>
        <v>-1</v>
      </c>
      <c r="M16" s="142"/>
    </row>
    <row r="17" spans="1:13" x14ac:dyDescent="0.25">
      <c r="A17">
        <f>VLOOKUP(C:C,worksheet!A:T, 2, FALSE)</f>
        <v>1</v>
      </c>
      <c r="B17" t="str">
        <f>VLOOKUP(C:C,worksheet!A:T, 3, FALSE)</f>
        <v>I-15 NB</v>
      </c>
      <c r="C17">
        <f>'[2]I-15 NB'!A17</f>
        <v>15188</v>
      </c>
      <c r="D17">
        <f>VLOOKUP(C:C,worksheet!A:T, 4, FALSE)</f>
        <v>22</v>
      </c>
      <c r="E17">
        <f>VLOOKUP(C:C,worksheet!A:T, 5, FALSE)</f>
        <v>0.49</v>
      </c>
      <c r="F17" t="str">
        <f>VLOOKUP(C:C,worksheet!A:T, 6, FALSE)</f>
        <v>SR-52 WB</v>
      </c>
      <c r="G17">
        <f>VLOOKUP(C:C,worksheet!A:T, 8, FALSE)</f>
        <v>58.39</v>
      </c>
      <c r="H17">
        <f>VLOOKUP(C:C,worksheet!A:T, 10, FALSE)</f>
        <v>56.4</v>
      </c>
      <c r="I17">
        <f>VLOOKUP(C:C,worksheet!A:T, 13, FALSE)</f>
        <v>0</v>
      </c>
      <c r="J17">
        <f>VLOOKUP(C:C,worksheet!A:T, 15, FALSE)</f>
        <v>0</v>
      </c>
      <c r="K17" s="143">
        <f t="shared" si="0"/>
        <v>-1</v>
      </c>
      <c r="L17" s="143">
        <f t="shared" si="1"/>
        <v>-1</v>
      </c>
      <c r="M17" s="142"/>
    </row>
    <row r="18" spans="1:13" x14ac:dyDescent="0.25">
      <c r="A18">
        <f>VLOOKUP(C:C,worksheet!A:T, 2, FALSE)</f>
        <v>1</v>
      </c>
      <c r="B18" t="str">
        <f>VLOOKUP(C:C,worksheet!A:T, 3, FALSE)</f>
        <v>I-15 NB</v>
      </c>
      <c r="C18">
        <f>'[2]I-15 NB'!A18</f>
        <v>15187</v>
      </c>
      <c r="D18">
        <f>VLOOKUP(C:C,worksheet!A:T, 4, FALSE)</f>
        <v>23</v>
      </c>
      <c r="E18">
        <f>VLOOKUP(C:C,worksheet!A:T, 5, FALSE)</f>
        <v>0.71</v>
      </c>
      <c r="F18" t="str">
        <f>VLOOKUP(C:C,worksheet!A:T, 6, FALSE)</f>
        <v>I-15 HOV NB</v>
      </c>
      <c r="G18">
        <f>VLOOKUP(C:C,worksheet!A:T, 8, FALSE)</f>
        <v>58.39</v>
      </c>
      <c r="H18">
        <f>VLOOKUP(C:C,worksheet!A:T, 10, FALSE)</f>
        <v>56.4</v>
      </c>
      <c r="I18">
        <f>VLOOKUP(C:C,worksheet!A:T, 13, FALSE)</f>
        <v>0</v>
      </c>
      <c r="J18">
        <f>VLOOKUP(C:C,worksheet!A:T, 15, FALSE)</f>
        <v>0</v>
      </c>
      <c r="K18" s="143">
        <f t="shared" si="0"/>
        <v>-1</v>
      </c>
      <c r="L18" s="143">
        <f t="shared" si="1"/>
        <v>-1</v>
      </c>
      <c r="M18" s="142"/>
    </row>
    <row r="19" spans="1:13" x14ac:dyDescent="0.25">
      <c r="A19">
        <f>VLOOKUP(C:C,worksheet!A:T, 2, FALSE)</f>
        <v>1</v>
      </c>
      <c r="B19" t="str">
        <f>VLOOKUP(C:C,worksheet!A:T, 3, FALSE)</f>
        <v>I-15 NB</v>
      </c>
      <c r="C19">
        <f>'[2]I-15 NB'!A19</f>
        <v>16167</v>
      </c>
      <c r="D19">
        <f>VLOOKUP(C:C,worksheet!A:T, 4, FALSE)</f>
        <v>25</v>
      </c>
      <c r="E19">
        <f>VLOOKUP(C:C,worksheet!A:T, 5, FALSE)</f>
        <v>0.32</v>
      </c>
      <c r="F19" t="str">
        <f>VLOOKUP(C:C,worksheet!A:T, 6, FALSE)</f>
        <v>SR-163 NB</v>
      </c>
      <c r="G19">
        <f>VLOOKUP(C:C,worksheet!A:T, 8, FALSE)</f>
        <v>67.59</v>
      </c>
      <c r="H19">
        <f>VLOOKUP(C:C,worksheet!A:T, 10, FALSE)</f>
        <v>54.77</v>
      </c>
      <c r="I19">
        <f>VLOOKUP(C:C,worksheet!A:T, 13, FALSE)</f>
        <v>0</v>
      </c>
      <c r="J19">
        <f>VLOOKUP(C:C,worksheet!A:T, 15, FALSE)</f>
        <v>0</v>
      </c>
      <c r="K19" s="143">
        <f t="shared" si="0"/>
        <v>-1</v>
      </c>
      <c r="L19" s="143">
        <f t="shared" si="1"/>
        <v>-1</v>
      </c>
      <c r="M19" s="142"/>
    </row>
    <row r="20" spans="1:13" x14ac:dyDescent="0.25">
      <c r="A20">
        <f>VLOOKUP(C:C,worksheet!A:T, 2, FALSE)</f>
        <v>1</v>
      </c>
      <c r="B20" t="str">
        <f>VLOOKUP(C:C,worksheet!A:T, 3, FALSE)</f>
        <v>I-15 NB</v>
      </c>
      <c r="C20">
        <f>'[2]I-15 NB'!A20</f>
        <v>14682</v>
      </c>
      <c r="D20">
        <f>VLOOKUP(C:C,worksheet!A:T, 4, FALSE)</f>
        <v>26</v>
      </c>
      <c r="E20">
        <f>VLOOKUP(C:C,worksheet!A:T, 5, FALSE)</f>
        <v>0.56000000000000005</v>
      </c>
      <c r="F20" t="str">
        <f>VLOOKUP(C:C,worksheet!A:T, 6, FALSE)</f>
        <v>MIRAMAR WAY</v>
      </c>
      <c r="G20">
        <f>VLOOKUP(C:C,worksheet!A:T, 8, FALSE)</f>
        <v>67.59</v>
      </c>
      <c r="H20">
        <f>VLOOKUP(C:C,worksheet!A:T, 10, FALSE)</f>
        <v>54.77</v>
      </c>
      <c r="I20">
        <f>VLOOKUP(C:C,worksheet!A:T, 13, FALSE)</f>
        <v>0</v>
      </c>
      <c r="J20">
        <f>VLOOKUP(C:C,worksheet!A:T, 15, FALSE)</f>
        <v>0</v>
      </c>
      <c r="K20" s="143">
        <f t="shared" si="0"/>
        <v>-1</v>
      </c>
      <c r="L20" s="143">
        <f t="shared" si="1"/>
        <v>-1</v>
      </c>
      <c r="M20" s="142"/>
    </row>
    <row r="21" spans="1:13" x14ac:dyDescent="0.25">
      <c r="A21">
        <f>VLOOKUP(C:C,worksheet!A:T, 2, FALSE)</f>
        <v>1</v>
      </c>
      <c r="B21" t="str">
        <f>VLOOKUP(C:C,worksheet!A:T, 3, FALSE)</f>
        <v>I-15 NB</v>
      </c>
      <c r="C21">
        <f>'[2]I-15 NB'!A21</f>
        <v>14410</v>
      </c>
      <c r="D21">
        <f>VLOOKUP(C:C,worksheet!A:T, 4, FALSE)</f>
        <v>27</v>
      </c>
      <c r="E21">
        <f>VLOOKUP(C:C,worksheet!A:T, 5, FALSE)</f>
        <v>0.39</v>
      </c>
      <c r="F21" t="str">
        <f>VLOOKUP(C:C,worksheet!A:T, 6, FALSE)</f>
        <v>MIRAMAR WAY</v>
      </c>
      <c r="G21">
        <f>VLOOKUP(C:C,worksheet!A:T, 8, FALSE)</f>
        <v>69.17</v>
      </c>
      <c r="H21">
        <f>VLOOKUP(C:C,worksheet!A:T, 10, FALSE)</f>
        <v>50.03</v>
      </c>
      <c r="I21">
        <f>VLOOKUP(C:C,worksheet!A:T, 13, FALSE)</f>
        <v>0</v>
      </c>
      <c r="J21">
        <f>VLOOKUP(C:C,worksheet!A:T, 15, FALSE)</f>
        <v>0</v>
      </c>
      <c r="K21" s="143">
        <f t="shared" si="0"/>
        <v>-1</v>
      </c>
      <c r="L21" s="143">
        <f t="shared" si="1"/>
        <v>-1</v>
      </c>
      <c r="M21" s="142"/>
    </row>
    <row r="22" spans="1:13" x14ac:dyDescent="0.25">
      <c r="A22">
        <f>VLOOKUP(C:C,worksheet!A:T, 2, FALSE)</f>
        <v>1</v>
      </c>
      <c r="B22" t="str">
        <f>VLOOKUP(C:C,worksheet!A:T, 3, FALSE)</f>
        <v>I-15 NB</v>
      </c>
      <c r="C22">
        <f>'[2]I-15 NB'!A22</f>
        <v>14409</v>
      </c>
      <c r="D22">
        <f>VLOOKUP(C:C,worksheet!A:T, 4, FALSE)</f>
        <v>28</v>
      </c>
      <c r="E22">
        <f>VLOOKUP(C:C,worksheet!A:T, 5, FALSE)</f>
        <v>0.36</v>
      </c>
      <c r="F22" t="str">
        <f>VLOOKUP(C:C,worksheet!A:T, 6, FALSE)</f>
        <v>POMERADO</v>
      </c>
      <c r="G22">
        <f>VLOOKUP(C:C,worksheet!A:T, 8, FALSE)</f>
        <v>69.17</v>
      </c>
      <c r="H22">
        <f>VLOOKUP(C:C,worksheet!A:T, 10, FALSE)</f>
        <v>50.03</v>
      </c>
      <c r="I22">
        <f>VLOOKUP(C:C,worksheet!A:T, 13, FALSE)</f>
        <v>0</v>
      </c>
      <c r="J22">
        <f>VLOOKUP(C:C,worksheet!A:T, 15, FALSE)</f>
        <v>0</v>
      </c>
      <c r="K22" s="143">
        <f t="shared" si="0"/>
        <v>-1</v>
      </c>
      <c r="L22" s="143">
        <f t="shared" si="1"/>
        <v>-1</v>
      </c>
      <c r="M22" s="142"/>
    </row>
    <row r="23" spans="1:13" x14ac:dyDescent="0.25">
      <c r="A23">
        <f>VLOOKUP(C:C,worksheet!A:T, 2, FALSE)</f>
        <v>1</v>
      </c>
      <c r="B23" t="str">
        <f>VLOOKUP(C:C,worksheet!A:T, 3, FALSE)</f>
        <v>I-15 NB</v>
      </c>
      <c r="C23">
        <f>'[2]I-15 NB'!A23</f>
        <v>575</v>
      </c>
      <c r="D23">
        <f>VLOOKUP(C:C,worksheet!A:T, 4, FALSE)</f>
        <v>29</v>
      </c>
      <c r="E23">
        <f>VLOOKUP(C:C,worksheet!A:T, 5, FALSE)</f>
        <v>0.1</v>
      </c>
      <c r="F23" t="str">
        <f>VLOOKUP(C:C,worksheet!A:T, 6, FALSE)</f>
        <v>POMERADO</v>
      </c>
      <c r="G23">
        <f>VLOOKUP(C:C,worksheet!A:T, 8, FALSE)</f>
        <v>69.17</v>
      </c>
      <c r="H23">
        <f>VLOOKUP(C:C,worksheet!A:T, 10, FALSE)</f>
        <v>50.03</v>
      </c>
      <c r="I23">
        <f>VLOOKUP(C:C,worksheet!A:T, 13, FALSE)</f>
        <v>0</v>
      </c>
      <c r="J23">
        <f>VLOOKUP(C:C,worksheet!A:T, 15, FALSE)</f>
        <v>0</v>
      </c>
      <c r="K23" s="143">
        <f t="shared" si="0"/>
        <v>-1</v>
      </c>
      <c r="L23" s="143">
        <f t="shared" si="1"/>
        <v>-1</v>
      </c>
      <c r="M23" s="142"/>
    </row>
    <row r="24" spans="1:13" x14ac:dyDescent="0.25">
      <c r="A24">
        <f>VLOOKUP(C:C,worksheet!A:T, 2, FALSE)</f>
        <v>1</v>
      </c>
      <c r="B24" t="str">
        <f>VLOOKUP(C:C,worksheet!A:T, 3, FALSE)</f>
        <v>I-15 NB</v>
      </c>
      <c r="C24">
        <f>'[2]I-15 NB'!A24</f>
        <v>14413</v>
      </c>
      <c r="D24">
        <f>VLOOKUP(C:C,worksheet!A:T, 4, FALSE)</f>
        <v>30</v>
      </c>
      <c r="E24">
        <f>VLOOKUP(C:C,worksheet!A:T, 5, FALSE)</f>
        <v>0.12</v>
      </c>
      <c r="F24" t="str">
        <f>VLOOKUP(C:C,worksheet!A:T, 6, FALSE)</f>
        <v>POMERADO</v>
      </c>
      <c r="G24">
        <f>VLOOKUP(C:C,worksheet!A:T, 8, FALSE)</f>
        <v>69.17</v>
      </c>
      <c r="H24">
        <f>VLOOKUP(C:C,worksheet!A:T, 10, FALSE)</f>
        <v>50.03</v>
      </c>
      <c r="I24">
        <f>VLOOKUP(C:C,worksheet!A:T, 13, FALSE)</f>
        <v>0</v>
      </c>
      <c r="J24">
        <f>VLOOKUP(C:C,worksheet!A:T, 15, FALSE)</f>
        <v>0</v>
      </c>
      <c r="K24" s="143">
        <f t="shared" si="0"/>
        <v>-1</v>
      </c>
      <c r="L24" s="143">
        <f t="shared" si="1"/>
        <v>-1</v>
      </c>
      <c r="M24" s="142"/>
    </row>
    <row r="25" spans="1:13" x14ac:dyDescent="0.25">
      <c r="A25">
        <f>VLOOKUP(C:C,worksheet!A:T, 2, FALSE)</f>
        <v>1</v>
      </c>
      <c r="B25" t="str">
        <f>VLOOKUP(C:C,worksheet!A:T, 3, FALSE)</f>
        <v>I-15 NB</v>
      </c>
      <c r="C25">
        <f>'[2]I-15 NB'!A25</f>
        <v>14399</v>
      </c>
      <c r="D25">
        <f>VLOOKUP(C:C,worksheet!A:T, 4, FALSE)</f>
        <v>31</v>
      </c>
      <c r="E25">
        <f>VLOOKUP(C:C,worksheet!A:T, 5, FALSE)</f>
        <v>0.21</v>
      </c>
      <c r="F25" t="str">
        <f>VLOOKUP(C:C,worksheet!A:T, 6, FALSE)</f>
        <v>POMERADO</v>
      </c>
      <c r="G25">
        <f>VLOOKUP(C:C,worksheet!A:T, 8, FALSE)</f>
        <v>67.81</v>
      </c>
      <c r="H25">
        <f>VLOOKUP(C:C,worksheet!A:T, 10, FALSE)</f>
        <v>48.16</v>
      </c>
      <c r="I25">
        <f>VLOOKUP(C:C,worksheet!A:T, 13, FALSE)</f>
        <v>0</v>
      </c>
      <c r="J25">
        <f>VLOOKUP(C:C,worksheet!A:T, 15, FALSE)</f>
        <v>0</v>
      </c>
      <c r="K25" s="143">
        <f t="shared" si="0"/>
        <v>-1</v>
      </c>
      <c r="L25" s="143">
        <f t="shared" si="1"/>
        <v>-1</v>
      </c>
      <c r="M25" s="142"/>
    </row>
    <row r="26" spans="1:13" x14ac:dyDescent="0.25">
      <c r="A26">
        <f>VLOOKUP(C:C,worksheet!A:T, 2, FALSE)</f>
        <v>1</v>
      </c>
      <c r="B26" t="str">
        <f>VLOOKUP(C:C,worksheet!A:T, 3, FALSE)</f>
        <v>I-15 NB</v>
      </c>
      <c r="C26">
        <f>'[2]I-15 NB'!A26</f>
        <v>14402</v>
      </c>
      <c r="D26">
        <f>VLOOKUP(C:C,worksheet!A:T, 4, FALSE)</f>
        <v>32</v>
      </c>
      <c r="E26">
        <f>VLOOKUP(C:C,worksheet!A:T, 5, FALSE)</f>
        <v>0.45</v>
      </c>
      <c r="F26" t="str">
        <f>VLOOKUP(C:C,worksheet!A:T, 6, FALSE)</f>
        <v>CARROLL CANYON</v>
      </c>
      <c r="G26">
        <f>VLOOKUP(C:C,worksheet!A:T, 8, FALSE)</f>
        <v>67.81</v>
      </c>
      <c r="H26">
        <f>VLOOKUP(C:C,worksheet!A:T, 10, FALSE)</f>
        <v>48.16</v>
      </c>
      <c r="I26">
        <f>VLOOKUP(C:C,worksheet!A:T, 13, FALSE)</f>
        <v>0</v>
      </c>
      <c r="J26">
        <f>VLOOKUP(C:C,worksheet!A:T, 15, FALSE)</f>
        <v>0</v>
      </c>
      <c r="K26" s="143">
        <f t="shared" si="0"/>
        <v>-1</v>
      </c>
      <c r="L26" s="143">
        <f t="shared" si="1"/>
        <v>-1</v>
      </c>
      <c r="M26" s="142"/>
    </row>
    <row r="27" spans="1:13" x14ac:dyDescent="0.25">
      <c r="A27">
        <f>VLOOKUP(C:C,worksheet!A:T, 2, FALSE)</f>
        <v>1</v>
      </c>
      <c r="B27" t="str">
        <f>VLOOKUP(C:C,worksheet!A:T, 3, FALSE)</f>
        <v>I-15 NB</v>
      </c>
      <c r="C27">
        <f>'[2]I-15 NB'!A27</f>
        <v>28810</v>
      </c>
      <c r="D27">
        <f>VLOOKUP(C:C,worksheet!A:T, 4, FALSE)</f>
        <v>35</v>
      </c>
      <c r="E27">
        <f>VLOOKUP(C:C,worksheet!A:T, 5, FALSE)</f>
        <v>0.09</v>
      </c>
      <c r="F27" t="str">
        <f>VLOOKUP(C:C,worksheet!A:T, 6, FALSE)</f>
        <v>MIRA MESA</v>
      </c>
      <c r="G27">
        <f>VLOOKUP(C:C,worksheet!A:T, 8, FALSE)</f>
        <v>68.319999999999993</v>
      </c>
      <c r="H27">
        <f>VLOOKUP(C:C,worksheet!A:T, 10, FALSE)</f>
        <v>55</v>
      </c>
      <c r="I27">
        <f>VLOOKUP(C:C,worksheet!A:T, 13, FALSE)</f>
        <v>0</v>
      </c>
      <c r="J27">
        <f>VLOOKUP(C:C,worksheet!A:T, 15, FALSE)</f>
        <v>0</v>
      </c>
      <c r="K27" s="143">
        <f t="shared" si="0"/>
        <v>-1</v>
      </c>
      <c r="L27" s="143">
        <f t="shared" si="1"/>
        <v>-1</v>
      </c>
      <c r="M27" s="142"/>
    </row>
    <row r="28" spans="1:13" x14ac:dyDescent="0.25">
      <c r="A28">
        <f>VLOOKUP(C:C,worksheet!A:T, 2, FALSE)</f>
        <v>1</v>
      </c>
      <c r="B28" t="str">
        <f>VLOOKUP(C:C,worksheet!A:T, 3, FALSE)</f>
        <v>I-15 NB</v>
      </c>
      <c r="C28">
        <f>'[2]I-15 NB'!A28</f>
        <v>14392</v>
      </c>
      <c r="D28">
        <f>VLOOKUP(C:C,worksheet!A:T, 4, FALSE)</f>
        <v>36</v>
      </c>
      <c r="E28">
        <f>VLOOKUP(C:C,worksheet!A:T, 5, FALSE)</f>
        <v>0.26</v>
      </c>
      <c r="F28" t="str">
        <f>VLOOKUP(C:C,worksheet!A:T, 6, FALSE)</f>
        <v>MIRA MESA</v>
      </c>
      <c r="G28">
        <f>VLOOKUP(C:C,worksheet!A:T, 8, FALSE)</f>
        <v>68.319999999999993</v>
      </c>
      <c r="H28">
        <f>VLOOKUP(C:C,worksheet!A:T, 10, FALSE)</f>
        <v>55</v>
      </c>
      <c r="I28">
        <f>VLOOKUP(C:C,worksheet!A:T, 13, FALSE)</f>
        <v>0</v>
      </c>
      <c r="J28">
        <f>VLOOKUP(C:C,worksheet!A:T, 15, FALSE)</f>
        <v>0</v>
      </c>
      <c r="K28" s="143">
        <f t="shared" si="0"/>
        <v>-1</v>
      </c>
      <c r="L28" s="143">
        <f t="shared" si="1"/>
        <v>-1</v>
      </c>
      <c r="M28" s="142"/>
    </row>
    <row r="29" spans="1:13" x14ac:dyDescent="0.25">
      <c r="A29">
        <f>VLOOKUP(C:C,worksheet!A:T, 2, FALSE)</f>
        <v>1</v>
      </c>
      <c r="B29" t="str">
        <f>VLOOKUP(C:C,worksheet!A:T, 3, FALSE)</f>
        <v>I-15 NB</v>
      </c>
      <c r="C29">
        <f>'[2]I-15 NB'!A29</f>
        <v>14384</v>
      </c>
      <c r="D29">
        <f>VLOOKUP(C:C,worksheet!A:T, 4, FALSE)</f>
        <v>37</v>
      </c>
      <c r="E29">
        <f>VLOOKUP(C:C,worksheet!A:T, 5, FALSE)</f>
        <v>0.78</v>
      </c>
      <c r="F29" t="str">
        <f>VLOOKUP(C:C,worksheet!A:T, 6, FALSE)</f>
        <v>MIRA MESA</v>
      </c>
      <c r="G29">
        <f>VLOOKUP(C:C,worksheet!A:T, 8, FALSE)</f>
        <v>68.7</v>
      </c>
      <c r="H29">
        <f>VLOOKUP(C:C,worksheet!A:T, 10, FALSE)</f>
        <v>59.1</v>
      </c>
      <c r="I29">
        <f>VLOOKUP(C:C,worksheet!A:T, 13, FALSE)</f>
        <v>0</v>
      </c>
      <c r="J29">
        <f>VLOOKUP(C:C,worksheet!A:T, 15, FALSE)</f>
        <v>0</v>
      </c>
      <c r="K29" s="143">
        <f t="shared" si="0"/>
        <v>-1</v>
      </c>
      <c r="L29" s="143">
        <f t="shared" si="1"/>
        <v>-1</v>
      </c>
      <c r="M29" s="142"/>
    </row>
    <row r="30" spans="1:13" x14ac:dyDescent="0.25">
      <c r="A30">
        <f>VLOOKUP(C:C,worksheet!A:T, 2, FALSE)</f>
        <v>1</v>
      </c>
      <c r="B30" t="str">
        <f>VLOOKUP(C:C,worksheet!A:T, 3, FALSE)</f>
        <v>I-15 NB</v>
      </c>
      <c r="C30">
        <f>'[2]I-15 NB'!A30</f>
        <v>14386</v>
      </c>
      <c r="D30">
        <f>VLOOKUP(C:C,worksheet!A:T, 4, FALSE)</f>
        <v>38</v>
      </c>
      <c r="E30">
        <f>VLOOKUP(C:C,worksheet!A:T, 5, FALSE)</f>
        <v>0.52</v>
      </c>
      <c r="F30" t="str">
        <f>VLOOKUP(C:C,worksheet!A:T, 6, FALSE)</f>
        <v>MERCY</v>
      </c>
      <c r="G30">
        <f>VLOOKUP(C:C,worksheet!A:T, 8, FALSE)</f>
        <v>68.7</v>
      </c>
      <c r="H30">
        <f>VLOOKUP(C:C,worksheet!A:T, 10, FALSE)</f>
        <v>59.1</v>
      </c>
      <c r="I30">
        <f>VLOOKUP(C:C,worksheet!A:T, 13, FALSE)</f>
        <v>0</v>
      </c>
      <c r="J30">
        <f>VLOOKUP(C:C,worksheet!A:T, 15, FALSE)</f>
        <v>0</v>
      </c>
      <c r="K30" s="143">
        <f t="shared" si="0"/>
        <v>-1</v>
      </c>
      <c r="L30" s="143">
        <f t="shared" si="1"/>
        <v>-1</v>
      </c>
      <c r="M30" s="142"/>
    </row>
    <row r="31" spans="1:13" x14ac:dyDescent="0.25">
      <c r="A31">
        <f>VLOOKUP(C:C,worksheet!A:T, 2, FALSE)</f>
        <v>1</v>
      </c>
      <c r="B31" t="str">
        <f>VLOOKUP(C:C,worksheet!A:T, 3, FALSE)</f>
        <v>I-15 NB</v>
      </c>
      <c r="C31">
        <f>'[2]I-15 NB'!A31</f>
        <v>10859</v>
      </c>
      <c r="D31">
        <f>VLOOKUP(C:C,worksheet!A:T, 4, FALSE)</f>
        <v>40</v>
      </c>
      <c r="E31">
        <f>VLOOKUP(C:C,worksheet!A:T, 5, FALSE)</f>
        <v>0.32</v>
      </c>
      <c r="F31" t="str">
        <f>VLOOKUP(C:C,worksheet!A:T, 6, FALSE)</f>
        <v>POWAY</v>
      </c>
      <c r="G31">
        <f>VLOOKUP(C:C,worksheet!A:T, 8, FALSE)</f>
        <v>69.040000000000006</v>
      </c>
      <c r="H31">
        <f>VLOOKUP(C:C,worksheet!A:T, 10, FALSE)</f>
        <v>61.43</v>
      </c>
      <c r="I31">
        <f>VLOOKUP(C:C,worksheet!A:T, 13, FALSE)</f>
        <v>0</v>
      </c>
      <c r="J31">
        <f>VLOOKUP(C:C,worksheet!A:T, 15, FALSE)</f>
        <v>0</v>
      </c>
      <c r="K31" s="143">
        <f t="shared" si="0"/>
        <v>-1</v>
      </c>
      <c r="L31" s="143">
        <f t="shared" si="1"/>
        <v>-1</v>
      </c>
      <c r="M31" s="142"/>
    </row>
    <row r="32" spans="1:13" x14ac:dyDescent="0.25">
      <c r="A32">
        <f>VLOOKUP(C:C,worksheet!A:T, 2, FALSE)</f>
        <v>1</v>
      </c>
      <c r="B32" t="str">
        <f>VLOOKUP(C:C,worksheet!A:T, 3, FALSE)</f>
        <v>I-15 NB</v>
      </c>
      <c r="C32">
        <f>'[2]I-15 NB'!A32</f>
        <v>8812</v>
      </c>
      <c r="D32">
        <f>VLOOKUP(C:C,worksheet!A:T, 4, FALSE)</f>
        <v>41</v>
      </c>
      <c r="E32">
        <f>VLOOKUP(C:C,worksheet!A:T, 5, FALSE)</f>
        <v>0.19</v>
      </c>
      <c r="F32" t="str">
        <f>VLOOKUP(C:C,worksheet!A:T, 6, FALSE)</f>
        <v>POWAY</v>
      </c>
      <c r="G32">
        <f>VLOOKUP(C:C,worksheet!A:T, 8, FALSE)</f>
        <v>69.040000000000006</v>
      </c>
      <c r="H32">
        <f>VLOOKUP(C:C,worksheet!A:T, 10, FALSE)</f>
        <v>61.43</v>
      </c>
      <c r="I32">
        <f>VLOOKUP(C:C,worksheet!A:T, 13, FALSE)</f>
        <v>0</v>
      </c>
      <c r="J32">
        <f>VLOOKUP(C:C,worksheet!A:T, 15, FALSE)</f>
        <v>0</v>
      </c>
      <c r="K32" s="143">
        <f t="shared" si="0"/>
        <v>-1</v>
      </c>
      <c r="L32" s="143">
        <f t="shared" si="1"/>
        <v>-1</v>
      </c>
      <c r="M32" s="142"/>
    </row>
    <row r="33" spans="1:13" x14ac:dyDescent="0.25">
      <c r="A33">
        <f>VLOOKUP(C:C,worksheet!A:T, 2, FALSE)</f>
        <v>1</v>
      </c>
      <c r="B33" t="str">
        <f>VLOOKUP(C:C,worksheet!A:T, 3, FALSE)</f>
        <v>I-15 NB</v>
      </c>
      <c r="C33">
        <f>'[2]I-15 NB'!A33</f>
        <v>14650</v>
      </c>
      <c r="D33">
        <f>VLOOKUP(C:C,worksheet!A:T, 4, FALSE)</f>
        <v>43</v>
      </c>
      <c r="E33">
        <f>VLOOKUP(C:C,worksheet!A:T, 5, FALSE)</f>
        <v>0.4</v>
      </c>
      <c r="F33" t="str">
        <f>VLOOKUP(C:C,worksheet!A:T, 6, FALSE)</f>
        <v>I-15 HOV NB</v>
      </c>
      <c r="G33">
        <f>VLOOKUP(C:C,worksheet!A:T, 8, FALSE)</f>
        <v>66.98</v>
      </c>
      <c r="H33">
        <f>VLOOKUP(C:C,worksheet!A:T, 10, FALSE)</f>
        <v>57.63</v>
      </c>
      <c r="I33">
        <f>VLOOKUP(C:C,worksheet!A:T, 13, FALSE)</f>
        <v>0</v>
      </c>
      <c r="J33">
        <f>VLOOKUP(C:C,worksheet!A:T, 15, FALSE)</f>
        <v>0</v>
      </c>
      <c r="K33" s="143">
        <f t="shared" si="0"/>
        <v>-1</v>
      </c>
      <c r="L33" s="143">
        <f t="shared" si="1"/>
        <v>-1</v>
      </c>
      <c r="M33" s="142"/>
    </row>
    <row r="34" spans="1:13" x14ac:dyDescent="0.25">
      <c r="A34">
        <f>VLOOKUP(C:C,worksheet!A:T, 2, FALSE)</f>
        <v>1</v>
      </c>
      <c r="B34" t="str">
        <f>VLOOKUP(C:C,worksheet!A:T, 3, FALSE)</f>
        <v>I-15 NB</v>
      </c>
      <c r="C34">
        <f>'[2]I-15 NB'!A34</f>
        <v>3968</v>
      </c>
      <c r="D34">
        <f>VLOOKUP(C:C,worksheet!A:T, 4, FALSE)</f>
        <v>44</v>
      </c>
      <c r="E34">
        <f>VLOOKUP(C:C,worksheet!A:T, 5, FALSE)</f>
        <v>0.41</v>
      </c>
      <c r="F34" t="str">
        <f>VLOOKUP(C:C,worksheet!A:T, 6, FALSE)</f>
        <v>SR-56 EB</v>
      </c>
      <c r="G34">
        <f>VLOOKUP(C:C,worksheet!A:T, 8, FALSE)</f>
        <v>66.98</v>
      </c>
      <c r="H34">
        <f>VLOOKUP(C:C,worksheet!A:T, 10, FALSE)</f>
        <v>57.63</v>
      </c>
      <c r="I34">
        <f>VLOOKUP(C:C,worksheet!A:T, 13, FALSE)</f>
        <v>0</v>
      </c>
      <c r="J34">
        <f>VLOOKUP(C:C,worksheet!A:T, 15, FALSE)</f>
        <v>0</v>
      </c>
      <c r="K34" s="143">
        <f t="shared" si="0"/>
        <v>-1</v>
      </c>
      <c r="L34" s="143">
        <f t="shared" si="1"/>
        <v>-1</v>
      </c>
      <c r="M34" s="142"/>
    </row>
    <row r="35" spans="1:13" x14ac:dyDescent="0.25">
      <c r="A35">
        <f>VLOOKUP(C:C,worksheet!A:T, 2, FALSE)</f>
        <v>1</v>
      </c>
      <c r="B35" t="str">
        <f>VLOOKUP(C:C,worksheet!A:T, 3, FALSE)</f>
        <v>I-15 NB</v>
      </c>
      <c r="C35">
        <f>'[2]I-15 NB'!A35</f>
        <v>13672</v>
      </c>
      <c r="D35">
        <f>VLOOKUP(C:C,worksheet!A:T, 4, FALSE)</f>
        <v>48</v>
      </c>
      <c r="E35">
        <f>VLOOKUP(C:C,worksheet!A:T, 5, FALSE)</f>
        <v>0.49</v>
      </c>
      <c r="F35" t="str">
        <f>VLOOKUP(C:C,worksheet!A:T, 6, FALSE)</f>
        <v>CARMEL MTN</v>
      </c>
      <c r="G35">
        <f>VLOOKUP(C:C,worksheet!A:T, 8, FALSE)</f>
        <v>67.03</v>
      </c>
      <c r="H35">
        <f>VLOOKUP(C:C,worksheet!A:T, 10, FALSE)</f>
        <v>55.88</v>
      </c>
      <c r="I35">
        <f>VLOOKUP(C:C,worksheet!A:T, 13, FALSE)</f>
        <v>0</v>
      </c>
      <c r="J35">
        <f>VLOOKUP(C:C,worksheet!A:T, 15, FALSE)</f>
        <v>0</v>
      </c>
      <c r="K35" s="143">
        <f t="shared" si="0"/>
        <v>-1</v>
      </c>
      <c r="L35" s="143">
        <f t="shared" si="1"/>
        <v>-1</v>
      </c>
      <c r="M35" s="142"/>
    </row>
    <row r="36" spans="1:13" x14ac:dyDescent="0.25">
      <c r="A36">
        <f>VLOOKUP(C:C,worksheet!A:T, 2, FALSE)</f>
        <v>1</v>
      </c>
      <c r="B36" t="str">
        <f>VLOOKUP(C:C,worksheet!A:T, 3, FALSE)</f>
        <v>I-15 NB</v>
      </c>
      <c r="C36">
        <f>'[2]I-15 NB'!A36</f>
        <v>13662</v>
      </c>
      <c r="D36">
        <f>VLOOKUP(C:C,worksheet!A:T, 4, FALSE)</f>
        <v>49</v>
      </c>
      <c r="E36">
        <f>VLOOKUP(C:C,worksheet!A:T, 5, FALSE)</f>
        <v>0.77</v>
      </c>
      <c r="F36" t="str">
        <f>VLOOKUP(C:C,worksheet!A:T, 6, FALSE)</f>
        <v>CARMEL MTN</v>
      </c>
      <c r="G36">
        <f>VLOOKUP(C:C,worksheet!A:T, 8, FALSE)</f>
        <v>71.27</v>
      </c>
      <c r="H36">
        <f>VLOOKUP(C:C,worksheet!A:T, 10, FALSE)</f>
        <v>66.92</v>
      </c>
      <c r="I36">
        <f>VLOOKUP(C:C,worksheet!A:T, 13, FALSE)</f>
        <v>0</v>
      </c>
      <c r="J36">
        <f>VLOOKUP(C:C,worksheet!A:T, 15, FALSE)</f>
        <v>0</v>
      </c>
      <c r="K36" s="143">
        <f t="shared" si="0"/>
        <v>-1</v>
      </c>
      <c r="L36" s="143">
        <f t="shared" si="1"/>
        <v>-1</v>
      </c>
      <c r="M36" s="142"/>
    </row>
    <row r="37" spans="1:13" x14ac:dyDescent="0.25">
      <c r="A37">
        <f>VLOOKUP(C:C,worksheet!A:T, 2, FALSE)</f>
        <v>1</v>
      </c>
      <c r="B37" t="str">
        <f>VLOOKUP(C:C,worksheet!A:T, 3, FALSE)</f>
        <v>I-15 NB</v>
      </c>
      <c r="C37">
        <f>'[2]I-15 NB'!A37</f>
        <v>31205</v>
      </c>
      <c r="D37">
        <f>VLOOKUP(C:C,worksheet!A:T, 4, FALSE)</f>
        <v>52</v>
      </c>
      <c r="E37">
        <f>VLOOKUP(C:C,worksheet!A:T, 5, FALSE)</f>
        <v>0.56000000000000005</v>
      </c>
      <c r="F37" t="str">
        <f>VLOOKUP(C:C,worksheet!A:T, 6, FALSE)</f>
        <v>CAM DEL NORTE</v>
      </c>
      <c r="G37">
        <f>VLOOKUP(C:C,worksheet!A:T, 8, FALSE)</f>
        <v>67.41</v>
      </c>
      <c r="H37">
        <f>VLOOKUP(C:C,worksheet!A:T, 10, FALSE)</f>
        <v>47.23</v>
      </c>
      <c r="I37">
        <f>VLOOKUP(C:C,worksheet!A:T, 13, FALSE)</f>
        <v>0</v>
      </c>
      <c r="J37">
        <f>VLOOKUP(C:C,worksheet!A:T, 15, FALSE)</f>
        <v>0</v>
      </c>
      <c r="K37" s="143">
        <f t="shared" si="0"/>
        <v>-1</v>
      </c>
      <c r="L37" s="143">
        <f t="shared" si="1"/>
        <v>-1</v>
      </c>
      <c r="M37" s="142"/>
    </row>
    <row r="38" spans="1:13" x14ac:dyDescent="0.25">
      <c r="A38">
        <f>VLOOKUP(C:C,worksheet!A:T, 2, FALSE)</f>
        <v>1</v>
      </c>
      <c r="B38" t="str">
        <f>VLOOKUP(C:C,worksheet!A:T, 3, FALSE)</f>
        <v>I-15 NB</v>
      </c>
      <c r="C38">
        <f>'[2]I-15 NB'!A38</f>
        <v>13648</v>
      </c>
      <c r="D38">
        <f>VLOOKUP(C:C,worksheet!A:T, 4, FALSE)</f>
        <v>53</v>
      </c>
      <c r="E38">
        <f>VLOOKUP(C:C,worksheet!A:T, 5, FALSE)</f>
        <v>0.49</v>
      </c>
      <c r="F38" t="str">
        <f>VLOOKUP(C:C,worksheet!A:T, 6, FALSE)</f>
        <v>BERNARDO CENTER</v>
      </c>
      <c r="G38">
        <f>VLOOKUP(C:C,worksheet!A:T, 8, FALSE)</f>
        <v>69.540000000000006</v>
      </c>
      <c r="H38">
        <f>VLOOKUP(C:C,worksheet!A:T, 10, FALSE)</f>
        <v>44.21</v>
      </c>
      <c r="I38">
        <f>VLOOKUP(C:C,worksheet!A:T, 13, FALSE)</f>
        <v>0</v>
      </c>
      <c r="J38">
        <f>VLOOKUP(C:C,worksheet!A:T, 15, FALSE)</f>
        <v>0</v>
      </c>
      <c r="K38" s="143">
        <f t="shared" si="0"/>
        <v>-1</v>
      </c>
      <c r="L38" s="143">
        <f t="shared" si="1"/>
        <v>-1</v>
      </c>
      <c r="M38" s="142"/>
    </row>
    <row r="39" spans="1:13" x14ac:dyDescent="0.25">
      <c r="A39">
        <f>VLOOKUP(C:C,worksheet!A:T, 2, FALSE)</f>
        <v>1</v>
      </c>
      <c r="B39" t="str">
        <f>VLOOKUP(C:C,worksheet!A:T, 3, FALSE)</f>
        <v>I-15 NB</v>
      </c>
      <c r="C39">
        <f>'[2]I-15 NB'!A39</f>
        <v>13639</v>
      </c>
      <c r="D39">
        <f>VLOOKUP(C:C,worksheet!A:T, 4, FALSE)</f>
        <v>55</v>
      </c>
      <c r="E39">
        <f>VLOOKUP(C:C,worksheet!A:T, 5, FALSE)</f>
        <v>0.38</v>
      </c>
      <c r="F39" t="str">
        <f>VLOOKUP(C:C,worksheet!A:T, 6, FALSE)</f>
        <v>RANCHO BERNARDO</v>
      </c>
      <c r="G39">
        <f>VLOOKUP(C:C,worksheet!A:T, 8, FALSE)</f>
        <v>69.11</v>
      </c>
      <c r="H39">
        <f>VLOOKUP(C:C,worksheet!A:T, 10, FALSE)</f>
        <v>49.82</v>
      </c>
      <c r="I39">
        <f>VLOOKUP(C:C,worksheet!A:T, 13, FALSE)</f>
        <v>0</v>
      </c>
      <c r="J39">
        <f>VLOOKUP(C:C,worksheet!A:T, 15, FALSE)</f>
        <v>0</v>
      </c>
      <c r="K39" s="143">
        <f t="shared" si="0"/>
        <v>-1</v>
      </c>
      <c r="L39" s="143">
        <f t="shared" si="1"/>
        <v>-1</v>
      </c>
      <c r="M39" s="142"/>
    </row>
    <row r="40" spans="1:13" x14ac:dyDescent="0.25">
      <c r="A40">
        <f>VLOOKUP(C:C,worksheet!A:T, 2, FALSE)</f>
        <v>1</v>
      </c>
      <c r="B40" t="str">
        <f>VLOOKUP(C:C,worksheet!A:T, 3, FALSE)</f>
        <v>I-15 NB</v>
      </c>
      <c r="C40">
        <f>'[2]I-15 NB'!A40</f>
        <v>13640</v>
      </c>
      <c r="D40">
        <f>VLOOKUP(C:C,worksheet!A:T, 4, FALSE)</f>
        <v>56</v>
      </c>
      <c r="E40">
        <f>VLOOKUP(C:C,worksheet!A:T, 5, FALSE)</f>
        <v>0.16</v>
      </c>
      <c r="F40" t="str">
        <f>VLOOKUP(C:C,worksheet!A:T, 6, FALSE)</f>
        <v>RANCHO BERNARDO</v>
      </c>
      <c r="G40">
        <f>VLOOKUP(C:C,worksheet!A:T, 8, FALSE)</f>
        <v>69.11</v>
      </c>
      <c r="H40">
        <f>VLOOKUP(C:C,worksheet!A:T, 10, FALSE)</f>
        <v>49.82</v>
      </c>
      <c r="I40">
        <f>VLOOKUP(C:C,worksheet!A:T, 13, FALSE)</f>
        <v>0</v>
      </c>
      <c r="J40">
        <f>VLOOKUP(C:C,worksheet!A:T, 15, FALSE)</f>
        <v>0</v>
      </c>
      <c r="K40" s="143">
        <f t="shared" si="0"/>
        <v>-1</v>
      </c>
      <c r="L40" s="143">
        <f t="shared" si="1"/>
        <v>-1</v>
      </c>
      <c r="M40" s="142"/>
    </row>
    <row r="41" spans="1:13" x14ac:dyDescent="0.25">
      <c r="A41">
        <f>VLOOKUP(C:C,worksheet!A:T, 2, FALSE)</f>
        <v>1</v>
      </c>
      <c r="B41" t="str">
        <f>VLOOKUP(C:C,worksheet!A:T, 3, FALSE)</f>
        <v>I-15 NB</v>
      </c>
      <c r="C41">
        <f>'[2]I-15 NB'!A41</f>
        <v>31206</v>
      </c>
      <c r="D41">
        <f>VLOOKUP(C:C,worksheet!A:T, 4, FALSE)</f>
        <v>58</v>
      </c>
      <c r="E41">
        <f>VLOOKUP(C:C,worksheet!A:T, 5, FALSE)</f>
        <v>1.2</v>
      </c>
      <c r="F41" t="str">
        <f>VLOOKUP(C:C,worksheet!A:T, 6, FALSE)</f>
        <v>RANCHO BERNARDO</v>
      </c>
      <c r="G41">
        <f>VLOOKUP(C:C,worksheet!A:T, 8, FALSE)</f>
        <v>72.47</v>
      </c>
      <c r="H41">
        <f>VLOOKUP(C:C,worksheet!A:T, 10, FALSE)</f>
        <v>63.25</v>
      </c>
      <c r="I41">
        <f>VLOOKUP(C:C,worksheet!A:T, 13, FALSE)</f>
        <v>0</v>
      </c>
      <c r="J41">
        <f>VLOOKUP(C:C,worksheet!A:T, 15, FALSE)</f>
        <v>0</v>
      </c>
      <c r="K41" s="143">
        <f t="shared" si="0"/>
        <v>-1</v>
      </c>
      <c r="L41" s="143">
        <f t="shared" si="1"/>
        <v>-1</v>
      </c>
      <c r="M41" s="142"/>
    </row>
    <row r="42" spans="1:13" x14ac:dyDescent="0.25">
      <c r="A42">
        <f>VLOOKUP(C:C,worksheet!A:T, 2, FALSE)</f>
        <v>1</v>
      </c>
      <c r="B42" t="str">
        <f>VLOOKUP(C:C,worksheet!A:T, 3, FALSE)</f>
        <v>I-15 NB</v>
      </c>
      <c r="C42">
        <f>'[2]I-15 NB'!A42</f>
        <v>8809</v>
      </c>
      <c r="D42">
        <f>VLOOKUP(C:C,worksheet!A:T, 4, FALSE)</f>
        <v>60</v>
      </c>
      <c r="E42">
        <f>VLOOKUP(C:C,worksheet!A:T, 5, FALSE)</f>
        <v>0.54</v>
      </c>
      <c r="F42" t="str">
        <f>VLOOKUP(C:C,worksheet!A:T, 6, FALSE)</f>
        <v>POMERADO</v>
      </c>
      <c r="G42">
        <f>VLOOKUP(C:C,worksheet!A:T, 8, FALSE)</f>
        <v>69.180000000000007</v>
      </c>
      <c r="H42">
        <f>VLOOKUP(C:C,worksheet!A:T, 10, FALSE)</f>
        <v>52.33</v>
      </c>
      <c r="I42">
        <f>VLOOKUP(C:C,worksheet!A:T, 13, FALSE)</f>
        <v>0</v>
      </c>
      <c r="J42">
        <f>VLOOKUP(C:C,worksheet!A:T, 15, FALSE)</f>
        <v>0</v>
      </c>
      <c r="K42" s="143">
        <f t="shared" si="0"/>
        <v>-1</v>
      </c>
      <c r="L42" s="143">
        <f t="shared" si="1"/>
        <v>-1</v>
      </c>
      <c r="M42" s="142"/>
    </row>
    <row r="43" spans="1:13" x14ac:dyDescent="0.25">
      <c r="A43">
        <f>VLOOKUP(C:C,worksheet!A:T, 2, FALSE)</f>
        <v>1</v>
      </c>
      <c r="B43" t="str">
        <f>VLOOKUP(C:C,worksheet!A:T, 3, FALSE)</f>
        <v>I-15 NB</v>
      </c>
      <c r="C43">
        <f>'[2]I-15 NB'!A43</f>
        <v>26870</v>
      </c>
      <c r="D43">
        <f>VLOOKUP(C:C,worksheet!A:T, 4, FALSE)</f>
        <v>62</v>
      </c>
      <c r="E43">
        <f>VLOOKUP(C:C,worksheet!A:T, 5, FALSE)</f>
        <v>0.27</v>
      </c>
      <c r="F43" t="str">
        <f>VLOOKUP(C:C,worksheet!A:T, 6, FALSE)</f>
        <v>VIA RANCHO</v>
      </c>
      <c r="G43">
        <f>VLOOKUP(C:C,worksheet!A:T, 8, FALSE)</f>
        <v>68.349999999999994</v>
      </c>
      <c r="H43">
        <f>VLOOKUP(C:C,worksheet!A:T, 10, FALSE)</f>
        <v>59.55</v>
      </c>
      <c r="I43">
        <f>VLOOKUP(C:C,worksheet!A:T, 13, FALSE)</f>
        <v>0</v>
      </c>
      <c r="J43">
        <f>VLOOKUP(C:C,worksheet!A:T, 15, FALSE)</f>
        <v>0</v>
      </c>
      <c r="K43" s="143">
        <f t="shared" si="0"/>
        <v>-1</v>
      </c>
      <c r="L43" s="143">
        <f t="shared" si="1"/>
        <v>-1</v>
      </c>
      <c r="M43" s="142"/>
    </row>
    <row r="44" spans="1:13" x14ac:dyDescent="0.25">
      <c r="A44">
        <f>VLOOKUP(C:C,worksheet!A:T, 2, FALSE)</f>
        <v>1</v>
      </c>
      <c r="B44" t="str">
        <f>VLOOKUP(C:C,worksheet!A:T, 3, FALSE)</f>
        <v>I-15 NB</v>
      </c>
      <c r="C44">
        <f>'[2]I-15 NB'!A44</f>
        <v>721</v>
      </c>
      <c r="D44">
        <f>VLOOKUP(C:C,worksheet!A:T, 4, FALSE)</f>
        <v>63</v>
      </c>
      <c r="E44">
        <f>VLOOKUP(C:C,worksheet!A:T, 5, FALSE)</f>
        <v>0.24</v>
      </c>
      <c r="F44" t="str">
        <f>VLOOKUP(C:C,worksheet!A:T, 6, FALSE)</f>
        <v>VIA RANCHO</v>
      </c>
      <c r="G44">
        <f>VLOOKUP(C:C,worksheet!A:T, 8, FALSE)</f>
        <v>68.349999999999994</v>
      </c>
      <c r="H44">
        <f>VLOOKUP(C:C,worksheet!A:T, 10, FALSE)</f>
        <v>59.55</v>
      </c>
      <c r="I44">
        <f>VLOOKUP(C:C,worksheet!A:T, 13, FALSE)</f>
        <v>0</v>
      </c>
      <c r="J44">
        <f>VLOOKUP(C:C,worksheet!A:T, 15, FALSE)</f>
        <v>0</v>
      </c>
      <c r="K44" s="143">
        <f t="shared" si="0"/>
        <v>-1</v>
      </c>
      <c r="L44" s="143">
        <f t="shared" si="1"/>
        <v>-1</v>
      </c>
      <c r="M44" s="142"/>
    </row>
    <row r="45" spans="1:13" x14ac:dyDescent="0.25">
      <c r="A45">
        <f>VLOOKUP(C:C,worksheet!A:T, 2, FALSE)</f>
        <v>1</v>
      </c>
      <c r="B45" t="str">
        <f>VLOOKUP(C:C,worksheet!A:T, 3, FALSE)</f>
        <v>I-15 NB</v>
      </c>
      <c r="C45">
        <f>'[2]I-15 NB'!A45</f>
        <v>12949</v>
      </c>
      <c r="D45">
        <f>VLOOKUP(C:C,worksheet!A:T, 4, FALSE)</f>
        <v>64</v>
      </c>
      <c r="E45">
        <f>VLOOKUP(C:C,worksheet!A:T, 5, FALSE)</f>
        <v>0.28000000000000003</v>
      </c>
      <c r="F45" t="str">
        <f>VLOOKUP(C:C,worksheet!A:T, 6, FALSE)</f>
        <v>VIA RANCHO</v>
      </c>
      <c r="G45">
        <f>VLOOKUP(C:C,worksheet!A:T, 8, FALSE)</f>
        <v>68.349999999999994</v>
      </c>
      <c r="H45">
        <f>VLOOKUP(C:C,worksheet!A:T, 10, FALSE)</f>
        <v>59.55</v>
      </c>
      <c r="I45">
        <f>VLOOKUP(C:C,worksheet!A:T, 13, FALSE)</f>
        <v>0</v>
      </c>
      <c r="J45">
        <f>VLOOKUP(C:C,worksheet!A:T, 15, FALSE)</f>
        <v>0</v>
      </c>
      <c r="K45" s="143">
        <f t="shared" si="0"/>
        <v>-1</v>
      </c>
      <c r="L45" s="143">
        <f t="shared" si="1"/>
        <v>-1</v>
      </c>
      <c r="M45" s="142"/>
    </row>
    <row r="46" spans="1:13" x14ac:dyDescent="0.25">
      <c r="A46">
        <f>VLOOKUP(C:C,worksheet!A:T, 2, FALSE)</f>
        <v>1</v>
      </c>
      <c r="B46" t="str">
        <f>VLOOKUP(C:C,worksheet!A:T, 3, FALSE)</f>
        <v>I-15 NB</v>
      </c>
      <c r="C46">
        <f>'[2]I-15 NB'!A46</f>
        <v>12957</v>
      </c>
      <c r="D46">
        <f>VLOOKUP(C:C,worksheet!A:T, 4, FALSE)</f>
        <v>68</v>
      </c>
      <c r="E46">
        <f>VLOOKUP(C:C,worksheet!A:T, 5, FALSE)</f>
        <v>0.34</v>
      </c>
      <c r="F46" t="str">
        <f>VLOOKUP(C:C,worksheet!A:T, 6, FALSE)</f>
        <v>CITRACADO</v>
      </c>
      <c r="G46">
        <f>VLOOKUP(C:C,worksheet!A:T, 8, FALSE)</f>
        <v>69.099999999999994</v>
      </c>
      <c r="H46">
        <f>VLOOKUP(C:C,worksheet!A:T, 10, FALSE)</f>
        <v>62.2</v>
      </c>
      <c r="I46">
        <f>VLOOKUP(C:C,worksheet!A:T, 13, FALSE)</f>
        <v>0</v>
      </c>
      <c r="J46">
        <f>VLOOKUP(C:C,worksheet!A:T, 15, FALSE)</f>
        <v>0</v>
      </c>
      <c r="K46" s="143">
        <f t="shared" si="0"/>
        <v>-1</v>
      </c>
      <c r="L46" s="143">
        <f t="shared" si="1"/>
        <v>-1</v>
      </c>
      <c r="M46" s="142"/>
    </row>
    <row r="47" spans="1:13" x14ac:dyDescent="0.25">
      <c r="A47">
        <f>VLOOKUP(C:C,worksheet!A:T, 2, FALSE)</f>
        <v>1</v>
      </c>
      <c r="B47" t="str">
        <f>VLOOKUP(C:C,worksheet!A:T, 3, FALSE)</f>
        <v>I-15 NB</v>
      </c>
      <c r="C47">
        <f>'[2]I-15 NB'!A47</f>
        <v>669</v>
      </c>
      <c r="D47">
        <f>VLOOKUP(C:C,worksheet!A:T, 4, FALSE)</f>
        <v>71</v>
      </c>
      <c r="E47">
        <f>VLOOKUP(C:C,worksheet!A:T, 5, FALSE)</f>
        <v>0.6</v>
      </c>
      <c r="F47" t="str">
        <f>VLOOKUP(C:C,worksheet!A:T, 6, FALSE)</f>
        <v>09TH</v>
      </c>
      <c r="G47">
        <f>VLOOKUP(C:C,worksheet!A:T, 8, FALSE)</f>
        <v>65.88</v>
      </c>
      <c r="H47">
        <f>VLOOKUP(C:C,worksheet!A:T, 10, FALSE)</f>
        <v>53.94</v>
      </c>
      <c r="I47">
        <f>VLOOKUP(C:C,worksheet!A:T, 13, FALSE)</f>
        <v>0</v>
      </c>
      <c r="J47">
        <f>VLOOKUP(C:C,worksheet!A:T, 15, FALSE)</f>
        <v>0</v>
      </c>
      <c r="K47" s="143">
        <f t="shared" si="0"/>
        <v>-1</v>
      </c>
      <c r="L47" s="143">
        <f t="shared" si="1"/>
        <v>-1</v>
      </c>
      <c r="M47" s="142"/>
    </row>
    <row r="48" spans="1:13" x14ac:dyDescent="0.25">
      <c r="A48">
        <f>VLOOKUP(C:C,worksheet!A:T, 2, FALSE)</f>
        <v>1</v>
      </c>
      <c r="B48" t="str">
        <f>VLOOKUP(C:C,worksheet!A:T, 3, FALSE)</f>
        <v>I-15 NB</v>
      </c>
      <c r="C48">
        <f>'[2]I-15 NB'!A48</f>
        <v>12929</v>
      </c>
      <c r="D48">
        <f>VLOOKUP(C:C,worksheet!A:T, 4, FALSE)</f>
        <v>72</v>
      </c>
      <c r="E48">
        <f>VLOOKUP(C:C,worksheet!A:T, 5, FALSE)</f>
        <v>0.14000000000000001</v>
      </c>
      <c r="F48" t="str">
        <f>VLOOKUP(C:C,worksheet!A:T, 6, FALSE)</f>
        <v>09TH</v>
      </c>
      <c r="G48">
        <f>VLOOKUP(C:C,worksheet!A:T, 8, FALSE)</f>
        <v>56.18</v>
      </c>
      <c r="H48">
        <f>VLOOKUP(C:C,worksheet!A:T, 10, FALSE)</f>
        <v>46.76</v>
      </c>
      <c r="I48">
        <f>VLOOKUP(C:C,worksheet!A:T, 13, FALSE)</f>
        <v>0</v>
      </c>
      <c r="J48">
        <f>VLOOKUP(C:C,worksheet!A:T, 15, FALSE)</f>
        <v>0</v>
      </c>
      <c r="K48" s="143">
        <f t="shared" si="0"/>
        <v>-1</v>
      </c>
      <c r="L48" s="143">
        <f t="shared" si="1"/>
        <v>-1</v>
      </c>
      <c r="M48" s="142"/>
    </row>
    <row r="49" spans="1:13" x14ac:dyDescent="0.25">
      <c r="A49">
        <f>VLOOKUP(C:C,worksheet!A:T, 2, FALSE)</f>
        <v>1</v>
      </c>
      <c r="B49" t="str">
        <f>VLOOKUP(C:C,worksheet!A:T, 3, FALSE)</f>
        <v>I-15 NB</v>
      </c>
      <c r="C49">
        <f>'[2]I-15 NB'!A49</f>
        <v>28588</v>
      </c>
      <c r="D49">
        <f>VLOOKUP(C:C,worksheet!A:T, 4, FALSE)</f>
        <v>73</v>
      </c>
      <c r="E49">
        <f>VLOOKUP(C:C,worksheet!A:T, 5, FALSE)</f>
        <v>0.42</v>
      </c>
      <c r="F49" t="str">
        <f>VLOOKUP(C:C,worksheet!A:T, 6, FALSE)</f>
        <v>VALLEY</v>
      </c>
      <c r="G49">
        <f>VLOOKUP(C:C,worksheet!A:T, 8, FALSE)</f>
        <v>56.18</v>
      </c>
      <c r="H49">
        <f>VLOOKUP(C:C,worksheet!A:T, 10, FALSE)</f>
        <v>46.76</v>
      </c>
      <c r="I49">
        <f>VLOOKUP(C:C,worksheet!A:T, 13, FALSE)</f>
        <v>0</v>
      </c>
      <c r="J49">
        <f>VLOOKUP(C:C,worksheet!A:T, 15, FALSE)</f>
        <v>0</v>
      </c>
      <c r="K49" s="143">
        <f t="shared" si="0"/>
        <v>-1</v>
      </c>
      <c r="L49" s="143">
        <f t="shared" si="1"/>
        <v>-1</v>
      </c>
      <c r="M49" s="142"/>
    </row>
    <row r="50" spans="1:13" x14ac:dyDescent="0.25">
      <c r="A50">
        <f>VLOOKUP(C:C,worksheet!A:T, 2, FALSE)</f>
        <v>1</v>
      </c>
      <c r="B50" t="str">
        <f>VLOOKUP(C:C,worksheet!A:T, 3, FALSE)</f>
        <v>I-15 NB</v>
      </c>
      <c r="C50">
        <f>'[2]I-15 NB'!A50</f>
        <v>12935</v>
      </c>
      <c r="D50">
        <f>VLOOKUP(C:C,worksheet!A:T, 4, FALSE)</f>
        <v>74</v>
      </c>
      <c r="E50">
        <f>VLOOKUP(C:C,worksheet!A:T, 5, FALSE)</f>
        <v>0.18</v>
      </c>
      <c r="F50" t="str">
        <f>VLOOKUP(C:C,worksheet!A:T, 6, FALSE)</f>
        <v>VALLEY</v>
      </c>
      <c r="G50">
        <f>VLOOKUP(C:C,worksheet!A:T, 8, FALSE)</f>
        <v>56.18</v>
      </c>
      <c r="H50">
        <f>VLOOKUP(C:C,worksheet!A:T, 10, FALSE)</f>
        <v>46.76</v>
      </c>
      <c r="I50">
        <f>VLOOKUP(C:C,worksheet!A:T, 13, FALSE)</f>
        <v>0</v>
      </c>
      <c r="J50">
        <f>VLOOKUP(C:C,worksheet!A:T, 15, FALSE)</f>
        <v>0</v>
      </c>
      <c r="K50" s="143">
        <f t="shared" si="0"/>
        <v>-1</v>
      </c>
      <c r="L50" s="143">
        <f t="shared" si="1"/>
        <v>-1</v>
      </c>
      <c r="M50" s="142"/>
    </row>
    <row r="51" spans="1:13" x14ac:dyDescent="0.25">
      <c r="A51">
        <f>VLOOKUP(C:C,worksheet!A:T, 2, FALSE)</f>
        <v>1</v>
      </c>
      <c r="B51" t="str">
        <f>VLOOKUP(C:C,worksheet!A:T, 3, FALSE)</f>
        <v>I-15 NB</v>
      </c>
      <c r="C51">
        <f>'[2]I-15 NB'!A51</f>
        <v>31192</v>
      </c>
      <c r="D51">
        <f>VLOOKUP(C:C,worksheet!A:T, 4, FALSE)</f>
        <v>75</v>
      </c>
      <c r="E51">
        <f>VLOOKUP(C:C,worksheet!A:T, 5, FALSE)</f>
        <v>0.23</v>
      </c>
      <c r="F51" t="str">
        <f>VLOOKUP(C:C,worksheet!A:T, 6, FALSE)</f>
        <v>SR-78 WB</v>
      </c>
      <c r="G51">
        <f>VLOOKUP(C:C,worksheet!A:T, 8, FALSE)</f>
        <v>66.05</v>
      </c>
      <c r="H51">
        <f>VLOOKUP(C:C,worksheet!A:T, 10, FALSE)</f>
        <v>60.93</v>
      </c>
      <c r="I51">
        <f>VLOOKUP(C:C,worksheet!A:T, 13, FALSE)</f>
        <v>0</v>
      </c>
      <c r="J51">
        <f>VLOOKUP(C:C,worksheet!A:T, 15, FALSE)</f>
        <v>0</v>
      </c>
      <c r="K51" s="143">
        <f t="shared" si="0"/>
        <v>-1</v>
      </c>
      <c r="L51" s="143">
        <f t="shared" si="1"/>
        <v>-1</v>
      </c>
      <c r="M51" s="142"/>
    </row>
    <row r="52" spans="1:13" x14ac:dyDescent="0.25">
      <c r="A52">
        <f>VLOOKUP(C:C,worksheet!A:T, 2, FALSE)</f>
        <v>1</v>
      </c>
      <c r="B52" t="str">
        <f>VLOOKUP(C:C,worksheet!A:T, 3, FALSE)</f>
        <v>I-15 NB</v>
      </c>
      <c r="C52">
        <f>'[2]I-15 NB'!A52</f>
        <v>558</v>
      </c>
      <c r="D52">
        <f>VLOOKUP(C:C,worksheet!A:T, 4, FALSE)</f>
        <v>76</v>
      </c>
      <c r="E52">
        <f>VLOOKUP(C:C,worksheet!A:T, 5, FALSE)</f>
        <v>0.39</v>
      </c>
      <c r="F52" t="str">
        <f>VLOOKUP(C:C,worksheet!A:T, 6, FALSE)</f>
        <v>SR-78 WB</v>
      </c>
      <c r="G52">
        <f>VLOOKUP(C:C,worksheet!A:T, 8, FALSE)</f>
        <v>66.05</v>
      </c>
      <c r="H52">
        <f>VLOOKUP(C:C,worksheet!A:T, 10, FALSE)</f>
        <v>60.93</v>
      </c>
      <c r="I52">
        <f>VLOOKUP(C:C,worksheet!A:T, 13, FALSE)</f>
        <v>0</v>
      </c>
      <c r="J52">
        <f>VLOOKUP(C:C,worksheet!A:T, 15, FALSE)</f>
        <v>0</v>
      </c>
      <c r="K52" s="143">
        <f t="shared" si="0"/>
        <v>-1</v>
      </c>
      <c r="L52" s="143">
        <f t="shared" si="1"/>
        <v>-1</v>
      </c>
      <c r="M52" s="142"/>
    </row>
    <row r="53" spans="1:13" x14ac:dyDescent="0.25">
      <c r="A53">
        <f>VLOOKUP(C:C,worksheet!A:T, 2, FALSE)</f>
        <v>1</v>
      </c>
      <c r="B53" t="str">
        <f>VLOOKUP(C:C,worksheet!A:T, 3, FALSE)</f>
        <v>I-15 NB</v>
      </c>
      <c r="C53">
        <f>'[2]I-15 NB'!A53</f>
        <v>27165</v>
      </c>
      <c r="D53">
        <f>VLOOKUP(C:C,worksheet!A:T, 4, FALSE)</f>
        <v>79</v>
      </c>
      <c r="E53">
        <f>VLOOKUP(C:C,worksheet!A:T, 5, FALSE)</f>
        <v>0.7</v>
      </c>
      <c r="F53" t="str">
        <f>VLOOKUP(C:C,worksheet!A:T, 6, FALSE)</f>
        <v>EL NORTE</v>
      </c>
      <c r="G53">
        <f>VLOOKUP(C:C,worksheet!A:T, 8, FALSE)</f>
        <v>68.37</v>
      </c>
      <c r="H53">
        <f>VLOOKUP(C:C,worksheet!A:T, 10, FALSE)</f>
        <v>68.28</v>
      </c>
      <c r="I53">
        <f>VLOOKUP(C:C,worksheet!A:T, 13, FALSE)</f>
        <v>0</v>
      </c>
      <c r="J53">
        <f>VLOOKUP(C:C,worksheet!A:T, 15, FALSE)</f>
        <v>0</v>
      </c>
      <c r="K53" s="143">
        <f t="shared" si="0"/>
        <v>-1</v>
      </c>
      <c r="L53" s="143">
        <f t="shared" si="1"/>
        <v>-1</v>
      </c>
      <c r="M53" s="142"/>
    </row>
    <row r="54" spans="1:13" x14ac:dyDescent="0.25">
      <c r="A54">
        <f>VLOOKUP(C:C,worksheet!A:T, 2, FALSE)</f>
        <v>1</v>
      </c>
      <c r="B54" t="str">
        <f>VLOOKUP(C:C,worksheet!A:T, 3, FALSE)</f>
        <v>I-15 NB</v>
      </c>
      <c r="C54">
        <f>'[2]I-15 NB'!A54</f>
        <v>27183</v>
      </c>
      <c r="D54">
        <f>VLOOKUP(C:C,worksheet!A:T, 4, FALSE)</f>
        <v>80</v>
      </c>
      <c r="E54">
        <f>VLOOKUP(C:C,worksheet!A:T, 5, FALSE)</f>
        <v>1.1200000000000001</v>
      </c>
      <c r="F54" t="str">
        <f>VLOOKUP(C:C,worksheet!A:T, 6, FALSE)</f>
        <v>EL NORTE</v>
      </c>
      <c r="G54">
        <f>VLOOKUP(C:C,worksheet!A:T, 8, FALSE)</f>
        <v>68.7</v>
      </c>
      <c r="H54">
        <f>VLOOKUP(C:C,worksheet!A:T, 10, FALSE)</f>
        <v>68.489999999999995</v>
      </c>
      <c r="I54">
        <f>VLOOKUP(C:C,worksheet!A:T, 13, FALSE)</f>
        <v>0</v>
      </c>
      <c r="J54">
        <f>VLOOKUP(C:C,worksheet!A:T, 15, FALSE)</f>
        <v>0</v>
      </c>
      <c r="K54" s="143">
        <f t="shared" si="0"/>
        <v>-1</v>
      </c>
      <c r="L54" s="143">
        <f t="shared" si="1"/>
        <v>-1</v>
      </c>
      <c r="M54" s="142"/>
    </row>
    <row r="55" spans="1:13" x14ac:dyDescent="0.25">
      <c r="A55">
        <f>VLOOKUP(C:C,worksheet!A:T, 2, FALSE)</f>
        <v>1</v>
      </c>
      <c r="B55" t="str">
        <f>VLOOKUP(C:C,worksheet!A:T, 3, FALSE)</f>
        <v>I-15 NB</v>
      </c>
      <c r="C55">
        <f>'[2]I-15 NB'!A55</f>
        <v>27166</v>
      </c>
      <c r="D55">
        <f>VLOOKUP(C:C,worksheet!A:T, 4, FALSE)</f>
        <v>84</v>
      </c>
      <c r="E55">
        <f>VLOOKUP(C:C,worksheet!A:T, 5, FALSE)</f>
        <v>0.69</v>
      </c>
      <c r="F55" t="str">
        <f>VLOOKUP(C:C,worksheet!A:T, 6, FALSE)</f>
        <v>DEER SPRINGS</v>
      </c>
      <c r="G55">
        <f>VLOOKUP(C:C,worksheet!A:T, 8, FALSE)</f>
        <v>68.8</v>
      </c>
      <c r="H55">
        <f>VLOOKUP(C:C,worksheet!A:T, 10, FALSE)</f>
        <v>68.489999999999995</v>
      </c>
      <c r="I55">
        <f>VLOOKUP(C:C,worksheet!A:T, 13, FALSE)</f>
        <v>0</v>
      </c>
      <c r="J55">
        <f>VLOOKUP(C:C,worksheet!A:T, 15, FALSE)</f>
        <v>0</v>
      </c>
      <c r="K55" s="143">
        <f t="shared" si="0"/>
        <v>-1</v>
      </c>
      <c r="L55" s="143">
        <f t="shared" si="1"/>
        <v>-1</v>
      </c>
      <c r="M55" s="142"/>
    </row>
    <row r="56" spans="1:13" x14ac:dyDescent="0.25">
      <c r="A56">
        <f>VLOOKUP(C:C,worksheet!A:T, 2, FALSE)</f>
        <v>1</v>
      </c>
      <c r="B56" t="str">
        <f>VLOOKUP(C:C,worksheet!A:T, 3, FALSE)</f>
        <v>I-15 NB</v>
      </c>
      <c r="C56">
        <f>'[2]I-15 NB'!A56</f>
        <v>27170</v>
      </c>
      <c r="D56">
        <f>VLOOKUP(C:C,worksheet!A:T, 4, FALSE)</f>
        <v>86</v>
      </c>
      <c r="E56">
        <f>VLOOKUP(C:C,worksheet!A:T, 5, FALSE)</f>
        <v>0.67</v>
      </c>
      <c r="F56" t="str">
        <f>VLOOKUP(C:C,worksheet!A:T, 6, FALSE)</f>
        <v>GOPHER CANYON</v>
      </c>
      <c r="G56">
        <f>VLOOKUP(C:C,worksheet!A:T, 8, FALSE)</f>
        <v>69.150000000000006</v>
      </c>
      <c r="H56">
        <f>VLOOKUP(C:C,worksheet!A:T, 10, FALSE)</f>
        <v>70.47</v>
      </c>
      <c r="I56">
        <f>VLOOKUP(C:C,worksheet!A:T, 13, FALSE)</f>
        <v>0</v>
      </c>
      <c r="J56">
        <f>VLOOKUP(C:C,worksheet!A:T, 15, FALSE)</f>
        <v>0</v>
      </c>
      <c r="K56" s="143">
        <f t="shared" si="0"/>
        <v>-1</v>
      </c>
      <c r="L56" s="143">
        <f t="shared" si="1"/>
        <v>-1</v>
      </c>
      <c r="M56" s="142"/>
    </row>
    <row r="57" spans="1:13" x14ac:dyDescent="0.25">
      <c r="A57">
        <f>VLOOKUP(C:C,worksheet!A:T, 2, FALSE)</f>
        <v>1</v>
      </c>
      <c r="B57" t="str">
        <f>VLOOKUP(C:C,worksheet!A:T, 3, FALSE)</f>
        <v>I-15 NB</v>
      </c>
      <c r="C57">
        <f>'[2]I-15 NB'!A57</f>
        <v>27658</v>
      </c>
      <c r="D57">
        <f>VLOOKUP(C:C,worksheet!A:T, 4, FALSE)</f>
        <v>88</v>
      </c>
      <c r="E57">
        <f>VLOOKUP(C:C,worksheet!A:T, 5, FALSE)</f>
        <v>0.42</v>
      </c>
      <c r="F57" t="str">
        <f>VLOOKUP(C:C,worksheet!A:T, 6, FALSE)</f>
        <v>OLD 395</v>
      </c>
      <c r="G57">
        <f>VLOOKUP(C:C,worksheet!A:T, 8, FALSE)</f>
        <v>66.2</v>
      </c>
      <c r="H57">
        <f>VLOOKUP(C:C,worksheet!A:T, 10, FALSE)</f>
        <v>66.06</v>
      </c>
      <c r="I57">
        <f>VLOOKUP(C:C,worksheet!A:T, 13, FALSE)</f>
        <v>0</v>
      </c>
      <c r="J57">
        <f>VLOOKUP(C:C,worksheet!A:T, 15, FALSE)</f>
        <v>0</v>
      </c>
      <c r="K57" s="143">
        <f t="shared" si="0"/>
        <v>-1</v>
      </c>
      <c r="L57" s="143">
        <f t="shared" si="1"/>
        <v>-1</v>
      </c>
      <c r="M57" s="142"/>
    </row>
    <row r="58" spans="1:13" x14ac:dyDescent="0.25">
      <c r="A58">
        <f>VLOOKUP(C:C,worksheet!A:T, 2, FALSE)</f>
        <v>1</v>
      </c>
      <c r="B58" t="str">
        <f>VLOOKUP(C:C,worksheet!A:T, 3, FALSE)</f>
        <v>I-15 NB</v>
      </c>
      <c r="C58">
        <f>'[2]I-15 NB'!A58</f>
        <v>27659</v>
      </c>
      <c r="D58">
        <f>VLOOKUP(C:C,worksheet!A:T, 4, FALSE)</f>
        <v>89</v>
      </c>
      <c r="E58">
        <f>VLOOKUP(C:C,worksheet!A:T, 5, FALSE)</f>
        <v>0.33</v>
      </c>
      <c r="F58" t="str">
        <f>VLOOKUP(C:C,worksheet!A:T, 6, FALSE)</f>
        <v>OLD 395</v>
      </c>
      <c r="G58">
        <f>VLOOKUP(C:C,worksheet!A:T, 8, FALSE)</f>
        <v>66.2</v>
      </c>
      <c r="H58">
        <f>VLOOKUP(C:C,worksheet!A:T, 10, FALSE)</f>
        <v>66.06</v>
      </c>
      <c r="I58">
        <f>VLOOKUP(C:C,worksheet!A:T, 13, FALSE)</f>
        <v>0</v>
      </c>
      <c r="J58">
        <f>VLOOKUP(C:C,worksheet!A:T, 15, FALSE)</f>
        <v>0</v>
      </c>
      <c r="K58" s="143">
        <f t="shared" si="0"/>
        <v>-1</v>
      </c>
      <c r="L58" s="143">
        <f t="shared" si="1"/>
        <v>-1</v>
      </c>
      <c r="M58" s="142"/>
    </row>
    <row r="59" spans="1:13" x14ac:dyDescent="0.25">
      <c r="A59">
        <f>VLOOKUP(C:C,worksheet!A:T, 2, FALSE)</f>
        <v>1</v>
      </c>
      <c r="B59" t="str">
        <f>VLOOKUP(C:C,worksheet!A:T, 3, FALSE)</f>
        <v>I-15 NB</v>
      </c>
      <c r="C59">
        <f>'[2]I-15 NB'!A59</f>
        <v>26667</v>
      </c>
      <c r="D59">
        <f>VLOOKUP(C:C,worksheet!A:T, 4, FALSE)</f>
        <v>91</v>
      </c>
      <c r="E59">
        <f>VLOOKUP(C:C,worksheet!A:T, 5, FALSE)</f>
        <v>0.44</v>
      </c>
      <c r="F59" t="str">
        <f>VLOOKUP(C:C,worksheet!A:T, 6, FALSE)</f>
        <v>PALA</v>
      </c>
      <c r="G59">
        <f>VLOOKUP(C:C,worksheet!A:T, 8, FALSE)</f>
        <v>68.989999999999995</v>
      </c>
      <c r="H59">
        <f>VLOOKUP(C:C,worksheet!A:T, 10, FALSE)</f>
        <v>57.78</v>
      </c>
      <c r="I59">
        <f>VLOOKUP(C:C,worksheet!A:T, 13, FALSE)</f>
        <v>0</v>
      </c>
      <c r="J59">
        <f>VLOOKUP(C:C,worksheet!A:T, 15, FALSE)</f>
        <v>0</v>
      </c>
      <c r="K59" s="143">
        <f t="shared" si="0"/>
        <v>-1</v>
      </c>
      <c r="L59" s="143">
        <f t="shared" si="1"/>
        <v>-1</v>
      </c>
      <c r="M59" s="142"/>
    </row>
    <row r="60" spans="1:13" x14ac:dyDescent="0.25">
      <c r="A60">
        <f>VLOOKUP(C:C,worksheet!A:T, 2, FALSE)</f>
        <v>1</v>
      </c>
      <c r="B60" t="str">
        <f>VLOOKUP(C:C,worksheet!A:T, 3, FALSE)</f>
        <v>I-15 NB</v>
      </c>
      <c r="C60">
        <f>'[2]I-15 NB'!A60</f>
        <v>27174</v>
      </c>
      <c r="D60">
        <f>VLOOKUP(C:C,worksheet!A:T, 4, FALSE)</f>
        <v>92</v>
      </c>
      <c r="E60">
        <f>VLOOKUP(C:C,worksheet!A:T, 5, FALSE)</f>
        <v>0.37</v>
      </c>
      <c r="F60" t="str">
        <f>VLOOKUP(C:C,worksheet!A:T, 6, FALSE)</f>
        <v>PALA</v>
      </c>
      <c r="G60">
        <f>VLOOKUP(C:C,worksheet!A:T, 8, FALSE)</f>
        <v>68.989999999999995</v>
      </c>
      <c r="H60">
        <f>VLOOKUP(C:C,worksheet!A:T, 10, FALSE)</f>
        <v>57.78</v>
      </c>
      <c r="I60">
        <f>VLOOKUP(C:C,worksheet!A:T, 13, FALSE)</f>
        <v>0</v>
      </c>
      <c r="J60">
        <f>VLOOKUP(C:C,worksheet!A:T, 15, FALSE)</f>
        <v>0</v>
      </c>
      <c r="K60" s="143">
        <f t="shared" si="0"/>
        <v>-1</v>
      </c>
      <c r="L60" s="143">
        <f t="shared" si="1"/>
        <v>-1</v>
      </c>
      <c r="M60" s="142"/>
    </row>
    <row r="61" spans="1:13" x14ac:dyDescent="0.25">
      <c r="A61">
        <f>VLOOKUP(C:C,worksheet!A:T, 2, FALSE)</f>
        <v>1</v>
      </c>
      <c r="B61" t="str">
        <f>VLOOKUP(C:C,worksheet!A:T, 3, FALSE)</f>
        <v>I-15 NB</v>
      </c>
      <c r="C61">
        <f>'[2]I-15 NB'!A61</f>
        <v>27191</v>
      </c>
      <c r="D61">
        <f>VLOOKUP(C:C,worksheet!A:T, 4, FALSE)</f>
        <v>95</v>
      </c>
      <c r="E61">
        <f>VLOOKUP(C:C,worksheet!A:T, 5, FALSE)</f>
        <v>1.27</v>
      </c>
      <c r="F61" t="str">
        <f>VLOOKUP(C:C,worksheet!A:T, 6, FALSE)</f>
        <v>STEWART CANYON</v>
      </c>
      <c r="G61">
        <f>VLOOKUP(C:C,worksheet!A:T, 8, FALSE)</f>
        <v>68.89</v>
      </c>
      <c r="H61">
        <f>VLOOKUP(C:C,worksheet!A:T, 10, FALSE)</f>
        <v>42.41</v>
      </c>
      <c r="I61">
        <f>VLOOKUP(C:C,worksheet!A:T, 13, FALSE)</f>
        <v>0</v>
      </c>
      <c r="J61">
        <f>VLOOKUP(C:C,worksheet!A:T, 15, FALSE)</f>
        <v>0</v>
      </c>
      <c r="K61" s="143">
        <f t="shared" si="0"/>
        <v>-1</v>
      </c>
      <c r="L61" s="143">
        <f t="shared" si="1"/>
        <v>-1</v>
      </c>
      <c r="M61" s="142"/>
    </row>
    <row r="62" spans="1:13" x14ac:dyDescent="0.25">
      <c r="A62">
        <f>VLOOKUP(C:C,worksheet!A:T, 2, FALSE)</f>
        <v>1</v>
      </c>
      <c r="B62" t="str">
        <f>VLOOKUP(C:C,worksheet!A:T, 3, FALSE)</f>
        <v>I-15 NB</v>
      </c>
      <c r="C62">
        <f>'[2]I-15 NB'!A62</f>
        <v>28565</v>
      </c>
      <c r="D62">
        <f>VLOOKUP(C:C,worksheet!A:T, 4, FALSE)</f>
        <v>98</v>
      </c>
      <c r="E62">
        <f>VLOOKUP(C:C,worksheet!A:T, 5, FALSE)</f>
        <v>0.63</v>
      </c>
      <c r="F62" t="str">
        <f>VLOOKUP(C:C,worksheet!A:T, 6, FALSE)</f>
        <v>RAINBOW VALLEY WEST</v>
      </c>
      <c r="G62">
        <f>VLOOKUP(C:C,worksheet!A:T, 8, FALSE)</f>
        <v>68.41</v>
      </c>
      <c r="H62">
        <f>VLOOKUP(C:C,worksheet!A:T, 10, FALSE)</f>
        <v>40.98</v>
      </c>
      <c r="I62">
        <f>VLOOKUP(C:C,worksheet!A:T, 13, FALSE)</f>
        <v>0</v>
      </c>
      <c r="J62">
        <f>VLOOKUP(C:C,worksheet!A:T, 15, FALSE)</f>
        <v>0</v>
      </c>
      <c r="K62" s="143">
        <f t="shared" si="0"/>
        <v>-1</v>
      </c>
      <c r="L62" s="143">
        <f t="shared" si="1"/>
        <v>-1</v>
      </c>
      <c r="M62" s="142"/>
    </row>
    <row r="63" spans="1:13" x14ac:dyDescent="0.25">
      <c r="A63">
        <f>VLOOKUP(C:C,worksheet!A:T, 2, FALSE)</f>
        <v>1</v>
      </c>
      <c r="B63" t="str">
        <f>VLOOKUP(C:C,worksheet!A:T, 3, FALSE)</f>
        <v>I-15 NB</v>
      </c>
      <c r="C63">
        <f>'[2]I-15 NB'!A63</f>
        <v>16128</v>
      </c>
      <c r="D63">
        <f>VLOOKUP(C:C,worksheet!A:T, 4, FALSE)</f>
        <v>2</v>
      </c>
      <c r="E63">
        <f>VLOOKUP(C:C,worksheet!A:T, 5, FALSE)</f>
        <v>0.25</v>
      </c>
      <c r="F63" t="str">
        <f>VLOOKUP(C:C,worksheet!A:T, 6, FALSE)</f>
        <v>OCEAN VIEW</v>
      </c>
      <c r="G63">
        <f>VLOOKUP(C:C,worksheet!A:T, 8, FALSE)</f>
        <v>57.81</v>
      </c>
      <c r="H63">
        <f>VLOOKUP(C:C,worksheet!A:T, 10, FALSE)</f>
        <v>55.46</v>
      </c>
      <c r="I63">
        <f>VLOOKUP(C:C,worksheet!A:T, 13, FALSE)</f>
        <v>0</v>
      </c>
      <c r="J63">
        <f>VLOOKUP(C:C,worksheet!A:T, 15, FALSE)</f>
        <v>0</v>
      </c>
      <c r="K63" s="143">
        <f t="shared" si="0"/>
        <v>-1</v>
      </c>
      <c r="L63" s="143">
        <f t="shared" si="1"/>
        <v>-1</v>
      </c>
      <c r="M63" s="142"/>
    </row>
    <row r="64" spans="1:13" x14ac:dyDescent="0.25">
      <c r="A64">
        <f>VLOOKUP(C:C,worksheet!A:T, 2, FALSE)</f>
        <v>1</v>
      </c>
      <c r="B64" t="str">
        <f>VLOOKUP(C:C,worksheet!A:T, 3, FALSE)</f>
        <v>I-15 NB</v>
      </c>
      <c r="C64">
        <f>'[2]I-15 NB'!A64</f>
        <v>11327</v>
      </c>
      <c r="D64">
        <f>VLOOKUP(C:C,worksheet!A:T, 4, FALSE)</f>
        <v>3</v>
      </c>
      <c r="E64">
        <f>VLOOKUP(C:C,worksheet!A:T, 5, FALSE)</f>
        <v>0.4</v>
      </c>
      <c r="F64" t="str">
        <f>VLOOKUP(C:C,worksheet!A:T, 6, FALSE)</f>
        <v>OCEAN VIEW</v>
      </c>
      <c r="G64">
        <f>VLOOKUP(C:C,worksheet!A:T, 8, FALSE)</f>
        <v>65.69</v>
      </c>
      <c r="H64">
        <f>VLOOKUP(C:C,worksheet!A:T, 10, FALSE)</f>
        <v>54.03</v>
      </c>
      <c r="I64">
        <f>VLOOKUP(C:C,worksheet!A:T, 13, FALSE)</f>
        <v>0</v>
      </c>
      <c r="J64">
        <f>VLOOKUP(C:C,worksheet!A:T, 15, FALSE)</f>
        <v>0</v>
      </c>
      <c r="K64" s="143">
        <f t="shared" si="0"/>
        <v>-1</v>
      </c>
      <c r="L64" s="143">
        <f t="shared" si="1"/>
        <v>-1</v>
      </c>
      <c r="M64" s="142"/>
    </row>
    <row r="65" spans="1:13" x14ac:dyDescent="0.25">
      <c r="A65">
        <f>VLOOKUP(C:C,worksheet!A:T, 2, FALSE)</f>
        <v>1</v>
      </c>
      <c r="B65" t="str">
        <f>VLOOKUP(C:C,worksheet!A:T, 3, FALSE)</f>
        <v>I-15 NB</v>
      </c>
      <c r="C65">
        <f>'[2]I-15 NB'!A65</f>
        <v>11329</v>
      </c>
      <c r="D65">
        <f>VLOOKUP(C:C,worksheet!A:T, 4, FALSE)</f>
        <v>4</v>
      </c>
      <c r="E65">
        <f>VLOOKUP(C:C,worksheet!A:T, 5, FALSE)</f>
        <v>0.24</v>
      </c>
      <c r="F65" t="str">
        <f>VLOOKUP(C:C,worksheet!A:T, 6, FALSE)</f>
        <v>MARKET</v>
      </c>
      <c r="G65">
        <f>VLOOKUP(C:C,worksheet!A:T, 8, FALSE)</f>
        <v>64.260000000000005</v>
      </c>
      <c r="H65">
        <f>VLOOKUP(C:C,worksheet!A:T, 10, FALSE)</f>
        <v>55.61</v>
      </c>
      <c r="I65">
        <f>VLOOKUP(C:C,worksheet!A:T, 13, FALSE)</f>
        <v>0</v>
      </c>
      <c r="J65">
        <f>VLOOKUP(C:C,worksheet!A:T, 15, FALSE)</f>
        <v>0</v>
      </c>
      <c r="K65" s="143">
        <f t="shared" si="0"/>
        <v>-1</v>
      </c>
      <c r="L65" s="143">
        <f t="shared" si="1"/>
        <v>-1</v>
      </c>
      <c r="M65" s="142"/>
    </row>
    <row r="66" spans="1:13" x14ac:dyDescent="0.25">
      <c r="A66">
        <f>VLOOKUP(C:C,worksheet!A:T, 2, FALSE)</f>
        <v>1</v>
      </c>
      <c r="B66" t="str">
        <f>VLOOKUP(C:C,worksheet!A:T, 3, FALSE)</f>
        <v>I-15 NB</v>
      </c>
      <c r="C66">
        <f>'[2]I-15 NB'!A66</f>
        <v>16136</v>
      </c>
      <c r="D66">
        <f>VLOOKUP(C:C,worksheet!A:T, 4, FALSE)</f>
        <v>5</v>
      </c>
      <c r="E66">
        <f>VLOOKUP(C:C,worksheet!A:T, 5, FALSE)</f>
        <v>0.17</v>
      </c>
      <c r="F66">
        <f>VLOOKUP(C:C,worksheet!A:T, 6, FALSE)</f>
        <v>0</v>
      </c>
      <c r="G66">
        <f>VLOOKUP(C:C,worksheet!A:T, 8, FALSE)</f>
        <v>65.400000000000006</v>
      </c>
      <c r="H66">
        <f>VLOOKUP(C:C,worksheet!A:T, 10, FALSE)</f>
        <v>56.62</v>
      </c>
      <c r="I66">
        <f>VLOOKUP(C:C,worksheet!A:T, 13, FALSE)</f>
        <v>0</v>
      </c>
      <c r="J66">
        <f>VLOOKUP(C:C,worksheet!A:T, 15, FALSE)</f>
        <v>0</v>
      </c>
      <c r="K66" s="143">
        <f t="shared" si="0"/>
        <v>-1</v>
      </c>
      <c r="L66" s="143">
        <f t="shared" si="1"/>
        <v>-1</v>
      </c>
      <c r="M66" s="142"/>
    </row>
    <row r="67" spans="1:13" x14ac:dyDescent="0.25">
      <c r="A67">
        <f>VLOOKUP(C:C,worksheet!A:T, 2, FALSE)</f>
        <v>1</v>
      </c>
      <c r="B67" t="str">
        <f>VLOOKUP(C:C,worksheet!A:T, 3, FALSE)</f>
        <v>I-15 NB</v>
      </c>
      <c r="C67">
        <f>'[2]I-15 NB'!A67</f>
        <v>9027</v>
      </c>
      <c r="D67">
        <f>VLOOKUP(C:C,worksheet!A:T, 4, FALSE)</f>
        <v>6</v>
      </c>
      <c r="E67">
        <f>VLOOKUP(C:C,worksheet!A:T, 5, FALSE)</f>
        <v>0.16</v>
      </c>
      <c r="F67" t="str">
        <f>VLOOKUP(C:C,worksheet!A:T, 6, FALSE)</f>
        <v>SR-94 EB</v>
      </c>
      <c r="G67">
        <f>VLOOKUP(C:C,worksheet!A:T, 8, FALSE)</f>
        <v>65.400000000000006</v>
      </c>
      <c r="H67">
        <f>VLOOKUP(C:C,worksheet!A:T, 10, FALSE)</f>
        <v>56.62</v>
      </c>
      <c r="I67">
        <f>VLOOKUP(C:C,worksheet!A:T, 13, FALSE)</f>
        <v>0</v>
      </c>
      <c r="J67">
        <f>VLOOKUP(C:C,worksheet!A:T, 15, FALSE)</f>
        <v>0</v>
      </c>
      <c r="K67" s="143">
        <f t="shared" ref="K67:K75" si="2">(I67/G67)-1</f>
        <v>-1</v>
      </c>
      <c r="L67" s="143">
        <f t="shared" ref="L67:L75" si="3">(J67/H67)-1</f>
        <v>-1</v>
      </c>
      <c r="M67" s="142"/>
    </row>
    <row r="68" spans="1:13" x14ac:dyDescent="0.25">
      <c r="A68">
        <f>VLOOKUP(C:C,worksheet!A:T, 2, FALSE)</f>
        <v>1</v>
      </c>
      <c r="B68" t="str">
        <f>VLOOKUP(C:C,worksheet!A:T, 3, FALSE)</f>
        <v>I-15 NB</v>
      </c>
      <c r="C68">
        <f>'[2]I-15 NB'!A68</f>
        <v>8902</v>
      </c>
      <c r="D68">
        <f>VLOOKUP(C:C,worksheet!A:T, 4, FALSE)</f>
        <v>7</v>
      </c>
      <c r="E68">
        <f>VLOOKUP(C:C,worksheet!A:T, 5, FALSE)</f>
        <v>0.18</v>
      </c>
      <c r="F68" t="str">
        <f>VLOOKUP(C:C,worksheet!A:T, 6, FALSE)</f>
        <v>SR-94 WB</v>
      </c>
      <c r="G68">
        <f>VLOOKUP(C:C,worksheet!A:T, 8, FALSE)</f>
        <v>56.57</v>
      </c>
      <c r="H68">
        <f>VLOOKUP(C:C,worksheet!A:T, 10, FALSE)</f>
        <v>62.5</v>
      </c>
      <c r="I68">
        <f>VLOOKUP(C:C,worksheet!A:T, 13, FALSE)</f>
        <v>0</v>
      </c>
      <c r="J68">
        <f>VLOOKUP(C:C,worksheet!A:T, 15, FALSE)</f>
        <v>0</v>
      </c>
      <c r="K68" s="143">
        <f t="shared" si="2"/>
        <v>-1</v>
      </c>
      <c r="L68" s="143">
        <f t="shared" si="3"/>
        <v>-1</v>
      </c>
      <c r="M68" s="142"/>
    </row>
    <row r="69" spans="1:13" x14ac:dyDescent="0.25">
      <c r="A69">
        <f>VLOOKUP(C:C,worksheet!A:T, 2, FALSE)</f>
        <v>1</v>
      </c>
      <c r="B69" t="str">
        <f>VLOOKUP(C:C,worksheet!A:T, 3, FALSE)</f>
        <v>I-15 NB</v>
      </c>
      <c r="C69">
        <f>'[2]I-15 NB'!A69</f>
        <v>15877</v>
      </c>
      <c r="D69">
        <f>VLOOKUP(C:C,worksheet!A:T, 4, FALSE)</f>
        <v>10</v>
      </c>
      <c r="E69">
        <f>VLOOKUP(C:C,worksheet!A:T, 5, FALSE)</f>
        <v>0.55000000000000004</v>
      </c>
      <c r="F69" t="str">
        <f>VLOOKUP(C:C,worksheet!A:T, 6, FALSE)</f>
        <v>SR-94 EB</v>
      </c>
      <c r="G69">
        <f>VLOOKUP(C:C,worksheet!A:T, 8, FALSE)</f>
        <v>61.74</v>
      </c>
      <c r="H69">
        <f>VLOOKUP(C:C,worksheet!A:T, 10, FALSE)</f>
        <v>66.97</v>
      </c>
      <c r="I69">
        <f>VLOOKUP(C:C,worksheet!A:T, 13, FALSE)</f>
        <v>0</v>
      </c>
      <c r="J69">
        <f>VLOOKUP(C:C,worksheet!A:T, 15, FALSE)</f>
        <v>0</v>
      </c>
      <c r="K69" s="143">
        <f t="shared" si="2"/>
        <v>-1</v>
      </c>
      <c r="L69" s="143">
        <f t="shared" si="3"/>
        <v>-1</v>
      </c>
      <c r="M69" s="142"/>
    </row>
    <row r="70" spans="1:13" x14ac:dyDescent="0.25">
      <c r="A70">
        <f>VLOOKUP(C:C,worksheet!A:T, 2, FALSE)</f>
        <v>1</v>
      </c>
      <c r="B70" t="str">
        <f>VLOOKUP(C:C,worksheet!A:T, 3, FALSE)</f>
        <v>I-15 NB</v>
      </c>
      <c r="C70">
        <f>'[2]I-15 NB'!A70</f>
        <v>15916</v>
      </c>
      <c r="D70">
        <f>VLOOKUP(C:C,worksheet!A:T, 4, FALSE)</f>
        <v>11</v>
      </c>
      <c r="E70">
        <f>VLOOKUP(C:C,worksheet!A:T, 5, FALSE)</f>
        <v>0.6</v>
      </c>
      <c r="F70" t="str">
        <f>VLOOKUP(C:C,worksheet!A:T, 6, FALSE)</f>
        <v>I-805 NB</v>
      </c>
      <c r="G70">
        <f>VLOOKUP(C:C,worksheet!A:T, 8, FALSE)</f>
        <v>61.74</v>
      </c>
      <c r="H70">
        <f>VLOOKUP(C:C,worksheet!A:T, 10, FALSE)</f>
        <v>66.97</v>
      </c>
      <c r="I70">
        <f>VLOOKUP(C:C,worksheet!A:T, 13, FALSE)</f>
        <v>0</v>
      </c>
      <c r="J70">
        <f>VLOOKUP(C:C,worksheet!A:T, 15, FALSE)</f>
        <v>0</v>
      </c>
      <c r="K70" s="143">
        <f t="shared" si="2"/>
        <v>-1</v>
      </c>
      <c r="L70" s="143">
        <f t="shared" si="3"/>
        <v>-1</v>
      </c>
      <c r="M70" s="142"/>
    </row>
    <row r="71" spans="1:13" x14ac:dyDescent="0.25">
      <c r="A71">
        <f>VLOOKUP(C:C,worksheet!A:T, 2, FALSE)</f>
        <v>1</v>
      </c>
      <c r="B71" t="str">
        <f>VLOOKUP(C:C,worksheet!A:T, 3, FALSE)</f>
        <v>I-15 NB</v>
      </c>
      <c r="C71">
        <f>'[2]I-15 NB'!A71</f>
        <v>8966</v>
      </c>
      <c r="D71">
        <f>VLOOKUP(C:C,worksheet!A:T, 4, FALSE)</f>
        <v>13</v>
      </c>
      <c r="E71">
        <f>VLOOKUP(C:C,worksheet!A:T, 5, FALSE)</f>
        <v>0.19</v>
      </c>
      <c r="F71" t="str">
        <f>VLOOKUP(C:C,worksheet!A:T, 6, FALSE)</f>
        <v>40TH</v>
      </c>
      <c r="G71">
        <f>VLOOKUP(C:C,worksheet!A:T, 8, FALSE)</f>
        <v>41.71</v>
      </c>
      <c r="H71">
        <f>VLOOKUP(C:C,worksheet!A:T, 10, FALSE)</f>
        <v>65.91</v>
      </c>
      <c r="I71">
        <f>VLOOKUP(C:C,worksheet!A:T, 13, FALSE)</f>
        <v>0</v>
      </c>
      <c r="J71">
        <f>VLOOKUP(C:C,worksheet!A:T, 15, FALSE)</f>
        <v>0</v>
      </c>
      <c r="K71" s="143">
        <f t="shared" si="2"/>
        <v>-1</v>
      </c>
      <c r="L71" s="143">
        <f t="shared" si="3"/>
        <v>-1</v>
      </c>
      <c r="M71" s="142"/>
    </row>
    <row r="72" spans="1:13" x14ac:dyDescent="0.25">
      <c r="A72">
        <f>VLOOKUP(C:C,worksheet!A:T, 2, FALSE)</f>
        <v>1</v>
      </c>
      <c r="B72" t="str">
        <f>VLOOKUP(C:C,worksheet!A:T, 3, FALSE)</f>
        <v>I-15 NB</v>
      </c>
      <c r="C72">
        <f>'[2]I-15 NB'!A72</f>
        <v>8954</v>
      </c>
      <c r="D72">
        <f>VLOOKUP(C:C,worksheet!A:T, 4, FALSE)</f>
        <v>14</v>
      </c>
      <c r="E72">
        <f>VLOOKUP(C:C,worksheet!A:T, 5, FALSE)</f>
        <v>0.18</v>
      </c>
      <c r="F72" t="str">
        <f>VLOOKUP(C:C,worksheet!A:T, 6, FALSE)</f>
        <v>UNIVERSITY</v>
      </c>
      <c r="G72">
        <f>VLOOKUP(C:C,worksheet!A:T, 8, FALSE)</f>
        <v>41.71</v>
      </c>
      <c r="H72">
        <f>VLOOKUP(C:C,worksheet!A:T, 10, FALSE)</f>
        <v>65.91</v>
      </c>
      <c r="I72">
        <f>VLOOKUP(C:C,worksheet!A:T, 13, FALSE)</f>
        <v>0</v>
      </c>
      <c r="J72">
        <f>VLOOKUP(C:C,worksheet!A:T, 15, FALSE)</f>
        <v>0</v>
      </c>
      <c r="K72" s="143">
        <f t="shared" si="2"/>
        <v>-1</v>
      </c>
      <c r="L72" s="143">
        <f t="shared" si="3"/>
        <v>-1</v>
      </c>
      <c r="M72" s="142"/>
    </row>
    <row r="73" spans="1:13" x14ac:dyDescent="0.25">
      <c r="A73">
        <f>VLOOKUP(C:C,worksheet!A:T, 2, FALSE)</f>
        <v>1</v>
      </c>
      <c r="B73" t="str">
        <f>VLOOKUP(C:C,worksheet!A:T, 3, FALSE)</f>
        <v>I-15 NB</v>
      </c>
      <c r="C73">
        <f>'[2]I-15 NB'!A73</f>
        <v>20458</v>
      </c>
      <c r="D73">
        <f>VLOOKUP(C:C,worksheet!A:T, 4, FALSE)</f>
        <v>15</v>
      </c>
      <c r="E73">
        <f>VLOOKUP(C:C,worksheet!A:T, 5, FALSE)</f>
        <v>0.34</v>
      </c>
      <c r="F73" t="str">
        <f>VLOOKUP(C:C,worksheet!A:T, 6, FALSE)</f>
        <v>UNIVERSITY</v>
      </c>
      <c r="G73">
        <f>VLOOKUP(C:C,worksheet!A:T, 8, FALSE)</f>
        <v>39.69</v>
      </c>
      <c r="H73">
        <f>VLOOKUP(C:C,worksheet!A:T, 10, FALSE)</f>
        <v>65.58</v>
      </c>
      <c r="I73">
        <f>VLOOKUP(C:C,worksheet!A:T, 13, FALSE)</f>
        <v>0</v>
      </c>
      <c r="J73">
        <f>VLOOKUP(C:C,worksheet!A:T, 15, FALSE)</f>
        <v>0</v>
      </c>
      <c r="K73" s="143">
        <f t="shared" si="2"/>
        <v>-1</v>
      </c>
      <c r="L73" s="143">
        <f t="shared" si="3"/>
        <v>-1</v>
      </c>
      <c r="M73" s="142"/>
    </row>
    <row r="74" spans="1:13" x14ac:dyDescent="0.25">
      <c r="A74">
        <f>VLOOKUP(C:C,worksheet!A:T, 2, FALSE)</f>
        <v>1</v>
      </c>
      <c r="B74" t="str">
        <f>VLOOKUP(C:C,worksheet!A:T, 3, FALSE)</f>
        <v>I-15 NB</v>
      </c>
      <c r="C74">
        <f>'[2]I-15 NB'!A74</f>
        <v>27578</v>
      </c>
      <c r="D74">
        <f>VLOOKUP(C:C,worksheet!A:T, 4, FALSE)</f>
        <v>16</v>
      </c>
      <c r="E74">
        <f>VLOOKUP(C:C,worksheet!A:T, 5, FALSE)</f>
        <v>0.19</v>
      </c>
      <c r="F74" t="str">
        <f>VLOOKUP(C:C,worksheet!A:T, 6, FALSE)</f>
        <v>EL CAJON</v>
      </c>
      <c r="G74">
        <f>VLOOKUP(C:C,worksheet!A:T, 8, FALSE)</f>
        <v>39.69</v>
      </c>
      <c r="H74">
        <f>VLOOKUP(C:C,worksheet!A:T, 10, FALSE)</f>
        <v>65.58</v>
      </c>
      <c r="I74">
        <f>VLOOKUP(C:C,worksheet!A:T, 13, FALSE)</f>
        <v>0</v>
      </c>
      <c r="J74">
        <f>VLOOKUP(C:C,worksheet!A:T, 15, FALSE)</f>
        <v>0</v>
      </c>
      <c r="K74" s="143">
        <f t="shared" si="2"/>
        <v>-1</v>
      </c>
      <c r="L74" s="143">
        <f t="shared" si="3"/>
        <v>-1</v>
      </c>
      <c r="M74" s="142"/>
    </row>
    <row r="75" spans="1:13" x14ac:dyDescent="0.25">
      <c r="A75">
        <f>VLOOKUP(C:C,worksheet!A:T, 2, FALSE)</f>
        <v>1</v>
      </c>
      <c r="B75" t="str">
        <f>VLOOKUP(C:C,worksheet!A:T, 3, FALSE)</f>
        <v>I-15 NB</v>
      </c>
      <c r="C75">
        <f>'[2]I-15 NB'!A75</f>
        <v>8972</v>
      </c>
      <c r="D75">
        <f>VLOOKUP(C:C,worksheet!A:T, 4, FALSE)</f>
        <v>17</v>
      </c>
      <c r="E75">
        <f>VLOOKUP(C:C,worksheet!A:T, 5, FALSE)</f>
        <v>0.23</v>
      </c>
      <c r="F75" t="str">
        <f>VLOOKUP(C:C,worksheet!A:T, 6, FALSE)</f>
        <v>EL CAJON</v>
      </c>
      <c r="G75">
        <f>VLOOKUP(C:C,worksheet!A:T, 8, FALSE)</f>
        <v>39.270000000000003</v>
      </c>
      <c r="H75">
        <f>VLOOKUP(C:C,worksheet!A:T, 10, FALSE)</f>
        <v>66.23</v>
      </c>
      <c r="I75">
        <f>VLOOKUP(C:C,worksheet!A:T, 13, FALSE)</f>
        <v>0</v>
      </c>
      <c r="J75">
        <f>VLOOKUP(C:C,worksheet!A:T, 15, FALSE)</f>
        <v>0</v>
      </c>
      <c r="K75" s="143">
        <f t="shared" si="2"/>
        <v>-1</v>
      </c>
      <c r="L75" s="143">
        <f t="shared" si="3"/>
        <v>-1</v>
      </c>
      <c r="M75" s="142"/>
    </row>
    <row r="76" spans="1:13" x14ac:dyDescent="0.25">
      <c r="K76" s="143"/>
      <c r="L76" s="143"/>
      <c r="M76" s="142"/>
    </row>
    <row r="77" spans="1:13" x14ac:dyDescent="0.25">
      <c r="K77" s="143"/>
      <c r="L77" s="143"/>
      <c r="M77" s="142"/>
    </row>
    <row r="78" spans="1:13" x14ac:dyDescent="0.25">
      <c r="K78" s="143"/>
      <c r="L78" s="143"/>
      <c r="M78" s="142"/>
    </row>
    <row r="79" spans="1:13" x14ac:dyDescent="0.25">
      <c r="K79" s="143"/>
      <c r="L79" s="143"/>
      <c r="M79" s="142"/>
    </row>
    <row r="80" spans="1:13" x14ac:dyDescent="0.25">
      <c r="K80" s="142"/>
      <c r="L80" s="142"/>
      <c r="M80" s="142"/>
    </row>
    <row r="81" spans="11:13" x14ac:dyDescent="0.25">
      <c r="K81" s="142"/>
      <c r="L81" s="142"/>
      <c r="M81" s="142"/>
    </row>
    <row r="82" spans="11:13" x14ac:dyDescent="0.25">
      <c r="K82" s="142"/>
      <c r="L82" s="142"/>
      <c r="M82" s="142"/>
    </row>
    <row r="83" spans="11:13" x14ac:dyDescent="0.25">
      <c r="K83" s="142"/>
      <c r="L83" s="142"/>
      <c r="M83" s="142"/>
    </row>
    <row r="84" spans="11:13" x14ac:dyDescent="0.25">
      <c r="K84" s="142"/>
      <c r="L84" s="142"/>
      <c r="M84" s="142"/>
    </row>
    <row r="85" spans="11:13" x14ac:dyDescent="0.25">
      <c r="K85" s="142"/>
      <c r="L85" s="142"/>
      <c r="M85" s="142"/>
    </row>
    <row r="86" spans="11:13" x14ac:dyDescent="0.25">
      <c r="K86" s="142"/>
      <c r="L86" s="142"/>
      <c r="M86" s="142"/>
    </row>
    <row r="87" spans="11:13" x14ac:dyDescent="0.25">
      <c r="K87" s="142"/>
      <c r="L87" s="142"/>
      <c r="M87" s="142"/>
    </row>
    <row r="88" spans="11:13" x14ac:dyDescent="0.25">
      <c r="K88" s="142"/>
      <c r="L88" s="142"/>
      <c r="M88" s="142"/>
    </row>
    <row r="89" spans="11:13" x14ac:dyDescent="0.25">
      <c r="K89" s="142"/>
      <c r="L89" s="142"/>
      <c r="M89" s="142"/>
    </row>
    <row r="90" spans="11:13" x14ac:dyDescent="0.25">
      <c r="K90" s="142"/>
      <c r="L90" s="142"/>
      <c r="M90" s="142"/>
    </row>
    <row r="91" spans="11:13" x14ac:dyDescent="0.25">
      <c r="K91" s="142"/>
      <c r="L91" s="142"/>
      <c r="M91" s="142"/>
    </row>
    <row r="92" spans="11:13" x14ac:dyDescent="0.25">
      <c r="K92" s="142"/>
      <c r="L92" s="142"/>
      <c r="M92" s="142"/>
    </row>
    <row r="93" spans="11:13" x14ac:dyDescent="0.25">
      <c r="K93" s="142"/>
      <c r="L93" s="142"/>
      <c r="M93" s="142"/>
    </row>
    <row r="94" spans="11:13" x14ac:dyDescent="0.25">
      <c r="K94" s="142"/>
      <c r="L94" s="142"/>
      <c r="M94" s="142"/>
    </row>
    <row r="95" spans="11:13" x14ac:dyDescent="0.25">
      <c r="K95" s="142"/>
      <c r="L95" s="142"/>
      <c r="M95" s="142"/>
    </row>
    <row r="96" spans="11:13" x14ac:dyDescent="0.25">
      <c r="K96" s="142"/>
      <c r="L96" s="142"/>
      <c r="M96" s="142"/>
    </row>
    <row r="97" spans="11:13" x14ac:dyDescent="0.25">
      <c r="K97" s="142"/>
      <c r="L97" s="142"/>
      <c r="M97" s="142"/>
    </row>
    <row r="98" spans="11:13" x14ac:dyDescent="0.25">
      <c r="K98" s="142"/>
      <c r="L98" s="142"/>
      <c r="M98" s="142"/>
    </row>
    <row r="99" spans="11:13" x14ac:dyDescent="0.25">
      <c r="K99" s="142"/>
      <c r="L99" s="142"/>
      <c r="M99" s="142"/>
    </row>
    <row r="100" spans="11:13" x14ac:dyDescent="0.25">
      <c r="K100" s="142"/>
      <c r="L100" s="142"/>
      <c r="M100" s="142"/>
    </row>
    <row r="101" spans="11:13" x14ac:dyDescent="0.25">
      <c r="K101" s="142"/>
      <c r="L101" s="142"/>
      <c r="M101" s="142"/>
    </row>
    <row r="102" spans="11:13" x14ac:dyDescent="0.25">
      <c r="K102" s="142"/>
      <c r="L102" s="142"/>
      <c r="M102" s="142"/>
    </row>
    <row r="103" spans="11:13" x14ac:dyDescent="0.25">
      <c r="K103" s="142"/>
      <c r="L103" s="142"/>
      <c r="M103" s="142"/>
    </row>
    <row r="104" spans="11:13" x14ac:dyDescent="0.25">
      <c r="K104" s="142"/>
      <c r="L104" s="142"/>
      <c r="M104" s="142"/>
    </row>
    <row r="105" spans="11:13" x14ac:dyDescent="0.25">
      <c r="K105" s="142"/>
      <c r="L105" s="142"/>
      <c r="M105" s="142"/>
    </row>
    <row r="106" spans="11:13" x14ac:dyDescent="0.25">
      <c r="K106" s="142"/>
      <c r="L106" s="142"/>
      <c r="M106" s="142"/>
    </row>
    <row r="107" spans="11:13" x14ac:dyDescent="0.25">
      <c r="K107" s="142"/>
      <c r="L107" s="142"/>
      <c r="M107" s="142"/>
    </row>
    <row r="108" spans="11:13" x14ac:dyDescent="0.25">
      <c r="K108" s="142"/>
      <c r="L108" s="142"/>
      <c r="M108" s="142"/>
    </row>
    <row r="109" spans="11:13" x14ac:dyDescent="0.25">
      <c r="K109" s="142"/>
      <c r="L109" s="142"/>
      <c r="M109" s="142"/>
    </row>
    <row r="110" spans="11:13" x14ac:dyDescent="0.25">
      <c r="K110" s="142"/>
      <c r="L110" s="142"/>
      <c r="M110" s="142"/>
    </row>
    <row r="111" spans="11:13" x14ac:dyDescent="0.25">
      <c r="K111" s="142"/>
      <c r="L111" s="142"/>
      <c r="M111" s="142"/>
    </row>
    <row r="112" spans="11:13" x14ac:dyDescent="0.25">
      <c r="K112" s="142"/>
      <c r="L112" s="142"/>
      <c r="M112" s="142"/>
    </row>
    <row r="113" spans="11:13" x14ac:dyDescent="0.25">
      <c r="K113" s="142"/>
      <c r="L113" s="142"/>
      <c r="M113" s="142"/>
    </row>
    <row r="114" spans="11:13" x14ac:dyDescent="0.25">
      <c r="K114" s="142"/>
      <c r="L114" s="142"/>
      <c r="M114" s="142"/>
    </row>
    <row r="115" spans="11:13" x14ac:dyDescent="0.25">
      <c r="K115" s="142"/>
      <c r="L115" s="142"/>
      <c r="M115" s="142"/>
    </row>
    <row r="116" spans="11:13" x14ac:dyDescent="0.25">
      <c r="K116" s="142"/>
      <c r="L116" s="142"/>
      <c r="M116" s="142"/>
    </row>
    <row r="117" spans="11:13" x14ac:dyDescent="0.25">
      <c r="K117" s="142"/>
      <c r="L117" s="142"/>
      <c r="M117" s="142"/>
    </row>
    <row r="118" spans="11:13" x14ac:dyDescent="0.25">
      <c r="K118" s="142"/>
      <c r="L118" s="142"/>
      <c r="M118" s="142"/>
    </row>
  </sheetData>
  <conditionalFormatting sqref="K76:K79">
    <cfRule type="cellIs" dxfId="199" priority="7" operator="lessThan">
      <formula>-0.2</formula>
    </cfRule>
    <cfRule type="cellIs" dxfId="198" priority="8" operator="greaterThan">
      <formula>0.2</formula>
    </cfRule>
  </conditionalFormatting>
  <conditionalFormatting sqref="L76:L79">
    <cfRule type="cellIs" dxfId="197" priority="5" operator="lessThan">
      <formula>-0.2</formula>
    </cfRule>
    <cfRule type="cellIs" dxfId="196" priority="6" operator="greaterThan">
      <formula>0.2</formula>
    </cfRule>
  </conditionalFormatting>
  <conditionalFormatting sqref="K2:K75">
    <cfRule type="cellIs" dxfId="195" priority="3" operator="lessThan">
      <formula>-0.2</formula>
    </cfRule>
    <cfRule type="cellIs" dxfId="194" priority="4" operator="greaterThan">
      <formula>0.2</formula>
    </cfRule>
  </conditionalFormatting>
  <conditionalFormatting sqref="L2:L75">
    <cfRule type="cellIs" dxfId="193" priority="1" operator="lessThan">
      <formula>-0.2</formula>
    </cfRule>
    <cfRule type="cellIs" dxfId="192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rgb="FFFFCCCC"/>
  </sheetPr>
  <dimension ref="A1:M118"/>
  <sheetViews>
    <sheetView showGridLines="0" topLeftCell="G1" zoomScale="80" zoomScaleNormal="80" workbookViewId="0">
      <selection activeCell="AO6" sqref="AO6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4" width="6.42578125" bestFit="1" customWidth="1"/>
    <col min="5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2</v>
      </c>
      <c r="B2" t="str">
        <f>VLOOKUP(C:C,worksheet!A:T, 3, FALSE)</f>
        <v>I-15 SB</v>
      </c>
      <c r="C2">
        <f>'[2]I-15 SB'!A2</f>
        <v>28564</v>
      </c>
      <c r="D2">
        <f>VLOOKUP(C:C,worksheet!A:T, 4, FALSE)</f>
        <v>2</v>
      </c>
      <c r="E2">
        <f>VLOOKUP(C:C,worksheet!A:T, 5, FALSE)</f>
        <v>0.73</v>
      </c>
      <c r="F2" t="str">
        <f>VLOOKUP(C:C,worksheet!A:T, 6, FALSE)</f>
        <v>RAINBOW VALLEY WEST</v>
      </c>
      <c r="G2">
        <f>VLOOKUP(C:C,worksheet!A:T, 8, FALSE)</f>
        <v>65.430000000000007</v>
      </c>
      <c r="H2">
        <f>VLOOKUP(C:C,worksheet!A:T, 10, FALSE)</f>
        <v>72.37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2</v>
      </c>
      <c r="B3" t="str">
        <f>VLOOKUP(C:C,worksheet!A:T, 3, FALSE)</f>
        <v>I-15 SB</v>
      </c>
      <c r="C3">
        <f>'[2]I-15 SB'!A3</f>
        <v>27177</v>
      </c>
      <c r="D3">
        <f>VLOOKUP(C:C,worksheet!A:T, 4, FALSE)</f>
        <v>4</v>
      </c>
      <c r="E3">
        <f>VLOOKUP(C:C,worksheet!A:T, 5, FALSE)</f>
        <v>0.63</v>
      </c>
      <c r="F3" t="str">
        <f>VLOOKUP(C:C,worksheet!A:T, 6, FALSE)</f>
        <v>MISSION</v>
      </c>
      <c r="G3">
        <f>VLOOKUP(C:C,worksheet!A:T, 8, FALSE)</f>
        <v>67.930000000000007</v>
      </c>
      <c r="H3">
        <f>VLOOKUP(C:C,worksheet!A:T, 10, FALSE)</f>
        <v>71.38</v>
      </c>
      <c r="I3">
        <f>VLOOKUP(C:C,worksheet!A:T, 13, FALSE)</f>
        <v>0</v>
      </c>
      <c r="J3">
        <f>VLOOKUP(C:C,worksheet!A:T, 15, FALSE)</f>
        <v>0</v>
      </c>
      <c r="K3" s="143">
        <f t="shared" ref="K3:K66" si="0">(I3/G3)-1</f>
        <v>-1</v>
      </c>
      <c r="L3" s="143">
        <f t="shared" ref="L3:L66" si="1">(J3/H3)-1</f>
        <v>-1</v>
      </c>
      <c r="M3" s="142"/>
    </row>
    <row r="4" spans="1:13" x14ac:dyDescent="0.25">
      <c r="A4">
        <f>VLOOKUP(C:C,worksheet!A:T, 2, FALSE)</f>
        <v>2</v>
      </c>
      <c r="B4" t="str">
        <f>VLOOKUP(C:C,worksheet!A:T, 3, FALSE)</f>
        <v>I-15 SB</v>
      </c>
      <c r="C4">
        <f>'[2]I-15 SB'!A4</f>
        <v>26675</v>
      </c>
      <c r="D4">
        <f>VLOOKUP(C:C,worksheet!A:T, 4, FALSE)</f>
        <v>8</v>
      </c>
      <c r="E4">
        <f>VLOOKUP(C:C,worksheet!A:T, 5, FALSE)</f>
        <v>0.51</v>
      </c>
      <c r="F4" t="str">
        <f>VLOOKUP(C:C,worksheet!A:T, 6, FALSE)</f>
        <v>PALA</v>
      </c>
      <c r="G4">
        <f>VLOOKUP(C:C,worksheet!A:T, 8, FALSE)</f>
        <v>66.099999999999994</v>
      </c>
      <c r="H4">
        <f>VLOOKUP(C:C,worksheet!A:T, 10, FALSE)</f>
        <v>69.89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A5">
        <f>VLOOKUP(C:C,worksheet!A:T, 2, FALSE)</f>
        <v>2</v>
      </c>
      <c r="B5" t="str">
        <f>VLOOKUP(C:C,worksheet!A:T, 3, FALSE)</f>
        <v>I-15 SB</v>
      </c>
      <c r="C5">
        <f>'[2]I-15 SB'!A5</f>
        <v>27175</v>
      </c>
      <c r="D5">
        <f>VLOOKUP(C:C,worksheet!A:T, 4, FALSE)</f>
        <v>9</v>
      </c>
      <c r="E5">
        <f>VLOOKUP(C:C,worksheet!A:T, 5, FALSE)</f>
        <v>0.31</v>
      </c>
      <c r="F5" t="str">
        <f>VLOOKUP(C:C,worksheet!A:T, 6, FALSE)</f>
        <v>PALA</v>
      </c>
      <c r="G5">
        <f>VLOOKUP(C:C,worksheet!A:T, 8, FALSE)</f>
        <v>66.099999999999994</v>
      </c>
      <c r="H5">
        <f>VLOOKUP(C:C,worksheet!A:T, 10, FALSE)</f>
        <v>69.89</v>
      </c>
      <c r="I5">
        <f>VLOOKUP(C:C,worksheet!A:T, 13, FALSE)</f>
        <v>0</v>
      </c>
      <c r="J5">
        <f>VLOOKUP(C:C,worksheet!A:T, 15, FALSE)</f>
        <v>0</v>
      </c>
      <c r="K5" s="143">
        <f t="shared" si="0"/>
        <v>-1</v>
      </c>
      <c r="L5" s="143">
        <f t="shared" si="1"/>
        <v>-1</v>
      </c>
      <c r="M5" s="142"/>
    </row>
    <row r="6" spans="1:13" x14ac:dyDescent="0.25">
      <c r="A6">
        <f>VLOOKUP(C:C,worksheet!A:T, 2, FALSE)</f>
        <v>2</v>
      </c>
      <c r="B6" t="str">
        <f>VLOOKUP(C:C,worksheet!A:T, 3, FALSE)</f>
        <v>I-15 SB</v>
      </c>
      <c r="C6">
        <f>'[2]I-15 SB'!A6</f>
        <v>27171</v>
      </c>
      <c r="D6">
        <f>VLOOKUP(C:C,worksheet!A:T, 4, FALSE)</f>
        <v>11</v>
      </c>
      <c r="E6">
        <f>VLOOKUP(C:C,worksheet!A:T, 5, FALSE)</f>
        <v>0.9</v>
      </c>
      <c r="F6" t="str">
        <f>VLOOKUP(C:C,worksheet!A:T, 6, FALSE)</f>
        <v>OLD 395</v>
      </c>
      <c r="G6">
        <f>VLOOKUP(C:C,worksheet!A:T, 8, FALSE)</f>
        <v>63.13</v>
      </c>
      <c r="H6">
        <f>VLOOKUP(C:C,worksheet!A:T, 10, FALSE)</f>
        <v>69.81</v>
      </c>
      <c r="I6">
        <f>VLOOKUP(C:C,worksheet!A:T, 13, FALSE)</f>
        <v>0</v>
      </c>
      <c r="J6">
        <f>VLOOKUP(C:C,worksheet!A:T, 15, FALSE)</f>
        <v>0</v>
      </c>
      <c r="K6" s="143">
        <f t="shared" si="0"/>
        <v>-1</v>
      </c>
      <c r="L6" s="143">
        <f t="shared" si="1"/>
        <v>-1</v>
      </c>
      <c r="M6" s="142"/>
    </row>
    <row r="7" spans="1:13" x14ac:dyDescent="0.25">
      <c r="A7">
        <f>VLOOKUP(C:C,worksheet!A:T, 2, FALSE)</f>
        <v>2</v>
      </c>
      <c r="B7" t="str">
        <f>VLOOKUP(C:C,worksheet!A:T, 3, FALSE)</f>
        <v>I-15 SB</v>
      </c>
      <c r="C7">
        <f>'[2]I-15 SB'!A7</f>
        <v>27180</v>
      </c>
      <c r="D7">
        <f>VLOOKUP(C:C,worksheet!A:T, 4, FALSE)</f>
        <v>12</v>
      </c>
      <c r="E7">
        <f>VLOOKUP(C:C,worksheet!A:T, 5, FALSE)</f>
        <v>1.79</v>
      </c>
      <c r="F7" t="str">
        <f>VLOOKUP(C:C,worksheet!A:T, 6, FALSE)</f>
        <v>OLD 395</v>
      </c>
      <c r="G7">
        <f>VLOOKUP(C:C,worksheet!A:T, 8, FALSE)</f>
        <v>55.41</v>
      </c>
      <c r="H7">
        <f>VLOOKUP(C:C,worksheet!A:T, 10, FALSE)</f>
        <v>68.52</v>
      </c>
      <c r="I7">
        <f>VLOOKUP(C:C,worksheet!A:T, 13, FALSE)</f>
        <v>0</v>
      </c>
      <c r="J7">
        <f>VLOOKUP(C:C,worksheet!A:T, 15, FALSE)</f>
        <v>0</v>
      </c>
      <c r="K7" s="143">
        <f t="shared" si="0"/>
        <v>-1</v>
      </c>
      <c r="L7" s="143">
        <f t="shared" si="1"/>
        <v>-1</v>
      </c>
      <c r="M7" s="142"/>
    </row>
    <row r="8" spans="1:13" x14ac:dyDescent="0.25">
      <c r="A8">
        <f>VLOOKUP(C:C,worksheet!A:T, 2, FALSE)</f>
        <v>2</v>
      </c>
      <c r="B8" t="str">
        <f>VLOOKUP(C:C,worksheet!A:T, 3, FALSE)</f>
        <v>I-15 SB</v>
      </c>
      <c r="C8">
        <f>'[2]I-15 SB'!A8</f>
        <v>27173</v>
      </c>
      <c r="D8">
        <f>VLOOKUP(C:C,worksheet!A:T, 4, FALSE)</f>
        <v>13</v>
      </c>
      <c r="E8">
        <f>VLOOKUP(C:C,worksheet!A:T, 5, FALSE)</f>
        <v>0.69</v>
      </c>
      <c r="F8" t="str">
        <f>VLOOKUP(C:C,worksheet!A:T, 6, FALSE)</f>
        <v>GOPHER CANYON</v>
      </c>
      <c r="G8">
        <f>VLOOKUP(C:C,worksheet!A:T, 8, FALSE)</f>
        <v>55.41</v>
      </c>
      <c r="H8">
        <f>VLOOKUP(C:C,worksheet!A:T, 10, FALSE)</f>
        <v>68.52</v>
      </c>
      <c r="I8">
        <f>VLOOKUP(C:C,worksheet!A:T, 13, FALSE)</f>
        <v>0</v>
      </c>
      <c r="J8">
        <f>VLOOKUP(C:C,worksheet!A:T, 15, FALSE)</f>
        <v>0</v>
      </c>
      <c r="K8" s="143">
        <f t="shared" si="0"/>
        <v>-1</v>
      </c>
      <c r="L8" s="143">
        <f t="shared" si="1"/>
        <v>-1</v>
      </c>
      <c r="M8" s="142"/>
    </row>
    <row r="9" spans="1:13" x14ac:dyDescent="0.25">
      <c r="A9">
        <f>VLOOKUP(C:C,worksheet!A:T, 2, FALSE)</f>
        <v>2</v>
      </c>
      <c r="B9" t="str">
        <f>VLOOKUP(C:C,worksheet!A:T, 3, FALSE)</f>
        <v>I-15 SB</v>
      </c>
      <c r="C9">
        <f>'[2]I-15 SB'!A9</f>
        <v>27167</v>
      </c>
      <c r="D9">
        <f>VLOOKUP(C:C,worksheet!A:T, 4, FALSE)</f>
        <v>15</v>
      </c>
      <c r="E9">
        <f>VLOOKUP(C:C,worksheet!A:T, 5, FALSE)</f>
        <v>0.69</v>
      </c>
      <c r="F9" t="str">
        <f>VLOOKUP(C:C,worksheet!A:T, 6, FALSE)</f>
        <v>DEER SPRINGS</v>
      </c>
      <c r="G9">
        <f>VLOOKUP(C:C,worksheet!A:T, 8, FALSE)</f>
        <v>65.2</v>
      </c>
      <c r="H9">
        <f>VLOOKUP(C:C,worksheet!A:T, 10, FALSE)</f>
        <v>70.13</v>
      </c>
      <c r="I9">
        <f>VLOOKUP(C:C,worksheet!A:T, 13, FALSE)</f>
        <v>0</v>
      </c>
      <c r="J9">
        <f>VLOOKUP(C:C,worksheet!A:T, 15, FALSE)</f>
        <v>0</v>
      </c>
      <c r="K9" s="143">
        <f t="shared" si="0"/>
        <v>-1</v>
      </c>
      <c r="L9" s="143">
        <f t="shared" si="1"/>
        <v>-1</v>
      </c>
      <c r="M9" s="142"/>
    </row>
    <row r="10" spans="1:13" x14ac:dyDescent="0.25">
      <c r="A10">
        <f>VLOOKUP(C:C,worksheet!A:T, 2, FALSE)</f>
        <v>2</v>
      </c>
      <c r="B10" t="str">
        <f>VLOOKUP(C:C,worksheet!A:T, 3, FALSE)</f>
        <v>I-15 SB</v>
      </c>
      <c r="C10">
        <f>'[2]I-15 SB'!A10</f>
        <v>14782</v>
      </c>
      <c r="D10">
        <f>VLOOKUP(C:C,worksheet!A:T, 4, FALSE)</f>
        <v>16</v>
      </c>
      <c r="E10">
        <f>VLOOKUP(C:C,worksheet!A:T, 5, FALSE)</f>
        <v>1.21</v>
      </c>
      <c r="F10" t="str">
        <f>VLOOKUP(C:C,worksheet!A:T, 6, FALSE)</f>
        <v>DEER SPRINGS</v>
      </c>
      <c r="G10">
        <f>VLOOKUP(C:C,worksheet!A:T, 8, FALSE)</f>
        <v>65.2</v>
      </c>
      <c r="H10">
        <f>VLOOKUP(C:C,worksheet!A:T, 10, FALSE)</f>
        <v>70.13</v>
      </c>
      <c r="I10">
        <f>VLOOKUP(C:C,worksheet!A:T, 13, FALSE)</f>
        <v>0</v>
      </c>
      <c r="J10">
        <f>VLOOKUP(C:C,worksheet!A:T, 15, FALSE)</f>
        <v>0</v>
      </c>
      <c r="K10" s="143">
        <f t="shared" si="0"/>
        <v>-1</v>
      </c>
      <c r="L10" s="143">
        <f t="shared" si="1"/>
        <v>-1</v>
      </c>
      <c r="M10" s="142"/>
    </row>
    <row r="11" spans="1:13" x14ac:dyDescent="0.25">
      <c r="A11">
        <f>VLOOKUP(C:C,worksheet!A:T, 2, FALSE)</f>
        <v>2</v>
      </c>
      <c r="B11" t="str">
        <f>VLOOKUP(C:C,worksheet!A:T, 3, FALSE)</f>
        <v>I-15 SB</v>
      </c>
      <c r="C11">
        <f>'[2]I-15 SB'!A11</f>
        <v>27184</v>
      </c>
      <c r="D11">
        <f>VLOOKUP(C:C,worksheet!A:T, 4, FALSE)</f>
        <v>20</v>
      </c>
      <c r="E11">
        <f>VLOOKUP(C:C,worksheet!A:T, 5, FALSE)</f>
        <v>0.74</v>
      </c>
      <c r="F11" t="str">
        <f>VLOOKUP(C:C,worksheet!A:T, 6, FALSE)</f>
        <v>EL NORTE</v>
      </c>
      <c r="G11">
        <f>VLOOKUP(C:C,worksheet!A:T, 8, FALSE)</f>
        <v>51.78</v>
      </c>
      <c r="H11">
        <f>VLOOKUP(C:C,worksheet!A:T, 10, FALSE)</f>
        <v>70.53</v>
      </c>
      <c r="I11">
        <f>VLOOKUP(C:C,worksheet!A:T, 13, FALSE)</f>
        <v>0</v>
      </c>
      <c r="J11">
        <f>VLOOKUP(C:C,worksheet!A:T, 15, FALSE)</f>
        <v>0</v>
      </c>
      <c r="K11" s="143">
        <f t="shared" si="0"/>
        <v>-1</v>
      </c>
      <c r="L11" s="143">
        <f t="shared" si="1"/>
        <v>-1</v>
      </c>
      <c r="M11" s="142"/>
    </row>
    <row r="12" spans="1:13" x14ac:dyDescent="0.25">
      <c r="A12">
        <f>VLOOKUP(C:C,worksheet!A:T, 2, FALSE)</f>
        <v>2</v>
      </c>
      <c r="B12" t="str">
        <f>VLOOKUP(C:C,worksheet!A:T, 3, FALSE)</f>
        <v>I-15 SB</v>
      </c>
      <c r="C12">
        <f>'[2]I-15 SB'!A12</f>
        <v>28569</v>
      </c>
      <c r="D12">
        <f>VLOOKUP(C:C,worksheet!A:T, 4, FALSE)</f>
        <v>22</v>
      </c>
      <c r="E12">
        <f>VLOOKUP(C:C,worksheet!A:T, 5, FALSE)</f>
        <v>0.62</v>
      </c>
      <c r="F12" t="str">
        <f>VLOOKUP(C:C,worksheet!A:T, 6, FALSE)</f>
        <v>SR-78 WB</v>
      </c>
      <c r="G12">
        <f>VLOOKUP(C:C,worksheet!A:T, 8, FALSE)</f>
        <v>51.93</v>
      </c>
      <c r="H12">
        <f>VLOOKUP(C:C,worksheet!A:T, 10, FALSE)</f>
        <v>69.53</v>
      </c>
      <c r="I12">
        <f>VLOOKUP(C:C,worksheet!A:T, 13, FALSE)</f>
        <v>0</v>
      </c>
      <c r="J12">
        <f>VLOOKUP(C:C,worksheet!A:T, 15, FALSE)</f>
        <v>0</v>
      </c>
      <c r="K12" s="143">
        <f t="shared" si="0"/>
        <v>-1</v>
      </c>
      <c r="L12" s="143">
        <f t="shared" si="1"/>
        <v>-1</v>
      </c>
      <c r="M12" s="142"/>
    </row>
    <row r="13" spans="1:13" x14ac:dyDescent="0.25">
      <c r="A13">
        <f>VLOOKUP(C:C,worksheet!A:T, 2, FALSE)</f>
        <v>2</v>
      </c>
      <c r="B13" t="str">
        <f>VLOOKUP(C:C,worksheet!A:T, 3, FALSE)</f>
        <v>I-15 SB</v>
      </c>
      <c r="C13">
        <f>'[2]I-15 SB'!A13</f>
        <v>31193</v>
      </c>
      <c r="D13">
        <f>VLOOKUP(C:C,worksheet!A:T, 4, FALSE)</f>
        <v>23</v>
      </c>
      <c r="E13">
        <f>VLOOKUP(C:C,worksheet!A:T, 5, FALSE)</f>
        <v>0.12</v>
      </c>
      <c r="F13" t="str">
        <f>VLOOKUP(C:C,worksheet!A:T, 6, FALSE)</f>
        <v>SR-78 WB</v>
      </c>
      <c r="G13">
        <f>VLOOKUP(C:C,worksheet!A:T, 8, FALSE)</f>
        <v>51.93</v>
      </c>
      <c r="H13">
        <f>VLOOKUP(C:C,worksheet!A:T, 10, FALSE)</f>
        <v>69.53</v>
      </c>
      <c r="I13">
        <f>VLOOKUP(C:C,worksheet!A:T, 13, FALSE)</f>
        <v>0</v>
      </c>
      <c r="J13">
        <f>VLOOKUP(C:C,worksheet!A:T, 15, FALSE)</f>
        <v>0</v>
      </c>
      <c r="K13" s="143">
        <f t="shared" si="0"/>
        <v>-1</v>
      </c>
      <c r="L13" s="143">
        <f t="shared" si="1"/>
        <v>-1</v>
      </c>
      <c r="M13" s="142"/>
    </row>
    <row r="14" spans="1:13" x14ac:dyDescent="0.25">
      <c r="A14">
        <f>VLOOKUP(C:C,worksheet!A:T, 2, FALSE)</f>
        <v>2</v>
      </c>
      <c r="B14" t="str">
        <f>VLOOKUP(C:C,worksheet!A:T, 3, FALSE)</f>
        <v>I-15 SB</v>
      </c>
      <c r="C14">
        <f>'[2]I-15 SB'!A14</f>
        <v>28587</v>
      </c>
      <c r="D14">
        <f>VLOOKUP(C:C,worksheet!A:T, 4, FALSE)</f>
        <v>26</v>
      </c>
      <c r="E14">
        <f>VLOOKUP(C:C,worksheet!A:T, 5, FALSE)</f>
        <v>0.38</v>
      </c>
      <c r="F14" t="str">
        <f>VLOOKUP(C:C,worksheet!A:T, 6, FALSE)</f>
        <v>VALLEY</v>
      </c>
      <c r="G14">
        <f>VLOOKUP(C:C,worksheet!A:T, 8, FALSE)</f>
        <v>51.57</v>
      </c>
      <c r="H14">
        <f>VLOOKUP(C:C,worksheet!A:T, 10, FALSE)</f>
        <v>68.5</v>
      </c>
      <c r="I14">
        <f>VLOOKUP(C:C,worksheet!A:T, 13, FALSE)</f>
        <v>0</v>
      </c>
      <c r="J14">
        <f>VLOOKUP(C:C,worksheet!A:T, 15, FALSE)</f>
        <v>0</v>
      </c>
      <c r="K14" s="143">
        <f t="shared" si="0"/>
        <v>-1</v>
      </c>
      <c r="L14" s="143">
        <f t="shared" si="1"/>
        <v>-1</v>
      </c>
      <c r="M14" s="142"/>
    </row>
    <row r="15" spans="1:13" x14ac:dyDescent="0.25">
      <c r="A15">
        <f>VLOOKUP(C:C,worksheet!A:T, 2, FALSE)</f>
        <v>2</v>
      </c>
      <c r="B15" t="str">
        <f>VLOOKUP(C:C,worksheet!A:T, 3, FALSE)</f>
        <v>I-15 SB</v>
      </c>
      <c r="C15">
        <f>'[2]I-15 SB'!A15</f>
        <v>12943</v>
      </c>
      <c r="D15">
        <f>VLOOKUP(C:C,worksheet!A:T, 4, FALSE)</f>
        <v>27</v>
      </c>
      <c r="E15">
        <f>VLOOKUP(C:C,worksheet!A:T, 5, FALSE)</f>
        <v>0.18</v>
      </c>
      <c r="F15" t="str">
        <f>VLOOKUP(C:C,worksheet!A:T, 6, FALSE)</f>
        <v>VALLEY</v>
      </c>
      <c r="G15">
        <f>VLOOKUP(C:C,worksheet!A:T, 8, FALSE)</f>
        <v>46.91</v>
      </c>
      <c r="H15">
        <f>VLOOKUP(C:C,worksheet!A:T, 10, FALSE)</f>
        <v>69.56</v>
      </c>
      <c r="I15">
        <f>VLOOKUP(C:C,worksheet!A:T, 13, FALSE)</f>
        <v>0</v>
      </c>
      <c r="J15">
        <f>VLOOKUP(C:C,worksheet!A:T, 15, FALSE)</f>
        <v>0</v>
      </c>
      <c r="K15" s="143">
        <f t="shared" si="0"/>
        <v>-1</v>
      </c>
      <c r="L15" s="143">
        <f t="shared" si="1"/>
        <v>-1</v>
      </c>
      <c r="M15" s="142"/>
    </row>
    <row r="16" spans="1:13" x14ac:dyDescent="0.25">
      <c r="A16">
        <f>VLOOKUP(C:C,worksheet!A:T, 2, FALSE)</f>
        <v>2</v>
      </c>
      <c r="B16" t="str">
        <f>VLOOKUP(C:C,worksheet!A:T, 3, FALSE)</f>
        <v>I-15 SB</v>
      </c>
      <c r="C16">
        <f>'[2]I-15 SB'!A16</f>
        <v>12944</v>
      </c>
      <c r="D16">
        <f>VLOOKUP(C:C,worksheet!A:T, 4, FALSE)</f>
        <v>28</v>
      </c>
      <c r="E16">
        <f>VLOOKUP(C:C,worksheet!A:T, 5, FALSE)</f>
        <v>0.65</v>
      </c>
      <c r="F16" t="str">
        <f>VLOOKUP(C:C,worksheet!A:T, 6, FALSE)</f>
        <v>09TH</v>
      </c>
      <c r="G16">
        <f>VLOOKUP(C:C,worksheet!A:T, 8, FALSE)</f>
        <v>46.91</v>
      </c>
      <c r="H16">
        <f>VLOOKUP(C:C,worksheet!A:T, 10, FALSE)</f>
        <v>69.56</v>
      </c>
      <c r="I16">
        <f>VLOOKUP(C:C,worksheet!A:T, 13, FALSE)</f>
        <v>0</v>
      </c>
      <c r="J16">
        <f>VLOOKUP(C:C,worksheet!A:T, 15, FALSE)</f>
        <v>0</v>
      </c>
      <c r="K16" s="143">
        <f t="shared" si="0"/>
        <v>-1</v>
      </c>
      <c r="L16" s="143">
        <f t="shared" si="1"/>
        <v>-1</v>
      </c>
      <c r="M16" s="142"/>
    </row>
    <row r="17" spans="1:13" x14ac:dyDescent="0.25">
      <c r="A17">
        <f>VLOOKUP(C:C,worksheet!A:T, 2, FALSE)</f>
        <v>2</v>
      </c>
      <c r="B17" t="str">
        <f>VLOOKUP(C:C,worksheet!A:T, 3, FALSE)</f>
        <v>I-15 SB</v>
      </c>
      <c r="C17">
        <f>'[2]I-15 SB'!A17</f>
        <v>12945</v>
      </c>
      <c r="D17">
        <f>VLOOKUP(C:C,worksheet!A:T, 4, FALSE)</f>
        <v>30</v>
      </c>
      <c r="E17">
        <f>VLOOKUP(C:C,worksheet!A:T, 5, FALSE)</f>
        <v>0.43</v>
      </c>
      <c r="F17" t="str">
        <f>VLOOKUP(C:C,worksheet!A:T, 6, FALSE)</f>
        <v>CITRACADO</v>
      </c>
      <c r="G17">
        <f>VLOOKUP(C:C,worksheet!A:T, 8, FALSE)</f>
        <v>49.59</v>
      </c>
      <c r="H17">
        <f>VLOOKUP(C:C,worksheet!A:T, 10, FALSE)</f>
        <v>69.3</v>
      </c>
      <c r="I17">
        <f>VLOOKUP(C:C,worksheet!A:T, 13, FALSE)</f>
        <v>0</v>
      </c>
      <c r="J17">
        <f>VLOOKUP(C:C,worksheet!A:T, 15, FALSE)</f>
        <v>0</v>
      </c>
      <c r="K17" s="143">
        <f t="shared" si="0"/>
        <v>-1</v>
      </c>
      <c r="L17" s="143">
        <f t="shared" si="1"/>
        <v>-1</v>
      </c>
      <c r="M17" s="142"/>
    </row>
    <row r="18" spans="1:13" x14ac:dyDescent="0.25">
      <c r="A18">
        <f>VLOOKUP(C:C,worksheet!A:T, 2, FALSE)</f>
        <v>2</v>
      </c>
      <c r="B18" t="str">
        <f>VLOOKUP(C:C,worksheet!A:T, 3, FALSE)</f>
        <v>I-15 SB</v>
      </c>
      <c r="C18">
        <f>'[2]I-15 SB'!A18</f>
        <v>12946</v>
      </c>
      <c r="D18">
        <f>VLOOKUP(C:C,worksheet!A:T, 4, FALSE)</f>
        <v>31</v>
      </c>
      <c r="E18">
        <f>VLOOKUP(C:C,worksheet!A:T, 5, FALSE)</f>
        <v>0.26</v>
      </c>
      <c r="F18" t="str">
        <f>VLOOKUP(C:C,worksheet!A:T, 6, FALSE)</f>
        <v>CITRACADO</v>
      </c>
      <c r="G18">
        <f>VLOOKUP(C:C,worksheet!A:T, 8, FALSE)</f>
        <v>49.59</v>
      </c>
      <c r="H18">
        <f>VLOOKUP(C:C,worksheet!A:T, 10, FALSE)</f>
        <v>69.3</v>
      </c>
      <c r="I18">
        <f>VLOOKUP(C:C,worksheet!A:T, 13, FALSE)</f>
        <v>0</v>
      </c>
      <c r="J18">
        <f>VLOOKUP(C:C,worksheet!A:T, 15, FALSE)</f>
        <v>0</v>
      </c>
      <c r="K18" s="143">
        <f t="shared" si="0"/>
        <v>-1</v>
      </c>
      <c r="L18" s="143">
        <f t="shared" si="1"/>
        <v>-1</v>
      </c>
      <c r="M18" s="142"/>
    </row>
    <row r="19" spans="1:13" x14ac:dyDescent="0.25">
      <c r="A19">
        <f>VLOOKUP(C:C,worksheet!A:T, 2, FALSE)</f>
        <v>2</v>
      </c>
      <c r="B19" t="str">
        <f>VLOOKUP(C:C,worksheet!A:T, 3, FALSE)</f>
        <v>I-15 SB</v>
      </c>
      <c r="C19">
        <f>'[2]I-15 SB'!A19</f>
        <v>12950</v>
      </c>
      <c r="D19">
        <f>VLOOKUP(C:C,worksheet!A:T, 4, FALSE)</f>
        <v>34</v>
      </c>
      <c r="E19">
        <f>VLOOKUP(C:C,worksheet!A:T, 5, FALSE)</f>
        <v>0.26</v>
      </c>
      <c r="F19" t="str">
        <f>VLOOKUP(C:C,worksheet!A:T, 6, FALSE)</f>
        <v>CENTRE CITY</v>
      </c>
      <c r="G19">
        <f>VLOOKUP(C:C,worksheet!A:T, 8, FALSE)</f>
        <v>55.78</v>
      </c>
      <c r="H19">
        <f>VLOOKUP(C:C,worksheet!A:T, 10, FALSE)</f>
        <v>70.08</v>
      </c>
      <c r="I19">
        <f>VLOOKUP(C:C,worksheet!A:T, 13, FALSE)</f>
        <v>0</v>
      </c>
      <c r="J19">
        <f>VLOOKUP(C:C,worksheet!A:T, 15, FALSE)</f>
        <v>0</v>
      </c>
      <c r="K19" s="143">
        <f t="shared" si="0"/>
        <v>-1</v>
      </c>
      <c r="L19" s="143">
        <f t="shared" si="1"/>
        <v>-1</v>
      </c>
      <c r="M19" s="142"/>
    </row>
    <row r="20" spans="1:13" x14ac:dyDescent="0.25">
      <c r="A20">
        <f>VLOOKUP(C:C,worksheet!A:T, 2, FALSE)</f>
        <v>2</v>
      </c>
      <c r="B20" t="str">
        <f>VLOOKUP(C:C,worksheet!A:T, 3, FALSE)</f>
        <v>I-15 SB</v>
      </c>
      <c r="C20">
        <f>'[2]I-15 SB'!A20</f>
        <v>26879</v>
      </c>
      <c r="D20">
        <f>VLOOKUP(C:C,worksheet!A:T, 4, FALSE)</f>
        <v>35</v>
      </c>
      <c r="E20">
        <f>VLOOKUP(C:C,worksheet!A:T, 5, FALSE)</f>
        <v>0.25</v>
      </c>
      <c r="F20" t="str">
        <f>VLOOKUP(C:C,worksheet!A:T, 6, FALSE)</f>
        <v>VIA RANCHO</v>
      </c>
      <c r="G20">
        <f>VLOOKUP(C:C,worksheet!A:T, 8, FALSE)</f>
        <v>55.78</v>
      </c>
      <c r="H20">
        <f>VLOOKUP(C:C,worksheet!A:T, 10, FALSE)</f>
        <v>70.08</v>
      </c>
      <c r="I20">
        <f>VLOOKUP(C:C,worksheet!A:T, 13, FALSE)</f>
        <v>0</v>
      </c>
      <c r="J20">
        <f>VLOOKUP(C:C,worksheet!A:T, 15, FALSE)</f>
        <v>0</v>
      </c>
      <c r="K20" s="143">
        <f t="shared" si="0"/>
        <v>-1</v>
      </c>
      <c r="L20" s="143">
        <f t="shared" si="1"/>
        <v>-1</v>
      </c>
      <c r="M20" s="142"/>
    </row>
    <row r="21" spans="1:13" x14ac:dyDescent="0.25">
      <c r="A21">
        <f>VLOOKUP(C:C,worksheet!A:T, 2, FALSE)</f>
        <v>2</v>
      </c>
      <c r="B21" t="str">
        <f>VLOOKUP(C:C,worksheet!A:T, 3, FALSE)</f>
        <v>I-15 SB</v>
      </c>
      <c r="C21">
        <f>'[2]I-15 SB'!A21</f>
        <v>722</v>
      </c>
      <c r="D21">
        <f>VLOOKUP(C:C,worksheet!A:T, 4, FALSE)</f>
        <v>36</v>
      </c>
      <c r="E21">
        <f>VLOOKUP(C:C,worksheet!A:T, 5, FALSE)</f>
        <v>0.27</v>
      </c>
      <c r="F21" t="str">
        <f>VLOOKUP(C:C,worksheet!A:T, 6, FALSE)</f>
        <v>VIA RANCHO</v>
      </c>
      <c r="G21">
        <f>VLOOKUP(C:C,worksheet!A:T, 8, FALSE)</f>
        <v>55.78</v>
      </c>
      <c r="H21">
        <f>VLOOKUP(C:C,worksheet!A:T, 10, FALSE)</f>
        <v>70.08</v>
      </c>
      <c r="I21">
        <f>VLOOKUP(C:C,worksheet!A:T, 13, FALSE)</f>
        <v>0</v>
      </c>
      <c r="J21">
        <f>VLOOKUP(C:C,worksheet!A:T, 15, FALSE)</f>
        <v>0</v>
      </c>
      <c r="K21" s="143">
        <f t="shared" si="0"/>
        <v>-1</v>
      </c>
      <c r="L21" s="143">
        <f t="shared" si="1"/>
        <v>-1</v>
      </c>
      <c r="M21" s="142"/>
    </row>
    <row r="22" spans="1:13" x14ac:dyDescent="0.25">
      <c r="A22">
        <f>VLOOKUP(C:C,worksheet!A:T, 2, FALSE)</f>
        <v>2</v>
      </c>
      <c r="B22" t="str">
        <f>VLOOKUP(C:C,worksheet!A:T, 3, FALSE)</f>
        <v>I-15 SB</v>
      </c>
      <c r="C22">
        <f>'[2]I-15 SB'!A22</f>
        <v>8810</v>
      </c>
      <c r="D22">
        <f>VLOOKUP(C:C,worksheet!A:T, 4, FALSE)</f>
        <v>38</v>
      </c>
      <c r="E22">
        <f>VLOOKUP(C:C,worksheet!A:T, 5, FALSE)</f>
        <v>0.5</v>
      </c>
      <c r="F22" t="str">
        <f>VLOOKUP(C:C,worksheet!A:T, 6, FALSE)</f>
        <v>WEST BERNARDO</v>
      </c>
      <c r="G22">
        <f>VLOOKUP(C:C,worksheet!A:T, 8, FALSE)</f>
        <v>63.33</v>
      </c>
      <c r="H22">
        <f>VLOOKUP(C:C,worksheet!A:T, 10, FALSE)</f>
        <v>70.38</v>
      </c>
      <c r="I22">
        <f>VLOOKUP(C:C,worksheet!A:T, 13, FALSE)</f>
        <v>0</v>
      </c>
      <c r="J22">
        <f>VLOOKUP(C:C,worksheet!A:T, 15, FALSE)</f>
        <v>0</v>
      </c>
      <c r="K22" s="143">
        <f t="shared" si="0"/>
        <v>-1</v>
      </c>
      <c r="L22" s="143">
        <f t="shared" si="1"/>
        <v>-1</v>
      </c>
      <c r="M22" s="142"/>
    </row>
    <row r="23" spans="1:13" x14ac:dyDescent="0.25">
      <c r="A23">
        <f>VLOOKUP(C:C,worksheet!A:T, 2, FALSE)</f>
        <v>2</v>
      </c>
      <c r="B23" t="str">
        <f>VLOOKUP(C:C,worksheet!A:T, 3, FALSE)</f>
        <v>I-15 SB</v>
      </c>
      <c r="C23">
        <f>'[2]I-15 SB'!A23</f>
        <v>31207</v>
      </c>
      <c r="D23">
        <f>VLOOKUP(C:C,worksheet!A:T, 4, FALSE)</f>
        <v>39</v>
      </c>
      <c r="E23">
        <f>VLOOKUP(C:C,worksheet!A:T, 5, FALSE)</f>
        <v>1.27</v>
      </c>
      <c r="F23" t="str">
        <f>VLOOKUP(C:C,worksheet!A:T, 6, FALSE)</f>
        <v>WEST BERNARDO</v>
      </c>
      <c r="G23">
        <f>VLOOKUP(C:C,worksheet!A:T, 8, FALSE)</f>
        <v>69.989999999999995</v>
      </c>
      <c r="H23">
        <f>VLOOKUP(C:C,worksheet!A:T, 10, FALSE)</f>
        <v>71.23</v>
      </c>
      <c r="I23">
        <f>VLOOKUP(C:C,worksheet!A:T, 13, FALSE)</f>
        <v>0</v>
      </c>
      <c r="J23">
        <f>VLOOKUP(C:C,worksheet!A:T, 15, FALSE)</f>
        <v>0</v>
      </c>
      <c r="K23" s="143">
        <f t="shared" si="0"/>
        <v>-1</v>
      </c>
      <c r="L23" s="143">
        <f t="shared" si="1"/>
        <v>-1</v>
      </c>
      <c r="M23" s="142"/>
    </row>
    <row r="24" spans="1:13" x14ac:dyDescent="0.25">
      <c r="A24">
        <f>VLOOKUP(C:C,worksheet!A:T, 2, FALSE)</f>
        <v>2</v>
      </c>
      <c r="B24" t="str">
        <f>VLOOKUP(C:C,worksheet!A:T, 3, FALSE)</f>
        <v>I-15 SB</v>
      </c>
      <c r="C24">
        <f>'[2]I-15 SB'!A24</f>
        <v>568</v>
      </c>
      <c r="D24">
        <f>VLOOKUP(C:C,worksheet!A:T, 4, FALSE)</f>
        <v>41</v>
      </c>
      <c r="E24">
        <f>VLOOKUP(C:C,worksheet!A:T, 5, FALSE)</f>
        <v>0.53</v>
      </c>
      <c r="F24" t="str">
        <f>VLOOKUP(C:C,worksheet!A:T, 6, FALSE)</f>
        <v>RANCHO BERNARDO</v>
      </c>
      <c r="G24">
        <f>VLOOKUP(C:C,worksheet!A:T, 8, FALSE)</f>
        <v>57.36</v>
      </c>
      <c r="H24">
        <f>VLOOKUP(C:C,worksheet!A:T, 10, FALSE)</f>
        <v>68.53</v>
      </c>
      <c r="I24">
        <f>VLOOKUP(C:C,worksheet!A:T, 13, FALSE)</f>
        <v>0</v>
      </c>
      <c r="J24">
        <f>VLOOKUP(C:C,worksheet!A:T, 15, FALSE)</f>
        <v>0</v>
      </c>
      <c r="K24" s="143">
        <f t="shared" si="0"/>
        <v>-1</v>
      </c>
      <c r="L24" s="143">
        <f t="shared" si="1"/>
        <v>-1</v>
      </c>
      <c r="M24" s="142"/>
    </row>
    <row r="25" spans="1:13" x14ac:dyDescent="0.25">
      <c r="A25">
        <f>VLOOKUP(C:C,worksheet!A:T, 2, FALSE)</f>
        <v>2</v>
      </c>
      <c r="B25" t="str">
        <f>VLOOKUP(C:C,worksheet!A:T, 3, FALSE)</f>
        <v>I-15 SB</v>
      </c>
      <c r="C25">
        <f>'[2]I-15 SB'!A25</f>
        <v>13646</v>
      </c>
      <c r="D25">
        <f>VLOOKUP(C:C,worksheet!A:T, 4, FALSE)</f>
        <v>42</v>
      </c>
      <c r="E25">
        <f>VLOOKUP(C:C,worksheet!A:T, 5, FALSE)</f>
        <v>0.39</v>
      </c>
      <c r="F25" t="str">
        <f>VLOOKUP(C:C,worksheet!A:T, 6, FALSE)</f>
        <v>RANCHO BERNARDO</v>
      </c>
      <c r="G25">
        <f>VLOOKUP(C:C,worksheet!A:T, 8, FALSE)</f>
        <v>57.36</v>
      </c>
      <c r="H25">
        <f>VLOOKUP(C:C,worksheet!A:T, 10, FALSE)</f>
        <v>68.53</v>
      </c>
      <c r="I25">
        <f>VLOOKUP(C:C,worksheet!A:T, 13, FALSE)</f>
        <v>0</v>
      </c>
      <c r="J25">
        <f>VLOOKUP(C:C,worksheet!A:T, 15, FALSE)</f>
        <v>0</v>
      </c>
      <c r="K25" s="143">
        <f t="shared" si="0"/>
        <v>-1</v>
      </c>
      <c r="L25" s="143">
        <f t="shared" si="1"/>
        <v>-1</v>
      </c>
      <c r="M25" s="142"/>
    </row>
    <row r="26" spans="1:13" x14ac:dyDescent="0.25">
      <c r="A26">
        <f>VLOOKUP(C:C,worksheet!A:T, 2, FALSE)</f>
        <v>2</v>
      </c>
      <c r="B26" t="str">
        <f>VLOOKUP(C:C,worksheet!A:T, 3, FALSE)</f>
        <v>I-15 SB</v>
      </c>
      <c r="C26">
        <f>'[2]I-15 SB'!A26</f>
        <v>13649</v>
      </c>
      <c r="D26">
        <f>VLOOKUP(C:C,worksheet!A:T, 4, FALSE)</f>
        <v>43</v>
      </c>
      <c r="E26">
        <f>VLOOKUP(C:C,worksheet!A:T, 5, FALSE)</f>
        <v>0.45</v>
      </c>
      <c r="F26" t="str">
        <f>VLOOKUP(C:C,worksheet!A:T, 6, FALSE)</f>
        <v>BERNARDO CENTER</v>
      </c>
      <c r="G26">
        <f>VLOOKUP(C:C,worksheet!A:T, 8, FALSE)</f>
        <v>58.85</v>
      </c>
      <c r="H26">
        <f>VLOOKUP(C:C,worksheet!A:T, 10, FALSE)</f>
        <v>65.94</v>
      </c>
      <c r="I26">
        <f>VLOOKUP(C:C,worksheet!A:T, 13, FALSE)</f>
        <v>0</v>
      </c>
      <c r="J26">
        <f>VLOOKUP(C:C,worksheet!A:T, 15, FALSE)</f>
        <v>0</v>
      </c>
      <c r="K26" s="143">
        <f t="shared" si="0"/>
        <v>-1</v>
      </c>
      <c r="L26" s="143">
        <f t="shared" si="1"/>
        <v>-1</v>
      </c>
      <c r="M26" s="142"/>
    </row>
    <row r="27" spans="1:13" x14ac:dyDescent="0.25">
      <c r="A27">
        <f>VLOOKUP(C:C,worksheet!A:T, 2, FALSE)</f>
        <v>2</v>
      </c>
      <c r="B27" t="str">
        <f>VLOOKUP(C:C,worksheet!A:T, 3, FALSE)</f>
        <v>I-15 SB</v>
      </c>
      <c r="C27">
        <f>'[2]I-15 SB'!A27</f>
        <v>13653</v>
      </c>
      <c r="D27">
        <f>VLOOKUP(C:C,worksheet!A:T, 4, FALSE)</f>
        <v>44</v>
      </c>
      <c r="E27">
        <f>VLOOKUP(C:C,worksheet!A:T, 5, FALSE)</f>
        <v>0.52</v>
      </c>
      <c r="F27" t="str">
        <f>VLOOKUP(C:C,worksheet!A:T, 6, FALSE)</f>
        <v>BERNARDO CENTER</v>
      </c>
      <c r="G27">
        <f>VLOOKUP(C:C,worksheet!A:T, 8, FALSE)</f>
        <v>70.290000000000006</v>
      </c>
      <c r="H27">
        <f>VLOOKUP(C:C,worksheet!A:T, 10, FALSE)</f>
        <v>70.05</v>
      </c>
      <c r="I27">
        <f>VLOOKUP(C:C,worksheet!A:T, 13, FALSE)</f>
        <v>0</v>
      </c>
      <c r="J27">
        <f>VLOOKUP(C:C,worksheet!A:T, 15, FALSE)</f>
        <v>0</v>
      </c>
      <c r="K27" s="143">
        <f t="shared" si="0"/>
        <v>-1</v>
      </c>
      <c r="L27" s="143">
        <f t="shared" si="1"/>
        <v>-1</v>
      </c>
      <c r="M27" s="142"/>
    </row>
    <row r="28" spans="1:13" x14ac:dyDescent="0.25">
      <c r="A28">
        <f>VLOOKUP(C:C,worksheet!A:T, 2, FALSE)</f>
        <v>2</v>
      </c>
      <c r="B28" t="str">
        <f>VLOOKUP(C:C,worksheet!A:T, 3, FALSE)</f>
        <v>I-15 SB</v>
      </c>
      <c r="C28">
        <f>'[2]I-15 SB'!A28</f>
        <v>31208</v>
      </c>
      <c r="D28">
        <f>VLOOKUP(C:C,worksheet!A:T, 4, FALSE)</f>
        <v>45</v>
      </c>
      <c r="E28">
        <f>VLOOKUP(C:C,worksheet!A:T, 5, FALSE)</f>
        <v>0.4</v>
      </c>
      <c r="F28" t="str">
        <f>VLOOKUP(C:C,worksheet!A:T, 6, FALSE)</f>
        <v>CAM DEL NORTE</v>
      </c>
      <c r="G28">
        <f>VLOOKUP(C:C,worksheet!A:T, 8, FALSE)</f>
        <v>62.27</v>
      </c>
      <c r="H28">
        <f>VLOOKUP(C:C,worksheet!A:T, 10, FALSE)</f>
        <v>67.56</v>
      </c>
      <c r="I28">
        <f>VLOOKUP(C:C,worksheet!A:T, 13, FALSE)</f>
        <v>0</v>
      </c>
      <c r="J28">
        <f>VLOOKUP(C:C,worksheet!A:T, 15, FALSE)</f>
        <v>0</v>
      </c>
      <c r="K28" s="143">
        <f t="shared" si="0"/>
        <v>-1</v>
      </c>
      <c r="L28" s="143">
        <f t="shared" si="1"/>
        <v>-1</v>
      </c>
      <c r="M28" s="142"/>
    </row>
    <row r="29" spans="1:13" x14ac:dyDescent="0.25">
      <c r="A29">
        <f>VLOOKUP(C:C,worksheet!A:T, 2, FALSE)</f>
        <v>2</v>
      </c>
      <c r="B29" t="str">
        <f>VLOOKUP(C:C,worksheet!A:T, 3, FALSE)</f>
        <v>I-15 SB</v>
      </c>
      <c r="C29">
        <f>'[2]I-15 SB'!A29</f>
        <v>13661</v>
      </c>
      <c r="D29">
        <f>VLOOKUP(C:C,worksheet!A:T, 4, FALSE)</f>
        <v>46</v>
      </c>
      <c r="E29">
        <f>VLOOKUP(C:C,worksheet!A:T, 5, FALSE)</f>
        <v>0.14000000000000001</v>
      </c>
      <c r="F29" t="str">
        <f>VLOOKUP(C:C,worksheet!A:T, 6, FALSE)</f>
        <v>CAM DEL NORTE</v>
      </c>
      <c r="G29">
        <f>VLOOKUP(C:C,worksheet!A:T, 8, FALSE)</f>
        <v>62.27</v>
      </c>
      <c r="H29">
        <f>VLOOKUP(C:C,worksheet!A:T, 10, FALSE)</f>
        <v>67.56</v>
      </c>
      <c r="I29">
        <f>VLOOKUP(C:C,worksheet!A:T, 13, FALSE)</f>
        <v>0</v>
      </c>
      <c r="J29">
        <f>VLOOKUP(C:C,worksheet!A:T, 15, FALSE)</f>
        <v>0</v>
      </c>
      <c r="K29" s="143">
        <f t="shared" si="0"/>
        <v>-1</v>
      </c>
      <c r="L29" s="143">
        <f t="shared" si="1"/>
        <v>-1</v>
      </c>
      <c r="M29" s="142"/>
    </row>
    <row r="30" spans="1:13" x14ac:dyDescent="0.25">
      <c r="A30">
        <f>VLOOKUP(C:C,worksheet!A:T, 2, FALSE)</f>
        <v>2</v>
      </c>
      <c r="B30" t="str">
        <f>VLOOKUP(C:C,worksheet!A:T, 3, FALSE)</f>
        <v>I-15 SB</v>
      </c>
      <c r="C30">
        <f>'[2]I-15 SB'!A30</f>
        <v>13664</v>
      </c>
      <c r="D30">
        <f>VLOOKUP(C:C,worksheet!A:T, 4, FALSE)</f>
        <v>47</v>
      </c>
      <c r="E30">
        <f>VLOOKUP(C:C,worksheet!A:T, 5, FALSE)</f>
        <v>0.79</v>
      </c>
      <c r="F30" t="str">
        <f>VLOOKUP(C:C,worksheet!A:T, 6, FALSE)</f>
        <v>CAM DEL NORTE</v>
      </c>
      <c r="G30">
        <f>VLOOKUP(C:C,worksheet!A:T, 8, FALSE)</f>
        <v>62.27</v>
      </c>
      <c r="H30">
        <f>VLOOKUP(C:C,worksheet!A:T, 10, FALSE)</f>
        <v>67.56</v>
      </c>
      <c r="I30">
        <f>VLOOKUP(C:C,worksheet!A:T, 13, FALSE)</f>
        <v>0</v>
      </c>
      <c r="J30">
        <f>VLOOKUP(C:C,worksheet!A:T, 15, FALSE)</f>
        <v>0</v>
      </c>
      <c r="K30" s="143">
        <f t="shared" si="0"/>
        <v>-1</v>
      </c>
      <c r="L30" s="143">
        <f t="shared" si="1"/>
        <v>-1</v>
      </c>
      <c r="M30" s="142"/>
    </row>
    <row r="31" spans="1:13" x14ac:dyDescent="0.25">
      <c r="A31">
        <f>VLOOKUP(C:C,worksheet!A:T, 2, FALSE)</f>
        <v>2</v>
      </c>
      <c r="B31" t="str">
        <f>VLOOKUP(C:C,worksheet!A:T, 3, FALSE)</f>
        <v>I-15 SB</v>
      </c>
      <c r="C31">
        <f>'[2]I-15 SB'!A31</f>
        <v>13673</v>
      </c>
      <c r="D31">
        <f>VLOOKUP(C:C,worksheet!A:T, 4, FALSE)</f>
        <v>48</v>
      </c>
      <c r="E31">
        <f>VLOOKUP(C:C,worksheet!A:T, 5, FALSE)</f>
        <v>0.51</v>
      </c>
      <c r="F31" t="str">
        <f>VLOOKUP(C:C,worksheet!A:T, 6, FALSE)</f>
        <v>CARMEL MTN</v>
      </c>
      <c r="G31">
        <f>VLOOKUP(C:C,worksheet!A:T, 8, FALSE)</f>
        <v>60.53</v>
      </c>
      <c r="H31">
        <f>VLOOKUP(C:C,worksheet!A:T, 10, FALSE)</f>
        <v>69.069999999999993</v>
      </c>
      <c r="I31">
        <f>VLOOKUP(C:C,worksheet!A:T, 13, FALSE)</f>
        <v>0</v>
      </c>
      <c r="J31">
        <f>VLOOKUP(C:C,worksheet!A:T, 15, FALSE)</f>
        <v>0</v>
      </c>
      <c r="K31" s="143">
        <f t="shared" si="0"/>
        <v>-1</v>
      </c>
      <c r="L31" s="143">
        <f t="shared" si="1"/>
        <v>-1</v>
      </c>
      <c r="M31" s="142"/>
    </row>
    <row r="32" spans="1:13" x14ac:dyDescent="0.25">
      <c r="A32">
        <f>VLOOKUP(C:C,worksheet!A:T, 2, FALSE)</f>
        <v>2</v>
      </c>
      <c r="B32" t="str">
        <f>VLOOKUP(C:C,worksheet!A:T, 3, FALSE)</f>
        <v>I-15 SB</v>
      </c>
      <c r="C32">
        <f>'[2]I-15 SB'!A32</f>
        <v>14644</v>
      </c>
      <c r="D32">
        <f>VLOOKUP(C:C,worksheet!A:T, 4, FALSE)</f>
        <v>49</v>
      </c>
      <c r="E32">
        <f>VLOOKUP(C:C,worksheet!A:T, 5, FALSE)</f>
        <v>0.61</v>
      </c>
      <c r="F32" t="str">
        <f>VLOOKUP(C:C,worksheet!A:T, 6, FALSE)</f>
        <v>CARMEL MTN</v>
      </c>
      <c r="G32">
        <f>VLOOKUP(C:C,worksheet!A:T, 8, FALSE)</f>
        <v>71.86</v>
      </c>
      <c r="H32">
        <f>VLOOKUP(C:C,worksheet!A:T, 10, FALSE)</f>
        <v>72.02</v>
      </c>
      <c r="I32">
        <f>VLOOKUP(C:C,worksheet!A:T, 13, FALSE)</f>
        <v>0</v>
      </c>
      <c r="J32">
        <f>VLOOKUP(C:C,worksheet!A:T, 15, FALSE)</f>
        <v>0</v>
      </c>
      <c r="K32" s="143">
        <f t="shared" si="0"/>
        <v>-1</v>
      </c>
      <c r="L32" s="143">
        <f t="shared" si="1"/>
        <v>-1</v>
      </c>
      <c r="M32" s="142"/>
    </row>
    <row r="33" spans="1:13" x14ac:dyDescent="0.25">
      <c r="A33">
        <f>VLOOKUP(C:C,worksheet!A:T, 2, FALSE)</f>
        <v>2</v>
      </c>
      <c r="B33" t="str">
        <f>VLOOKUP(C:C,worksheet!A:T, 3, FALSE)</f>
        <v>I-15 SB</v>
      </c>
      <c r="C33">
        <f>'[2]I-15 SB'!A33</f>
        <v>570</v>
      </c>
      <c r="D33">
        <f>VLOOKUP(C:C,worksheet!A:T, 4, FALSE)</f>
        <v>53</v>
      </c>
      <c r="E33">
        <f>VLOOKUP(C:C,worksheet!A:T, 5, FALSE)</f>
        <v>0.56000000000000005</v>
      </c>
      <c r="F33" t="str">
        <f>VLOOKUP(C:C,worksheet!A:T, 6, FALSE)</f>
        <v>I-15 HOV SB</v>
      </c>
      <c r="G33">
        <f>VLOOKUP(C:C,worksheet!A:T, 8, FALSE)</f>
        <v>70.72</v>
      </c>
      <c r="H33">
        <f>VLOOKUP(C:C,worksheet!A:T, 10, FALSE)</f>
        <v>71.12</v>
      </c>
      <c r="I33">
        <f>VLOOKUP(C:C,worksheet!A:T, 13, FALSE)</f>
        <v>0</v>
      </c>
      <c r="J33">
        <f>VLOOKUP(C:C,worksheet!A:T, 15, FALSE)</f>
        <v>0</v>
      </c>
      <c r="K33" s="143">
        <f t="shared" si="0"/>
        <v>-1</v>
      </c>
      <c r="L33" s="143">
        <f t="shared" si="1"/>
        <v>-1</v>
      </c>
      <c r="M33" s="142"/>
    </row>
    <row r="34" spans="1:13" x14ac:dyDescent="0.25">
      <c r="A34">
        <f>VLOOKUP(C:C,worksheet!A:T, 2, FALSE)</f>
        <v>2</v>
      </c>
      <c r="B34" t="str">
        <f>VLOOKUP(C:C,worksheet!A:T, 3, FALSE)</f>
        <v>I-15 SB</v>
      </c>
      <c r="C34">
        <f>'[2]I-15 SB'!A34</f>
        <v>14637</v>
      </c>
      <c r="D34">
        <f>VLOOKUP(C:C,worksheet!A:T, 4, FALSE)</f>
        <v>54</v>
      </c>
      <c r="E34">
        <f>VLOOKUP(C:C,worksheet!A:T, 5, FALSE)</f>
        <v>0.23</v>
      </c>
      <c r="F34" t="str">
        <f>VLOOKUP(C:C,worksheet!A:T, 6, FALSE)</f>
        <v>SR-56 EB</v>
      </c>
      <c r="G34">
        <f>VLOOKUP(C:C,worksheet!A:T, 8, FALSE)</f>
        <v>70.53</v>
      </c>
      <c r="H34">
        <f>VLOOKUP(C:C,worksheet!A:T, 10, FALSE)</f>
        <v>68.44</v>
      </c>
      <c r="I34">
        <f>VLOOKUP(C:C,worksheet!A:T, 13, FALSE)</f>
        <v>0</v>
      </c>
      <c r="J34">
        <f>VLOOKUP(C:C,worksheet!A:T, 15, FALSE)</f>
        <v>0</v>
      </c>
      <c r="K34" s="143">
        <f t="shared" si="0"/>
        <v>-1</v>
      </c>
      <c r="L34" s="143">
        <f t="shared" si="1"/>
        <v>-1</v>
      </c>
      <c r="M34" s="142"/>
    </row>
    <row r="35" spans="1:13" x14ac:dyDescent="0.25">
      <c r="A35">
        <f>VLOOKUP(C:C,worksheet!A:T, 2, FALSE)</f>
        <v>2</v>
      </c>
      <c r="B35" t="str">
        <f>VLOOKUP(C:C,worksheet!A:T, 3, FALSE)</f>
        <v>I-15 SB</v>
      </c>
      <c r="C35">
        <f>'[2]I-15 SB'!A35</f>
        <v>14660</v>
      </c>
      <c r="D35">
        <f>VLOOKUP(C:C,worksheet!A:T, 4, FALSE)</f>
        <v>55</v>
      </c>
      <c r="E35">
        <f>VLOOKUP(C:C,worksheet!A:T, 5, FALSE)</f>
        <v>0.32</v>
      </c>
      <c r="F35" t="str">
        <f>VLOOKUP(C:C,worksheet!A:T, 6, FALSE)</f>
        <v>RANCHO PENASQUITOS</v>
      </c>
      <c r="G35">
        <f>VLOOKUP(C:C,worksheet!A:T, 8, FALSE)</f>
        <v>52.77</v>
      </c>
      <c r="H35">
        <f>VLOOKUP(C:C,worksheet!A:T, 10, FALSE)</f>
        <v>67.069999999999993</v>
      </c>
      <c r="I35">
        <f>VLOOKUP(C:C,worksheet!A:T, 13, FALSE)</f>
        <v>0</v>
      </c>
      <c r="J35">
        <f>VLOOKUP(C:C,worksheet!A:T, 15, FALSE)</f>
        <v>0</v>
      </c>
      <c r="K35" s="143">
        <f t="shared" si="0"/>
        <v>-1</v>
      </c>
      <c r="L35" s="143">
        <f t="shared" si="1"/>
        <v>-1</v>
      </c>
      <c r="M35" s="142"/>
    </row>
    <row r="36" spans="1:13" x14ac:dyDescent="0.25">
      <c r="A36">
        <f>VLOOKUP(C:C,worksheet!A:T, 2, FALSE)</f>
        <v>2</v>
      </c>
      <c r="B36" t="str">
        <f>VLOOKUP(C:C,worksheet!A:T, 3, FALSE)</f>
        <v>I-15 SB</v>
      </c>
      <c r="C36">
        <f>'[2]I-15 SB'!A36</f>
        <v>14658</v>
      </c>
      <c r="D36">
        <f>VLOOKUP(C:C,worksheet!A:T, 4, FALSE)</f>
        <v>56</v>
      </c>
      <c r="E36">
        <f>VLOOKUP(C:C,worksheet!A:T, 5, FALSE)</f>
        <v>0.2</v>
      </c>
      <c r="F36" t="str">
        <f>VLOOKUP(C:C,worksheet!A:T, 6, FALSE)</f>
        <v>RANCHO PENASQUITOS</v>
      </c>
      <c r="G36">
        <f>VLOOKUP(C:C,worksheet!A:T, 8, FALSE)</f>
        <v>71.91</v>
      </c>
      <c r="H36">
        <f>VLOOKUP(C:C,worksheet!A:T, 10, FALSE)</f>
        <v>69.86</v>
      </c>
      <c r="I36">
        <f>VLOOKUP(C:C,worksheet!A:T, 13, FALSE)</f>
        <v>0</v>
      </c>
      <c r="J36">
        <f>VLOOKUP(C:C,worksheet!A:T, 15, FALSE)</f>
        <v>0</v>
      </c>
      <c r="K36" s="143">
        <f t="shared" si="0"/>
        <v>-1</v>
      </c>
      <c r="L36" s="143">
        <f t="shared" si="1"/>
        <v>-1</v>
      </c>
      <c r="M36" s="142"/>
    </row>
    <row r="37" spans="1:13" x14ac:dyDescent="0.25">
      <c r="A37">
        <f>VLOOKUP(C:C,worksheet!A:T, 2, FALSE)</f>
        <v>2</v>
      </c>
      <c r="B37" t="str">
        <f>VLOOKUP(C:C,worksheet!A:T, 3, FALSE)</f>
        <v>I-15 SB</v>
      </c>
      <c r="C37">
        <f>'[2]I-15 SB'!A37</f>
        <v>14666</v>
      </c>
      <c r="D37">
        <f>VLOOKUP(C:C,worksheet!A:T, 4, FALSE)</f>
        <v>57</v>
      </c>
      <c r="E37">
        <f>VLOOKUP(C:C,worksheet!A:T, 5, FALSE)</f>
        <v>0.31</v>
      </c>
      <c r="F37" t="str">
        <f>VLOOKUP(C:C,worksheet!A:T, 6, FALSE)</f>
        <v>RANCHO PENASQUITOS</v>
      </c>
      <c r="G37">
        <f>VLOOKUP(C:C,worksheet!A:T, 8, FALSE)</f>
        <v>71.959999999999994</v>
      </c>
      <c r="H37">
        <f>VLOOKUP(C:C,worksheet!A:T, 10, FALSE)</f>
        <v>70.42</v>
      </c>
      <c r="I37">
        <f>VLOOKUP(C:C,worksheet!A:T, 13, FALSE)</f>
        <v>0</v>
      </c>
      <c r="J37">
        <f>VLOOKUP(C:C,worksheet!A:T, 15, FALSE)</f>
        <v>0</v>
      </c>
      <c r="K37" s="143">
        <f t="shared" si="0"/>
        <v>-1</v>
      </c>
      <c r="L37" s="143">
        <f t="shared" si="1"/>
        <v>-1</v>
      </c>
      <c r="M37" s="142"/>
    </row>
    <row r="38" spans="1:13" x14ac:dyDescent="0.25">
      <c r="A38">
        <f>VLOOKUP(C:C,worksheet!A:T, 2, FALSE)</f>
        <v>2</v>
      </c>
      <c r="B38" t="str">
        <f>VLOOKUP(C:C,worksheet!A:T, 3, FALSE)</f>
        <v>I-15 SB</v>
      </c>
      <c r="C38">
        <f>'[2]I-15 SB'!A38</f>
        <v>25100</v>
      </c>
      <c r="D38">
        <f>VLOOKUP(C:C,worksheet!A:T, 4, FALSE)</f>
        <v>58</v>
      </c>
      <c r="E38">
        <f>VLOOKUP(C:C,worksheet!A:T, 5, FALSE)</f>
        <v>0.39</v>
      </c>
      <c r="F38" t="str">
        <f>VLOOKUP(C:C,worksheet!A:T, 6, FALSE)</f>
        <v>MERCY</v>
      </c>
      <c r="G38">
        <f>VLOOKUP(C:C,worksheet!A:T, 8, FALSE)</f>
        <v>66.959999999999994</v>
      </c>
      <c r="H38">
        <f>VLOOKUP(C:C,worksheet!A:T, 10, FALSE)</f>
        <v>68.44</v>
      </c>
      <c r="I38">
        <f>VLOOKUP(C:C,worksheet!A:T, 13, FALSE)</f>
        <v>0</v>
      </c>
      <c r="J38">
        <f>VLOOKUP(C:C,worksheet!A:T, 15, FALSE)</f>
        <v>0</v>
      </c>
      <c r="K38" s="143">
        <f t="shared" si="0"/>
        <v>-1</v>
      </c>
      <c r="L38" s="143">
        <f t="shared" si="1"/>
        <v>-1</v>
      </c>
      <c r="M38" s="142"/>
    </row>
    <row r="39" spans="1:13" x14ac:dyDescent="0.25">
      <c r="A39">
        <f>VLOOKUP(C:C,worksheet!A:T, 2, FALSE)</f>
        <v>2</v>
      </c>
      <c r="B39" t="str">
        <f>VLOOKUP(C:C,worksheet!A:T, 3, FALSE)</f>
        <v>I-15 SB</v>
      </c>
      <c r="C39">
        <f>'[2]I-15 SB'!A39</f>
        <v>14383</v>
      </c>
      <c r="D39">
        <f>VLOOKUP(C:C,worksheet!A:T, 4, FALSE)</f>
        <v>60</v>
      </c>
      <c r="E39">
        <f>VLOOKUP(C:C,worksheet!A:T, 5, FALSE)</f>
        <v>0.72</v>
      </c>
      <c r="F39" t="str">
        <f>VLOOKUP(C:C,worksheet!A:T, 6, FALSE)</f>
        <v>MERCY</v>
      </c>
      <c r="G39">
        <f>VLOOKUP(C:C,worksheet!A:T, 8, FALSE)</f>
        <v>66.959999999999994</v>
      </c>
      <c r="H39">
        <f>VLOOKUP(C:C,worksheet!A:T, 10, FALSE)</f>
        <v>68.44</v>
      </c>
      <c r="I39">
        <f>VLOOKUP(C:C,worksheet!A:T, 13, FALSE)</f>
        <v>0</v>
      </c>
      <c r="J39">
        <f>VLOOKUP(C:C,worksheet!A:T, 15, FALSE)</f>
        <v>0</v>
      </c>
      <c r="K39" s="143">
        <f t="shared" si="0"/>
        <v>-1</v>
      </c>
      <c r="L39" s="143">
        <f t="shared" si="1"/>
        <v>-1</v>
      </c>
      <c r="M39" s="142"/>
    </row>
    <row r="40" spans="1:13" x14ac:dyDescent="0.25">
      <c r="A40">
        <f>VLOOKUP(C:C,worksheet!A:T, 2, FALSE)</f>
        <v>2</v>
      </c>
      <c r="B40" t="str">
        <f>VLOOKUP(C:C,worksheet!A:T, 3, FALSE)</f>
        <v>I-15 SB</v>
      </c>
      <c r="C40">
        <f>'[2]I-15 SB'!A40</f>
        <v>14391</v>
      </c>
      <c r="D40">
        <f>VLOOKUP(C:C,worksheet!A:T, 4, FALSE)</f>
        <v>63</v>
      </c>
      <c r="E40">
        <f>VLOOKUP(C:C,worksheet!A:T, 5, FALSE)</f>
        <v>0.24</v>
      </c>
      <c r="F40" t="str">
        <f>VLOOKUP(C:C,worksheet!A:T, 6, FALSE)</f>
        <v>MIRA MESA</v>
      </c>
      <c r="G40">
        <f>VLOOKUP(C:C,worksheet!A:T, 8, FALSE)</f>
        <v>73.11</v>
      </c>
      <c r="H40">
        <f>VLOOKUP(C:C,worksheet!A:T, 10, FALSE)</f>
        <v>69.64</v>
      </c>
      <c r="I40">
        <f>VLOOKUP(C:C,worksheet!A:T, 13, FALSE)</f>
        <v>0</v>
      </c>
      <c r="J40">
        <f>VLOOKUP(C:C,worksheet!A:T, 15, FALSE)</f>
        <v>0</v>
      </c>
      <c r="K40" s="143">
        <f t="shared" si="0"/>
        <v>-1</v>
      </c>
      <c r="L40" s="143">
        <f t="shared" si="1"/>
        <v>-1</v>
      </c>
      <c r="M40" s="142"/>
    </row>
    <row r="41" spans="1:13" x14ac:dyDescent="0.25">
      <c r="A41">
        <f>VLOOKUP(C:C,worksheet!A:T, 2, FALSE)</f>
        <v>2</v>
      </c>
      <c r="B41" t="str">
        <f>VLOOKUP(C:C,worksheet!A:T, 3, FALSE)</f>
        <v>I-15 SB</v>
      </c>
      <c r="C41">
        <f>'[2]I-15 SB'!A41</f>
        <v>8814</v>
      </c>
      <c r="D41">
        <f>VLOOKUP(C:C,worksheet!A:T, 4, FALSE)</f>
        <v>64</v>
      </c>
      <c r="E41">
        <f>VLOOKUP(C:C,worksheet!A:T, 5, FALSE)</f>
        <v>0.45</v>
      </c>
      <c r="F41" t="str">
        <f>VLOOKUP(C:C,worksheet!A:T, 6, FALSE)</f>
        <v>MIRA MESA</v>
      </c>
      <c r="G41">
        <f>VLOOKUP(C:C,worksheet!A:T, 8, FALSE)</f>
        <v>65.680000000000007</v>
      </c>
      <c r="H41">
        <f>VLOOKUP(C:C,worksheet!A:T, 10, FALSE)</f>
        <v>64.47</v>
      </c>
      <c r="I41">
        <f>VLOOKUP(C:C,worksheet!A:T, 13, FALSE)</f>
        <v>0</v>
      </c>
      <c r="J41">
        <f>VLOOKUP(C:C,worksheet!A:T, 15, FALSE)</f>
        <v>0</v>
      </c>
      <c r="K41" s="143">
        <f t="shared" si="0"/>
        <v>-1</v>
      </c>
      <c r="L41" s="143">
        <f t="shared" si="1"/>
        <v>-1</v>
      </c>
      <c r="M41" s="142"/>
    </row>
    <row r="42" spans="1:13" x14ac:dyDescent="0.25">
      <c r="A42">
        <f>VLOOKUP(C:C,worksheet!A:T, 2, FALSE)</f>
        <v>2</v>
      </c>
      <c r="B42" t="str">
        <f>VLOOKUP(C:C,worksheet!A:T, 3, FALSE)</f>
        <v>I-15 SB</v>
      </c>
      <c r="C42">
        <f>'[2]I-15 SB'!A42</f>
        <v>14400</v>
      </c>
      <c r="D42">
        <f>VLOOKUP(C:C,worksheet!A:T, 4, FALSE)</f>
        <v>65</v>
      </c>
      <c r="E42">
        <f>VLOOKUP(C:C,worksheet!A:T, 5, FALSE)</f>
        <v>0.4</v>
      </c>
      <c r="F42" t="str">
        <f>VLOOKUP(C:C,worksheet!A:T, 6, FALSE)</f>
        <v>CARROLL CANYON</v>
      </c>
      <c r="G42">
        <f>VLOOKUP(C:C,worksheet!A:T, 8, FALSE)</f>
        <v>65.680000000000007</v>
      </c>
      <c r="H42">
        <f>VLOOKUP(C:C,worksheet!A:T, 10, FALSE)</f>
        <v>64.47</v>
      </c>
      <c r="I42">
        <f>VLOOKUP(C:C,worksheet!A:T, 13, FALSE)</f>
        <v>0</v>
      </c>
      <c r="J42">
        <f>VLOOKUP(C:C,worksheet!A:T, 15, FALSE)</f>
        <v>0</v>
      </c>
      <c r="K42" s="143">
        <f t="shared" si="0"/>
        <v>-1</v>
      </c>
      <c r="L42" s="143">
        <f t="shared" si="1"/>
        <v>-1</v>
      </c>
      <c r="M42" s="142"/>
    </row>
    <row r="43" spans="1:13" x14ac:dyDescent="0.25">
      <c r="A43">
        <f>VLOOKUP(C:C,worksheet!A:T, 2, FALSE)</f>
        <v>2</v>
      </c>
      <c r="B43" t="str">
        <f>VLOOKUP(C:C,worksheet!A:T, 3, FALSE)</f>
        <v>I-15 SB</v>
      </c>
      <c r="C43">
        <f>'[2]I-15 SB'!A43</f>
        <v>14403</v>
      </c>
      <c r="D43">
        <f>VLOOKUP(C:C,worksheet!A:T, 4, FALSE)</f>
        <v>66</v>
      </c>
      <c r="E43">
        <f>VLOOKUP(C:C,worksheet!A:T, 5, FALSE)</f>
        <v>0.25</v>
      </c>
      <c r="F43" t="str">
        <f>VLOOKUP(C:C,worksheet!A:T, 6, FALSE)</f>
        <v>CARROLL CANYON</v>
      </c>
      <c r="G43">
        <f>VLOOKUP(C:C,worksheet!A:T, 8, FALSE)</f>
        <v>67.349999999999994</v>
      </c>
      <c r="H43">
        <f>VLOOKUP(C:C,worksheet!A:T, 10, FALSE)</f>
        <v>61.36</v>
      </c>
      <c r="I43">
        <f>VLOOKUP(C:C,worksheet!A:T, 13, FALSE)</f>
        <v>0</v>
      </c>
      <c r="J43">
        <f>VLOOKUP(C:C,worksheet!A:T, 15, FALSE)</f>
        <v>0</v>
      </c>
      <c r="K43" s="143">
        <f t="shared" si="0"/>
        <v>-1</v>
      </c>
      <c r="L43" s="143">
        <f t="shared" si="1"/>
        <v>-1</v>
      </c>
      <c r="M43" s="142"/>
    </row>
    <row r="44" spans="1:13" x14ac:dyDescent="0.25">
      <c r="A44">
        <f>VLOOKUP(C:C,worksheet!A:T, 2, FALSE)</f>
        <v>2</v>
      </c>
      <c r="B44" t="str">
        <f>VLOOKUP(C:C,worksheet!A:T, 3, FALSE)</f>
        <v>I-15 SB</v>
      </c>
      <c r="C44">
        <f>'[2]I-15 SB'!A44</f>
        <v>14407</v>
      </c>
      <c r="D44">
        <f>VLOOKUP(C:C,worksheet!A:T, 4, FALSE)</f>
        <v>67</v>
      </c>
      <c r="E44">
        <f>VLOOKUP(C:C,worksheet!A:T, 5, FALSE)</f>
        <v>0.3</v>
      </c>
      <c r="F44" t="str">
        <f>VLOOKUP(C:C,worksheet!A:T, 6, FALSE)</f>
        <v>MIRAMAR</v>
      </c>
      <c r="G44">
        <f>VLOOKUP(C:C,worksheet!A:T, 8, FALSE)</f>
        <v>67.349999999999994</v>
      </c>
      <c r="H44">
        <f>VLOOKUP(C:C,worksheet!A:T, 10, FALSE)</f>
        <v>61.36</v>
      </c>
      <c r="I44">
        <f>VLOOKUP(C:C,worksheet!A:T, 13, FALSE)</f>
        <v>0</v>
      </c>
      <c r="J44">
        <f>VLOOKUP(C:C,worksheet!A:T, 15, FALSE)</f>
        <v>0</v>
      </c>
      <c r="K44" s="143">
        <f t="shared" si="0"/>
        <v>-1</v>
      </c>
      <c r="L44" s="143">
        <f t="shared" si="1"/>
        <v>-1</v>
      </c>
      <c r="M44" s="142"/>
    </row>
    <row r="45" spans="1:13" x14ac:dyDescent="0.25">
      <c r="A45">
        <f>VLOOKUP(C:C,worksheet!A:T, 2, FALSE)</f>
        <v>2</v>
      </c>
      <c r="B45" t="str">
        <f>VLOOKUP(C:C,worksheet!A:T, 3, FALSE)</f>
        <v>I-15 SB</v>
      </c>
      <c r="C45">
        <f>'[2]I-15 SB'!A45</f>
        <v>14411</v>
      </c>
      <c r="D45">
        <f>VLOOKUP(C:C,worksheet!A:T, 4, FALSE)</f>
        <v>68</v>
      </c>
      <c r="E45">
        <f>VLOOKUP(C:C,worksheet!A:T, 5, FALSE)</f>
        <v>0.22</v>
      </c>
      <c r="F45" t="str">
        <f>VLOOKUP(C:C,worksheet!A:T, 6, FALSE)</f>
        <v>MIRAMAR</v>
      </c>
      <c r="G45">
        <f>VLOOKUP(C:C,worksheet!A:T, 8, FALSE)</f>
        <v>72.19</v>
      </c>
      <c r="H45">
        <f>VLOOKUP(C:C,worksheet!A:T, 10, FALSE)</f>
        <v>69.42</v>
      </c>
      <c r="I45">
        <f>VLOOKUP(C:C,worksheet!A:T, 13, FALSE)</f>
        <v>0</v>
      </c>
      <c r="J45">
        <f>VLOOKUP(C:C,worksheet!A:T, 15, FALSE)</f>
        <v>0</v>
      </c>
      <c r="K45" s="143">
        <f t="shared" si="0"/>
        <v>-1</v>
      </c>
      <c r="L45" s="143">
        <f t="shared" si="1"/>
        <v>-1</v>
      </c>
      <c r="M45" s="142"/>
    </row>
    <row r="46" spans="1:13" x14ac:dyDescent="0.25">
      <c r="A46">
        <f>VLOOKUP(C:C,worksheet!A:T, 2, FALSE)</f>
        <v>2</v>
      </c>
      <c r="B46" t="str">
        <f>VLOOKUP(C:C,worksheet!A:T, 3, FALSE)</f>
        <v>I-15 SB</v>
      </c>
      <c r="C46">
        <f>'[2]I-15 SB'!A46</f>
        <v>14412</v>
      </c>
      <c r="D46">
        <f>VLOOKUP(C:C,worksheet!A:T, 4, FALSE)</f>
        <v>69</v>
      </c>
      <c r="E46">
        <f>VLOOKUP(C:C,worksheet!A:T, 5, FALSE)</f>
        <v>0.37</v>
      </c>
      <c r="F46" t="str">
        <f>VLOOKUP(C:C,worksheet!A:T, 6, FALSE)</f>
        <v>MIRAMAR</v>
      </c>
      <c r="G46">
        <f>VLOOKUP(C:C,worksheet!A:T, 8, FALSE)</f>
        <v>67.959999999999994</v>
      </c>
      <c r="H46">
        <f>VLOOKUP(C:C,worksheet!A:T, 10, FALSE)</f>
        <v>57.7</v>
      </c>
      <c r="I46">
        <f>VLOOKUP(C:C,worksheet!A:T, 13, FALSE)</f>
        <v>0</v>
      </c>
      <c r="J46">
        <f>VLOOKUP(C:C,worksheet!A:T, 15, FALSE)</f>
        <v>0</v>
      </c>
      <c r="K46" s="143">
        <f t="shared" si="0"/>
        <v>-1</v>
      </c>
      <c r="L46" s="143">
        <f t="shared" si="1"/>
        <v>-1</v>
      </c>
      <c r="M46" s="142"/>
    </row>
    <row r="47" spans="1:13" x14ac:dyDescent="0.25">
      <c r="A47">
        <f>VLOOKUP(C:C,worksheet!A:T, 2, FALSE)</f>
        <v>2</v>
      </c>
      <c r="B47" t="str">
        <f>VLOOKUP(C:C,worksheet!A:T, 3, FALSE)</f>
        <v>I-15 SB</v>
      </c>
      <c r="C47">
        <f>'[2]I-15 SB'!A47</f>
        <v>25105</v>
      </c>
      <c r="D47">
        <f>VLOOKUP(C:C,worksheet!A:T, 4, FALSE)</f>
        <v>70</v>
      </c>
      <c r="E47">
        <f>VLOOKUP(C:C,worksheet!A:T, 5, FALSE)</f>
        <v>0.08</v>
      </c>
      <c r="F47" t="str">
        <f>VLOOKUP(C:C,worksheet!A:T, 6, FALSE)</f>
        <v>MIRAMAR WAY</v>
      </c>
      <c r="G47">
        <f>VLOOKUP(C:C,worksheet!A:T, 8, FALSE)</f>
        <v>68.040000000000006</v>
      </c>
      <c r="H47">
        <f>VLOOKUP(C:C,worksheet!A:T, 10, FALSE)</f>
        <v>57.88</v>
      </c>
      <c r="I47">
        <f>VLOOKUP(C:C,worksheet!A:T, 13, FALSE)</f>
        <v>0</v>
      </c>
      <c r="J47">
        <f>VLOOKUP(C:C,worksheet!A:T, 15, FALSE)</f>
        <v>0</v>
      </c>
      <c r="K47" s="143">
        <f t="shared" si="0"/>
        <v>-1</v>
      </c>
      <c r="L47" s="143">
        <f t="shared" si="1"/>
        <v>-1</v>
      </c>
      <c r="M47" s="142"/>
    </row>
    <row r="48" spans="1:13" x14ac:dyDescent="0.25">
      <c r="A48">
        <f>VLOOKUP(C:C,worksheet!A:T, 2, FALSE)</f>
        <v>2</v>
      </c>
      <c r="B48" t="str">
        <f>VLOOKUP(C:C,worksheet!A:T, 3, FALSE)</f>
        <v>I-15 SB</v>
      </c>
      <c r="C48">
        <f>'[2]I-15 SB'!A48</f>
        <v>14418</v>
      </c>
      <c r="D48">
        <f>VLOOKUP(C:C,worksheet!A:T, 4, FALSE)</f>
        <v>71</v>
      </c>
      <c r="E48">
        <f>VLOOKUP(C:C,worksheet!A:T, 5, FALSE)</f>
        <v>0.57999999999999996</v>
      </c>
      <c r="F48" t="str">
        <f>VLOOKUP(C:C,worksheet!A:T, 6, FALSE)</f>
        <v>MIRAMAR WAY</v>
      </c>
      <c r="G48">
        <f>VLOOKUP(C:C,worksheet!A:T, 8, FALSE)</f>
        <v>67.959999999999994</v>
      </c>
      <c r="H48">
        <f>VLOOKUP(C:C,worksheet!A:T, 10, FALSE)</f>
        <v>57.7</v>
      </c>
      <c r="I48">
        <f>VLOOKUP(C:C,worksheet!A:T, 13, FALSE)</f>
        <v>0</v>
      </c>
      <c r="J48">
        <f>VLOOKUP(C:C,worksheet!A:T, 15, FALSE)</f>
        <v>0</v>
      </c>
      <c r="K48" s="143">
        <f t="shared" si="0"/>
        <v>-1</v>
      </c>
      <c r="L48" s="143">
        <f t="shared" si="1"/>
        <v>-1</v>
      </c>
      <c r="M48" s="142"/>
    </row>
    <row r="49" spans="1:13" x14ac:dyDescent="0.25">
      <c r="A49">
        <f>VLOOKUP(C:C,worksheet!A:T, 2, FALSE)</f>
        <v>2</v>
      </c>
      <c r="B49" t="str">
        <f>VLOOKUP(C:C,worksheet!A:T, 3, FALSE)</f>
        <v>I-15 SB</v>
      </c>
      <c r="C49">
        <f>'[2]I-15 SB'!A49</f>
        <v>8815</v>
      </c>
      <c r="D49">
        <f>VLOOKUP(C:C,worksheet!A:T, 4, FALSE)</f>
        <v>73</v>
      </c>
      <c r="E49">
        <f>VLOOKUP(C:C,worksheet!A:T, 5, FALSE)</f>
        <v>0.91</v>
      </c>
      <c r="F49" t="str">
        <f>VLOOKUP(C:C,worksheet!A:T, 6, FALSE)</f>
        <v>SR-163 SB</v>
      </c>
      <c r="G49">
        <f>VLOOKUP(C:C,worksheet!A:T, 8, FALSE)</f>
        <v>69.69</v>
      </c>
      <c r="H49">
        <f>VLOOKUP(C:C,worksheet!A:T, 10, FALSE)</f>
        <v>36</v>
      </c>
      <c r="I49">
        <f>VLOOKUP(C:C,worksheet!A:T, 13, FALSE)</f>
        <v>0</v>
      </c>
      <c r="J49">
        <f>VLOOKUP(C:C,worksheet!A:T, 15, FALSE)</f>
        <v>0</v>
      </c>
      <c r="K49" s="143">
        <f t="shared" si="0"/>
        <v>-1</v>
      </c>
      <c r="L49" s="143">
        <f t="shared" si="1"/>
        <v>-1</v>
      </c>
      <c r="M49" s="142"/>
    </row>
    <row r="50" spans="1:13" x14ac:dyDescent="0.25">
      <c r="A50">
        <f>VLOOKUP(C:C,worksheet!A:T, 2, FALSE)</f>
        <v>2</v>
      </c>
      <c r="B50" t="str">
        <f>VLOOKUP(C:C,worksheet!A:T, 3, FALSE)</f>
        <v>I-15 SB</v>
      </c>
      <c r="C50">
        <f>'[2]I-15 SB'!A50</f>
        <v>8816</v>
      </c>
      <c r="D50">
        <f>VLOOKUP(C:C,worksheet!A:T, 4, FALSE)</f>
        <v>74</v>
      </c>
      <c r="E50">
        <f>VLOOKUP(C:C,worksheet!A:T, 5, FALSE)</f>
        <v>0.61</v>
      </c>
      <c r="F50" t="str">
        <f>VLOOKUP(C:C,worksheet!A:T, 6, FALSE)</f>
        <v>I-15 HOV SB</v>
      </c>
      <c r="G50">
        <f>VLOOKUP(C:C,worksheet!A:T, 8, FALSE)</f>
        <v>69.69</v>
      </c>
      <c r="H50">
        <f>VLOOKUP(C:C,worksheet!A:T, 10, FALSE)</f>
        <v>36</v>
      </c>
      <c r="I50">
        <f>VLOOKUP(C:C,worksheet!A:T, 13, FALSE)</f>
        <v>0</v>
      </c>
      <c r="J50">
        <f>VLOOKUP(C:C,worksheet!A:T, 15, FALSE)</f>
        <v>0</v>
      </c>
      <c r="K50" s="143">
        <f t="shared" si="0"/>
        <v>-1</v>
      </c>
      <c r="L50" s="143">
        <f t="shared" si="1"/>
        <v>-1</v>
      </c>
      <c r="M50" s="142"/>
    </row>
    <row r="51" spans="1:13" x14ac:dyDescent="0.25">
      <c r="A51">
        <f>VLOOKUP(C:C,worksheet!A:T, 2, FALSE)</f>
        <v>2</v>
      </c>
      <c r="B51" t="str">
        <f>VLOOKUP(C:C,worksheet!A:T, 3, FALSE)</f>
        <v>I-15 SB</v>
      </c>
      <c r="C51">
        <f>'[2]I-15 SB'!A51</f>
        <v>15196</v>
      </c>
      <c r="D51">
        <f>VLOOKUP(C:C,worksheet!A:T, 4, FALSE)</f>
        <v>76</v>
      </c>
      <c r="E51">
        <f>VLOOKUP(C:C,worksheet!A:T, 5, FALSE)</f>
        <v>0.32</v>
      </c>
      <c r="F51" t="str">
        <f>VLOOKUP(C:C,worksheet!A:T, 6, FALSE)</f>
        <v>CLAIREMONT MESA</v>
      </c>
      <c r="G51">
        <f>VLOOKUP(C:C,worksheet!A:T, 8, FALSE)</f>
        <v>69.069999999999993</v>
      </c>
      <c r="H51">
        <f>VLOOKUP(C:C,worksheet!A:T, 10, FALSE)</f>
        <v>16.55</v>
      </c>
      <c r="I51">
        <f>VLOOKUP(C:C,worksheet!A:T, 13, FALSE)</f>
        <v>0</v>
      </c>
      <c r="J51">
        <f>VLOOKUP(C:C,worksheet!A:T, 15, FALSE)</f>
        <v>0</v>
      </c>
      <c r="K51" s="143">
        <f t="shared" si="0"/>
        <v>-1</v>
      </c>
      <c r="L51" s="143">
        <f t="shared" si="1"/>
        <v>-1</v>
      </c>
      <c r="M51" s="142"/>
    </row>
    <row r="52" spans="1:13" x14ac:dyDescent="0.25">
      <c r="A52">
        <f>VLOOKUP(C:C,worksheet!A:T, 2, FALSE)</f>
        <v>2</v>
      </c>
      <c r="B52" t="str">
        <f>VLOOKUP(C:C,worksheet!A:T, 3, FALSE)</f>
        <v>I-15 SB</v>
      </c>
      <c r="C52">
        <f>'[2]I-15 SB'!A52</f>
        <v>15191</v>
      </c>
      <c r="D52">
        <f>VLOOKUP(C:C,worksheet!A:T, 4, FALSE)</f>
        <v>77</v>
      </c>
      <c r="E52">
        <f>VLOOKUP(C:C,worksheet!A:T, 5, FALSE)</f>
        <v>0.3</v>
      </c>
      <c r="F52" t="str">
        <f>VLOOKUP(C:C,worksheet!A:T, 6, FALSE)</f>
        <v>CLAIREMONT MESA</v>
      </c>
      <c r="G52">
        <f>VLOOKUP(C:C,worksheet!A:T, 8, FALSE)</f>
        <v>68.98</v>
      </c>
      <c r="H52">
        <f>VLOOKUP(C:C,worksheet!A:T, 10, FALSE)</f>
        <v>19.510000000000002</v>
      </c>
      <c r="I52">
        <f>VLOOKUP(C:C,worksheet!A:T, 13, FALSE)</f>
        <v>0</v>
      </c>
      <c r="J52">
        <f>VLOOKUP(C:C,worksheet!A:T, 15, FALSE)</f>
        <v>0</v>
      </c>
      <c r="K52" s="143">
        <f t="shared" si="0"/>
        <v>-1</v>
      </c>
      <c r="L52" s="143">
        <f t="shared" si="1"/>
        <v>-1</v>
      </c>
      <c r="M52" s="142"/>
    </row>
    <row r="53" spans="1:13" x14ac:dyDescent="0.25">
      <c r="A53">
        <f>VLOOKUP(C:C,worksheet!A:T, 2, FALSE)</f>
        <v>2</v>
      </c>
      <c r="B53" t="str">
        <f>VLOOKUP(C:C,worksheet!A:T, 3, FALSE)</f>
        <v>I-15 SB</v>
      </c>
      <c r="C53">
        <f>'[2]I-15 SB'!A53</f>
        <v>9338</v>
      </c>
      <c r="D53">
        <f>VLOOKUP(C:C,worksheet!A:T, 4, FALSE)</f>
        <v>81</v>
      </c>
      <c r="E53">
        <f>VLOOKUP(C:C,worksheet!A:T, 5, FALSE)</f>
        <v>0.35</v>
      </c>
      <c r="F53" t="str">
        <f>VLOOKUP(C:C,worksheet!A:T, 6, FALSE)</f>
        <v>BALBOA</v>
      </c>
      <c r="G53">
        <f>VLOOKUP(C:C,worksheet!A:T, 8, FALSE)</f>
        <v>68.58</v>
      </c>
      <c r="H53">
        <f>VLOOKUP(C:C,worksheet!A:T, 10, FALSE)</f>
        <v>45.66</v>
      </c>
      <c r="I53">
        <f>VLOOKUP(C:C,worksheet!A:T, 13, FALSE)</f>
        <v>0</v>
      </c>
      <c r="J53">
        <f>VLOOKUP(C:C,worksheet!A:T, 15, FALSE)</f>
        <v>0</v>
      </c>
      <c r="K53" s="143">
        <f t="shared" si="0"/>
        <v>-1</v>
      </c>
      <c r="L53" s="143">
        <f t="shared" si="1"/>
        <v>-1</v>
      </c>
      <c r="M53" s="142"/>
    </row>
    <row r="54" spans="1:13" x14ac:dyDescent="0.25">
      <c r="A54">
        <f>VLOOKUP(C:C,worksheet!A:T, 2, FALSE)</f>
        <v>2</v>
      </c>
      <c r="B54" t="str">
        <f>VLOOKUP(C:C,worksheet!A:T, 3, FALSE)</f>
        <v>I-15 SB</v>
      </c>
      <c r="C54">
        <f>'[2]I-15 SB'!A54</f>
        <v>9335</v>
      </c>
      <c r="D54">
        <f>VLOOKUP(C:C,worksheet!A:T, 4, FALSE)</f>
        <v>82</v>
      </c>
      <c r="E54">
        <f>VLOOKUP(C:C,worksheet!A:T, 5, FALSE)</f>
        <v>0.51</v>
      </c>
      <c r="F54" t="str">
        <f>VLOOKUP(C:C,worksheet!A:T, 6, FALSE)</f>
        <v>AERO</v>
      </c>
      <c r="G54">
        <f>VLOOKUP(C:C,worksheet!A:T, 8, FALSE)</f>
        <v>68.58</v>
      </c>
      <c r="H54">
        <f>VLOOKUP(C:C,worksheet!A:T, 10, FALSE)</f>
        <v>45.66</v>
      </c>
      <c r="I54">
        <f>VLOOKUP(C:C,worksheet!A:T, 13, FALSE)</f>
        <v>0</v>
      </c>
      <c r="J54">
        <f>VLOOKUP(C:C,worksheet!A:T, 15, FALSE)</f>
        <v>0</v>
      </c>
      <c r="K54" s="143">
        <f t="shared" si="0"/>
        <v>-1</v>
      </c>
      <c r="L54" s="143">
        <f t="shared" si="1"/>
        <v>-1</v>
      </c>
      <c r="M54" s="142"/>
    </row>
    <row r="55" spans="1:13" x14ac:dyDescent="0.25">
      <c r="A55">
        <f>VLOOKUP(C:C,worksheet!A:T, 2, FALSE)</f>
        <v>2</v>
      </c>
      <c r="B55" t="str">
        <f>VLOOKUP(C:C,worksheet!A:T, 3, FALSE)</f>
        <v>I-15 SB</v>
      </c>
      <c r="C55">
        <f>'[2]I-15 SB'!A55</f>
        <v>15768</v>
      </c>
      <c r="D55">
        <f>VLOOKUP(C:C,worksheet!A:T, 4, FALSE)</f>
        <v>85</v>
      </c>
      <c r="E55">
        <f>VLOOKUP(C:C,worksheet!A:T, 5, FALSE)</f>
        <v>0.27</v>
      </c>
      <c r="F55" t="str">
        <f>VLOOKUP(C:C,worksheet!A:T, 6, FALSE)</f>
        <v>FRIARS</v>
      </c>
      <c r="G55">
        <f>VLOOKUP(C:C,worksheet!A:T, 8, FALSE)</f>
        <v>68.14</v>
      </c>
      <c r="H55">
        <f>VLOOKUP(C:C,worksheet!A:T, 10, FALSE)</f>
        <v>58.51</v>
      </c>
      <c r="I55">
        <f>VLOOKUP(C:C,worksheet!A:T, 13, FALSE)</f>
        <v>0</v>
      </c>
      <c r="J55">
        <f>VLOOKUP(C:C,worksheet!A:T, 15, FALSE)</f>
        <v>0</v>
      </c>
      <c r="K55" s="143">
        <f t="shared" si="0"/>
        <v>-1</v>
      </c>
      <c r="L55" s="143">
        <f t="shared" si="1"/>
        <v>-1</v>
      </c>
      <c r="M55" s="142"/>
    </row>
    <row r="56" spans="1:13" x14ac:dyDescent="0.25">
      <c r="A56">
        <f>VLOOKUP(C:C,worksheet!A:T, 2, FALSE)</f>
        <v>2</v>
      </c>
      <c r="B56" t="str">
        <f>VLOOKUP(C:C,worksheet!A:T, 3, FALSE)</f>
        <v>I-15 SB</v>
      </c>
      <c r="C56">
        <f>'[2]I-15 SB'!A56</f>
        <v>16570</v>
      </c>
      <c r="D56">
        <f>VLOOKUP(C:C,worksheet!A:T, 4, FALSE)</f>
        <v>86</v>
      </c>
      <c r="E56">
        <f>VLOOKUP(C:C,worksheet!A:T, 5, FALSE)</f>
        <v>0.22</v>
      </c>
      <c r="F56" t="str">
        <f>VLOOKUP(C:C,worksheet!A:T, 6, FALSE)</f>
        <v>FRIARS</v>
      </c>
      <c r="G56">
        <f>VLOOKUP(C:C,worksheet!A:T, 8, FALSE)</f>
        <v>67.53</v>
      </c>
      <c r="H56">
        <f>VLOOKUP(C:C,worksheet!A:T, 10, FALSE)</f>
        <v>61.52</v>
      </c>
      <c r="I56">
        <f>VLOOKUP(C:C,worksheet!A:T, 13, FALSE)</f>
        <v>0</v>
      </c>
      <c r="J56">
        <f>VLOOKUP(C:C,worksheet!A:T, 15, FALSE)</f>
        <v>0</v>
      </c>
      <c r="K56" s="143">
        <f t="shared" si="0"/>
        <v>-1</v>
      </c>
      <c r="L56" s="143">
        <f t="shared" si="1"/>
        <v>-1</v>
      </c>
      <c r="M56" s="142"/>
    </row>
    <row r="57" spans="1:13" x14ac:dyDescent="0.25">
      <c r="A57">
        <f>VLOOKUP(C:C,worksheet!A:T, 2, FALSE)</f>
        <v>2</v>
      </c>
      <c r="B57" t="str">
        <f>VLOOKUP(C:C,worksheet!A:T, 3, FALSE)</f>
        <v>I-15 SB</v>
      </c>
      <c r="C57">
        <f>'[2]I-15 SB'!A57</f>
        <v>16126</v>
      </c>
      <c r="D57">
        <f>VLOOKUP(C:C,worksheet!A:T, 4, FALSE)</f>
        <v>87</v>
      </c>
      <c r="E57">
        <f>VLOOKUP(C:C,worksheet!A:T, 5, FALSE)</f>
        <v>0.14000000000000001</v>
      </c>
      <c r="F57" t="str">
        <f>VLOOKUP(C:C,worksheet!A:T, 6, FALSE)</f>
        <v>I-8 WB</v>
      </c>
      <c r="G57">
        <f>VLOOKUP(C:C,worksheet!A:T, 8, FALSE)</f>
        <v>67.53</v>
      </c>
      <c r="H57">
        <f>VLOOKUP(C:C,worksheet!A:T, 10, FALSE)</f>
        <v>61.52</v>
      </c>
      <c r="I57">
        <f>VLOOKUP(C:C,worksheet!A:T, 13, FALSE)</f>
        <v>0</v>
      </c>
      <c r="J57">
        <f>VLOOKUP(C:C,worksheet!A:T, 15, FALSE)</f>
        <v>0</v>
      </c>
      <c r="K57" s="143">
        <f t="shared" si="0"/>
        <v>-1</v>
      </c>
      <c r="L57" s="143">
        <f t="shared" si="1"/>
        <v>-1</v>
      </c>
      <c r="M57" s="142"/>
    </row>
    <row r="58" spans="1:13" x14ac:dyDescent="0.25">
      <c r="A58">
        <f>VLOOKUP(C:C,worksheet!A:T, 2, FALSE)</f>
        <v>2</v>
      </c>
      <c r="B58" t="str">
        <f>VLOOKUP(C:C,worksheet!A:T, 3, FALSE)</f>
        <v>I-15 SB</v>
      </c>
      <c r="C58">
        <f>'[2]I-15 SB'!A58</f>
        <v>15775</v>
      </c>
      <c r="D58">
        <f>VLOOKUP(C:C,worksheet!A:T, 4, FALSE)</f>
        <v>88</v>
      </c>
      <c r="E58">
        <f>VLOOKUP(C:C,worksheet!A:T, 5, FALSE)</f>
        <v>0.04</v>
      </c>
      <c r="F58" t="str">
        <f>VLOOKUP(C:C,worksheet!A:T, 6, FALSE)</f>
        <v>I-8 WB</v>
      </c>
      <c r="G58">
        <f>VLOOKUP(C:C,worksheet!A:T, 8, FALSE)</f>
        <v>67.53</v>
      </c>
      <c r="H58">
        <f>VLOOKUP(C:C,worksheet!A:T, 10, FALSE)</f>
        <v>61.52</v>
      </c>
      <c r="I58">
        <f>VLOOKUP(C:C,worksheet!A:T, 13, FALSE)</f>
        <v>0</v>
      </c>
      <c r="J58">
        <f>VLOOKUP(C:C,worksheet!A:T, 15, FALSE)</f>
        <v>0</v>
      </c>
      <c r="K58" s="143">
        <f t="shared" si="0"/>
        <v>-1</v>
      </c>
      <c r="L58" s="143">
        <f t="shared" si="1"/>
        <v>-1</v>
      </c>
      <c r="M58" s="142"/>
    </row>
    <row r="59" spans="1:13" x14ac:dyDescent="0.25">
      <c r="A59">
        <f>VLOOKUP(C:C,worksheet!A:T, 2, FALSE)</f>
        <v>2</v>
      </c>
      <c r="B59" t="str">
        <f>VLOOKUP(C:C,worksheet!A:T, 3, FALSE)</f>
        <v>I-15 SB</v>
      </c>
      <c r="C59">
        <f>'[2]I-15 SB'!A59</f>
        <v>7874</v>
      </c>
      <c r="D59">
        <f>VLOOKUP(C:C,worksheet!A:T, 4, FALSE)</f>
        <v>89</v>
      </c>
      <c r="E59">
        <f>VLOOKUP(C:C,worksheet!A:T, 5, FALSE)</f>
        <v>0.19</v>
      </c>
      <c r="F59" t="str">
        <f>VLOOKUP(C:C,worksheet!A:T, 6, FALSE)</f>
        <v>I-8 WB</v>
      </c>
      <c r="G59">
        <f>VLOOKUP(C:C,worksheet!A:T, 8, FALSE)</f>
        <v>67.53</v>
      </c>
      <c r="H59">
        <f>VLOOKUP(C:C,worksheet!A:T, 10, FALSE)</f>
        <v>61.52</v>
      </c>
      <c r="I59">
        <f>VLOOKUP(C:C,worksheet!A:T, 13, FALSE)</f>
        <v>0</v>
      </c>
      <c r="J59">
        <f>VLOOKUP(C:C,worksheet!A:T, 15, FALSE)</f>
        <v>0</v>
      </c>
      <c r="K59" s="143">
        <f t="shared" si="0"/>
        <v>-1</v>
      </c>
      <c r="L59" s="143">
        <f t="shared" si="1"/>
        <v>-1</v>
      </c>
      <c r="M59" s="142"/>
    </row>
    <row r="60" spans="1:13" x14ac:dyDescent="0.25">
      <c r="A60">
        <f>VLOOKUP(C:C,worksheet!A:T, 2, FALSE)</f>
        <v>2</v>
      </c>
      <c r="B60" t="str">
        <f>VLOOKUP(C:C,worksheet!A:T, 3, FALSE)</f>
        <v>I-15 SB</v>
      </c>
      <c r="C60">
        <f>'[2]I-15 SB'!A60</f>
        <v>16759</v>
      </c>
      <c r="D60">
        <f>VLOOKUP(C:C,worksheet!A:T, 4, FALSE)</f>
        <v>91</v>
      </c>
      <c r="E60">
        <f>VLOOKUP(C:C,worksheet!A:T, 5, FALSE)</f>
        <v>0.13</v>
      </c>
      <c r="F60" t="str">
        <f>VLOOKUP(C:C,worksheet!A:T, 6, FALSE)</f>
        <v>I-8 WB</v>
      </c>
      <c r="G60">
        <f>VLOOKUP(C:C,worksheet!A:T, 8, FALSE)</f>
        <v>67.58</v>
      </c>
      <c r="H60">
        <f>VLOOKUP(C:C,worksheet!A:T, 10, FALSE)</f>
        <v>62</v>
      </c>
      <c r="I60">
        <f>VLOOKUP(C:C,worksheet!A:T, 13, FALSE)</f>
        <v>0</v>
      </c>
      <c r="J60">
        <f>VLOOKUP(C:C,worksheet!A:T, 15, FALSE)</f>
        <v>0</v>
      </c>
      <c r="K60" s="143">
        <f t="shared" si="0"/>
        <v>-1</v>
      </c>
      <c r="L60" s="143">
        <f t="shared" si="1"/>
        <v>-1</v>
      </c>
      <c r="M60" s="142"/>
    </row>
    <row r="61" spans="1:13" x14ac:dyDescent="0.25">
      <c r="A61">
        <f>VLOOKUP(C:C,worksheet!A:T, 2, FALSE)</f>
        <v>2</v>
      </c>
      <c r="B61" t="str">
        <f>VLOOKUP(C:C,worksheet!A:T, 3, FALSE)</f>
        <v>I-15 SB</v>
      </c>
      <c r="C61">
        <f>'[2]I-15 SB'!A61</f>
        <v>573</v>
      </c>
      <c r="D61">
        <f>VLOOKUP(C:C,worksheet!A:T, 4, FALSE)</f>
        <v>92</v>
      </c>
      <c r="E61">
        <f>VLOOKUP(C:C,worksheet!A:T, 5, FALSE)</f>
        <v>0.05</v>
      </c>
      <c r="F61" t="str">
        <f>VLOOKUP(C:C,worksheet!A:T, 6, FALSE)</f>
        <v>I-8 EB</v>
      </c>
      <c r="G61">
        <f>VLOOKUP(C:C,worksheet!A:T, 8, FALSE)</f>
        <v>67.58</v>
      </c>
      <c r="H61">
        <f>VLOOKUP(C:C,worksheet!A:T, 10, FALSE)</f>
        <v>62</v>
      </c>
      <c r="I61">
        <f>VLOOKUP(C:C,worksheet!A:T, 13, FALSE)</f>
        <v>0</v>
      </c>
      <c r="J61">
        <f>VLOOKUP(C:C,worksheet!A:T, 15, FALSE)</f>
        <v>0</v>
      </c>
      <c r="K61" s="143">
        <f t="shared" si="0"/>
        <v>-1</v>
      </c>
      <c r="L61" s="143">
        <f t="shared" si="1"/>
        <v>-1</v>
      </c>
      <c r="M61" s="142"/>
    </row>
    <row r="62" spans="1:13" x14ac:dyDescent="0.25">
      <c r="A62">
        <f>VLOOKUP(C:C,worksheet!A:T, 2, FALSE)</f>
        <v>2</v>
      </c>
      <c r="B62" t="str">
        <f>VLOOKUP(C:C,worksheet!A:T, 3, FALSE)</f>
        <v>I-15 SB</v>
      </c>
      <c r="C62">
        <f>'[2]I-15 SB'!A62</f>
        <v>8933</v>
      </c>
      <c r="D62">
        <f>VLOOKUP(C:C,worksheet!A:T, 4, FALSE)</f>
        <v>93</v>
      </c>
      <c r="E62">
        <f>VLOOKUP(C:C,worksheet!A:T, 5, FALSE)</f>
        <v>0.55000000000000004</v>
      </c>
      <c r="F62" t="str">
        <f>VLOOKUP(C:C,worksheet!A:T, 6, FALSE)</f>
        <v>I-8 EB</v>
      </c>
      <c r="G62">
        <f>VLOOKUP(C:C,worksheet!A:T, 8, FALSE)</f>
        <v>64.56</v>
      </c>
      <c r="H62">
        <f>VLOOKUP(C:C,worksheet!A:T, 10, FALSE)</f>
        <v>58.81</v>
      </c>
      <c r="I62">
        <f>VLOOKUP(C:C,worksheet!A:T, 13, FALSE)</f>
        <v>0</v>
      </c>
      <c r="J62">
        <f>VLOOKUP(C:C,worksheet!A:T, 15, FALSE)</f>
        <v>0</v>
      </c>
      <c r="K62" s="143">
        <f t="shared" si="0"/>
        <v>-1</v>
      </c>
      <c r="L62" s="143">
        <f t="shared" si="1"/>
        <v>-1</v>
      </c>
      <c r="M62" s="142"/>
    </row>
    <row r="63" spans="1:13" x14ac:dyDescent="0.25">
      <c r="A63">
        <f>VLOOKUP(C:C,worksheet!A:T, 2, FALSE)</f>
        <v>2</v>
      </c>
      <c r="B63" t="str">
        <f>VLOOKUP(C:C,worksheet!A:T, 3, FALSE)</f>
        <v>I-15 SB</v>
      </c>
      <c r="C63">
        <f>'[2]I-15 SB'!A63</f>
        <v>578</v>
      </c>
      <c r="D63">
        <f>VLOOKUP(C:C,worksheet!A:T, 4, FALSE)</f>
        <v>94</v>
      </c>
      <c r="E63">
        <f>VLOOKUP(C:C,worksheet!A:T, 5, FALSE)</f>
        <v>0.28000000000000003</v>
      </c>
      <c r="F63" t="str">
        <f>VLOOKUP(C:C,worksheet!A:T, 6, FALSE)</f>
        <v>I-8 EB</v>
      </c>
      <c r="G63">
        <f>VLOOKUP(C:C,worksheet!A:T, 8, FALSE)</f>
        <v>67.56</v>
      </c>
      <c r="H63">
        <f>VLOOKUP(C:C,worksheet!A:T, 10, FALSE)</f>
        <v>59.57</v>
      </c>
      <c r="I63">
        <f>VLOOKUP(C:C,worksheet!A:T, 13, FALSE)</f>
        <v>0</v>
      </c>
      <c r="J63">
        <f>VLOOKUP(C:C,worksheet!A:T, 15, FALSE)</f>
        <v>0</v>
      </c>
      <c r="K63" s="143">
        <f t="shared" si="0"/>
        <v>-1</v>
      </c>
      <c r="L63" s="143">
        <f t="shared" si="1"/>
        <v>-1</v>
      </c>
      <c r="M63" s="142"/>
    </row>
    <row r="64" spans="1:13" x14ac:dyDescent="0.25">
      <c r="A64">
        <f>VLOOKUP(C:C,worksheet!A:T, 2, FALSE)</f>
        <v>2</v>
      </c>
      <c r="B64" t="str">
        <f>VLOOKUP(C:C,worksheet!A:T, 3, FALSE)</f>
        <v>I-15 SB</v>
      </c>
      <c r="C64">
        <f>'[2]I-15 SB'!A64</f>
        <v>8968</v>
      </c>
      <c r="D64">
        <f>VLOOKUP(C:C,worksheet!A:T, 4, FALSE)</f>
        <v>95</v>
      </c>
      <c r="E64">
        <f>VLOOKUP(C:C,worksheet!A:T, 5, FALSE)</f>
        <v>0.23</v>
      </c>
      <c r="F64" t="str">
        <f>VLOOKUP(C:C,worksheet!A:T, 6, FALSE)</f>
        <v>ADAMS</v>
      </c>
      <c r="G64">
        <f>VLOOKUP(C:C,worksheet!A:T, 8, FALSE)</f>
        <v>67.56</v>
      </c>
      <c r="H64">
        <f>VLOOKUP(C:C,worksheet!A:T, 10, FALSE)</f>
        <v>59.57</v>
      </c>
      <c r="I64">
        <f>VLOOKUP(C:C,worksheet!A:T, 13, FALSE)</f>
        <v>0</v>
      </c>
      <c r="J64">
        <f>VLOOKUP(C:C,worksheet!A:T, 15, FALSE)</f>
        <v>0</v>
      </c>
      <c r="K64" s="143">
        <f t="shared" si="0"/>
        <v>-1</v>
      </c>
      <c r="L64" s="143">
        <f t="shared" si="1"/>
        <v>-1</v>
      </c>
      <c r="M64" s="142"/>
    </row>
    <row r="65" spans="1:13" x14ac:dyDescent="0.25">
      <c r="A65">
        <f>VLOOKUP(C:C,worksheet!A:T, 2, FALSE)</f>
        <v>2</v>
      </c>
      <c r="B65" t="str">
        <f>VLOOKUP(C:C,worksheet!A:T, 3, FALSE)</f>
        <v>I-15 SB</v>
      </c>
      <c r="C65">
        <f>'[2]I-15 SB'!A65</f>
        <v>8973</v>
      </c>
      <c r="D65">
        <f>VLOOKUP(C:C,worksheet!A:T, 4, FALSE)</f>
        <v>1</v>
      </c>
      <c r="E65">
        <f>VLOOKUP(C:C,worksheet!A:T, 5, FALSE)</f>
        <v>0.25</v>
      </c>
      <c r="F65" t="str">
        <f>VLOOKUP(C:C,worksheet!A:T, 6, FALSE)</f>
        <v>ADAMS</v>
      </c>
      <c r="G65">
        <f>VLOOKUP(C:C,worksheet!A:T, 8, FALSE)</f>
        <v>67.760000000000005</v>
      </c>
      <c r="H65">
        <f>VLOOKUP(C:C,worksheet!A:T, 10, FALSE)</f>
        <v>53.22</v>
      </c>
      <c r="I65">
        <f>VLOOKUP(C:C,worksheet!A:T, 13, FALSE)</f>
        <v>0</v>
      </c>
      <c r="J65">
        <f>VLOOKUP(C:C,worksheet!A:T, 15, FALSE)</f>
        <v>0</v>
      </c>
      <c r="K65" s="143">
        <f t="shared" si="0"/>
        <v>-1</v>
      </c>
      <c r="L65" s="143">
        <f t="shared" si="1"/>
        <v>-1</v>
      </c>
      <c r="M65" s="142"/>
    </row>
    <row r="66" spans="1:13" x14ac:dyDescent="0.25">
      <c r="A66">
        <f>VLOOKUP(C:C,worksheet!A:T, 2, FALSE)</f>
        <v>2</v>
      </c>
      <c r="B66" t="str">
        <f>VLOOKUP(C:C,worksheet!A:T, 3, FALSE)</f>
        <v>I-15 SB</v>
      </c>
      <c r="C66">
        <f>'[2]I-15 SB'!A66</f>
        <v>27577</v>
      </c>
      <c r="D66">
        <f>VLOOKUP(C:C,worksheet!A:T, 4, FALSE)</f>
        <v>2</v>
      </c>
      <c r="E66">
        <f>VLOOKUP(C:C,worksheet!A:T, 5, FALSE)</f>
        <v>0.16</v>
      </c>
      <c r="F66" t="str">
        <f>VLOOKUP(C:C,worksheet!A:T, 6, FALSE)</f>
        <v>EL CAJON</v>
      </c>
      <c r="G66">
        <f>VLOOKUP(C:C,worksheet!A:T, 8, FALSE)</f>
        <v>67.760000000000005</v>
      </c>
      <c r="H66">
        <f>VLOOKUP(C:C,worksheet!A:T, 10, FALSE)</f>
        <v>53.22</v>
      </c>
      <c r="I66">
        <f>VLOOKUP(C:C,worksheet!A:T, 13, FALSE)</f>
        <v>0</v>
      </c>
      <c r="J66">
        <f>VLOOKUP(C:C,worksheet!A:T, 15, FALSE)</f>
        <v>0</v>
      </c>
      <c r="K66" s="143">
        <f t="shared" si="0"/>
        <v>-1</v>
      </c>
      <c r="L66" s="143">
        <f t="shared" si="1"/>
        <v>-1</v>
      </c>
      <c r="M66" s="142"/>
    </row>
    <row r="67" spans="1:13" x14ac:dyDescent="0.25">
      <c r="A67">
        <f>VLOOKUP(C:C,worksheet!A:T, 2, FALSE)</f>
        <v>2</v>
      </c>
      <c r="B67" t="str">
        <f>VLOOKUP(C:C,worksheet!A:T, 3, FALSE)</f>
        <v>I-15 SB</v>
      </c>
      <c r="C67">
        <f>'[2]I-15 SB'!A67</f>
        <v>20463</v>
      </c>
      <c r="D67">
        <f>VLOOKUP(C:C,worksheet!A:T, 4, FALSE)</f>
        <v>3</v>
      </c>
      <c r="E67">
        <f>VLOOKUP(C:C,worksheet!A:T, 5, FALSE)</f>
        <v>0.35</v>
      </c>
      <c r="F67" t="str">
        <f>VLOOKUP(C:C,worksheet!A:T, 6, FALSE)</f>
        <v>EL CAJON</v>
      </c>
      <c r="G67">
        <f>VLOOKUP(C:C,worksheet!A:T, 8, FALSE)</f>
        <v>67.760000000000005</v>
      </c>
      <c r="H67">
        <f>VLOOKUP(C:C,worksheet!A:T, 10, FALSE)</f>
        <v>53.22</v>
      </c>
      <c r="I67">
        <f>VLOOKUP(C:C,worksheet!A:T, 13, FALSE)</f>
        <v>0</v>
      </c>
      <c r="J67">
        <f>VLOOKUP(C:C,worksheet!A:T, 15, FALSE)</f>
        <v>0</v>
      </c>
      <c r="K67" s="143">
        <f t="shared" ref="K67:K75" si="2">(I67/G67)-1</f>
        <v>-1</v>
      </c>
      <c r="L67" s="143">
        <f t="shared" ref="L67:L75" si="3">(J67/H67)-1</f>
        <v>-1</v>
      </c>
      <c r="M67" s="142"/>
    </row>
    <row r="68" spans="1:13" x14ac:dyDescent="0.25">
      <c r="A68">
        <f>VLOOKUP(C:C,worksheet!A:T, 2, FALSE)</f>
        <v>2</v>
      </c>
      <c r="B68" t="str">
        <f>VLOOKUP(C:C,worksheet!A:T, 3, FALSE)</f>
        <v>I-15 SB</v>
      </c>
      <c r="C68">
        <f>'[2]I-15 SB'!A68</f>
        <v>8955</v>
      </c>
      <c r="D68">
        <f>VLOOKUP(C:C,worksheet!A:T, 4, FALSE)</f>
        <v>4</v>
      </c>
      <c r="E68">
        <f>VLOOKUP(C:C,worksheet!A:T, 5, FALSE)</f>
        <v>0.22</v>
      </c>
      <c r="F68">
        <f>VLOOKUP(C:C,worksheet!A:T, 6, FALSE)</f>
        <v>0</v>
      </c>
      <c r="G68">
        <f>VLOOKUP(C:C,worksheet!A:T, 8, FALSE)</f>
        <v>66.56</v>
      </c>
      <c r="H68">
        <f>VLOOKUP(C:C,worksheet!A:T, 10, FALSE)</f>
        <v>47.2</v>
      </c>
      <c r="I68">
        <f>VLOOKUP(C:C,worksheet!A:T, 13, FALSE)</f>
        <v>0</v>
      </c>
      <c r="J68">
        <f>VLOOKUP(C:C,worksheet!A:T, 15, FALSE)</f>
        <v>0</v>
      </c>
      <c r="K68" s="143">
        <f t="shared" si="2"/>
        <v>-1</v>
      </c>
      <c r="L68" s="143">
        <f t="shared" si="3"/>
        <v>-1</v>
      </c>
      <c r="M68" s="142"/>
    </row>
    <row r="69" spans="1:13" x14ac:dyDescent="0.25">
      <c r="A69">
        <f>VLOOKUP(C:C,worksheet!A:T, 2, FALSE)</f>
        <v>2</v>
      </c>
      <c r="B69" t="str">
        <f>VLOOKUP(C:C,worksheet!A:T, 3, FALSE)</f>
        <v>I-15 SB</v>
      </c>
      <c r="C69">
        <f>'[2]I-15 SB'!A69</f>
        <v>8944</v>
      </c>
      <c r="D69">
        <f>VLOOKUP(C:C,worksheet!A:T, 4, FALSE)</f>
        <v>5</v>
      </c>
      <c r="E69">
        <f>VLOOKUP(C:C,worksheet!A:T, 5, FALSE)</f>
        <v>0.13</v>
      </c>
      <c r="F69" t="str">
        <f>VLOOKUP(C:C,worksheet!A:T, 6, FALSE)</f>
        <v>UNIVERSITY</v>
      </c>
      <c r="G69">
        <f>VLOOKUP(C:C,worksheet!A:T, 8, FALSE)</f>
        <v>66.56</v>
      </c>
      <c r="H69">
        <f>VLOOKUP(C:C,worksheet!A:T, 10, FALSE)</f>
        <v>47.2</v>
      </c>
      <c r="I69">
        <f>VLOOKUP(C:C,worksheet!A:T, 13, FALSE)</f>
        <v>0</v>
      </c>
      <c r="J69">
        <f>VLOOKUP(C:C,worksheet!A:T, 15, FALSE)</f>
        <v>0</v>
      </c>
      <c r="K69" s="143">
        <f t="shared" si="2"/>
        <v>-1</v>
      </c>
      <c r="L69" s="143">
        <f t="shared" si="3"/>
        <v>-1</v>
      </c>
      <c r="M69" s="142"/>
    </row>
    <row r="70" spans="1:13" x14ac:dyDescent="0.25">
      <c r="A70">
        <f>VLOOKUP(C:C,worksheet!A:T, 2, FALSE)</f>
        <v>2</v>
      </c>
      <c r="B70" t="str">
        <f>VLOOKUP(C:C,worksheet!A:T, 3, FALSE)</f>
        <v>I-15 SB</v>
      </c>
      <c r="C70">
        <f>'[2]I-15 SB'!A70</f>
        <v>22757</v>
      </c>
      <c r="D70">
        <f>VLOOKUP(C:C,worksheet!A:T, 4, FALSE)</f>
        <v>7</v>
      </c>
      <c r="E70">
        <f>VLOOKUP(C:C,worksheet!A:T, 5, FALSE)</f>
        <v>0.56000000000000005</v>
      </c>
      <c r="F70" t="str">
        <f>VLOOKUP(C:C,worksheet!A:T, 6, FALSE)</f>
        <v>I-805 SB</v>
      </c>
      <c r="G70">
        <f>VLOOKUP(C:C,worksheet!A:T, 8, FALSE)</f>
        <v>69.069999999999993</v>
      </c>
      <c r="H70">
        <f>VLOOKUP(C:C,worksheet!A:T, 10, FALSE)</f>
        <v>51.51</v>
      </c>
      <c r="I70">
        <f>VLOOKUP(C:C,worksheet!A:T, 13, FALSE)</f>
        <v>0</v>
      </c>
      <c r="J70">
        <f>VLOOKUP(C:C,worksheet!A:T, 15, FALSE)</f>
        <v>0</v>
      </c>
      <c r="K70" s="143">
        <f t="shared" si="2"/>
        <v>-1</v>
      </c>
      <c r="L70" s="143">
        <f t="shared" si="3"/>
        <v>-1</v>
      </c>
      <c r="M70" s="142"/>
    </row>
    <row r="71" spans="1:13" x14ac:dyDescent="0.25">
      <c r="A71">
        <f>VLOOKUP(C:C,worksheet!A:T, 2, FALSE)</f>
        <v>2</v>
      </c>
      <c r="B71" t="str">
        <f>VLOOKUP(C:C,worksheet!A:T, 3, FALSE)</f>
        <v>I-15 SB</v>
      </c>
      <c r="C71">
        <f>'[2]I-15 SB'!A71</f>
        <v>15917</v>
      </c>
      <c r="D71">
        <f>VLOOKUP(C:C,worksheet!A:T, 4, FALSE)</f>
        <v>8</v>
      </c>
      <c r="E71">
        <f>VLOOKUP(C:C,worksheet!A:T, 5, FALSE)</f>
        <v>0.27</v>
      </c>
      <c r="F71" t="str">
        <f>VLOOKUP(C:C,worksheet!A:T, 6, FALSE)</f>
        <v>I-805 SB</v>
      </c>
      <c r="G71">
        <f>VLOOKUP(C:C,worksheet!A:T, 8, FALSE)</f>
        <v>69.069999999999993</v>
      </c>
      <c r="H71">
        <f>VLOOKUP(C:C,worksheet!A:T, 10, FALSE)</f>
        <v>51.51</v>
      </c>
      <c r="I71">
        <f>VLOOKUP(C:C,worksheet!A:T, 13, FALSE)</f>
        <v>0</v>
      </c>
      <c r="J71">
        <f>VLOOKUP(C:C,worksheet!A:T, 15, FALSE)</f>
        <v>0</v>
      </c>
      <c r="K71" s="143">
        <f t="shared" si="2"/>
        <v>-1</v>
      </c>
      <c r="L71" s="143">
        <f t="shared" si="3"/>
        <v>-1</v>
      </c>
      <c r="M71" s="142"/>
    </row>
    <row r="72" spans="1:13" x14ac:dyDescent="0.25">
      <c r="A72">
        <f>VLOOKUP(C:C,worksheet!A:T, 2, FALSE)</f>
        <v>2</v>
      </c>
      <c r="B72" t="str">
        <f>VLOOKUP(C:C,worksheet!A:T, 3, FALSE)</f>
        <v>I-15 SB</v>
      </c>
      <c r="C72">
        <f>'[2]I-15 SB'!A72</f>
        <v>15914</v>
      </c>
      <c r="D72">
        <f>VLOOKUP(C:C,worksheet!A:T, 4, FALSE)</f>
        <v>9</v>
      </c>
      <c r="E72">
        <f>VLOOKUP(C:C,worksheet!A:T, 5, FALSE)</f>
        <v>0.81</v>
      </c>
      <c r="F72" t="str">
        <f>VLOOKUP(C:C,worksheet!A:T, 6, FALSE)</f>
        <v>I-805 SB</v>
      </c>
      <c r="G72">
        <f>VLOOKUP(C:C,worksheet!A:T, 8, FALSE)</f>
        <v>69.069999999999993</v>
      </c>
      <c r="H72">
        <f>VLOOKUP(C:C,worksheet!A:T, 10, FALSE)</f>
        <v>51.51</v>
      </c>
      <c r="I72">
        <f>VLOOKUP(C:C,worksheet!A:T, 13, FALSE)</f>
        <v>0</v>
      </c>
      <c r="J72">
        <f>VLOOKUP(C:C,worksheet!A:T, 15, FALSE)</f>
        <v>0</v>
      </c>
      <c r="K72" s="143">
        <f t="shared" si="2"/>
        <v>-1</v>
      </c>
      <c r="L72" s="143">
        <f t="shared" si="3"/>
        <v>-1</v>
      </c>
      <c r="M72" s="142"/>
    </row>
    <row r="73" spans="1:13" x14ac:dyDescent="0.25">
      <c r="A73">
        <f>VLOOKUP(C:C,worksheet!A:T, 2, FALSE)</f>
        <v>2</v>
      </c>
      <c r="B73" t="str">
        <f>VLOOKUP(C:C,worksheet!A:T, 3, FALSE)</f>
        <v>I-15 SB</v>
      </c>
      <c r="C73">
        <f>'[2]I-15 SB'!A73</f>
        <v>11326</v>
      </c>
      <c r="D73">
        <f>VLOOKUP(C:C,worksheet!A:T, 4, FALSE)</f>
        <v>10</v>
      </c>
      <c r="E73">
        <f>VLOOKUP(C:C,worksheet!A:T, 5, FALSE)</f>
        <v>0.32</v>
      </c>
      <c r="F73" t="str">
        <f>VLOOKUP(C:C,worksheet!A:T, 6, FALSE)</f>
        <v>SR-94 WB</v>
      </c>
      <c r="G73">
        <f>VLOOKUP(C:C,worksheet!A:T, 8, FALSE)</f>
        <v>65.400000000000006</v>
      </c>
      <c r="H73">
        <f>VLOOKUP(C:C,worksheet!A:T, 10, FALSE)</f>
        <v>56.62</v>
      </c>
      <c r="I73">
        <f>VLOOKUP(C:C,worksheet!A:T, 13, FALSE)</f>
        <v>0</v>
      </c>
      <c r="J73">
        <f>VLOOKUP(C:C,worksheet!A:T, 15, FALSE)</f>
        <v>0</v>
      </c>
      <c r="K73" s="143">
        <f t="shared" si="2"/>
        <v>-1</v>
      </c>
      <c r="L73" s="143">
        <f t="shared" si="3"/>
        <v>-1</v>
      </c>
      <c r="M73" s="142"/>
    </row>
    <row r="74" spans="1:13" x14ac:dyDescent="0.25">
      <c r="A74">
        <f>VLOOKUP(C:C,worksheet!A:T, 2, FALSE)</f>
        <v>2</v>
      </c>
      <c r="B74" t="str">
        <f>VLOOKUP(C:C,worksheet!A:T, 3, FALSE)</f>
        <v>I-15 SB</v>
      </c>
      <c r="C74">
        <f>'[2]I-15 SB'!A74</f>
        <v>16131</v>
      </c>
      <c r="D74">
        <f>VLOOKUP(C:C,worksheet!A:T, 4, FALSE)</f>
        <v>17</v>
      </c>
      <c r="E74">
        <f>VLOOKUP(C:C,worksheet!A:T, 5, FALSE)</f>
        <v>0.28000000000000003</v>
      </c>
      <c r="F74" t="str">
        <f>VLOOKUP(C:C,worksheet!A:T, 6, FALSE)</f>
        <v>OCEAN VIEW</v>
      </c>
      <c r="G74">
        <f>VLOOKUP(C:C,worksheet!A:T, 8, FALSE)</f>
        <v>65.69</v>
      </c>
      <c r="H74">
        <f>VLOOKUP(C:C,worksheet!A:T, 10, FALSE)</f>
        <v>54.03</v>
      </c>
      <c r="I74">
        <f>VLOOKUP(C:C,worksheet!A:T, 13, FALSE)</f>
        <v>0</v>
      </c>
      <c r="J74">
        <f>VLOOKUP(C:C,worksheet!A:T, 15, FALSE)</f>
        <v>0</v>
      </c>
      <c r="K74" s="143">
        <f t="shared" si="2"/>
        <v>-1</v>
      </c>
      <c r="L74" s="143">
        <f t="shared" si="3"/>
        <v>-1</v>
      </c>
      <c r="M74" s="142"/>
    </row>
    <row r="75" spans="1:13" x14ac:dyDescent="0.25">
      <c r="A75">
        <f>VLOOKUP(C:C,worksheet!A:T, 2, FALSE)</f>
        <v>2</v>
      </c>
      <c r="B75" t="str">
        <f>VLOOKUP(C:C,worksheet!A:T, 3, FALSE)</f>
        <v>I-15 SB</v>
      </c>
      <c r="C75">
        <f>'[2]I-15 SB'!A75</f>
        <v>579</v>
      </c>
      <c r="D75">
        <f>VLOOKUP(C:C,worksheet!A:T, 4, FALSE)</f>
        <v>18</v>
      </c>
      <c r="E75">
        <f>VLOOKUP(C:C,worksheet!A:T, 5, FALSE)</f>
        <v>0.19</v>
      </c>
      <c r="F75" t="str">
        <f>VLOOKUP(C:C,worksheet!A:T, 6, FALSE)</f>
        <v>OCEAN VIEW</v>
      </c>
      <c r="G75">
        <f>VLOOKUP(C:C,worksheet!A:T, 8, FALSE)</f>
        <v>46.9</v>
      </c>
      <c r="H75">
        <f>VLOOKUP(C:C,worksheet!A:T, 10, FALSE)</f>
        <v>45.79</v>
      </c>
      <c r="I75">
        <f>VLOOKUP(C:C,worksheet!A:T, 13, FALSE)</f>
        <v>0</v>
      </c>
      <c r="J75">
        <f>VLOOKUP(C:C,worksheet!A:T, 15, FALSE)</f>
        <v>0</v>
      </c>
      <c r="K75" s="143">
        <f t="shared" si="2"/>
        <v>-1</v>
      </c>
      <c r="L75" s="143">
        <f t="shared" si="3"/>
        <v>-1</v>
      </c>
      <c r="M75" s="142"/>
    </row>
    <row r="76" spans="1:13" x14ac:dyDescent="0.25">
      <c r="K76" s="143"/>
      <c r="L76" s="143"/>
      <c r="M76" s="142"/>
    </row>
    <row r="77" spans="1:13" x14ac:dyDescent="0.25">
      <c r="K77" s="143"/>
      <c r="L77" s="143"/>
      <c r="M77" s="142"/>
    </row>
    <row r="78" spans="1:13" x14ac:dyDescent="0.25">
      <c r="K78" s="143"/>
      <c r="L78" s="143"/>
      <c r="M78" s="142"/>
    </row>
    <row r="79" spans="1:13" x14ac:dyDescent="0.25">
      <c r="K79" s="143"/>
      <c r="L79" s="143"/>
      <c r="M79" s="142"/>
    </row>
    <row r="80" spans="1:13" x14ac:dyDescent="0.25">
      <c r="K80" s="142"/>
      <c r="L80" s="142"/>
      <c r="M80" s="142"/>
    </row>
    <row r="81" spans="11:13" x14ac:dyDescent="0.25">
      <c r="K81" s="142"/>
      <c r="L81" s="142"/>
      <c r="M81" s="142"/>
    </row>
    <row r="82" spans="11:13" x14ac:dyDescent="0.25">
      <c r="K82" s="142"/>
      <c r="L82" s="142"/>
      <c r="M82" s="142"/>
    </row>
    <row r="83" spans="11:13" x14ac:dyDescent="0.25">
      <c r="K83" s="142"/>
      <c r="L83" s="142"/>
      <c r="M83" s="142"/>
    </row>
    <row r="84" spans="11:13" x14ac:dyDescent="0.25">
      <c r="K84" s="142"/>
      <c r="L84" s="142"/>
      <c r="M84" s="142"/>
    </row>
    <row r="85" spans="11:13" x14ac:dyDescent="0.25">
      <c r="K85" s="142"/>
      <c r="L85" s="142"/>
      <c r="M85" s="142"/>
    </row>
    <row r="86" spans="11:13" x14ac:dyDescent="0.25">
      <c r="K86" s="142"/>
      <c r="L86" s="142"/>
      <c r="M86" s="142"/>
    </row>
    <row r="87" spans="11:13" x14ac:dyDescent="0.25">
      <c r="K87" s="142"/>
      <c r="L87" s="142"/>
      <c r="M87" s="142"/>
    </row>
    <row r="88" spans="11:13" x14ac:dyDescent="0.25">
      <c r="K88" s="142"/>
      <c r="L88" s="142"/>
      <c r="M88" s="142"/>
    </row>
    <row r="89" spans="11:13" x14ac:dyDescent="0.25">
      <c r="K89" s="142"/>
      <c r="L89" s="142"/>
      <c r="M89" s="142"/>
    </row>
    <row r="90" spans="11:13" x14ac:dyDescent="0.25">
      <c r="K90" s="142"/>
      <c r="L90" s="142"/>
      <c r="M90" s="142"/>
    </row>
    <row r="91" spans="11:13" x14ac:dyDescent="0.25">
      <c r="K91" s="142"/>
      <c r="L91" s="142"/>
      <c r="M91" s="142"/>
    </row>
    <row r="92" spans="11:13" x14ac:dyDescent="0.25">
      <c r="K92" s="142"/>
      <c r="L92" s="142"/>
      <c r="M92" s="142"/>
    </row>
    <row r="93" spans="11:13" x14ac:dyDescent="0.25">
      <c r="K93" s="142"/>
      <c r="L93" s="142"/>
      <c r="M93" s="142"/>
    </row>
    <row r="94" spans="11:13" x14ac:dyDescent="0.25">
      <c r="K94" s="142"/>
      <c r="L94" s="142"/>
      <c r="M94" s="142"/>
    </row>
    <row r="95" spans="11:13" x14ac:dyDescent="0.25">
      <c r="K95" s="142"/>
      <c r="L95" s="142"/>
      <c r="M95" s="142"/>
    </row>
    <row r="96" spans="11:13" x14ac:dyDescent="0.25">
      <c r="K96" s="142"/>
      <c r="L96" s="142"/>
      <c r="M96" s="142"/>
    </row>
    <row r="97" spans="11:13" x14ac:dyDescent="0.25">
      <c r="K97" s="142"/>
      <c r="L97" s="142"/>
      <c r="M97" s="142"/>
    </row>
    <row r="98" spans="11:13" x14ac:dyDescent="0.25">
      <c r="K98" s="142"/>
      <c r="L98" s="142"/>
      <c r="M98" s="142"/>
    </row>
    <row r="99" spans="11:13" x14ac:dyDescent="0.25">
      <c r="K99" s="142"/>
      <c r="L99" s="142"/>
      <c r="M99" s="142"/>
    </row>
    <row r="100" spans="11:13" x14ac:dyDescent="0.25">
      <c r="K100" s="142"/>
      <c r="L100" s="142"/>
      <c r="M100" s="142"/>
    </row>
    <row r="101" spans="11:13" x14ac:dyDescent="0.25">
      <c r="K101" s="142"/>
      <c r="L101" s="142"/>
      <c r="M101" s="142"/>
    </row>
    <row r="102" spans="11:13" x14ac:dyDescent="0.25">
      <c r="K102" s="142"/>
      <c r="L102" s="142"/>
      <c r="M102" s="142"/>
    </row>
    <row r="103" spans="11:13" x14ac:dyDescent="0.25">
      <c r="K103" s="142"/>
      <c r="L103" s="142"/>
      <c r="M103" s="142"/>
    </row>
    <row r="104" spans="11:13" x14ac:dyDescent="0.25">
      <c r="K104" s="142"/>
      <c r="L104" s="142"/>
      <c r="M104" s="142"/>
    </row>
    <row r="105" spans="11:13" x14ac:dyDescent="0.25">
      <c r="K105" s="142"/>
      <c r="L105" s="142"/>
      <c r="M105" s="142"/>
    </row>
    <row r="106" spans="11:13" x14ac:dyDescent="0.25">
      <c r="K106" s="142"/>
      <c r="L106" s="142"/>
      <c r="M106" s="142"/>
    </row>
    <row r="107" spans="11:13" x14ac:dyDescent="0.25">
      <c r="K107" s="142"/>
      <c r="L107" s="142"/>
      <c r="M107" s="142"/>
    </row>
    <row r="108" spans="11:13" x14ac:dyDescent="0.25">
      <c r="K108" s="142"/>
      <c r="L108" s="142"/>
      <c r="M108" s="142"/>
    </row>
    <row r="109" spans="11:13" x14ac:dyDescent="0.25">
      <c r="K109" s="142"/>
      <c r="L109" s="142"/>
      <c r="M109" s="142"/>
    </row>
    <row r="110" spans="11:13" x14ac:dyDescent="0.25">
      <c r="K110" s="142"/>
      <c r="L110" s="142"/>
      <c r="M110" s="142"/>
    </row>
    <row r="111" spans="11:13" x14ac:dyDescent="0.25">
      <c r="K111" s="142"/>
      <c r="L111" s="142"/>
      <c r="M111" s="142"/>
    </row>
    <row r="112" spans="11:13" x14ac:dyDescent="0.25">
      <c r="K112" s="142"/>
      <c r="L112" s="142"/>
      <c r="M112" s="142"/>
    </row>
    <row r="113" spans="11:13" x14ac:dyDescent="0.25">
      <c r="K113" s="142"/>
      <c r="L113" s="142"/>
      <c r="M113" s="142"/>
    </row>
    <row r="114" spans="11:13" x14ac:dyDescent="0.25">
      <c r="K114" s="142"/>
      <c r="L114" s="142"/>
      <c r="M114" s="142"/>
    </row>
    <row r="115" spans="11:13" x14ac:dyDescent="0.25">
      <c r="K115" s="142"/>
      <c r="L115" s="142"/>
      <c r="M115" s="142"/>
    </row>
    <row r="116" spans="11:13" x14ac:dyDescent="0.25">
      <c r="K116" s="142"/>
      <c r="L116" s="142"/>
      <c r="M116" s="142"/>
    </row>
    <row r="117" spans="11:13" x14ac:dyDescent="0.25">
      <c r="K117" s="142"/>
      <c r="L117" s="142"/>
      <c r="M117" s="142"/>
    </row>
    <row r="118" spans="11:13" x14ac:dyDescent="0.25">
      <c r="K118" s="142"/>
      <c r="L118" s="142"/>
      <c r="M118" s="142"/>
    </row>
  </sheetData>
  <conditionalFormatting sqref="K76:K79">
    <cfRule type="cellIs" dxfId="191" priority="7" operator="lessThan">
      <formula>-0.2</formula>
    </cfRule>
    <cfRule type="cellIs" dxfId="190" priority="8" operator="greaterThan">
      <formula>0.2</formula>
    </cfRule>
  </conditionalFormatting>
  <conditionalFormatting sqref="L76:L79">
    <cfRule type="cellIs" dxfId="189" priority="5" operator="lessThan">
      <formula>-0.2</formula>
    </cfRule>
    <cfRule type="cellIs" dxfId="188" priority="6" operator="greaterThan">
      <formula>0.2</formula>
    </cfRule>
  </conditionalFormatting>
  <conditionalFormatting sqref="K2:K75">
    <cfRule type="cellIs" dxfId="187" priority="3" operator="lessThan">
      <formula>-0.2</formula>
    </cfRule>
    <cfRule type="cellIs" dxfId="186" priority="4" operator="greaterThan">
      <formula>0.2</formula>
    </cfRule>
  </conditionalFormatting>
  <conditionalFormatting sqref="L2:L75">
    <cfRule type="cellIs" dxfId="185" priority="1" operator="lessThan">
      <formula>-0.2</formula>
    </cfRule>
    <cfRule type="cellIs" dxfId="184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rgb="FFFFCCCC"/>
  </sheetPr>
  <dimension ref="A1:M118"/>
  <sheetViews>
    <sheetView showGridLines="0" topLeftCell="G1" zoomScale="80" zoomScaleNormal="80" workbookViewId="0">
      <selection activeCell="B2" sqref="A2:B2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4" width="6.42578125" bestFit="1" customWidth="1"/>
    <col min="5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1</v>
      </c>
      <c r="B2" t="str">
        <f>VLOOKUP(C:C,worksheet!A:T, 3, FALSE)</f>
        <v>I-805 NB</v>
      </c>
      <c r="C2">
        <f>'[2]I-805 NB'!A2</f>
        <v>684</v>
      </c>
      <c r="D2">
        <f>VLOOKUP(C:C,worksheet!A:T, 4, FALSE)</f>
        <v>1</v>
      </c>
      <c r="E2">
        <f>VLOOKUP(C:C,worksheet!A:T, 5, FALSE)</f>
        <v>0.21</v>
      </c>
      <c r="F2" t="str">
        <f>VLOOKUP(C:C,worksheet!A:T, 6, FALSE)</f>
        <v>I-5 NB</v>
      </c>
      <c r="G2">
        <f>VLOOKUP(C:C,worksheet!A:T, 8, FALSE)</f>
        <v>62.5</v>
      </c>
      <c r="H2">
        <f>VLOOKUP(C:C,worksheet!A:T, 10, FALSE)</f>
        <v>60.21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1</v>
      </c>
      <c r="B3" t="str">
        <f>VLOOKUP(C:C,worksheet!A:T, 3, FALSE)</f>
        <v>I-805 NB</v>
      </c>
      <c r="C3">
        <f>'[2]I-805 NB'!A3</f>
        <v>685</v>
      </c>
      <c r="D3">
        <f>VLOOKUP(C:C,worksheet!A:T, 4, FALSE)</f>
        <v>2</v>
      </c>
      <c r="E3">
        <f>VLOOKUP(C:C,worksheet!A:T, 5, FALSE)</f>
        <v>0.64</v>
      </c>
      <c r="F3" t="str">
        <f>VLOOKUP(C:C,worksheet!A:T, 6, FALSE)</f>
        <v>EAST SAN YSIDRO</v>
      </c>
      <c r="G3">
        <f>VLOOKUP(C:C,worksheet!A:T, 8, FALSE)</f>
        <v>66.650000000000006</v>
      </c>
      <c r="H3">
        <f>VLOOKUP(C:C,worksheet!A:T, 10, FALSE)</f>
        <v>65.95</v>
      </c>
      <c r="I3">
        <f>VLOOKUP(C:C,worksheet!A:T, 13, FALSE)</f>
        <v>0</v>
      </c>
      <c r="J3">
        <f>VLOOKUP(C:C,worksheet!A:T, 15, FALSE)</f>
        <v>0</v>
      </c>
      <c r="K3" s="143">
        <f t="shared" ref="K3:K66" si="0">(I3/G3)-1</f>
        <v>-1</v>
      </c>
      <c r="L3" s="143">
        <f t="shared" ref="L3:L66" si="1">(J3/H3)-1</f>
        <v>-1</v>
      </c>
      <c r="M3" s="142"/>
    </row>
    <row r="4" spans="1:13" x14ac:dyDescent="0.25">
      <c r="A4">
        <f>VLOOKUP(C:C,worksheet!A:T, 2, FALSE)</f>
        <v>1</v>
      </c>
      <c r="B4" t="str">
        <f>VLOOKUP(C:C,worksheet!A:T, 3, FALSE)</f>
        <v>I-805 NB</v>
      </c>
      <c r="C4">
        <f>'[2]I-805 NB'!A4</f>
        <v>686</v>
      </c>
      <c r="D4">
        <f>VLOOKUP(C:C,worksheet!A:T, 4, FALSE)</f>
        <v>3</v>
      </c>
      <c r="E4">
        <f>VLOOKUP(C:C,worksheet!A:T, 5, FALSE)</f>
        <v>0.28000000000000003</v>
      </c>
      <c r="F4" t="str">
        <f>VLOOKUP(C:C,worksheet!A:T, 6, FALSE)</f>
        <v>EAST SAN YSIDRO</v>
      </c>
      <c r="G4">
        <f>VLOOKUP(C:C,worksheet!A:T, 8, FALSE)</f>
        <v>65.459999999999994</v>
      </c>
      <c r="H4">
        <f>VLOOKUP(C:C,worksheet!A:T, 10, FALSE)</f>
        <v>64.92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A5">
        <f>VLOOKUP(C:C,worksheet!A:T, 2, FALSE)</f>
        <v>1</v>
      </c>
      <c r="B5" t="str">
        <f>VLOOKUP(C:C,worksheet!A:T, 3, FALSE)</f>
        <v>I-805 NB</v>
      </c>
      <c r="C5">
        <f>'[2]I-805 NB'!A5</f>
        <v>25531</v>
      </c>
      <c r="D5">
        <f>VLOOKUP(C:C,worksheet!A:T, 4, FALSE)</f>
        <v>4</v>
      </c>
      <c r="E5">
        <f>VLOOKUP(C:C,worksheet!A:T, 5, FALSE)</f>
        <v>0.36</v>
      </c>
      <c r="F5" t="str">
        <f>VLOOKUP(C:C,worksheet!A:T, 6, FALSE)</f>
        <v>SR-905 EB</v>
      </c>
      <c r="G5">
        <f>VLOOKUP(C:C,worksheet!A:T, 8, FALSE)</f>
        <v>65.459999999999994</v>
      </c>
      <c r="H5">
        <f>VLOOKUP(C:C,worksheet!A:T, 10, FALSE)</f>
        <v>64.92</v>
      </c>
      <c r="I5">
        <f>VLOOKUP(C:C,worksheet!A:T, 13, FALSE)</f>
        <v>0</v>
      </c>
      <c r="J5">
        <f>VLOOKUP(C:C,worksheet!A:T, 15, FALSE)</f>
        <v>0</v>
      </c>
      <c r="K5" s="143">
        <f t="shared" si="0"/>
        <v>-1</v>
      </c>
      <c r="L5" s="143">
        <f t="shared" si="1"/>
        <v>-1</v>
      </c>
      <c r="M5" s="142"/>
    </row>
    <row r="6" spans="1:13" x14ac:dyDescent="0.25">
      <c r="A6">
        <f>VLOOKUP(C:C,worksheet!A:T, 2, FALSE)</f>
        <v>1</v>
      </c>
      <c r="B6" t="str">
        <f>VLOOKUP(C:C,worksheet!A:T, 3, FALSE)</f>
        <v>I-805 NB</v>
      </c>
      <c r="C6">
        <f>'[2]I-805 NB'!A6</f>
        <v>29761</v>
      </c>
      <c r="D6">
        <f>VLOOKUP(C:C,worksheet!A:T, 4, FALSE)</f>
        <v>5</v>
      </c>
      <c r="E6">
        <f>VLOOKUP(C:C,worksheet!A:T, 5, FALSE)</f>
        <v>0.18</v>
      </c>
      <c r="F6" t="str">
        <f>VLOOKUP(C:C,worksheet!A:T, 6, FALSE)</f>
        <v>SR-905 EB</v>
      </c>
      <c r="G6">
        <f>VLOOKUP(C:C,worksheet!A:T, 8, FALSE)</f>
        <v>65.459999999999994</v>
      </c>
      <c r="H6">
        <f>VLOOKUP(C:C,worksheet!A:T, 10, FALSE)</f>
        <v>64.92</v>
      </c>
      <c r="I6">
        <f>VLOOKUP(C:C,worksheet!A:T, 13, FALSE)</f>
        <v>0</v>
      </c>
      <c r="J6">
        <f>VLOOKUP(C:C,worksheet!A:T, 15, FALSE)</f>
        <v>0</v>
      </c>
      <c r="K6" s="143">
        <f t="shared" si="0"/>
        <v>-1</v>
      </c>
      <c r="L6" s="143">
        <f t="shared" si="1"/>
        <v>-1</v>
      </c>
      <c r="M6" s="142"/>
    </row>
    <row r="7" spans="1:13" x14ac:dyDescent="0.25">
      <c r="A7">
        <f>VLOOKUP(C:C,worksheet!A:T, 2, FALSE)</f>
        <v>1</v>
      </c>
      <c r="B7" t="str">
        <f>VLOOKUP(C:C,worksheet!A:T, 3, FALSE)</f>
        <v>I-805 NB</v>
      </c>
      <c r="C7">
        <f>'[2]I-805 NB'!A7</f>
        <v>688</v>
      </c>
      <c r="D7">
        <f>VLOOKUP(C:C,worksheet!A:T, 4, FALSE)</f>
        <v>8</v>
      </c>
      <c r="E7">
        <f>VLOOKUP(C:C,worksheet!A:T, 5, FALSE)</f>
        <v>0.41</v>
      </c>
      <c r="F7">
        <f>VLOOKUP(C:C,worksheet!A:T, 6, FALSE)</f>
        <v>0</v>
      </c>
      <c r="G7">
        <f>VLOOKUP(C:C,worksheet!A:T, 8, FALSE)</f>
        <v>64.13</v>
      </c>
      <c r="H7">
        <f>VLOOKUP(C:C,worksheet!A:T, 10, FALSE)</f>
        <v>65.040000000000006</v>
      </c>
      <c r="I7">
        <f>VLOOKUP(C:C,worksheet!A:T, 13, FALSE)</f>
        <v>0</v>
      </c>
      <c r="J7">
        <f>VLOOKUP(C:C,worksheet!A:T, 15, FALSE)</f>
        <v>0</v>
      </c>
      <c r="K7" s="143">
        <f t="shared" si="0"/>
        <v>-1</v>
      </c>
      <c r="L7" s="143">
        <f t="shared" si="1"/>
        <v>-1</v>
      </c>
      <c r="M7" s="142"/>
    </row>
    <row r="8" spans="1:13" x14ac:dyDescent="0.25">
      <c r="A8">
        <f>VLOOKUP(C:C,worksheet!A:T, 2, FALSE)</f>
        <v>1</v>
      </c>
      <c r="B8" t="str">
        <f>VLOOKUP(C:C,worksheet!A:T, 3, FALSE)</f>
        <v>I-805 NB</v>
      </c>
      <c r="C8">
        <f>'[2]I-805 NB'!A8</f>
        <v>689</v>
      </c>
      <c r="D8">
        <f>VLOOKUP(C:C,worksheet!A:T, 4, FALSE)</f>
        <v>9</v>
      </c>
      <c r="E8">
        <f>VLOOKUP(C:C,worksheet!A:T, 5, FALSE)</f>
        <v>0.57999999999999996</v>
      </c>
      <c r="F8" t="str">
        <f>VLOOKUP(C:C,worksheet!A:T, 6, FALSE)</f>
        <v>PALM</v>
      </c>
      <c r="G8">
        <f>VLOOKUP(C:C,worksheet!A:T, 8, FALSE)</f>
        <v>64.13</v>
      </c>
      <c r="H8">
        <f>VLOOKUP(C:C,worksheet!A:T, 10, FALSE)</f>
        <v>65.040000000000006</v>
      </c>
      <c r="I8">
        <f>VLOOKUP(C:C,worksheet!A:T, 13, FALSE)</f>
        <v>0</v>
      </c>
      <c r="J8">
        <f>VLOOKUP(C:C,worksheet!A:T, 15, FALSE)</f>
        <v>0</v>
      </c>
      <c r="K8" s="143">
        <f t="shared" si="0"/>
        <v>-1</v>
      </c>
      <c r="L8" s="143">
        <f t="shared" si="1"/>
        <v>-1</v>
      </c>
      <c r="M8" s="142"/>
    </row>
    <row r="9" spans="1:13" x14ac:dyDescent="0.25">
      <c r="A9">
        <f>VLOOKUP(C:C,worksheet!A:T, 2, FALSE)</f>
        <v>1</v>
      </c>
      <c r="B9" t="str">
        <f>VLOOKUP(C:C,worksheet!A:T, 3, FALSE)</f>
        <v>I-805 NB</v>
      </c>
      <c r="C9">
        <f>'[2]I-805 NB'!A9</f>
        <v>696</v>
      </c>
      <c r="D9">
        <f>VLOOKUP(C:C,worksheet!A:T, 4, FALSE)</f>
        <v>11</v>
      </c>
      <c r="E9">
        <f>VLOOKUP(C:C,worksheet!A:T, 5, FALSE)</f>
        <v>0.27</v>
      </c>
      <c r="F9" t="str">
        <f>VLOOKUP(C:C,worksheet!A:T, 6, FALSE)</f>
        <v>OTAY VALLEY</v>
      </c>
      <c r="G9">
        <f>VLOOKUP(C:C,worksheet!A:T, 8, FALSE)</f>
        <v>65.459999999999994</v>
      </c>
      <c r="H9">
        <f>VLOOKUP(C:C,worksheet!A:T, 10, FALSE)</f>
        <v>63.86</v>
      </c>
      <c r="I9">
        <f>VLOOKUP(C:C,worksheet!A:T, 13, FALSE)</f>
        <v>0</v>
      </c>
      <c r="J9">
        <f>VLOOKUP(C:C,worksheet!A:T, 15, FALSE)</f>
        <v>0</v>
      </c>
      <c r="K9" s="143">
        <f t="shared" si="0"/>
        <v>-1</v>
      </c>
      <c r="L9" s="143">
        <f t="shared" si="1"/>
        <v>-1</v>
      </c>
      <c r="M9" s="142"/>
    </row>
    <row r="10" spans="1:13" x14ac:dyDescent="0.25">
      <c r="A10">
        <f>VLOOKUP(C:C,worksheet!A:T, 2, FALSE)</f>
        <v>1</v>
      </c>
      <c r="B10" t="str">
        <f>VLOOKUP(C:C,worksheet!A:T, 3, FALSE)</f>
        <v>I-805 NB</v>
      </c>
      <c r="C10">
        <f>'[2]I-805 NB'!A10</f>
        <v>16183</v>
      </c>
      <c r="D10">
        <f>VLOOKUP(C:C,worksheet!A:T, 4, FALSE)</f>
        <v>12</v>
      </c>
      <c r="E10">
        <f>VLOOKUP(C:C,worksheet!A:T, 5, FALSE)</f>
        <v>0.19</v>
      </c>
      <c r="F10" t="str">
        <f>VLOOKUP(C:C,worksheet!A:T, 6, FALSE)</f>
        <v>OTAY VALLEY</v>
      </c>
      <c r="G10">
        <f>VLOOKUP(C:C,worksheet!A:T, 8, FALSE)</f>
        <v>65.459999999999994</v>
      </c>
      <c r="H10">
        <f>VLOOKUP(C:C,worksheet!A:T, 10, FALSE)</f>
        <v>63.86</v>
      </c>
      <c r="I10">
        <f>VLOOKUP(C:C,worksheet!A:T, 13, FALSE)</f>
        <v>0</v>
      </c>
      <c r="J10">
        <f>VLOOKUP(C:C,worksheet!A:T, 15, FALSE)</f>
        <v>0</v>
      </c>
      <c r="K10" s="143">
        <f t="shared" si="0"/>
        <v>-1</v>
      </c>
      <c r="L10" s="143">
        <f t="shared" si="1"/>
        <v>-1</v>
      </c>
      <c r="M10" s="142"/>
    </row>
    <row r="11" spans="1:13" x14ac:dyDescent="0.25">
      <c r="A11">
        <f>VLOOKUP(C:C,worksheet!A:T, 2, FALSE)</f>
        <v>1</v>
      </c>
      <c r="B11" t="str">
        <f>VLOOKUP(C:C,worksheet!A:T, 3, FALSE)</f>
        <v>I-805 NB</v>
      </c>
      <c r="C11">
        <f>'[2]I-805 NB'!A11</f>
        <v>699</v>
      </c>
      <c r="D11">
        <f>VLOOKUP(C:C,worksheet!A:T, 4, FALSE)</f>
        <v>14</v>
      </c>
      <c r="E11">
        <f>VLOOKUP(C:C,worksheet!A:T, 5, FALSE)</f>
        <v>0.55000000000000004</v>
      </c>
      <c r="F11" t="str">
        <f>VLOOKUP(C:C,worksheet!A:T, 6, FALSE)</f>
        <v>ORANGE</v>
      </c>
      <c r="G11">
        <f>VLOOKUP(C:C,worksheet!A:T, 8, FALSE)</f>
        <v>64.319999999999993</v>
      </c>
      <c r="H11">
        <f>VLOOKUP(C:C,worksheet!A:T, 10, FALSE)</f>
        <v>63.85</v>
      </c>
      <c r="I11">
        <f>VLOOKUP(C:C,worksheet!A:T, 13, FALSE)</f>
        <v>0</v>
      </c>
      <c r="J11">
        <f>VLOOKUP(C:C,worksheet!A:T, 15, FALSE)</f>
        <v>0</v>
      </c>
      <c r="K11" s="143">
        <f t="shared" si="0"/>
        <v>-1</v>
      </c>
      <c r="L11" s="143">
        <f t="shared" si="1"/>
        <v>-1</v>
      </c>
      <c r="M11" s="142"/>
    </row>
    <row r="12" spans="1:13" x14ac:dyDescent="0.25">
      <c r="A12">
        <f>VLOOKUP(C:C,worksheet!A:T, 2, FALSE)</f>
        <v>1</v>
      </c>
      <c r="B12" t="str">
        <f>VLOOKUP(C:C,worksheet!A:T, 3, FALSE)</f>
        <v>I-805 NB</v>
      </c>
      <c r="C12">
        <f>'[2]I-805 NB'!A12</f>
        <v>702</v>
      </c>
      <c r="D12">
        <f>VLOOKUP(C:C,worksheet!A:T, 4, FALSE)</f>
        <v>17</v>
      </c>
      <c r="E12">
        <f>VLOOKUP(C:C,worksheet!A:T, 5, FALSE)</f>
        <v>0.5</v>
      </c>
      <c r="F12" t="str">
        <f>VLOOKUP(C:C,worksheet!A:T, 6, FALSE)</f>
        <v>PALOMAR</v>
      </c>
      <c r="G12">
        <f>VLOOKUP(C:C,worksheet!A:T, 8, FALSE)</f>
        <v>67.510000000000005</v>
      </c>
      <c r="H12">
        <f>VLOOKUP(C:C,worksheet!A:T, 10, FALSE)</f>
        <v>66.31</v>
      </c>
      <c r="I12">
        <f>VLOOKUP(C:C,worksheet!A:T, 13, FALSE)</f>
        <v>0</v>
      </c>
      <c r="J12">
        <f>VLOOKUP(C:C,worksheet!A:T, 15, FALSE)</f>
        <v>0</v>
      </c>
      <c r="K12" s="143">
        <f t="shared" si="0"/>
        <v>-1</v>
      </c>
      <c r="L12" s="143">
        <f t="shared" si="1"/>
        <v>-1</v>
      </c>
      <c r="M12" s="142"/>
    </row>
    <row r="13" spans="1:13" x14ac:dyDescent="0.25">
      <c r="A13">
        <f>VLOOKUP(C:C,worksheet!A:T, 2, FALSE)</f>
        <v>1</v>
      </c>
      <c r="B13" t="str">
        <f>VLOOKUP(C:C,worksheet!A:T, 3, FALSE)</f>
        <v>I-805 NB</v>
      </c>
      <c r="C13">
        <f>'[2]I-805 NB'!A13</f>
        <v>703</v>
      </c>
      <c r="D13">
        <f>VLOOKUP(C:C,worksheet!A:T, 4, FALSE)</f>
        <v>18</v>
      </c>
      <c r="E13">
        <f>VLOOKUP(C:C,worksheet!A:T, 5, FALSE)</f>
        <v>0.61</v>
      </c>
      <c r="F13" t="str">
        <f>VLOOKUP(C:C,worksheet!A:T, 6, FALSE)</f>
        <v>TELEGRAPH CANYON</v>
      </c>
      <c r="G13">
        <f>VLOOKUP(C:C,worksheet!A:T, 8, FALSE)</f>
        <v>67.510000000000005</v>
      </c>
      <c r="H13">
        <f>VLOOKUP(C:C,worksheet!A:T, 10, FALSE)</f>
        <v>66.31</v>
      </c>
      <c r="I13">
        <f>VLOOKUP(C:C,worksheet!A:T, 13, FALSE)</f>
        <v>0</v>
      </c>
      <c r="J13">
        <f>VLOOKUP(C:C,worksheet!A:T, 15, FALSE)</f>
        <v>0</v>
      </c>
      <c r="K13" s="143">
        <f t="shared" si="0"/>
        <v>-1</v>
      </c>
      <c r="L13" s="143">
        <f t="shared" si="1"/>
        <v>-1</v>
      </c>
      <c r="M13" s="142"/>
    </row>
    <row r="14" spans="1:13" x14ac:dyDescent="0.25">
      <c r="A14">
        <f>VLOOKUP(C:C,worksheet!A:T, 2, FALSE)</f>
        <v>1</v>
      </c>
      <c r="B14" t="str">
        <f>VLOOKUP(C:C,worksheet!A:T, 3, FALSE)</f>
        <v>I-805 NB</v>
      </c>
      <c r="C14">
        <f>'[2]I-805 NB'!A14</f>
        <v>704</v>
      </c>
      <c r="D14">
        <f>VLOOKUP(C:C,worksheet!A:T, 4, FALSE)</f>
        <v>20</v>
      </c>
      <c r="E14">
        <f>VLOOKUP(C:C,worksheet!A:T, 5, FALSE)</f>
        <v>0.23</v>
      </c>
      <c r="F14" t="str">
        <f>VLOOKUP(C:C,worksheet!A:T, 6, FALSE)</f>
        <v>TELEGRAPH CANYON</v>
      </c>
      <c r="G14">
        <f>VLOOKUP(C:C,worksheet!A:T, 8, FALSE)</f>
        <v>65.58</v>
      </c>
      <c r="H14">
        <f>VLOOKUP(C:C,worksheet!A:T, 10, FALSE)</f>
        <v>65.77</v>
      </c>
      <c r="I14">
        <f>VLOOKUP(C:C,worksheet!A:T, 13, FALSE)</f>
        <v>0</v>
      </c>
      <c r="J14">
        <f>VLOOKUP(C:C,worksheet!A:T, 15, FALSE)</f>
        <v>0</v>
      </c>
      <c r="K14" s="143">
        <f t="shared" si="0"/>
        <v>-1</v>
      </c>
      <c r="L14" s="143">
        <f t="shared" si="1"/>
        <v>-1</v>
      </c>
      <c r="M14" s="142"/>
    </row>
    <row r="15" spans="1:13" x14ac:dyDescent="0.25">
      <c r="A15">
        <f>VLOOKUP(C:C,worksheet!A:T, 2, FALSE)</f>
        <v>1</v>
      </c>
      <c r="B15" t="str">
        <f>VLOOKUP(C:C,worksheet!A:T, 3, FALSE)</f>
        <v>I-805 NB</v>
      </c>
      <c r="C15">
        <f>'[2]I-805 NB'!A15</f>
        <v>16370</v>
      </c>
      <c r="D15">
        <f>VLOOKUP(C:C,worksheet!A:T, 4, FALSE)</f>
        <v>21</v>
      </c>
      <c r="E15">
        <f>VLOOKUP(C:C,worksheet!A:T, 5, FALSE)</f>
        <v>0.23</v>
      </c>
      <c r="F15" t="str">
        <f>VLOOKUP(C:C,worksheet!A:T, 6, FALSE)</f>
        <v>H</v>
      </c>
      <c r="G15">
        <f>VLOOKUP(C:C,worksheet!A:T, 8, FALSE)</f>
        <v>65.58</v>
      </c>
      <c r="H15">
        <f>VLOOKUP(C:C,worksheet!A:T, 10, FALSE)</f>
        <v>65.77</v>
      </c>
      <c r="I15">
        <f>VLOOKUP(C:C,worksheet!A:T, 13, FALSE)</f>
        <v>0</v>
      </c>
      <c r="J15">
        <f>VLOOKUP(C:C,worksheet!A:T, 15, FALSE)</f>
        <v>0</v>
      </c>
      <c r="K15" s="143">
        <f t="shared" si="0"/>
        <v>-1</v>
      </c>
      <c r="L15" s="143">
        <f t="shared" si="1"/>
        <v>-1</v>
      </c>
      <c r="M15" s="142"/>
    </row>
    <row r="16" spans="1:13" x14ac:dyDescent="0.25">
      <c r="A16">
        <f>VLOOKUP(C:C,worksheet!A:T, 2, FALSE)</f>
        <v>1</v>
      </c>
      <c r="B16" t="str">
        <f>VLOOKUP(C:C,worksheet!A:T, 3, FALSE)</f>
        <v>I-805 NB</v>
      </c>
      <c r="C16">
        <f>'[2]I-805 NB'!A16</f>
        <v>22146</v>
      </c>
      <c r="D16">
        <f>VLOOKUP(C:C,worksheet!A:T, 4, FALSE)</f>
        <v>22</v>
      </c>
      <c r="E16">
        <f>VLOOKUP(C:C,worksheet!A:T, 5, FALSE)</f>
        <v>7.0000000000000007E-2</v>
      </c>
      <c r="F16" t="str">
        <f>VLOOKUP(C:C,worksheet!A:T, 6, FALSE)</f>
        <v>H</v>
      </c>
      <c r="G16">
        <f>VLOOKUP(C:C,worksheet!A:T, 8, FALSE)</f>
        <v>65.58</v>
      </c>
      <c r="H16">
        <f>VLOOKUP(C:C,worksheet!A:T, 10, FALSE)</f>
        <v>65.77</v>
      </c>
      <c r="I16">
        <f>VLOOKUP(C:C,worksheet!A:T, 13, FALSE)</f>
        <v>0</v>
      </c>
      <c r="J16">
        <f>VLOOKUP(C:C,worksheet!A:T, 15, FALSE)</f>
        <v>0</v>
      </c>
      <c r="K16" s="143">
        <f t="shared" si="0"/>
        <v>-1</v>
      </c>
      <c r="L16" s="143">
        <f t="shared" si="1"/>
        <v>-1</v>
      </c>
      <c r="M16" s="142"/>
    </row>
    <row r="17" spans="1:13" x14ac:dyDescent="0.25">
      <c r="A17">
        <f>VLOOKUP(C:C,worksheet!A:T, 2, FALSE)</f>
        <v>1</v>
      </c>
      <c r="B17" t="str">
        <f>VLOOKUP(C:C,worksheet!A:T, 3, FALSE)</f>
        <v>I-805 NB</v>
      </c>
      <c r="C17">
        <f>'[2]I-805 NB'!A17</f>
        <v>3197</v>
      </c>
      <c r="D17">
        <f>VLOOKUP(C:C,worksheet!A:T, 4, FALSE)</f>
        <v>23</v>
      </c>
      <c r="E17">
        <f>VLOOKUP(C:C,worksheet!A:T, 5, FALSE)</f>
        <v>0.33</v>
      </c>
      <c r="F17" t="str">
        <f>VLOOKUP(C:C,worksheet!A:T, 6, FALSE)</f>
        <v>H</v>
      </c>
      <c r="G17">
        <f>VLOOKUP(C:C,worksheet!A:T, 8, FALSE)</f>
        <v>65.58</v>
      </c>
      <c r="H17">
        <f>VLOOKUP(C:C,worksheet!A:T, 10, FALSE)</f>
        <v>65.77</v>
      </c>
      <c r="I17">
        <f>VLOOKUP(C:C,worksheet!A:T, 13, FALSE)</f>
        <v>0</v>
      </c>
      <c r="J17">
        <f>VLOOKUP(C:C,worksheet!A:T, 15, FALSE)</f>
        <v>0</v>
      </c>
      <c r="K17" s="143">
        <f t="shared" si="0"/>
        <v>-1</v>
      </c>
      <c r="L17" s="143">
        <f t="shared" si="1"/>
        <v>-1</v>
      </c>
      <c r="M17" s="142"/>
    </row>
    <row r="18" spans="1:13" x14ac:dyDescent="0.25">
      <c r="A18">
        <f>VLOOKUP(C:C,worksheet!A:T, 2, FALSE)</f>
        <v>1</v>
      </c>
      <c r="B18" t="str">
        <f>VLOOKUP(C:C,worksheet!A:T, 3, FALSE)</f>
        <v>I-805 NB</v>
      </c>
      <c r="C18">
        <f>'[2]I-805 NB'!A18</f>
        <v>28673</v>
      </c>
      <c r="D18">
        <f>VLOOKUP(C:C,worksheet!A:T, 4, FALSE)</f>
        <v>24</v>
      </c>
      <c r="E18">
        <f>VLOOKUP(C:C,worksheet!A:T, 5, FALSE)</f>
        <v>0.25</v>
      </c>
      <c r="F18" t="str">
        <f>VLOOKUP(C:C,worksheet!A:T, 6, FALSE)</f>
        <v>H</v>
      </c>
      <c r="G18">
        <f>VLOOKUP(C:C,worksheet!A:T, 8, FALSE)</f>
        <v>59.93</v>
      </c>
      <c r="H18">
        <f>VLOOKUP(C:C,worksheet!A:T, 10, FALSE)</f>
        <v>62.05</v>
      </c>
      <c r="I18">
        <f>VLOOKUP(C:C,worksheet!A:T, 13, FALSE)</f>
        <v>0</v>
      </c>
      <c r="J18">
        <f>VLOOKUP(C:C,worksheet!A:T, 15, FALSE)</f>
        <v>0</v>
      </c>
      <c r="K18" s="143">
        <f t="shared" si="0"/>
        <v>-1</v>
      </c>
      <c r="L18" s="143">
        <f t="shared" si="1"/>
        <v>-1</v>
      </c>
      <c r="M18" s="142"/>
    </row>
    <row r="19" spans="1:13" x14ac:dyDescent="0.25">
      <c r="A19">
        <f>VLOOKUP(C:C,worksheet!A:T, 2, FALSE)</f>
        <v>1</v>
      </c>
      <c r="B19" t="str">
        <f>VLOOKUP(C:C,worksheet!A:T, 3, FALSE)</f>
        <v>I-805 NB</v>
      </c>
      <c r="C19">
        <f>'[2]I-805 NB'!A19</f>
        <v>705</v>
      </c>
      <c r="D19">
        <f>VLOOKUP(C:C,worksheet!A:T, 4, FALSE)</f>
        <v>25</v>
      </c>
      <c r="E19">
        <f>VLOOKUP(C:C,worksheet!A:T, 5, FALSE)</f>
        <v>0.39</v>
      </c>
      <c r="F19" t="str">
        <f>VLOOKUP(C:C,worksheet!A:T, 6, FALSE)</f>
        <v>H</v>
      </c>
      <c r="G19">
        <f>VLOOKUP(C:C,worksheet!A:T, 8, FALSE)</f>
        <v>59.93</v>
      </c>
      <c r="H19">
        <f>VLOOKUP(C:C,worksheet!A:T, 10, FALSE)</f>
        <v>62.05</v>
      </c>
      <c r="I19">
        <f>VLOOKUP(C:C,worksheet!A:T, 13, FALSE)</f>
        <v>0</v>
      </c>
      <c r="J19">
        <f>VLOOKUP(C:C,worksheet!A:T, 15, FALSE)</f>
        <v>0</v>
      </c>
      <c r="K19" s="143">
        <f t="shared" si="0"/>
        <v>-1</v>
      </c>
      <c r="L19" s="143">
        <f t="shared" si="1"/>
        <v>-1</v>
      </c>
      <c r="M19" s="142"/>
    </row>
    <row r="20" spans="1:13" x14ac:dyDescent="0.25">
      <c r="A20">
        <f>VLOOKUP(C:C,worksheet!A:T, 2, FALSE)</f>
        <v>1</v>
      </c>
      <c r="B20" t="str">
        <f>VLOOKUP(C:C,worksheet!A:T, 3, FALSE)</f>
        <v>I-805 NB</v>
      </c>
      <c r="C20">
        <f>'[2]I-805 NB'!A20</f>
        <v>706</v>
      </c>
      <c r="D20">
        <f>VLOOKUP(C:C,worksheet!A:T, 4, FALSE)</f>
        <v>27</v>
      </c>
      <c r="E20">
        <f>VLOOKUP(C:C,worksheet!A:T, 5, FALSE)</f>
        <v>0.23</v>
      </c>
      <c r="F20" t="str">
        <f>VLOOKUP(C:C,worksheet!A:T, 6, FALSE)</f>
        <v>BONITA</v>
      </c>
      <c r="G20">
        <f>VLOOKUP(C:C,worksheet!A:T, 8, FALSE)</f>
        <v>60.87</v>
      </c>
      <c r="H20">
        <f>VLOOKUP(C:C,worksheet!A:T, 10, FALSE)</f>
        <v>65.709999999999994</v>
      </c>
      <c r="I20">
        <f>VLOOKUP(C:C,worksheet!A:T, 13, FALSE)</f>
        <v>0</v>
      </c>
      <c r="J20">
        <f>VLOOKUP(C:C,worksheet!A:T, 15, FALSE)</f>
        <v>0</v>
      </c>
      <c r="K20" s="143">
        <f t="shared" si="0"/>
        <v>-1</v>
      </c>
      <c r="L20" s="143">
        <f t="shared" si="1"/>
        <v>-1</v>
      </c>
      <c r="M20" s="142"/>
    </row>
    <row r="21" spans="1:13" x14ac:dyDescent="0.25">
      <c r="A21">
        <f>VLOOKUP(C:C,worksheet!A:T, 2, FALSE)</f>
        <v>1</v>
      </c>
      <c r="B21" t="str">
        <f>VLOOKUP(C:C,worksheet!A:T, 3, FALSE)</f>
        <v>I-805 NB</v>
      </c>
      <c r="C21">
        <f>'[2]I-805 NB'!A21</f>
        <v>707</v>
      </c>
      <c r="D21">
        <f>VLOOKUP(C:C,worksheet!A:T, 4, FALSE)</f>
        <v>28</v>
      </c>
      <c r="E21">
        <f>VLOOKUP(C:C,worksheet!A:T, 5, FALSE)</f>
        <v>0.45</v>
      </c>
      <c r="F21" t="str">
        <f>VLOOKUP(C:C,worksheet!A:T, 6, FALSE)</f>
        <v>SR-54 EB</v>
      </c>
      <c r="G21">
        <f>VLOOKUP(C:C,worksheet!A:T, 8, FALSE)</f>
        <v>60.87</v>
      </c>
      <c r="H21">
        <f>VLOOKUP(C:C,worksheet!A:T, 10, FALSE)</f>
        <v>65.709999999999994</v>
      </c>
      <c r="I21">
        <f>VLOOKUP(C:C,worksheet!A:T, 13, FALSE)</f>
        <v>0</v>
      </c>
      <c r="J21">
        <f>VLOOKUP(C:C,worksheet!A:T, 15, FALSE)</f>
        <v>0</v>
      </c>
      <c r="K21" s="143">
        <f t="shared" si="0"/>
        <v>-1</v>
      </c>
      <c r="L21" s="143">
        <f t="shared" si="1"/>
        <v>-1</v>
      </c>
      <c r="M21" s="142"/>
    </row>
    <row r="22" spans="1:13" x14ac:dyDescent="0.25">
      <c r="A22">
        <f>VLOOKUP(C:C,worksheet!A:T, 2, FALSE)</f>
        <v>1</v>
      </c>
      <c r="B22" t="str">
        <f>VLOOKUP(C:C,worksheet!A:T, 3, FALSE)</f>
        <v>I-805 NB</v>
      </c>
      <c r="C22">
        <f>'[2]I-805 NB'!A22</f>
        <v>3204</v>
      </c>
      <c r="D22">
        <f>VLOOKUP(C:C,worksheet!A:T, 4, FALSE)</f>
        <v>29</v>
      </c>
      <c r="E22">
        <f>VLOOKUP(C:C,worksheet!A:T, 5, FALSE)</f>
        <v>0.18</v>
      </c>
      <c r="F22" t="str">
        <f>VLOOKUP(C:C,worksheet!A:T, 6, FALSE)</f>
        <v>SWEETWATER</v>
      </c>
      <c r="G22">
        <f>VLOOKUP(C:C,worksheet!A:T, 8, FALSE)</f>
        <v>60.87</v>
      </c>
      <c r="H22">
        <f>VLOOKUP(C:C,worksheet!A:T, 10, FALSE)</f>
        <v>65.709999999999994</v>
      </c>
      <c r="I22">
        <f>VLOOKUP(C:C,worksheet!A:T, 13, FALSE)</f>
        <v>0</v>
      </c>
      <c r="J22">
        <f>VLOOKUP(C:C,worksheet!A:T, 15, FALSE)</f>
        <v>0</v>
      </c>
      <c r="K22" s="143">
        <f t="shared" si="0"/>
        <v>-1</v>
      </c>
      <c r="L22" s="143">
        <f t="shared" si="1"/>
        <v>-1</v>
      </c>
      <c r="M22" s="142"/>
    </row>
    <row r="23" spans="1:13" x14ac:dyDescent="0.25">
      <c r="A23">
        <f>VLOOKUP(C:C,worksheet!A:T, 2, FALSE)</f>
        <v>1</v>
      </c>
      <c r="B23" t="str">
        <f>VLOOKUP(C:C,worksheet!A:T, 3, FALSE)</f>
        <v>I-805 NB</v>
      </c>
      <c r="C23">
        <f>'[2]I-805 NB'!A23</f>
        <v>708</v>
      </c>
      <c r="D23">
        <f>VLOOKUP(C:C,worksheet!A:T, 4, FALSE)</f>
        <v>30</v>
      </c>
      <c r="E23">
        <f>VLOOKUP(C:C,worksheet!A:T, 5, FALSE)</f>
        <v>0.33</v>
      </c>
      <c r="F23" t="str">
        <f>VLOOKUP(C:C,worksheet!A:T, 6, FALSE)</f>
        <v>SWEETWATER</v>
      </c>
      <c r="G23">
        <f>VLOOKUP(C:C,worksheet!A:T, 8, FALSE)</f>
        <v>60.87</v>
      </c>
      <c r="H23">
        <f>VLOOKUP(C:C,worksheet!A:T, 10, FALSE)</f>
        <v>65.709999999999994</v>
      </c>
      <c r="I23">
        <f>VLOOKUP(C:C,worksheet!A:T, 13, FALSE)</f>
        <v>0</v>
      </c>
      <c r="J23">
        <f>VLOOKUP(C:C,worksheet!A:T, 15, FALSE)</f>
        <v>0</v>
      </c>
      <c r="K23" s="143">
        <f t="shared" si="0"/>
        <v>-1</v>
      </c>
      <c r="L23" s="143">
        <f t="shared" si="1"/>
        <v>-1</v>
      </c>
      <c r="M23" s="142"/>
    </row>
    <row r="24" spans="1:13" x14ac:dyDescent="0.25">
      <c r="A24">
        <f>VLOOKUP(C:C,worksheet!A:T, 2, FALSE)</f>
        <v>1</v>
      </c>
      <c r="B24" t="str">
        <f>VLOOKUP(C:C,worksheet!A:T, 3, FALSE)</f>
        <v>I-805 NB</v>
      </c>
      <c r="C24">
        <f>'[2]I-805 NB'!A24</f>
        <v>711</v>
      </c>
      <c r="D24">
        <f>VLOOKUP(C:C,worksheet!A:T, 4, FALSE)</f>
        <v>31</v>
      </c>
      <c r="E24">
        <f>VLOOKUP(C:C,worksheet!A:T, 5, FALSE)</f>
        <v>0.28999999999999998</v>
      </c>
      <c r="F24" t="str">
        <f>VLOOKUP(C:C,worksheet!A:T, 6, FALSE)</f>
        <v>SWEETWATER</v>
      </c>
      <c r="G24">
        <f>VLOOKUP(C:C,worksheet!A:T, 8, FALSE)</f>
        <v>60.87</v>
      </c>
      <c r="H24">
        <f>VLOOKUP(C:C,worksheet!A:T, 10, FALSE)</f>
        <v>65.709999999999994</v>
      </c>
      <c r="I24">
        <f>VLOOKUP(C:C,worksheet!A:T, 13, FALSE)</f>
        <v>0</v>
      </c>
      <c r="J24">
        <f>VLOOKUP(C:C,worksheet!A:T, 15, FALSE)</f>
        <v>0</v>
      </c>
      <c r="K24" s="143">
        <f t="shared" si="0"/>
        <v>-1</v>
      </c>
      <c r="L24" s="143">
        <f t="shared" si="1"/>
        <v>-1</v>
      </c>
      <c r="M24" s="142"/>
    </row>
    <row r="25" spans="1:13" x14ac:dyDescent="0.25">
      <c r="A25">
        <f>VLOOKUP(C:C,worksheet!A:T, 2, FALSE)</f>
        <v>1</v>
      </c>
      <c r="B25" t="str">
        <f>VLOOKUP(C:C,worksheet!A:T, 3, FALSE)</f>
        <v>I-805 NB</v>
      </c>
      <c r="C25">
        <f>'[2]I-805 NB'!A25</f>
        <v>20741</v>
      </c>
      <c r="D25">
        <f>VLOOKUP(C:C,worksheet!A:T, 4, FALSE)</f>
        <v>32</v>
      </c>
      <c r="E25">
        <f>VLOOKUP(C:C,worksheet!A:T, 5, FALSE)</f>
        <v>0.48</v>
      </c>
      <c r="F25" t="str">
        <f>VLOOKUP(C:C,worksheet!A:T, 6, FALSE)</f>
        <v>SR-54 WB</v>
      </c>
      <c r="G25">
        <f>VLOOKUP(C:C,worksheet!A:T, 8, FALSE)</f>
        <v>45.43</v>
      </c>
      <c r="H25">
        <f>VLOOKUP(C:C,worksheet!A:T, 10, FALSE)</f>
        <v>67.56</v>
      </c>
      <c r="I25">
        <f>VLOOKUP(C:C,worksheet!A:T, 13, FALSE)</f>
        <v>0</v>
      </c>
      <c r="J25">
        <f>VLOOKUP(C:C,worksheet!A:T, 15, FALSE)</f>
        <v>0</v>
      </c>
      <c r="K25" s="143">
        <f t="shared" si="0"/>
        <v>-1</v>
      </c>
      <c r="L25" s="143">
        <f t="shared" si="1"/>
        <v>-1</v>
      </c>
      <c r="M25" s="142"/>
    </row>
    <row r="26" spans="1:13" x14ac:dyDescent="0.25">
      <c r="A26">
        <f>VLOOKUP(C:C,worksheet!A:T, 2, FALSE)</f>
        <v>1</v>
      </c>
      <c r="B26" t="str">
        <f>VLOOKUP(C:C,worksheet!A:T, 3, FALSE)</f>
        <v>I-805 NB</v>
      </c>
      <c r="C26">
        <f>'[2]I-805 NB'!A26</f>
        <v>20743</v>
      </c>
      <c r="D26">
        <f>VLOOKUP(C:C,worksheet!A:T, 4, FALSE)</f>
        <v>33</v>
      </c>
      <c r="E26">
        <f>VLOOKUP(C:C,worksheet!A:T, 5, FALSE)</f>
        <v>0.42</v>
      </c>
      <c r="F26" t="str">
        <f>VLOOKUP(C:C,worksheet!A:T, 6, FALSE)</f>
        <v>PLAZA</v>
      </c>
      <c r="G26">
        <f>VLOOKUP(C:C,worksheet!A:T, 8, FALSE)</f>
        <v>45.43</v>
      </c>
      <c r="H26">
        <f>VLOOKUP(C:C,worksheet!A:T, 10, FALSE)</f>
        <v>67.56</v>
      </c>
      <c r="I26">
        <f>VLOOKUP(C:C,worksheet!A:T, 13, FALSE)</f>
        <v>0</v>
      </c>
      <c r="J26">
        <f>VLOOKUP(C:C,worksheet!A:T, 15, FALSE)</f>
        <v>0</v>
      </c>
      <c r="K26" s="143">
        <f t="shared" si="0"/>
        <v>-1</v>
      </c>
      <c r="L26" s="143">
        <f t="shared" si="1"/>
        <v>-1</v>
      </c>
      <c r="M26" s="142"/>
    </row>
    <row r="27" spans="1:13" x14ac:dyDescent="0.25">
      <c r="A27">
        <f>VLOOKUP(C:C,worksheet!A:T, 2, FALSE)</f>
        <v>1</v>
      </c>
      <c r="B27" t="str">
        <f>VLOOKUP(C:C,worksheet!A:T, 3, FALSE)</f>
        <v>I-805 NB</v>
      </c>
      <c r="C27">
        <f>'[2]I-805 NB'!A27</f>
        <v>717</v>
      </c>
      <c r="D27">
        <f>VLOOKUP(C:C,worksheet!A:T, 4, FALSE)</f>
        <v>35</v>
      </c>
      <c r="E27">
        <f>VLOOKUP(C:C,worksheet!A:T, 5, FALSE)</f>
        <v>0.24</v>
      </c>
      <c r="F27" t="str">
        <f>VLOOKUP(C:C,worksheet!A:T, 6, FALSE)</f>
        <v>43RD</v>
      </c>
      <c r="G27">
        <f>VLOOKUP(C:C,worksheet!A:T, 8, FALSE)</f>
        <v>36.31</v>
      </c>
      <c r="H27">
        <f>VLOOKUP(C:C,worksheet!A:T, 10, FALSE)</f>
        <v>65.98</v>
      </c>
      <c r="I27">
        <f>VLOOKUP(C:C,worksheet!A:T, 13, FALSE)</f>
        <v>0</v>
      </c>
      <c r="J27">
        <f>VLOOKUP(C:C,worksheet!A:T, 15, FALSE)</f>
        <v>0</v>
      </c>
      <c r="K27" s="143">
        <f t="shared" si="0"/>
        <v>-1</v>
      </c>
      <c r="L27" s="143">
        <f t="shared" si="1"/>
        <v>-1</v>
      </c>
      <c r="M27" s="142"/>
    </row>
    <row r="28" spans="1:13" x14ac:dyDescent="0.25">
      <c r="A28">
        <f>VLOOKUP(C:C,worksheet!A:T, 2, FALSE)</f>
        <v>1</v>
      </c>
      <c r="B28" t="str">
        <f>VLOOKUP(C:C,worksheet!A:T, 3, FALSE)</f>
        <v>I-805 NB</v>
      </c>
      <c r="C28">
        <f>'[2]I-805 NB'!A28</f>
        <v>3205</v>
      </c>
      <c r="D28">
        <f>VLOOKUP(C:C,worksheet!A:T, 4, FALSE)</f>
        <v>36</v>
      </c>
      <c r="E28">
        <f>VLOOKUP(C:C,worksheet!A:T, 5, FALSE)</f>
        <v>0.23</v>
      </c>
      <c r="F28" t="str">
        <f>VLOOKUP(C:C,worksheet!A:T, 6, FALSE)</f>
        <v>47TH</v>
      </c>
      <c r="G28">
        <f>VLOOKUP(C:C,worksheet!A:T, 8, FALSE)</f>
        <v>36.31</v>
      </c>
      <c r="H28">
        <f>VLOOKUP(C:C,worksheet!A:T, 10, FALSE)</f>
        <v>65.98</v>
      </c>
      <c r="I28">
        <f>VLOOKUP(C:C,worksheet!A:T, 13, FALSE)</f>
        <v>0</v>
      </c>
      <c r="J28">
        <f>VLOOKUP(C:C,worksheet!A:T, 15, FALSE)</f>
        <v>0</v>
      </c>
      <c r="K28" s="143">
        <f t="shared" si="0"/>
        <v>-1</v>
      </c>
      <c r="L28" s="143">
        <f t="shared" si="1"/>
        <v>-1</v>
      </c>
      <c r="M28" s="142"/>
    </row>
    <row r="29" spans="1:13" x14ac:dyDescent="0.25">
      <c r="A29">
        <f>VLOOKUP(C:C,worksheet!A:T, 2, FALSE)</f>
        <v>1</v>
      </c>
      <c r="B29" t="str">
        <f>VLOOKUP(C:C,worksheet!A:T, 3, FALSE)</f>
        <v>I-805 NB</v>
      </c>
      <c r="C29">
        <f>'[2]I-805 NB'!A29</f>
        <v>20747</v>
      </c>
      <c r="D29">
        <f>VLOOKUP(C:C,worksheet!A:T, 4, FALSE)</f>
        <v>37</v>
      </c>
      <c r="E29">
        <f>VLOOKUP(C:C,worksheet!A:T, 5, FALSE)</f>
        <v>0.22</v>
      </c>
      <c r="F29" t="str">
        <f>VLOOKUP(C:C,worksheet!A:T, 6, FALSE)</f>
        <v>47TH</v>
      </c>
      <c r="G29">
        <f>VLOOKUP(C:C,worksheet!A:T, 8, FALSE)</f>
        <v>36.31</v>
      </c>
      <c r="H29">
        <f>VLOOKUP(C:C,worksheet!A:T, 10, FALSE)</f>
        <v>65.98</v>
      </c>
      <c r="I29">
        <f>VLOOKUP(C:C,worksheet!A:T, 13, FALSE)</f>
        <v>0</v>
      </c>
      <c r="J29">
        <f>VLOOKUP(C:C,worksheet!A:T, 15, FALSE)</f>
        <v>0</v>
      </c>
      <c r="K29" s="143">
        <f t="shared" si="0"/>
        <v>-1</v>
      </c>
      <c r="L29" s="143">
        <f t="shared" si="1"/>
        <v>-1</v>
      </c>
      <c r="M29" s="142"/>
    </row>
    <row r="30" spans="1:13" x14ac:dyDescent="0.25">
      <c r="A30">
        <f>VLOOKUP(C:C,worksheet!A:T, 2, FALSE)</f>
        <v>1</v>
      </c>
      <c r="B30" t="str">
        <f>VLOOKUP(C:C,worksheet!A:T, 3, FALSE)</f>
        <v>I-805 NB</v>
      </c>
      <c r="C30">
        <f>'[2]I-805 NB'!A30</f>
        <v>720</v>
      </c>
      <c r="D30">
        <f>VLOOKUP(C:C,worksheet!A:T, 4, FALSE)</f>
        <v>38</v>
      </c>
      <c r="E30">
        <f>VLOOKUP(C:C,worksheet!A:T, 5, FALSE)</f>
        <v>0.15</v>
      </c>
      <c r="F30" t="str">
        <f>VLOOKUP(C:C,worksheet!A:T, 6, FALSE)</f>
        <v>47TH</v>
      </c>
      <c r="G30">
        <f>VLOOKUP(C:C,worksheet!A:T, 8, FALSE)</f>
        <v>36.31</v>
      </c>
      <c r="H30">
        <f>VLOOKUP(C:C,worksheet!A:T, 10, FALSE)</f>
        <v>65.98</v>
      </c>
      <c r="I30">
        <f>VLOOKUP(C:C,worksheet!A:T, 13, FALSE)</f>
        <v>0</v>
      </c>
      <c r="J30">
        <f>VLOOKUP(C:C,worksheet!A:T, 15, FALSE)</f>
        <v>0</v>
      </c>
      <c r="K30" s="143">
        <f t="shared" si="0"/>
        <v>-1</v>
      </c>
      <c r="L30" s="143">
        <f t="shared" si="1"/>
        <v>-1</v>
      </c>
      <c r="M30" s="142"/>
    </row>
    <row r="31" spans="1:13" x14ac:dyDescent="0.25">
      <c r="A31">
        <f>VLOOKUP(C:C,worksheet!A:T, 2, FALSE)</f>
        <v>1</v>
      </c>
      <c r="B31" t="str">
        <f>VLOOKUP(C:C,worksheet!A:T, 3, FALSE)</f>
        <v>I-805 NB</v>
      </c>
      <c r="C31">
        <f>'[2]I-805 NB'!A31</f>
        <v>725</v>
      </c>
      <c r="D31">
        <f>VLOOKUP(C:C,worksheet!A:T, 4, FALSE)</f>
        <v>39</v>
      </c>
      <c r="E31">
        <f>VLOOKUP(C:C,worksheet!A:T, 5, FALSE)</f>
        <v>0.31</v>
      </c>
      <c r="F31" t="str">
        <f>VLOOKUP(C:C,worksheet!A:T, 6, FALSE)</f>
        <v>43RD</v>
      </c>
      <c r="G31">
        <f>VLOOKUP(C:C,worksheet!A:T, 8, FALSE)</f>
        <v>31.41</v>
      </c>
      <c r="H31">
        <f>VLOOKUP(C:C,worksheet!A:T, 10, FALSE)</f>
        <v>67.17</v>
      </c>
      <c r="I31">
        <f>VLOOKUP(C:C,worksheet!A:T, 13, FALSE)</f>
        <v>0</v>
      </c>
      <c r="J31">
        <f>VLOOKUP(C:C,worksheet!A:T, 15, FALSE)</f>
        <v>0</v>
      </c>
      <c r="K31" s="143">
        <f t="shared" si="0"/>
        <v>-1</v>
      </c>
      <c r="L31" s="143">
        <f t="shared" si="1"/>
        <v>-1</v>
      </c>
      <c r="M31" s="142"/>
    </row>
    <row r="32" spans="1:13" x14ac:dyDescent="0.25">
      <c r="A32">
        <f>VLOOKUP(C:C,worksheet!A:T, 2, FALSE)</f>
        <v>1</v>
      </c>
      <c r="B32" t="str">
        <f>VLOOKUP(C:C,worksheet!A:T, 3, FALSE)</f>
        <v>I-805 NB</v>
      </c>
      <c r="C32">
        <f>'[2]I-805 NB'!A32</f>
        <v>726</v>
      </c>
      <c r="D32">
        <f>VLOOKUP(C:C,worksheet!A:T, 4, FALSE)</f>
        <v>40</v>
      </c>
      <c r="E32">
        <f>VLOOKUP(C:C,worksheet!A:T, 5, FALSE)</f>
        <v>0.43</v>
      </c>
      <c r="F32" t="str">
        <f>VLOOKUP(C:C,worksheet!A:T, 6, FALSE)</f>
        <v>IMPERIAL</v>
      </c>
      <c r="G32">
        <f>VLOOKUP(C:C,worksheet!A:T, 8, FALSE)</f>
        <v>31.41</v>
      </c>
      <c r="H32">
        <f>VLOOKUP(C:C,worksheet!A:T, 10, FALSE)</f>
        <v>67.17</v>
      </c>
      <c r="I32">
        <f>VLOOKUP(C:C,worksheet!A:T, 13, FALSE)</f>
        <v>0</v>
      </c>
      <c r="J32">
        <f>VLOOKUP(C:C,worksheet!A:T, 15, FALSE)</f>
        <v>0</v>
      </c>
      <c r="K32" s="143">
        <f t="shared" si="0"/>
        <v>-1</v>
      </c>
      <c r="L32" s="143">
        <f t="shared" si="1"/>
        <v>-1</v>
      </c>
      <c r="M32" s="142"/>
    </row>
    <row r="33" spans="1:13" x14ac:dyDescent="0.25">
      <c r="A33">
        <f>VLOOKUP(C:C,worksheet!A:T, 2, FALSE)</f>
        <v>1</v>
      </c>
      <c r="B33" t="str">
        <f>VLOOKUP(C:C,worksheet!A:T, 3, FALSE)</f>
        <v>I-805 NB</v>
      </c>
      <c r="C33">
        <f>'[2]I-805 NB'!A33</f>
        <v>728</v>
      </c>
      <c r="D33">
        <f>VLOOKUP(C:C,worksheet!A:T, 4, FALSE)</f>
        <v>42</v>
      </c>
      <c r="E33">
        <f>VLOOKUP(C:C,worksheet!A:T, 5, FALSE)</f>
        <v>0.2</v>
      </c>
      <c r="F33" t="str">
        <f>VLOOKUP(C:C,worksheet!A:T, 6, FALSE)</f>
        <v>MARKET</v>
      </c>
      <c r="G33">
        <f>VLOOKUP(C:C,worksheet!A:T, 8, FALSE)</f>
        <v>29.04</v>
      </c>
      <c r="H33">
        <f>VLOOKUP(C:C,worksheet!A:T, 10, FALSE)</f>
        <v>65.22</v>
      </c>
      <c r="I33">
        <f>VLOOKUP(C:C,worksheet!A:T, 13, FALSE)</f>
        <v>0</v>
      </c>
      <c r="J33">
        <f>VLOOKUP(C:C,worksheet!A:T, 15, FALSE)</f>
        <v>0</v>
      </c>
      <c r="K33" s="143">
        <f t="shared" si="0"/>
        <v>-1</v>
      </c>
      <c r="L33" s="143">
        <f t="shared" si="1"/>
        <v>-1</v>
      </c>
      <c r="M33" s="142"/>
    </row>
    <row r="34" spans="1:13" x14ac:dyDescent="0.25">
      <c r="A34">
        <f>VLOOKUP(C:C,worksheet!A:T, 2, FALSE)</f>
        <v>1</v>
      </c>
      <c r="B34" t="str">
        <f>VLOOKUP(C:C,worksheet!A:T, 3, FALSE)</f>
        <v>I-805 NB</v>
      </c>
      <c r="C34">
        <f>'[2]I-805 NB'!A34</f>
        <v>3206</v>
      </c>
      <c r="D34">
        <f>VLOOKUP(C:C,worksheet!A:T, 4, FALSE)</f>
        <v>43</v>
      </c>
      <c r="E34">
        <f>VLOOKUP(C:C,worksheet!A:T, 5, FALSE)</f>
        <v>0.31</v>
      </c>
      <c r="F34" t="str">
        <f>VLOOKUP(C:C,worksheet!A:T, 6, FALSE)</f>
        <v>SR-94 WB</v>
      </c>
      <c r="G34">
        <f>VLOOKUP(C:C,worksheet!A:T, 8, FALSE)</f>
        <v>32.94</v>
      </c>
      <c r="H34">
        <f>VLOOKUP(C:C,worksheet!A:T, 10, FALSE)</f>
        <v>65.260000000000005</v>
      </c>
      <c r="I34">
        <f>VLOOKUP(C:C,worksheet!A:T, 13, FALSE)</f>
        <v>0</v>
      </c>
      <c r="J34">
        <f>VLOOKUP(C:C,worksheet!A:T, 15, FALSE)</f>
        <v>0</v>
      </c>
      <c r="K34" s="143">
        <f t="shared" si="0"/>
        <v>-1</v>
      </c>
      <c r="L34" s="143">
        <f t="shared" si="1"/>
        <v>-1</v>
      </c>
      <c r="M34" s="142"/>
    </row>
    <row r="35" spans="1:13" x14ac:dyDescent="0.25">
      <c r="A35">
        <f>VLOOKUP(C:C,worksheet!A:T, 2, FALSE)</f>
        <v>1</v>
      </c>
      <c r="B35" t="str">
        <f>VLOOKUP(C:C,worksheet!A:T, 3, FALSE)</f>
        <v>I-805 NB</v>
      </c>
      <c r="C35">
        <f>'[2]I-805 NB'!A35</f>
        <v>729</v>
      </c>
      <c r="D35">
        <f>VLOOKUP(C:C,worksheet!A:T, 4, FALSE)</f>
        <v>44</v>
      </c>
      <c r="E35">
        <f>VLOOKUP(C:C,worksheet!A:T, 5, FALSE)</f>
        <v>0.09</v>
      </c>
      <c r="F35" t="str">
        <f>VLOOKUP(C:C,worksheet!A:T, 6, FALSE)</f>
        <v>SR-94 WB</v>
      </c>
      <c r="G35">
        <f>VLOOKUP(C:C,worksheet!A:T, 8, FALSE)</f>
        <v>32.94</v>
      </c>
      <c r="H35">
        <f>VLOOKUP(C:C,worksheet!A:T, 10, FALSE)</f>
        <v>65.260000000000005</v>
      </c>
      <c r="I35">
        <f>VLOOKUP(C:C,worksheet!A:T, 13, FALSE)</f>
        <v>0</v>
      </c>
      <c r="J35">
        <f>VLOOKUP(C:C,worksheet!A:T, 15, FALSE)</f>
        <v>0</v>
      </c>
      <c r="K35" s="143">
        <f t="shared" si="0"/>
        <v>-1</v>
      </c>
      <c r="L35" s="143">
        <f t="shared" si="1"/>
        <v>-1</v>
      </c>
      <c r="M35" s="142"/>
    </row>
    <row r="36" spans="1:13" x14ac:dyDescent="0.25">
      <c r="A36">
        <f>VLOOKUP(C:C,worksheet!A:T, 2, FALSE)</f>
        <v>1</v>
      </c>
      <c r="B36" t="str">
        <f>VLOOKUP(C:C,worksheet!A:T, 3, FALSE)</f>
        <v>I-805 NB</v>
      </c>
      <c r="C36">
        <f>'[2]I-805 NB'!A36</f>
        <v>730</v>
      </c>
      <c r="D36">
        <f>VLOOKUP(C:C,worksheet!A:T, 4, FALSE)</f>
        <v>45</v>
      </c>
      <c r="E36">
        <f>VLOOKUP(C:C,worksheet!A:T, 5, FALSE)</f>
        <v>0.25</v>
      </c>
      <c r="F36" t="str">
        <f>VLOOKUP(C:C,worksheet!A:T, 6, FALSE)</f>
        <v>MARKET</v>
      </c>
      <c r="G36">
        <f>VLOOKUP(C:C,worksheet!A:T, 8, FALSE)</f>
        <v>32.94</v>
      </c>
      <c r="H36">
        <f>VLOOKUP(C:C,worksheet!A:T, 10, FALSE)</f>
        <v>65.260000000000005</v>
      </c>
      <c r="I36">
        <f>VLOOKUP(C:C,worksheet!A:T, 13, FALSE)</f>
        <v>0</v>
      </c>
      <c r="J36">
        <f>VLOOKUP(C:C,worksheet!A:T, 15, FALSE)</f>
        <v>0</v>
      </c>
      <c r="K36" s="143">
        <f t="shared" si="0"/>
        <v>-1</v>
      </c>
      <c r="L36" s="143">
        <f t="shared" si="1"/>
        <v>-1</v>
      </c>
      <c r="M36" s="142"/>
    </row>
    <row r="37" spans="1:13" x14ac:dyDescent="0.25">
      <c r="A37">
        <f>VLOOKUP(C:C,worksheet!A:T, 2, FALSE)</f>
        <v>1</v>
      </c>
      <c r="B37" t="str">
        <f>VLOOKUP(C:C,worksheet!A:T, 3, FALSE)</f>
        <v>I-805 NB</v>
      </c>
      <c r="C37">
        <f>'[2]I-805 NB'!A37</f>
        <v>733</v>
      </c>
      <c r="D37">
        <f>VLOOKUP(C:C,worksheet!A:T, 4, FALSE)</f>
        <v>46</v>
      </c>
      <c r="E37">
        <f>VLOOKUP(C:C,worksheet!A:T, 5, FALSE)</f>
        <v>0.47</v>
      </c>
      <c r="F37" t="str">
        <f>VLOOKUP(C:C,worksheet!A:T, 6, FALSE)</f>
        <v>SR-94 WB</v>
      </c>
      <c r="G37">
        <f>VLOOKUP(C:C,worksheet!A:T, 8, FALSE)</f>
        <v>33.380000000000003</v>
      </c>
      <c r="H37">
        <f>VLOOKUP(C:C,worksheet!A:T, 10, FALSE)</f>
        <v>63.96</v>
      </c>
      <c r="I37">
        <f>VLOOKUP(C:C,worksheet!A:T, 13, FALSE)</f>
        <v>0</v>
      </c>
      <c r="J37">
        <f>VLOOKUP(C:C,worksheet!A:T, 15, FALSE)</f>
        <v>0</v>
      </c>
      <c r="K37" s="143">
        <f t="shared" si="0"/>
        <v>-1</v>
      </c>
      <c r="L37" s="143">
        <f t="shared" si="1"/>
        <v>-1</v>
      </c>
      <c r="M37" s="142"/>
    </row>
    <row r="38" spans="1:13" x14ac:dyDescent="0.25">
      <c r="A38">
        <f>VLOOKUP(C:C,worksheet!A:T, 2, FALSE)</f>
        <v>1</v>
      </c>
      <c r="B38" t="str">
        <f>VLOOKUP(C:C,worksheet!A:T, 3, FALSE)</f>
        <v>I-805 NB</v>
      </c>
      <c r="C38">
        <f>'[2]I-805 NB'!A38</f>
        <v>20749</v>
      </c>
      <c r="D38">
        <f>VLOOKUP(C:C,worksheet!A:T, 4, FALSE)</f>
        <v>47</v>
      </c>
      <c r="E38">
        <f>VLOOKUP(C:C,worksheet!A:T, 5, FALSE)</f>
        <v>0.34</v>
      </c>
      <c r="F38" t="str">
        <f>VLOOKUP(C:C,worksheet!A:T, 6, FALSE)</f>
        <v>HOME</v>
      </c>
      <c r="G38">
        <f>VLOOKUP(C:C,worksheet!A:T, 8, FALSE)</f>
        <v>31.08</v>
      </c>
      <c r="H38">
        <f>VLOOKUP(C:C,worksheet!A:T, 10, FALSE)</f>
        <v>66.88</v>
      </c>
      <c r="I38">
        <f>VLOOKUP(C:C,worksheet!A:T, 13, FALSE)</f>
        <v>0</v>
      </c>
      <c r="J38">
        <f>VLOOKUP(C:C,worksheet!A:T, 15, FALSE)</f>
        <v>0</v>
      </c>
      <c r="K38" s="143">
        <f t="shared" si="0"/>
        <v>-1</v>
      </c>
      <c r="L38" s="143">
        <f t="shared" si="1"/>
        <v>-1</v>
      </c>
      <c r="M38" s="142"/>
    </row>
    <row r="39" spans="1:13" x14ac:dyDescent="0.25">
      <c r="A39">
        <f>VLOOKUP(C:C,worksheet!A:T, 2, FALSE)</f>
        <v>1</v>
      </c>
      <c r="B39" t="str">
        <f>VLOOKUP(C:C,worksheet!A:T, 3, FALSE)</f>
        <v>I-805 NB</v>
      </c>
      <c r="C39">
        <f>'[2]I-805 NB'!A39</f>
        <v>15870</v>
      </c>
      <c r="D39">
        <f>VLOOKUP(C:C,worksheet!A:T, 4, FALSE)</f>
        <v>48</v>
      </c>
      <c r="E39">
        <f>VLOOKUP(C:C,worksheet!A:T, 5, FALSE)</f>
        <v>0.51</v>
      </c>
      <c r="F39" t="str">
        <f>VLOOKUP(C:C,worksheet!A:T, 6, FALSE)</f>
        <v>SR-15 NB</v>
      </c>
      <c r="G39">
        <f>VLOOKUP(C:C,worksheet!A:T, 8, FALSE)</f>
        <v>31.08</v>
      </c>
      <c r="H39">
        <f>VLOOKUP(C:C,worksheet!A:T, 10, FALSE)</f>
        <v>66.88</v>
      </c>
      <c r="I39">
        <f>VLOOKUP(C:C,worksheet!A:T, 13, FALSE)</f>
        <v>0</v>
      </c>
      <c r="J39">
        <f>VLOOKUP(C:C,worksheet!A:T, 15, FALSE)</f>
        <v>0</v>
      </c>
      <c r="K39" s="143">
        <f t="shared" si="0"/>
        <v>-1</v>
      </c>
      <c r="L39" s="143">
        <f t="shared" si="1"/>
        <v>-1</v>
      </c>
      <c r="M39" s="142"/>
    </row>
    <row r="40" spans="1:13" x14ac:dyDescent="0.25">
      <c r="A40">
        <f>VLOOKUP(C:C,worksheet!A:T, 2, FALSE)</f>
        <v>1</v>
      </c>
      <c r="B40" t="str">
        <f>VLOOKUP(C:C,worksheet!A:T, 3, FALSE)</f>
        <v>I-805 NB</v>
      </c>
      <c r="C40">
        <f>'[2]I-805 NB'!A40</f>
        <v>738</v>
      </c>
      <c r="D40">
        <f>VLOOKUP(C:C,worksheet!A:T, 4, FALSE)</f>
        <v>49</v>
      </c>
      <c r="E40">
        <f>VLOOKUP(C:C,worksheet!A:T, 5, FALSE)</f>
        <v>0.43</v>
      </c>
      <c r="F40" t="str">
        <f>VLOOKUP(C:C,worksheet!A:T, 6, FALSE)</f>
        <v>SR-15 NB</v>
      </c>
      <c r="G40">
        <f>VLOOKUP(C:C,worksheet!A:T, 8, FALSE)</f>
        <v>31.08</v>
      </c>
      <c r="H40">
        <f>VLOOKUP(C:C,worksheet!A:T, 10, FALSE)</f>
        <v>66.88</v>
      </c>
      <c r="I40">
        <f>VLOOKUP(C:C,worksheet!A:T, 13, FALSE)</f>
        <v>0</v>
      </c>
      <c r="J40">
        <f>VLOOKUP(C:C,worksheet!A:T, 15, FALSE)</f>
        <v>0</v>
      </c>
      <c r="K40" s="143">
        <f t="shared" si="0"/>
        <v>-1</v>
      </c>
      <c r="L40" s="143">
        <f t="shared" si="1"/>
        <v>-1</v>
      </c>
      <c r="M40" s="142"/>
    </row>
    <row r="41" spans="1:13" x14ac:dyDescent="0.25">
      <c r="A41">
        <f>VLOOKUP(C:C,worksheet!A:T, 2, FALSE)</f>
        <v>1</v>
      </c>
      <c r="B41" t="str">
        <f>VLOOKUP(C:C,worksheet!A:T, 3, FALSE)</f>
        <v>I-805 NB</v>
      </c>
      <c r="C41">
        <f>'[2]I-805 NB'!A41</f>
        <v>743</v>
      </c>
      <c r="D41">
        <f>VLOOKUP(C:C,worksheet!A:T, 4, FALSE)</f>
        <v>50</v>
      </c>
      <c r="E41">
        <f>VLOOKUP(C:C,worksheet!A:T, 5, FALSE)</f>
        <v>0.33</v>
      </c>
      <c r="F41" t="str">
        <f>VLOOKUP(C:C,worksheet!A:T, 6, FALSE)</f>
        <v>SR-15 NB</v>
      </c>
      <c r="G41">
        <f>VLOOKUP(C:C,worksheet!A:T, 8, FALSE)</f>
        <v>31.08</v>
      </c>
      <c r="H41">
        <f>VLOOKUP(C:C,worksheet!A:T, 10, FALSE)</f>
        <v>66.88</v>
      </c>
      <c r="I41">
        <f>VLOOKUP(C:C,worksheet!A:T, 13, FALSE)</f>
        <v>0</v>
      </c>
      <c r="J41">
        <f>VLOOKUP(C:C,worksheet!A:T, 15, FALSE)</f>
        <v>0</v>
      </c>
      <c r="K41" s="143">
        <f t="shared" si="0"/>
        <v>-1</v>
      </c>
      <c r="L41" s="143">
        <f t="shared" si="1"/>
        <v>-1</v>
      </c>
      <c r="M41" s="142"/>
    </row>
    <row r="42" spans="1:13" x14ac:dyDescent="0.25">
      <c r="A42">
        <f>VLOOKUP(C:C,worksheet!A:T, 2, FALSE)</f>
        <v>1</v>
      </c>
      <c r="B42" t="str">
        <f>VLOOKUP(C:C,worksheet!A:T, 3, FALSE)</f>
        <v>I-805 NB</v>
      </c>
      <c r="C42">
        <f>'[2]I-805 NB'!A42</f>
        <v>744</v>
      </c>
      <c r="D42">
        <f>VLOOKUP(C:C,worksheet!A:T, 4, FALSE)</f>
        <v>51</v>
      </c>
      <c r="E42">
        <f>VLOOKUP(C:C,worksheet!A:T, 5, FALSE)</f>
        <v>0.28000000000000003</v>
      </c>
      <c r="F42" t="str">
        <f>VLOOKUP(C:C,worksheet!A:T, 6, FALSE)</f>
        <v>UNIVERSITY</v>
      </c>
      <c r="G42">
        <f>VLOOKUP(C:C,worksheet!A:T, 8, FALSE)</f>
        <v>27.76</v>
      </c>
      <c r="H42">
        <f>VLOOKUP(C:C,worksheet!A:T, 10, FALSE)</f>
        <v>66.72</v>
      </c>
      <c r="I42">
        <f>VLOOKUP(C:C,worksheet!A:T, 13, FALSE)</f>
        <v>0</v>
      </c>
      <c r="J42">
        <f>VLOOKUP(C:C,worksheet!A:T, 15, FALSE)</f>
        <v>0</v>
      </c>
      <c r="K42" s="143">
        <f t="shared" si="0"/>
        <v>-1</v>
      </c>
      <c r="L42" s="143">
        <f t="shared" si="1"/>
        <v>-1</v>
      </c>
      <c r="M42" s="142"/>
    </row>
    <row r="43" spans="1:13" x14ac:dyDescent="0.25">
      <c r="A43">
        <f>VLOOKUP(C:C,worksheet!A:T, 2, FALSE)</f>
        <v>1</v>
      </c>
      <c r="B43" t="str">
        <f>VLOOKUP(C:C,worksheet!A:T, 3, FALSE)</f>
        <v>I-805 NB</v>
      </c>
      <c r="C43">
        <f>'[2]I-805 NB'!A43</f>
        <v>746</v>
      </c>
      <c r="D43">
        <f>VLOOKUP(C:C,worksheet!A:T, 4, FALSE)</f>
        <v>52</v>
      </c>
      <c r="E43">
        <f>VLOOKUP(C:C,worksheet!A:T, 5, FALSE)</f>
        <v>0.25</v>
      </c>
      <c r="F43" t="str">
        <f>VLOOKUP(C:C,worksheet!A:T, 6, FALSE)</f>
        <v>UNIVERSITY</v>
      </c>
      <c r="G43">
        <f>VLOOKUP(C:C,worksheet!A:T, 8, FALSE)</f>
        <v>27.76</v>
      </c>
      <c r="H43">
        <f>VLOOKUP(C:C,worksheet!A:T, 10, FALSE)</f>
        <v>66.72</v>
      </c>
      <c r="I43">
        <f>VLOOKUP(C:C,worksheet!A:T, 13, FALSE)</f>
        <v>0</v>
      </c>
      <c r="J43">
        <f>VLOOKUP(C:C,worksheet!A:T, 15, FALSE)</f>
        <v>0</v>
      </c>
      <c r="K43" s="143">
        <f t="shared" si="0"/>
        <v>-1</v>
      </c>
      <c r="L43" s="143">
        <f t="shared" si="1"/>
        <v>-1</v>
      </c>
      <c r="M43" s="142"/>
    </row>
    <row r="44" spans="1:13" x14ac:dyDescent="0.25">
      <c r="A44">
        <f>VLOOKUP(C:C,worksheet!A:T, 2, FALSE)</f>
        <v>1</v>
      </c>
      <c r="B44" t="str">
        <f>VLOOKUP(C:C,worksheet!A:T, 3, FALSE)</f>
        <v>I-805 NB</v>
      </c>
      <c r="C44">
        <f>'[2]I-805 NB'!A44</f>
        <v>20750</v>
      </c>
      <c r="D44">
        <f>VLOOKUP(C:C,worksheet!A:T, 4, FALSE)</f>
        <v>53</v>
      </c>
      <c r="E44">
        <f>VLOOKUP(C:C,worksheet!A:T, 5, FALSE)</f>
        <v>0.35</v>
      </c>
      <c r="F44" t="str">
        <f>VLOOKUP(C:C,worksheet!A:T, 6, FALSE)</f>
        <v>EL CAJON</v>
      </c>
      <c r="G44">
        <f>VLOOKUP(C:C,worksheet!A:T, 8, FALSE)</f>
        <v>36.979999999999997</v>
      </c>
      <c r="H44">
        <f>VLOOKUP(C:C,worksheet!A:T, 10, FALSE)</f>
        <v>65.58</v>
      </c>
      <c r="I44">
        <f>VLOOKUP(C:C,worksheet!A:T, 13, FALSE)</f>
        <v>0</v>
      </c>
      <c r="J44">
        <f>VLOOKUP(C:C,worksheet!A:T, 15, FALSE)</f>
        <v>0</v>
      </c>
      <c r="K44" s="143">
        <f t="shared" si="0"/>
        <v>-1</v>
      </c>
      <c r="L44" s="143">
        <f t="shared" si="1"/>
        <v>-1</v>
      </c>
      <c r="M44" s="142"/>
    </row>
    <row r="45" spans="1:13" x14ac:dyDescent="0.25">
      <c r="A45">
        <f>VLOOKUP(C:C,worksheet!A:T, 2, FALSE)</f>
        <v>1</v>
      </c>
      <c r="B45" t="str">
        <f>VLOOKUP(C:C,worksheet!A:T, 3, FALSE)</f>
        <v>I-805 NB</v>
      </c>
      <c r="C45">
        <f>'[2]I-805 NB'!A45</f>
        <v>20755</v>
      </c>
      <c r="D45">
        <f>VLOOKUP(C:C,worksheet!A:T, 4, FALSE)</f>
        <v>56</v>
      </c>
      <c r="E45">
        <f>VLOOKUP(C:C,worksheet!A:T, 5, FALSE)</f>
        <v>0.75</v>
      </c>
      <c r="F45" t="str">
        <f>VLOOKUP(C:C,worksheet!A:T, 6, FALSE)</f>
        <v>I-8 EB</v>
      </c>
      <c r="G45">
        <f>VLOOKUP(C:C,worksheet!A:T, 8, FALSE)</f>
        <v>46.08</v>
      </c>
      <c r="H45">
        <f>VLOOKUP(C:C,worksheet!A:T, 10, FALSE)</f>
        <v>69.900000000000006</v>
      </c>
      <c r="I45">
        <f>VLOOKUP(C:C,worksheet!A:T, 13, FALSE)</f>
        <v>0</v>
      </c>
      <c r="J45">
        <f>VLOOKUP(C:C,worksheet!A:T, 15, FALSE)</f>
        <v>0</v>
      </c>
      <c r="K45" s="143">
        <f t="shared" si="0"/>
        <v>-1</v>
      </c>
      <c r="L45" s="143">
        <f t="shared" si="1"/>
        <v>-1</v>
      </c>
      <c r="M45" s="142"/>
    </row>
    <row r="46" spans="1:13" x14ac:dyDescent="0.25">
      <c r="A46">
        <f>VLOOKUP(C:C,worksheet!A:T, 2, FALSE)</f>
        <v>1</v>
      </c>
      <c r="B46" t="str">
        <f>VLOOKUP(C:C,worksheet!A:T, 3, FALSE)</f>
        <v>I-805 NB</v>
      </c>
      <c r="C46">
        <f>'[2]I-805 NB'!A46</f>
        <v>751</v>
      </c>
      <c r="D46">
        <f>VLOOKUP(C:C,worksheet!A:T, 4, FALSE)</f>
        <v>57</v>
      </c>
      <c r="E46">
        <f>VLOOKUP(C:C,worksheet!A:T, 5, FALSE)</f>
        <v>0.4</v>
      </c>
      <c r="F46" t="str">
        <f>VLOOKUP(C:C,worksheet!A:T, 6, FALSE)</f>
        <v>I-8 WB</v>
      </c>
      <c r="G46">
        <f>VLOOKUP(C:C,worksheet!A:T, 8, FALSE)</f>
        <v>46.08</v>
      </c>
      <c r="H46">
        <f>VLOOKUP(C:C,worksheet!A:T, 10, FALSE)</f>
        <v>69.900000000000006</v>
      </c>
      <c r="I46">
        <f>VLOOKUP(C:C,worksheet!A:T, 13, FALSE)</f>
        <v>0</v>
      </c>
      <c r="J46">
        <f>VLOOKUP(C:C,worksheet!A:T, 15, FALSE)</f>
        <v>0</v>
      </c>
      <c r="K46" s="143">
        <f t="shared" si="0"/>
        <v>-1</v>
      </c>
      <c r="L46" s="143">
        <f t="shared" si="1"/>
        <v>-1</v>
      </c>
      <c r="M46" s="142"/>
    </row>
    <row r="47" spans="1:13" x14ac:dyDescent="0.25">
      <c r="A47">
        <f>VLOOKUP(C:C,worksheet!A:T, 2, FALSE)</f>
        <v>1</v>
      </c>
      <c r="B47" t="str">
        <f>VLOOKUP(C:C,worksheet!A:T, 3, FALSE)</f>
        <v>I-805 NB</v>
      </c>
      <c r="C47">
        <f>'[2]I-805 NB'!A47</f>
        <v>752</v>
      </c>
      <c r="D47">
        <f>VLOOKUP(C:C,worksheet!A:T, 4, FALSE)</f>
        <v>58</v>
      </c>
      <c r="E47">
        <f>VLOOKUP(C:C,worksheet!A:T, 5, FALSE)</f>
        <v>0.86</v>
      </c>
      <c r="F47" t="str">
        <f>VLOOKUP(C:C,worksheet!A:T, 6, FALSE)</f>
        <v>MURRAY RIDGE</v>
      </c>
      <c r="G47">
        <f>VLOOKUP(C:C,worksheet!A:T, 8, FALSE)</f>
        <v>57.82</v>
      </c>
      <c r="H47">
        <f>VLOOKUP(C:C,worksheet!A:T, 10, FALSE)</f>
        <v>68.12</v>
      </c>
      <c r="I47">
        <f>VLOOKUP(C:C,worksheet!A:T, 13, FALSE)</f>
        <v>0</v>
      </c>
      <c r="J47">
        <f>VLOOKUP(C:C,worksheet!A:T, 15, FALSE)</f>
        <v>0</v>
      </c>
      <c r="K47" s="143">
        <f t="shared" si="0"/>
        <v>-1</v>
      </c>
      <c r="L47" s="143">
        <f t="shared" si="1"/>
        <v>-1</v>
      </c>
      <c r="M47" s="142"/>
    </row>
    <row r="48" spans="1:13" x14ac:dyDescent="0.25">
      <c r="A48">
        <f>VLOOKUP(C:C,worksheet!A:T, 2, FALSE)</f>
        <v>1</v>
      </c>
      <c r="B48" t="str">
        <f>VLOOKUP(C:C,worksheet!A:T, 3, FALSE)</f>
        <v>I-805 NB</v>
      </c>
      <c r="C48">
        <f>'[2]I-805 NB'!A48</f>
        <v>753</v>
      </c>
      <c r="D48">
        <f>VLOOKUP(C:C,worksheet!A:T, 4, FALSE)</f>
        <v>59</v>
      </c>
      <c r="E48">
        <f>VLOOKUP(C:C,worksheet!A:T, 5, FALSE)</f>
        <v>0.65</v>
      </c>
      <c r="F48" t="str">
        <f>VLOOKUP(C:C,worksheet!A:T, 6, FALSE)</f>
        <v>MURRAY RIDGE</v>
      </c>
      <c r="G48">
        <f>VLOOKUP(C:C,worksheet!A:T, 8, FALSE)</f>
        <v>60.56</v>
      </c>
      <c r="H48">
        <f>VLOOKUP(C:C,worksheet!A:T, 10, FALSE)</f>
        <v>69.099999999999994</v>
      </c>
      <c r="I48">
        <f>VLOOKUP(C:C,worksheet!A:T, 13, FALSE)</f>
        <v>0</v>
      </c>
      <c r="J48">
        <f>VLOOKUP(C:C,worksheet!A:T, 15, FALSE)</f>
        <v>0</v>
      </c>
      <c r="K48" s="143">
        <f t="shared" si="0"/>
        <v>-1</v>
      </c>
      <c r="L48" s="143">
        <f t="shared" si="1"/>
        <v>-1</v>
      </c>
      <c r="M48" s="142"/>
    </row>
    <row r="49" spans="1:13" x14ac:dyDescent="0.25">
      <c r="A49">
        <f>VLOOKUP(C:C,worksheet!A:T, 2, FALSE)</f>
        <v>1</v>
      </c>
      <c r="B49" t="str">
        <f>VLOOKUP(C:C,worksheet!A:T, 3, FALSE)</f>
        <v>I-805 NB</v>
      </c>
      <c r="C49">
        <f>'[2]I-805 NB'!A49</f>
        <v>754</v>
      </c>
      <c r="D49">
        <f>VLOOKUP(C:C,worksheet!A:T, 4, FALSE)</f>
        <v>60</v>
      </c>
      <c r="E49">
        <f>VLOOKUP(C:C,worksheet!A:T, 5, FALSE)</f>
        <v>0.38</v>
      </c>
      <c r="F49" t="str">
        <f>VLOOKUP(C:C,worksheet!A:T, 6, FALSE)</f>
        <v>KEARNY VILLA</v>
      </c>
      <c r="G49">
        <f>VLOOKUP(C:C,worksheet!A:T, 8, FALSE)</f>
        <v>59.44</v>
      </c>
      <c r="H49">
        <f>VLOOKUP(C:C,worksheet!A:T, 10, FALSE)</f>
        <v>69.849999999999994</v>
      </c>
      <c r="I49">
        <f>VLOOKUP(C:C,worksheet!A:T, 13, FALSE)</f>
        <v>0</v>
      </c>
      <c r="J49">
        <f>VLOOKUP(C:C,worksheet!A:T, 15, FALSE)</f>
        <v>0</v>
      </c>
      <c r="K49" s="143">
        <f t="shared" si="0"/>
        <v>-1</v>
      </c>
      <c r="L49" s="143">
        <f t="shared" si="1"/>
        <v>-1</v>
      </c>
      <c r="M49" s="142"/>
    </row>
    <row r="50" spans="1:13" x14ac:dyDescent="0.25">
      <c r="A50">
        <f>VLOOKUP(C:C,worksheet!A:T, 2, FALSE)</f>
        <v>1</v>
      </c>
      <c r="B50" t="str">
        <f>VLOOKUP(C:C,worksheet!A:T, 3, FALSE)</f>
        <v>I-805 NB</v>
      </c>
      <c r="C50">
        <f>'[2]I-805 NB'!A50</f>
        <v>22715</v>
      </c>
      <c r="D50">
        <f>VLOOKUP(C:C,worksheet!A:T, 4, FALSE)</f>
        <v>61</v>
      </c>
      <c r="E50">
        <f>VLOOKUP(C:C,worksheet!A:T, 5, FALSE)</f>
        <v>0.54</v>
      </c>
      <c r="F50" t="str">
        <f>VLOOKUP(C:C,worksheet!A:T, 6, FALSE)</f>
        <v>SR-163 NB</v>
      </c>
      <c r="G50">
        <f>VLOOKUP(C:C,worksheet!A:T, 8, FALSE)</f>
        <v>51.13</v>
      </c>
      <c r="H50">
        <f>VLOOKUP(C:C,worksheet!A:T, 10, FALSE)</f>
        <v>68.97</v>
      </c>
      <c r="I50">
        <f>VLOOKUP(C:C,worksheet!A:T, 13, FALSE)</f>
        <v>0</v>
      </c>
      <c r="J50">
        <f>VLOOKUP(C:C,worksheet!A:T, 15, FALSE)</f>
        <v>0</v>
      </c>
      <c r="K50" s="143">
        <f t="shared" si="0"/>
        <v>-1</v>
      </c>
      <c r="L50" s="143">
        <f t="shared" si="1"/>
        <v>-1</v>
      </c>
      <c r="M50" s="142"/>
    </row>
    <row r="51" spans="1:13" x14ac:dyDescent="0.25">
      <c r="A51">
        <f>VLOOKUP(C:C,worksheet!A:T, 2, FALSE)</f>
        <v>1</v>
      </c>
      <c r="B51" t="str">
        <f>VLOOKUP(C:C,worksheet!A:T, 3, FALSE)</f>
        <v>I-805 NB</v>
      </c>
      <c r="C51">
        <f>'[2]I-805 NB'!A51</f>
        <v>756</v>
      </c>
      <c r="D51">
        <f>VLOOKUP(C:C,worksheet!A:T, 4, FALSE)</f>
        <v>63</v>
      </c>
      <c r="E51">
        <f>VLOOKUP(C:C,worksheet!A:T, 5, FALSE)</f>
        <v>0.44</v>
      </c>
      <c r="F51" t="str">
        <f>VLOOKUP(C:C,worksheet!A:T, 6, FALSE)</f>
        <v>SR-163 NB</v>
      </c>
      <c r="G51">
        <f>VLOOKUP(C:C,worksheet!A:T, 8, FALSE)</f>
        <v>37.659999999999997</v>
      </c>
      <c r="H51">
        <f>VLOOKUP(C:C,worksheet!A:T, 10, FALSE)</f>
        <v>69.069999999999993</v>
      </c>
      <c r="I51">
        <f>VLOOKUP(C:C,worksheet!A:T, 13, FALSE)</f>
        <v>0</v>
      </c>
      <c r="J51">
        <f>VLOOKUP(C:C,worksheet!A:T, 15, FALSE)</f>
        <v>0</v>
      </c>
      <c r="K51" s="143">
        <f t="shared" si="0"/>
        <v>-1</v>
      </c>
      <c r="L51" s="143">
        <f t="shared" si="1"/>
        <v>-1</v>
      </c>
      <c r="M51" s="142"/>
    </row>
    <row r="52" spans="1:13" x14ac:dyDescent="0.25">
      <c r="A52">
        <f>VLOOKUP(C:C,worksheet!A:T, 2, FALSE)</f>
        <v>1</v>
      </c>
      <c r="B52" t="str">
        <f>VLOOKUP(C:C,worksheet!A:T, 3, FALSE)</f>
        <v>I-805 NB</v>
      </c>
      <c r="C52">
        <f>'[2]I-805 NB'!A52</f>
        <v>757</v>
      </c>
      <c r="D52">
        <f>VLOOKUP(C:C,worksheet!A:T, 4, FALSE)</f>
        <v>64</v>
      </c>
      <c r="E52">
        <f>VLOOKUP(C:C,worksheet!A:T, 5, FALSE)</f>
        <v>0.65</v>
      </c>
      <c r="F52" t="str">
        <f>VLOOKUP(C:C,worksheet!A:T, 6, FALSE)</f>
        <v>BALBOA</v>
      </c>
      <c r="G52">
        <f>VLOOKUP(C:C,worksheet!A:T, 8, FALSE)</f>
        <v>37.659999999999997</v>
      </c>
      <c r="H52">
        <f>VLOOKUP(C:C,worksheet!A:T, 10, FALSE)</f>
        <v>69.069999999999993</v>
      </c>
      <c r="I52">
        <f>VLOOKUP(C:C,worksheet!A:T, 13, FALSE)</f>
        <v>0</v>
      </c>
      <c r="J52">
        <f>VLOOKUP(C:C,worksheet!A:T, 15, FALSE)</f>
        <v>0</v>
      </c>
      <c r="K52" s="143">
        <f t="shared" si="0"/>
        <v>-1</v>
      </c>
      <c r="L52" s="143">
        <f t="shared" si="1"/>
        <v>-1</v>
      </c>
      <c r="M52" s="142"/>
    </row>
    <row r="53" spans="1:13" x14ac:dyDescent="0.25">
      <c r="A53">
        <f>VLOOKUP(C:C,worksheet!A:T, 2, FALSE)</f>
        <v>1</v>
      </c>
      <c r="B53" t="str">
        <f>VLOOKUP(C:C,worksheet!A:T, 3, FALSE)</f>
        <v>I-805 NB</v>
      </c>
      <c r="C53">
        <f>'[2]I-805 NB'!A53</f>
        <v>758</v>
      </c>
      <c r="D53">
        <f>VLOOKUP(C:C,worksheet!A:T, 4, FALSE)</f>
        <v>65</v>
      </c>
      <c r="E53">
        <f>VLOOKUP(C:C,worksheet!A:T, 5, FALSE)</f>
        <v>0.25</v>
      </c>
      <c r="F53" t="str">
        <f>VLOOKUP(C:C,worksheet!A:T, 6, FALSE)</f>
        <v>BALBOA</v>
      </c>
      <c r="G53">
        <f>VLOOKUP(C:C,worksheet!A:T, 8, FALSE)</f>
        <v>30.33</v>
      </c>
      <c r="H53">
        <f>VLOOKUP(C:C,worksheet!A:T, 10, FALSE)</f>
        <v>69.599999999999994</v>
      </c>
      <c r="I53">
        <f>VLOOKUP(C:C,worksheet!A:T, 13, FALSE)</f>
        <v>0</v>
      </c>
      <c r="J53">
        <f>VLOOKUP(C:C,worksheet!A:T, 15, FALSE)</f>
        <v>0</v>
      </c>
      <c r="K53" s="143">
        <f t="shared" si="0"/>
        <v>-1</v>
      </c>
      <c r="L53" s="143">
        <f t="shared" si="1"/>
        <v>-1</v>
      </c>
      <c r="M53" s="142"/>
    </row>
    <row r="54" spans="1:13" x14ac:dyDescent="0.25">
      <c r="A54">
        <f>VLOOKUP(C:C,worksheet!A:T, 2, FALSE)</f>
        <v>1</v>
      </c>
      <c r="B54" t="str">
        <f>VLOOKUP(C:C,worksheet!A:T, 3, FALSE)</f>
        <v>I-805 NB</v>
      </c>
      <c r="C54">
        <f>'[2]I-805 NB'!A54</f>
        <v>759</v>
      </c>
      <c r="D54">
        <f>VLOOKUP(C:C,worksheet!A:T, 4, FALSE)</f>
        <v>66</v>
      </c>
      <c r="E54">
        <f>VLOOKUP(C:C,worksheet!A:T, 5, FALSE)</f>
        <v>0.53</v>
      </c>
      <c r="F54">
        <f>VLOOKUP(C:C,worksheet!A:T, 6, FALSE)</f>
        <v>0</v>
      </c>
      <c r="G54">
        <f>VLOOKUP(C:C,worksheet!A:T, 8, FALSE)</f>
        <v>30.33</v>
      </c>
      <c r="H54">
        <f>VLOOKUP(C:C,worksheet!A:T, 10, FALSE)</f>
        <v>69.599999999999994</v>
      </c>
      <c r="I54">
        <f>VLOOKUP(C:C,worksheet!A:T, 13, FALSE)</f>
        <v>0</v>
      </c>
      <c r="J54">
        <f>VLOOKUP(C:C,worksheet!A:T, 15, FALSE)</f>
        <v>0</v>
      </c>
      <c r="K54" s="143">
        <f t="shared" si="0"/>
        <v>-1</v>
      </c>
      <c r="L54" s="143">
        <f t="shared" si="1"/>
        <v>-1</v>
      </c>
      <c r="M54" s="142"/>
    </row>
    <row r="55" spans="1:13" x14ac:dyDescent="0.25">
      <c r="A55">
        <f>VLOOKUP(C:C,worksheet!A:T, 2, FALSE)</f>
        <v>1</v>
      </c>
      <c r="B55" t="str">
        <f>VLOOKUP(C:C,worksheet!A:T, 3, FALSE)</f>
        <v>I-805 NB</v>
      </c>
      <c r="C55">
        <f>'[2]I-805 NB'!A55</f>
        <v>760</v>
      </c>
      <c r="D55">
        <f>VLOOKUP(C:C,worksheet!A:T, 4, FALSE)</f>
        <v>67</v>
      </c>
      <c r="E55">
        <f>VLOOKUP(C:C,worksheet!A:T, 5, FALSE)</f>
        <v>0.43</v>
      </c>
      <c r="F55" t="str">
        <f>VLOOKUP(C:C,worksheet!A:T, 6, FALSE)</f>
        <v>CLAIREMONT MESA</v>
      </c>
      <c r="G55">
        <f>VLOOKUP(C:C,worksheet!A:T, 8, FALSE)</f>
        <v>30.33</v>
      </c>
      <c r="H55">
        <f>VLOOKUP(C:C,worksheet!A:T, 10, FALSE)</f>
        <v>69.599999999999994</v>
      </c>
      <c r="I55">
        <f>VLOOKUP(C:C,worksheet!A:T, 13, FALSE)</f>
        <v>0</v>
      </c>
      <c r="J55">
        <f>VLOOKUP(C:C,worksheet!A:T, 15, FALSE)</f>
        <v>0</v>
      </c>
      <c r="K55" s="143">
        <f t="shared" si="0"/>
        <v>-1</v>
      </c>
      <c r="L55" s="143">
        <f t="shared" si="1"/>
        <v>-1</v>
      </c>
      <c r="M55" s="142"/>
    </row>
    <row r="56" spans="1:13" x14ac:dyDescent="0.25">
      <c r="A56">
        <f>VLOOKUP(C:C,worksheet!A:T, 2, FALSE)</f>
        <v>1</v>
      </c>
      <c r="B56" t="str">
        <f>VLOOKUP(C:C,worksheet!A:T, 3, FALSE)</f>
        <v>I-805 NB</v>
      </c>
      <c r="C56">
        <f>'[2]I-805 NB'!A56</f>
        <v>762</v>
      </c>
      <c r="D56">
        <f>VLOOKUP(C:C,worksheet!A:T, 4, FALSE)</f>
        <v>68</v>
      </c>
      <c r="E56">
        <f>VLOOKUP(C:C,worksheet!A:T, 5, FALSE)</f>
        <v>0.43</v>
      </c>
      <c r="F56" t="str">
        <f>VLOOKUP(C:C,worksheet!A:T, 6, FALSE)</f>
        <v>SR-52 EB</v>
      </c>
      <c r="G56">
        <f>VLOOKUP(C:C,worksheet!A:T, 8, FALSE)</f>
        <v>28.86</v>
      </c>
      <c r="H56">
        <f>VLOOKUP(C:C,worksheet!A:T, 10, FALSE)</f>
        <v>69.73</v>
      </c>
      <c r="I56">
        <f>VLOOKUP(C:C,worksheet!A:T, 13, FALSE)</f>
        <v>0</v>
      </c>
      <c r="J56">
        <f>VLOOKUP(C:C,worksheet!A:T, 15, FALSE)</f>
        <v>0</v>
      </c>
      <c r="K56" s="143">
        <f t="shared" si="0"/>
        <v>-1</v>
      </c>
      <c r="L56" s="143">
        <f t="shared" si="1"/>
        <v>-1</v>
      </c>
      <c r="M56" s="142"/>
    </row>
    <row r="57" spans="1:13" x14ac:dyDescent="0.25">
      <c r="A57">
        <f>VLOOKUP(C:C,worksheet!A:T, 2, FALSE)</f>
        <v>1</v>
      </c>
      <c r="B57" t="str">
        <f>VLOOKUP(C:C,worksheet!A:T, 3, FALSE)</f>
        <v>I-805 NB</v>
      </c>
      <c r="C57">
        <f>'[2]I-805 NB'!A57</f>
        <v>59</v>
      </c>
      <c r="D57">
        <f>VLOOKUP(C:C,worksheet!A:T, 4, FALSE)</f>
        <v>69</v>
      </c>
      <c r="E57">
        <f>VLOOKUP(C:C,worksheet!A:T, 5, FALSE)</f>
        <v>0.31</v>
      </c>
      <c r="F57" t="str">
        <f>VLOOKUP(C:C,worksheet!A:T, 6, FALSE)</f>
        <v>SR-52 EB</v>
      </c>
      <c r="G57">
        <f>VLOOKUP(C:C,worksheet!A:T, 8, FALSE)</f>
        <v>28.86</v>
      </c>
      <c r="H57">
        <f>VLOOKUP(C:C,worksheet!A:T, 10, FALSE)</f>
        <v>69.73</v>
      </c>
      <c r="I57">
        <f>VLOOKUP(C:C,worksheet!A:T, 13, FALSE)</f>
        <v>0</v>
      </c>
      <c r="J57">
        <f>VLOOKUP(C:C,worksheet!A:T, 15, FALSE)</f>
        <v>0</v>
      </c>
      <c r="K57" s="143">
        <f t="shared" si="0"/>
        <v>-1</v>
      </c>
      <c r="L57" s="143">
        <f t="shared" si="1"/>
        <v>-1</v>
      </c>
      <c r="M57" s="142"/>
    </row>
    <row r="58" spans="1:13" x14ac:dyDescent="0.25">
      <c r="A58">
        <f>VLOOKUP(C:C,worksheet!A:T, 2, FALSE)</f>
        <v>1</v>
      </c>
      <c r="B58" t="str">
        <f>VLOOKUP(C:C,worksheet!A:T, 3, FALSE)</f>
        <v>I-805 NB</v>
      </c>
      <c r="C58">
        <f>'[2]I-805 NB'!A58</f>
        <v>764</v>
      </c>
      <c r="D58">
        <f>VLOOKUP(C:C,worksheet!A:T, 4, FALSE)</f>
        <v>71</v>
      </c>
      <c r="E58">
        <f>VLOOKUP(C:C,worksheet!A:T, 5, FALSE)</f>
        <v>0.31</v>
      </c>
      <c r="F58" t="str">
        <f>VLOOKUP(C:C,worksheet!A:T, 6, FALSE)</f>
        <v>SR-52 WB</v>
      </c>
      <c r="G58">
        <f>VLOOKUP(C:C,worksheet!A:T, 8, FALSE)</f>
        <v>50.52</v>
      </c>
      <c r="H58">
        <f>VLOOKUP(C:C,worksheet!A:T, 10, FALSE)</f>
        <v>67.739999999999995</v>
      </c>
      <c r="I58">
        <f>VLOOKUP(C:C,worksheet!A:T, 13, FALSE)</f>
        <v>0</v>
      </c>
      <c r="J58">
        <f>VLOOKUP(C:C,worksheet!A:T, 15, FALSE)</f>
        <v>0</v>
      </c>
      <c r="K58" s="143">
        <f t="shared" si="0"/>
        <v>-1</v>
      </c>
      <c r="L58" s="143">
        <f t="shared" si="1"/>
        <v>-1</v>
      </c>
      <c r="M58" s="142"/>
    </row>
    <row r="59" spans="1:13" x14ac:dyDescent="0.25">
      <c r="A59">
        <f>VLOOKUP(C:C,worksheet!A:T, 2, FALSE)</f>
        <v>1</v>
      </c>
      <c r="B59" t="str">
        <f>VLOOKUP(C:C,worksheet!A:T, 3, FALSE)</f>
        <v>I-805 NB</v>
      </c>
      <c r="C59">
        <f>'[2]I-805 NB'!A59</f>
        <v>15081</v>
      </c>
      <c r="D59">
        <f>VLOOKUP(C:C,worksheet!A:T, 4, FALSE)</f>
        <v>72</v>
      </c>
      <c r="E59">
        <f>VLOOKUP(C:C,worksheet!A:T, 5, FALSE)</f>
        <v>0.42</v>
      </c>
      <c r="F59" t="str">
        <f>VLOOKUP(C:C,worksheet!A:T, 6, FALSE)</f>
        <v>GOVERNOR</v>
      </c>
      <c r="G59">
        <f>VLOOKUP(C:C,worksheet!A:T, 8, FALSE)</f>
        <v>50.52</v>
      </c>
      <c r="H59">
        <f>VLOOKUP(C:C,worksheet!A:T, 10, FALSE)</f>
        <v>67.739999999999995</v>
      </c>
      <c r="I59">
        <f>VLOOKUP(C:C,worksheet!A:T, 13, FALSE)</f>
        <v>0</v>
      </c>
      <c r="J59">
        <f>VLOOKUP(C:C,worksheet!A:T, 15, FALSE)</f>
        <v>0</v>
      </c>
      <c r="K59" s="143">
        <f t="shared" si="0"/>
        <v>-1</v>
      </c>
      <c r="L59" s="143">
        <f t="shared" si="1"/>
        <v>-1</v>
      </c>
      <c r="M59" s="142"/>
    </row>
    <row r="60" spans="1:13" x14ac:dyDescent="0.25">
      <c r="A60">
        <f>VLOOKUP(C:C,worksheet!A:T, 2, FALSE)</f>
        <v>1</v>
      </c>
      <c r="B60" t="str">
        <f>VLOOKUP(C:C,worksheet!A:T, 3, FALSE)</f>
        <v>I-805 NB</v>
      </c>
      <c r="C60">
        <f>'[2]I-805 NB'!A60</f>
        <v>15064</v>
      </c>
      <c r="D60">
        <f>VLOOKUP(C:C,worksheet!A:T, 4, FALSE)</f>
        <v>74</v>
      </c>
      <c r="E60">
        <f>VLOOKUP(C:C,worksheet!A:T, 5, FALSE)</f>
        <v>0.55000000000000004</v>
      </c>
      <c r="F60" t="str">
        <f>VLOOKUP(C:C,worksheet!A:T, 6, FALSE)</f>
        <v>NOBEL</v>
      </c>
      <c r="G60">
        <f>VLOOKUP(C:C,worksheet!A:T, 8, FALSE)</f>
        <v>67.5</v>
      </c>
      <c r="H60">
        <f>VLOOKUP(C:C,worksheet!A:T, 10, FALSE)</f>
        <v>69.989999999999995</v>
      </c>
      <c r="I60">
        <f>VLOOKUP(C:C,worksheet!A:T, 13, FALSE)</f>
        <v>0</v>
      </c>
      <c r="J60">
        <f>VLOOKUP(C:C,worksheet!A:T, 15, FALSE)</f>
        <v>0</v>
      </c>
      <c r="K60" s="143">
        <f t="shared" si="0"/>
        <v>-1</v>
      </c>
      <c r="L60" s="143">
        <f t="shared" si="1"/>
        <v>-1</v>
      </c>
      <c r="M60" s="142"/>
    </row>
    <row r="61" spans="1:13" x14ac:dyDescent="0.25">
      <c r="A61">
        <f>VLOOKUP(C:C,worksheet!A:T, 2, FALSE)</f>
        <v>1</v>
      </c>
      <c r="B61" t="str">
        <f>VLOOKUP(C:C,worksheet!A:T, 3, FALSE)</f>
        <v>I-805 NB</v>
      </c>
      <c r="C61">
        <f>'[2]I-805 NB'!A61</f>
        <v>23851</v>
      </c>
      <c r="D61">
        <f>VLOOKUP(C:C,worksheet!A:T, 4, FALSE)</f>
        <v>75</v>
      </c>
      <c r="E61">
        <f>VLOOKUP(C:C,worksheet!A:T, 5, FALSE)</f>
        <v>0.57999999999999996</v>
      </c>
      <c r="F61" t="str">
        <f>VLOOKUP(C:C,worksheet!A:T, 6, FALSE)</f>
        <v>MIRAMAR</v>
      </c>
      <c r="G61">
        <f>VLOOKUP(C:C,worksheet!A:T, 8, FALSE)</f>
        <v>67.5</v>
      </c>
      <c r="H61">
        <f>VLOOKUP(C:C,worksheet!A:T, 10, FALSE)</f>
        <v>69.989999999999995</v>
      </c>
      <c r="I61">
        <f>VLOOKUP(C:C,worksheet!A:T, 13, FALSE)</f>
        <v>0</v>
      </c>
      <c r="J61">
        <f>VLOOKUP(C:C,worksheet!A:T, 15, FALSE)</f>
        <v>0</v>
      </c>
      <c r="K61" s="143">
        <f t="shared" si="0"/>
        <v>-1</v>
      </c>
      <c r="L61" s="143">
        <f t="shared" si="1"/>
        <v>-1</v>
      </c>
      <c r="M61" s="142"/>
    </row>
    <row r="62" spans="1:13" x14ac:dyDescent="0.25">
      <c r="A62">
        <f>VLOOKUP(C:C,worksheet!A:T, 2, FALSE)</f>
        <v>1</v>
      </c>
      <c r="B62" t="str">
        <f>VLOOKUP(C:C,worksheet!A:T, 3, FALSE)</f>
        <v>I-805 NB</v>
      </c>
      <c r="C62">
        <f>'[2]I-805 NB'!A62</f>
        <v>8803</v>
      </c>
      <c r="D62">
        <f>VLOOKUP(C:C,worksheet!A:T, 4, FALSE)</f>
        <v>76</v>
      </c>
      <c r="E62">
        <f>VLOOKUP(C:C,worksheet!A:T, 5, FALSE)</f>
        <v>0.1</v>
      </c>
      <c r="F62" t="str">
        <f>VLOOKUP(C:C,worksheet!A:T, 6, FALSE)</f>
        <v>MIRAMAR</v>
      </c>
      <c r="G62">
        <f>VLOOKUP(C:C,worksheet!A:T, 8, FALSE)</f>
        <v>67.5</v>
      </c>
      <c r="H62">
        <f>VLOOKUP(C:C,worksheet!A:T, 10, FALSE)</f>
        <v>69.989999999999995</v>
      </c>
      <c r="I62">
        <f>VLOOKUP(C:C,worksheet!A:T, 13, FALSE)</f>
        <v>0</v>
      </c>
      <c r="J62">
        <f>VLOOKUP(C:C,worksheet!A:T, 15, FALSE)</f>
        <v>0</v>
      </c>
      <c r="K62" s="143">
        <f t="shared" si="0"/>
        <v>-1</v>
      </c>
      <c r="L62" s="143">
        <f t="shared" si="1"/>
        <v>-1</v>
      </c>
      <c r="M62" s="142"/>
    </row>
    <row r="63" spans="1:13" x14ac:dyDescent="0.25">
      <c r="A63">
        <f>VLOOKUP(C:C,worksheet!A:T, 2, FALSE)</f>
        <v>1</v>
      </c>
      <c r="B63" t="str">
        <f>VLOOKUP(C:C,worksheet!A:T, 3, FALSE)</f>
        <v>I-805 NB</v>
      </c>
      <c r="C63">
        <f>'[2]I-805 NB'!A63</f>
        <v>26788</v>
      </c>
      <c r="D63">
        <f>VLOOKUP(C:C,worksheet!A:T, 4, FALSE)</f>
        <v>77</v>
      </c>
      <c r="E63">
        <f>VLOOKUP(C:C,worksheet!A:T, 5, FALSE)</f>
        <v>0.14000000000000001</v>
      </c>
      <c r="F63" t="str">
        <f>VLOOKUP(C:C,worksheet!A:T, 6, FALSE)</f>
        <v>MIRAMAR</v>
      </c>
      <c r="G63">
        <f>VLOOKUP(C:C,worksheet!A:T, 8, FALSE)</f>
        <v>67.5</v>
      </c>
      <c r="H63">
        <f>VLOOKUP(C:C,worksheet!A:T, 10, FALSE)</f>
        <v>69.989999999999995</v>
      </c>
      <c r="I63">
        <f>VLOOKUP(C:C,worksheet!A:T, 13, FALSE)</f>
        <v>0</v>
      </c>
      <c r="J63">
        <f>VLOOKUP(C:C,worksheet!A:T, 15, FALSE)</f>
        <v>0</v>
      </c>
      <c r="K63" s="143">
        <f t="shared" si="0"/>
        <v>-1</v>
      </c>
      <c r="L63" s="143">
        <f t="shared" si="1"/>
        <v>-1</v>
      </c>
      <c r="M63" s="142"/>
    </row>
    <row r="64" spans="1:13" x14ac:dyDescent="0.25">
      <c r="A64">
        <f>VLOOKUP(C:C,worksheet!A:T, 2, FALSE)</f>
        <v>1</v>
      </c>
      <c r="B64" t="str">
        <f>VLOOKUP(C:C,worksheet!A:T, 3, FALSE)</f>
        <v>I-805 NB</v>
      </c>
      <c r="C64">
        <f>'[2]I-805 NB'!A64</f>
        <v>28805</v>
      </c>
      <c r="D64">
        <f>VLOOKUP(C:C,worksheet!A:T, 4, FALSE)</f>
        <v>79</v>
      </c>
      <c r="E64">
        <f>VLOOKUP(C:C,worksheet!A:T, 5, FALSE)</f>
        <v>0.35</v>
      </c>
      <c r="F64" t="str">
        <f>VLOOKUP(C:C,worksheet!A:T, 6, FALSE)</f>
        <v>MIRA MESA</v>
      </c>
      <c r="G64">
        <f>VLOOKUP(C:C,worksheet!A:T, 8, FALSE)</f>
        <v>67.510000000000005</v>
      </c>
      <c r="H64">
        <f>VLOOKUP(C:C,worksheet!A:T, 10, FALSE)</f>
        <v>69.11</v>
      </c>
      <c r="I64">
        <f>VLOOKUP(C:C,worksheet!A:T, 13, FALSE)</f>
        <v>0</v>
      </c>
      <c r="J64">
        <f>VLOOKUP(C:C,worksheet!A:T, 15, FALSE)</f>
        <v>0</v>
      </c>
      <c r="K64" s="143">
        <f t="shared" si="0"/>
        <v>-1</v>
      </c>
      <c r="L64" s="143">
        <f t="shared" si="1"/>
        <v>-1</v>
      </c>
      <c r="M64" s="142"/>
    </row>
    <row r="65" spans="1:13" x14ac:dyDescent="0.25">
      <c r="A65">
        <f>VLOOKUP(C:C,worksheet!A:T, 2, FALSE)</f>
        <v>1</v>
      </c>
      <c r="B65" t="str">
        <f>VLOOKUP(C:C,worksheet!A:T, 3, FALSE)</f>
        <v>I-805 NB</v>
      </c>
      <c r="C65">
        <f>'[2]I-805 NB'!A65</f>
        <v>589</v>
      </c>
      <c r="D65">
        <f>VLOOKUP(C:C,worksheet!A:T, 4, FALSE)</f>
        <v>80</v>
      </c>
      <c r="E65">
        <f>VLOOKUP(C:C,worksheet!A:T, 5, FALSE)</f>
        <v>0.42</v>
      </c>
      <c r="F65" t="str">
        <f>VLOOKUP(C:C,worksheet!A:T, 6, FALSE)</f>
        <v>VISTA SORRENTO</v>
      </c>
      <c r="G65">
        <f>VLOOKUP(C:C,worksheet!A:T, 8, FALSE)</f>
        <v>67.510000000000005</v>
      </c>
      <c r="H65">
        <f>VLOOKUP(C:C,worksheet!A:T, 10, FALSE)</f>
        <v>69.11</v>
      </c>
      <c r="I65">
        <f>VLOOKUP(C:C,worksheet!A:T, 13, FALSE)</f>
        <v>0</v>
      </c>
      <c r="J65">
        <f>VLOOKUP(C:C,worksheet!A:T, 15, FALSE)</f>
        <v>0</v>
      </c>
      <c r="K65" s="143">
        <f t="shared" si="0"/>
        <v>-1</v>
      </c>
      <c r="L65" s="143">
        <f t="shared" si="1"/>
        <v>-1</v>
      </c>
      <c r="M65" s="142"/>
    </row>
    <row r="66" spans="1:13" x14ac:dyDescent="0.25">
      <c r="A66">
        <f>VLOOKUP(C:C,worksheet!A:T, 2, FALSE)</f>
        <v>1</v>
      </c>
      <c r="B66" t="str">
        <f>VLOOKUP(C:C,worksheet!A:T, 3, FALSE)</f>
        <v>I-805 NB</v>
      </c>
      <c r="C66">
        <f>'[2]I-805 NB'!A66</f>
        <v>28806</v>
      </c>
      <c r="D66">
        <f>VLOOKUP(C:C,worksheet!A:T, 4, FALSE)</f>
        <v>81</v>
      </c>
      <c r="E66">
        <f>VLOOKUP(C:C,worksheet!A:T, 5, FALSE)</f>
        <v>0.04</v>
      </c>
      <c r="F66" t="str">
        <f>VLOOKUP(C:C,worksheet!A:T, 6, FALSE)</f>
        <v>VISTA SORRENTO</v>
      </c>
      <c r="G66">
        <f>VLOOKUP(C:C,worksheet!A:T, 8, FALSE)</f>
        <v>67.510000000000005</v>
      </c>
      <c r="H66">
        <f>VLOOKUP(C:C,worksheet!A:T, 10, FALSE)</f>
        <v>69.11</v>
      </c>
      <c r="I66">
        <f>VLOOKUP(C:C,worksheet!A:T, 13, FALSE)</f>
        <v>0</v>
      </c>
      <c r="J66">
        <f>VLOOKUP(C:C,worksheet!A:T, 15, FALSE)</f>
        <v>0</v>
      </c>
      <c r="K66" s="143">
        <f t="shared" si="0"/>
        <v>-1</v>
      </c>
      <c r="L66" s="143">
        <f t="shared" si="1"/>
        <v>-1</v>
      </c>
      <c r="M66" s="142"/>
    </row>
    <row r="67" spans="1:13" x14ac:dyDescent="0.25">
      <c r="A67">
        <f>VLOOKUP(C:C,worksheet!A:T, 2, FALSE)</f>
        <v>1</v>
      </c>
      <c r="B67" t="str">
        <f>VLOOKUP(C:C,worksheet!A:T, 3, FALSE)</f>
        <v>I-805 NB</v>
      </c>
      <c r="C67">
        <f>'[2]I-805 NB'!A67</f>
        <v>31198</v>
      </c>
      <c r="D67">
        <f>VLOOKUP(C:C,worksheet!A:T, 4, FALSE)</f>
        <v>82</v>
      </c>
      <c r="E67">
        <f>VLOOKUP(C:C,worksheet!A:T, 5, FALSE)</f>
        <v>0.46</v>
      </c>
      <c r="F67" t="str">
        <f>VLOOKUP(C:C,worksheet!A:T, 6, FALSE)</f>
        <v>MIRA MESA</v>
      </c>
      <c r="G67">
        <f>VLOOKUP(C:C,worksheet!A:T, 8, FALSE)</f>
        <v>67.510000000000005</v>
      </c>
      <c r="H67">
        <f>VLOOKUP(C:C,worksheet!A:T, 10, FALSE)</f>
        <v>69.11</v>
      </c>
      <c r="I67">
        <f>VLOOKUP(C:C,worksheet!A:T, 13, FALSE)</f>
        <v>0</v>
      </c>
      <c r="J67">
        <f>VLOOKUP(C:C,worksheet!A:T, 15, FALSE)</f>
        <v>0</v>
      </c>
      <c r="K67" s="143">
        <f t="shared" ref="K67:K70" si="2">(I67/G67)-1</f>
        <v>-1</v>
      </c>
      <c r="L67" s="143">
        <f t="shared" ref="L67:L70" si="3">(J67/H67)-1</f>
        <v>-1</v>
      </c>
      <c r="M67" s="142"/>
    </row>
    <row r="68" spans="1:13" x14ac:dyDescent="0.25">
      <c r="A68">
        <f>VLOOKUP(C:C,worksheet!A:T, 2, FALSE)</f>
        <v>1</v>
      </c>
      <c r="B68" t="str">
        <f>VLOOKUP(C:C,worksheet!A:T, 3, FALSE)</f>
        <v>I-805 NB</v>
      </c>
      <c r="C68">
        <f>'[2]I-805 NB'!A68</f>
        <v>20762</v>
      </c>
      <c r="D68">
        <f>VLOOKUP(C:C,worksheet!A:T, 4, FALSE)</f>
        <v>83</v>
      </c>
      <c r="E68">
        <f>VLOOKUP(C:C,worksheet!A:T, 5, FALSE)</f>
        <v>0.43</v>
      </c>
      <c r="F68" t="str">
        <f>VLOOKUP(C:C,worksheet!A:T, 6, FALSE)</f>
        <v>MIRA MESA</v>
      </c>
      <c r="G68">
        <f>VLOOKUP(C:C,worksheet!A:T, 8, FALSE)</f>
        <v>69.599999999999994</v>
      </c>
      <c r="H68">
        <f>VLOOKUP(C:C,worksheet!A:T, 10, FALSE)</f>
        <v>68.81</v>
      </c>
      <c r="I68">
        <f>VLOOKUP(C:C,worksheet!A:T, 13, FALSE)</f>
        <v>0</v>
      </c>
      <c r="J68">
        <f>VLOOKUP(C:C,worksheet!A:T, 15, FALSE)</f>
        <v>0</v>
      </c>
      <c r="K68" s="143">
        <f t="shared" si="2"/>
        <v>-1</v>
      </c>
      <c r="L68" s="143">
        <f t="shared" si="3"/>
        <v>-1</v>
      </c>
      <c r="M68" s="142"/>
    </row>
    <row r="69" spans="1:13" x14ac:dyDescent="0.25">
      <c r="A69">
        <f>VLOOKUP(C:C,worksheet!A:T, 2, FALSE)</f>
        <v>1</v>
      </c>
      <c r="B69" t="str">
        <f>VLOOKUP(C:C,worksheet!A:T, 3, FALSE)</f>
        <v>I-805 NB</v>
      </c>
      <c r="C69">
        <f>'[2]I-805 NB'!A69</f>
        <v>25409</v>
      </c>
      <c r="D69">
        <f>VLOOKUP(C:C,worksheet!A:T, 4, FALSE)</f>
        <v>84</v>
      </c>
      <c r="E69">
        <f>VLOOKUP(C:C,worksheet!A:T, 5, FALSE)</f>
        <v>0.4</v>
      </c>
      <c r="F69" t="str">
        <f>VLOOKUP(C:C,worksheet!A:T, 6, FALSE)</f>
        <v>I-5 NB</v>
      </c>
      <c r="G69">
        <f>VLOOKUP(C:C,worksheet!A:T, 8, FALSE)</f>
        <v>69.599999999999994</v>
      </c>
      <c r="H69">
        <f>VLOOKUP(C:C,worksheet!A:T, 10, FALSE)</f>
        <v>68.81</v>
      </c>
      <c r="I69">
        <f>VLOOKUP(C:C,worksheet!A:T, 13, FALSE)</f>
        <v>0</v>
      </c>
      <c r="J69">
        <f>VLOOKUP(C:C,worksheet!A:T, 15, FALSE)</f>
        <v>0</v>
      </c>
      <c r="K69" s="143">
        <f t="shared" si="2"/>
        <v>-1</v>
      </c>
      <c r="L69" s="143">
        <f t="shared" si="3"/>
        <v>-1</v>
      </c>
      <c r="M69" s="142"/>
    </row>
    <row r="70" spans="1:13" x14ac:dyDescent="0.25">
      <c r="A70">
        <f>VLOOKUP(C:C,worksheet!A:T, 2, FALSE)</f>
        <v>1</v>
      </c>
      <c r="B70" t="str">
        <f>VLOOKUP(C:C,worksheet!A:T, 3, FALSE)</f>
        <v>I-805 NB</v>
      </c>
      <c r="C70">
        <f>'[2]I-805 NB'!A70</f>
        <v>28796</v>
      </c>
      <c r="D70">
        <f>VLOOKUP(C:C,worksheet!A:T, 4, FALSE)</f>
        <v>85</v>
      </c>
      <c r="E70">
        <f>VLOOKUP(C:C,worksheet!A:T, 5, FALSE)</f>
        <v>0.27</v>
      </c>
      <c r="F70" t="str">
        <f>VLOOKUP(C:C,worksheet!A:T, 6, FALSE)</f>
        <v>I-5 NB</v>
      </c>
      <c r="G70">
        <f>VLOOKUP(C:C,worksheet!A:T, 8, FALSE)</f>
        <v>69.599999999999994</v>
      </c>
      <c r="H70">
        <f>VLOOKUP(C:C,worksheet!A:T, 10, FALSE)</f>
        <v>68.81</v>
      </c>
      <c r="I70">
        <f>VLOOKUP(C:C,worksheet!A:T, 13, FALSE)</f>
        <v>0</v>
      </c>
      <c r="J70">
        <f>VLOOKUP(C:C,worksheet!A:T, 15, FALSE)</f>
        <v>0</v>
      </c>
      <c r="K70" s="143">
        <f t="shared" si="2"/>
        <v>-1</v>
      </c>
      <c r="L70" s="143">
        <f t="shared" si="3"/>
        <v>-1</v>
      </c>
      <c r="M70" s="142"/>
    </row>
    <row r="71" spans="1:13" x14ac:dyDescent="0.25">
      <c r="K71" s="143"/>
      <c r="L71" s="143"/>
      <c r="M71" s="142"/>
    </row>
    <row r="72" spans="1:13" x14ac:dyDescent="0.25">
      <c r="K72" s="142"/>
      <c r="L72" s="142"/>
      <c r="M72" s="142"/>
    </row>
    <row r="73" spans="1:13" x14ac:dyDescent="0.25">
      <c r="K73" s="142"/>
      <c r="L73" s="142"/>
      <c r="M73" s="142"/>
    </row>
    <row r="74" spans="1:13" x14ac:dyDescent="0.25">
      <c r="K74" s="142"/>
      <c r="L74" s="142"/>
      <c r="M74" s="142"/>
    </row>
    <row r="75" spans="1:13" x14ac:dyDescent="0.25">
      <c r="K75" s="142"/>
      <c r="L75" s="142"/>
      <c r="M75" s="142"/>
    </row>
    <row r="76" spans="1:13" x14ac:dyDescent="0.25">
      <c r="K76" s="142"/>
      <c r="L76" s="142"/>
      <c r="M76" s="142"/>
    </row>
    <row r="77" spans="1:13" x14ac:dyDescent="0.25">
      <c r="K77" s="142"/>
      <c r="L77" s="142"/>
      <c r="M77" s="142"/>
    </row>
    <row r="78" spans="1:13" x14ac:dyDescent="0.25">
      <c r="K78" s="142"/>
      <c r="L78" s="142"/>
      <c r="M78" s="142"/>
    </row>
    <row r="79" spans="1:13" x14ac:dyDescent="0.25">
      <c r="K79" s="142"/>
      <c r="L79" s="142"/>
      <c r="M79" s="142"/>
    </row>
    <row r="80" spans="1:13" x14ac:dyDescent="0.25">
      <c r="K80" s="142"/>
      <c r="L80" s="142"/>
      <c r="M80" s="142"/>
    </row>
    <row r="81" spans="11:13" x14ac:dyDescent="0.25">
      <c r="K81" s="142"/>
      <c r="L81" s="142"/>
      <c r="M81" s="142"/>
    </row>
    <row r="82" spans="11:13" x14ac:dyDescent="0.25">
      <c r="K82" s="142"/>
      <c r="L82" s="142"/>
      <c r="M82" s="142"/>
    </row>
    <row r="83" spans="11:13" x14ac:dyDescent="0.25">
      <c r="K83" s="142"/>
      <c r="L83" s="142"/>
      <c r="M83" s="142"/>
    </row>
    <row r="84" spans="11:13" x14ac:dyDescent="0.25">
      <c r="K84" s="142"/>
      <c r="L84" s="142"/>
      <c r="M84" s="142"/>
    </row>
    <row r="85" spans="11:13" x14ac:dyDescent="0.25">
      <c r="K85" s="142"/>
      <c r="L85" s="142"/>
      <c r="M85" s="142"/>
    </row>
    <row r="86" spans="11:13" x14ac:dyDescent="0.25">
      <c r="K86" s="142"/>
      <c r="L86" s="142"/>
      <c r="M86" s="142"/>
    </row>
    <row r="87" spans="11:13" x14ac:dyDescent="0.25">
      <c r="K87" s="142"/>
      <c r="L87" s="142"/>
      <c r="M87" s="142"/>
    </row>
    <row r="88" spans="11:13" x14ac:dyDescent="0.25">
      <c r="K88" s="142"/>
      <c r="L88" s="142"/>
      <c r="M88" s="142"/>
    </row>
    <row r="89" spans="11:13" x14ac:dyDescent="0.25">
      <c r="K89" s="142"/>
      <c r="L89" s="142"/>
      <c r="M89" s="142"/>
    </row>
    <row r="90" spans="11:13" x14ac:dyDescent="0.25">
      <c r="K90" s="142"/>
      <c r="L90" s="142"/>
      <c r="M90" s="142"/>
    </row>
    <row r="91" spans="11:13" x14ac:dyDescent="0.25">
      <c r="K91" s="142"/>
      <c r="L91" s="142"/>
      <c r="M91" s="142"/>
    </row>
    <row r="92" spans="11:13" x14ac:dyDescent="0.25">
      <c r="K92" s="142"/>
      <c r="L92" s="142"/>
      <c r="M92" s="142"/>
    </row>
    <row r="93" spans="11:13" x14ac:dyDescent="0.25">
      <c r="K93" s="142"/>
      <c r="L93" s="142"/>
      <c r="M93" s="142"/>
    </row>
    <row r="94" spans="11:13" x14ac:dyDescent="0.25">
      <c r="K94" s="142"/>
      <c r="L94" s="142"/>
      <c r="M94" s="142"/>
    </row>
    <row r="95" spans="11:13" x14ac:dyDescent="0.25">
      <c r="K95" s="142"/>
      <c r="L95" s="142"/>
      <c r="M95" s="142"/>
    </row>
    <row r="96" spans="11:13" x14ac:dyDescent="0.25">
      <c r="K96" s="142"/>
      <c r="L96" s="142"/>
      <c r="M96" s="142"/>
    </row>
    <row r="97" spans="11:13" x14ac:dyDescent="0.25">
      <c r="K97" s="142"/>
      <c r="L97" s="142"/>
      <c r="M97" s="142"/>
    </row>
    <row r="98" spans="11:13" x14ac:dyDescent="0.25">
      <c r="K98" s="142"/>
      <c r="L98" s="142"/>
      <c r="M98" s="142"/>
    </row>
    <row r="99" spans="11:13" x14ac:dyDescent="0.25">
      <c r="K99" s="142"/>
      <c r="L99" s="142"/>
      <c r="M99" s="142"/>
    </row>
    <row r="100" spans="11:13" x14ac:dyDescent="0.25">
      <c r="K100" s="142"/>
      <c r="L100" s="142"/>
      <c r="M100" s="142"/>
    </row>
    <row r="101" spans="11:13" x14ac:dyDescent="0.25">
      <c r="K101" s="142"/>
      <c r="L101" s="142"/>
      <c r="M101" s="142"/>
    </row>
    <row r="102" spans="11:13" x14ac:dyDescent="0.25">
      <c r="K102" s="142"/>
      <c r="L102" s="142"/>
      <c r="M102" s="142"/>
    </row>
    <row r="103" spans="11:13" x14ac:dyDescent="0.25">
      <c r="K103" s="142"/>
      <c r="L103" s="142"/>
      <c r="M103" s="142"/>
    </row>
    <row r="104" spans="11:13" x14ac:dyDescent="0.25">
      <c r="K104" s="142"/>
      <c r="L104" s="142"/>
      <c r="M104" s="142"/>
    </row>
    <row r="105" spans="11:13" x14ac:dyDescent="0.25">
      <c r="K105" s="142"/>
      <c r="L105" s="142"/>
      <c r="M105" s="142"/>
    </row>
    <row r="106" spans="11:13" x14ac:dyDescent="0.25">
      <c r="K106" s="142"/>
      <c r="L106" s="142"/>
      <c r="M106" s="142"/>
    </row>
    <row r="107" spans="11:13" x14ac:dyDescent="0.25">
      <c r="K107" s="142"/>
      <c r="L107" s="142"/>
      <c r="M107" s="142"/>
    </row>
    <row r="108" spans="11:13" x14ac:dyDescent="0.25">
      <c r="K108" s="142"/>
      <c r="L108" s="142"/>
      <c r="M108" s="142"/>
    </row>
    <row r="109" spans="11:13" x14ac:dyDescent="0.25">
      <c r="K109" s="142"/>
      <c r="L109" s="142"/>
      <c r="M109" s="142"/>
    </row>
    <row r="110" spans="11:13" x14ac:dyDescent="0.25">
      <c r="K110" s="142"/>
      <c r="L110" s="142"/>
      <c r="M110" s="142"/>
    </row>
    <row r="111" spans="11:13" x14ac:dyDescent="0.25">
      <c r="K111" s="142"/>
      <c r="L111" s="142"/>
      <c r="M111" s="142"/>
    </row>
    <row r="112" spans="11:13" x14ac:dyDescent="0.25">
      <c r="K112" s="142"/>
      <c r="L112" s="142"/>
      <c r="M112" s="142"/>
    </row>
    <row r="113" spans="11:13" x14ac:dyDescent="0.25">
      <c r="K113" s="142"/>
      <c r="L113" s="142"/>
      <c r="M113" s="142"/>
    </row>
    <row r="114" spans="11:13" x14ac:dyDescent="0.25">
      <c r="K114" s="142"/>
      <c r="L114" s="142"/>
      <c r="M114" s="142"/>
    </row>
    <row r="115" spans="11:13" x14ac:dyDescent="0.25">
      <c r="K115" s="142"/>
      <c r="L115" s="142"/>
      <c r="M115" s="142"/>
    </row>
    <row r="116" spans="11:13" x14ac:dyDescent="0.25">
      <c r="K116" s="142"/>
      <c r="L116" s="142"/>
      <c r="M116" s="142"/>
    </row>
    <row r="117" spans="11:13" x14ac:dyDescent="0.25">
      <c r="K117" s="142"/>
      <c r="L117" s="142"/>
      <c r="M117" s="142"/>
    </row>
    <row r="118" spans="11:13" x14ac:dyDescent="0.25">
      <c r="K118" s="142"/>
      <c r="L118" s="142"/>
      <c r="M118" s="142"/>
    </row>
  </sheetData>
  <conditionalFormatting sqref="K71">
    <cfRule type="cellIs" dxfId="183" priority="7" operator="lessThan">
      <formula>-0.2</formula>
    </cfRule>
    <cfRule type="cellIs" dxfId="182" priority="8" operator="greaterThan">
      <formula>0.2</formula>
    </cfRule>
  </conditionalFormatting>
  <conditionalFormatting sqref="L71">
    <cfRule type="cellIs" dxfId="181" priority="5" operator="lessThan">
      <formula>-0.2</formula>
    </cfRule>
    <cfRule type="cellIs" dxfId="180" priority="6" operator="greaterThan">
      <formula>0.2</formula>
    </cfRule>
  </conditionalFormatting>
  <conditionalFormatting sqref="K2:K70">
    <cfRule type="cellIs" dxfId="179" priority="3" operator="lessThan">
      <formula>-0.2</formula>
    </cfRule>
    <cfRule type="cellIs" dxfId="178" priority="4" operator="greaterThan">
      <formula>0.2</formula>
    </cfRule>
  </conditionalFormatting>
  <conditionalFormatting sqref="L2:L70">
    <cfRule type="cellIs" dxfId="177" priority="1" operator="lessThan">
      <formula>-0.2</formula>
    </cfRule>
    <cfRule type="cellIs" dxfId="176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rgb="FFFFCCCC"/>
  </sheetPr>
  <dimension ref="A1:M118"/>
  <sheetViews>
    <sheetView showGridLines="0" topLeftCell="G1" zoomScale="80" zoomScaleNormal="80" workbookViewId="0">
      <selection activeCell="B2" sqref="A2:B2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4" width="6.42578125" bestFit="1" customWidth="1"/>
    <col min="5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2</v>
      </c>
      <c r="B2" t="str">
        <f>VLOOKUP(C:C,worksheet!A:T, 3, FALSE)</f>
        <v>I-805 SB</v>
      </c>
      <c r="C2">
        <f>'[2]I-805 SB'!A2</f>
        <v>28793</v>
      </c>
      <c r="D2">
        <f>VLOOKUP(C:C,worksheet!A:T, 4, FALSE)</f>
        <v>1</v>
      </c>
      <c r="E2">
        <f>VLOOKUP(C:C,worksheet!A:T, 5, FALSE)</f>
        <v>0.61</v>
      </c>
      <c r="F2" t="str">
        <f>VLOOKUP(C:C,worksheet!A:T, 6, FALSE)</f>
        <v>I-5 SB</v>
      </c>
      <c r="G2">
        <f>VLOOKUP(C:C,worksheet!A:T, 8, FALSE)</f>
        <v>65.62</v>
      </c>
      <c r="H2">
        <f>VLOOKUP(C:C,worksheet!A:T, 10, FALSE)</f>
        <v>41.63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2</v>
      </c>
      <c r="B3" t="str">
        <f>VLOOKUP(C:C,worksheet!A:T, 3, FALSE)</f>
        <v>I-805 SB</v>
      </c>
      <c r="C3">
        <f>'[2]I-805 SB'!A3</f>
        <v>20781</v>
      </c>
      <c r="D3">
        <f>VLOOKUP(C:C,worksheet!A:T, 4, FALSE)</f>
        <v>2</v>
      </c>
      <c r="E3">
        <f>VLOOKUP(C:C,worksheet!A:T, 5, FALSE)</f>
        <v>0.67</v>
      </c>
      <c r="F3" t="str">
        <f>VLOOKUP(C:C,worksheet!A:T, 6, FALSE)</f>
        <v>I-5 SB</v>
      </c>
      <c r="G3">
        <f>VLOOKUP(C:C,worksheet!A:T, 8, FALSE)</f>
        <v>70.14</v>
      </c>
      <c r="H3">
        <f>VLOOKUP(C:C,worksheet!A:T, 10, FALSE)</f>
        <v>54.36</v>
      </c>
      <c r="I3">
        <f>VLOOKUP(C:C,worksheet!A:T, 13, FALSE)</f>
        <v>0</v>
      </c>
      <c r="J3">
        <f>VLOOKUP(C:C,worksheet!A:T, 15, FALSE)</f>
        <v>0</v>
      </c>
      <c r="K3" s="143">
        <f t="shared" ref="K3:K66" si="0">(I3/G3)-1</f>
        <v>-1</v>
      </c>
      <c r="L3" s="143">
        <f t="shared" ref="L3:L66" si="1">(J3/H3)-1</f>
        <v>-1</v>
      </c>
      <c r="M3" s="142"/>
    </row>
    <row r="4" spans="1:13" x14ac:dyDescent="0.25">
      <c r="A4">
        <f>VLOOKUP(C:C,worksheet!A:T, 2, FALSE)</f>
        <v>2</v>
      </c>
      <c r="B4" t="str">
        <f>VLOOKUP(C:C,worksheet!A:T, 3, FALSE)</f>
        <v>I-805 SB</v>
      </c>
      <c r="C4">
        <f>'[2]I-805 SB'!A4</f>
        <v>25742</v>
      </c>
      <c r="D4">
        <f>VLOOKUP(C:C,worksheet!A:T, 4, FALSE)</f>
        <v>3</v>
      </c>
      <c r="E4">
        <f>VLOOKUP(C:C,worksheet!A:T, 5, FALSE)</f>
        <v>0.1</v>
      </c>
      <c r="F4" t="str">
        <f>VLOOKUP(C:C,worksheet!A:T, 6, FALSE)</f>
        <v>SORRENTO VALLEY</v>
      </c>
      <c r="G4">
        <f>VLOOKUP(C:C,worksheet!A:T, 8, FALSE)</f>
        <v>67.459999999999994</v>
      </c>
      <c r="H4">
        <f>VLOOKUP(C:C,worksheet!A:T, 10, FALSE)</f>
        <v>32.76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A5">
        <f>VLOOKUP(C:C,worksheet!A:T, 2, FALSE)</f>
        <v>2</v>
      </c>
      <c r="B5" t="str">
        <f>VLOOKUP(C:C,worksheet!A:T, 3, FALSE)</f>
        <v>I-805 SB</v>
      </c>
      <c r="C5">
        <f>'[2]I-805 SB'!A5</f>
        <v>28798</v>
      </c>
      <c r="D5">
        <f>VLOOKUP(C:C,worksheet!A:T, 4, FALSE)</f>
        <v>4</v>
      </c>
      <c r="E5">
        <f>VLOOKUP(C:C,worksheet!A:T, 5, FALSE)</f>
        <v>0.22</v>
      </c>
      <c r="F5" t="str">
        <f>VLOOKUP(C:C,worksheet!A:T, 6, FALSE)</f>
        <v>SORRENTO VALLEY</v>
      </c>
      <c r="G5">
        <f>VLOOKUP(C:C,worksheet!A:T, 8, FALSE)</f>
        <v>67.459999999999994</v>
      </c>
      <c r="H5">
        <f>VLOOKUP(C:C,worksheet!A:T, 10, FALSE)</f>
        <v>32.76</v>
      </c>
      <c r="I5">
        <f>VLOOKUP(C:C,worksheet!A:T, 13, FALSE)</f>
        <v>0</v>
      </c>
      <c r="J5">
        <f>VLOOKUP(C:C,worksheet!A:T, 15, FALSE)</f>
        <v>0</v>
      </c>
      <c r="K5" s="143">
        <f t="shared" si="0"/>
        <v>-1</v>
      </c>
      <c r="L5" s="143">
        <f t="shared" si="1"/>
        <v>-1</v>
      </c>
      <c r="M5" s="142"/>
    </row>
    <row r="6" spans="1:13" x14ac:dyDescent="0.25">
      <c r="A6">
        <f>VLOOKUP(C:C,worksheet!A:T, 2, FALSE)</f>
        <v>2</v>
      </c>
      <c r="B6" t="str">
        <f>VLOOKUP(C:C,worksheet!A:T, 3, FALSE)</f>
        <v>I-805 SB</v>
      </c>
      <c r="C6">
        <f>'[2]I-805 SB'!A6</f>
        <v>8802</v>
      </c>
      <c r="D6">
        <f>VLOOKUP(C:C,worksheet!A:T, 4, FALSE)</f>
        <v>5</v>
      </c>
      <c r="E6">
        <f>VLOOKUP(C:C,worksheet!A:T, 5, FALSE)</f>
        <v>0.25</v>
      </c>
      <c r="F6" t="str">
        <f>VLOOKUP(C:C,worksheet!A:T, 6, FALSE)</f>
        <v>SORRENTO VALLEY</v>
      </c>
      <c r="G6">
        <f>VLOOKUP(C:C,worksheet!A:T, 8, FALSE)</f>
        <v>67.459999999999994</v>
      </c>
      <c r="H6">
        <f>VLOOKUP(C:C,worksheet!A:T, 10, FALSE)</f>
        <v>32.76</v>
      </c>
      <c r="I6">
        <f>VLOOKUP(C:C,worksheet!A:T, 13, FALSE)</f>
        <v>0</v>
      </c>
      <c r="J6">
        <f>VLOOKUP(C:C,worksheet!A:T, 15, FALSE)</f>
        <v>0</v>
      </c>
      <c r="K6" s="143">
        <f t="shared" si="0"/>
        <v>-1</v>
      </c>
      <c r="L6" s="143">
        <f t="shared" si="1"/>
        <v>-1</v>
      </c>
      <c r="M6" s="142"/>
    </row>
    <row r="7" spans="1:13" x14ac:dyDescent="0.25">
      <c r="A7">
        <f>VLOOKUP(C:C,worksheet!A:T, 2, FALSE)</f>
        <v>2</v>
      </c>
      <c r="B7" t="str">
        <f>VLOOKUP(C:C,worksheet!A:T, 3, FALSE)</f>
        <v>I-805 SB</v>
      </c>
      <c r="C7">
        <f>'[2]I-805 SB'!A7</f>
        <v>14271</v>
      </c>
      <c r="D7">
        <f>VLOOKUP(C:C,worksheet!A:T, 4, FALSE)</f>
        <v>8</v>
      </c>
      <c r="E7">
        <f>VLOOKUP(C:C,worksheet!A:T, 5, FALSE)</f>
        <v>0.14000000000000001</v>
      </c>
      <c r="F7" t="str">
        <f>VLOOKUP(C:C,worksheet!A:T, 6, FALSE)</f>
        <v>SORRENTO VALLEY</v>
      </c>
      <c r="G7">
        <f>VLOOKUP(C:C,worksheet!A:T, 8, FALSE)</f>
        <v>67.5</v>
      </c>
      <c r="H7">
        <f>VLOOKUP(C:C,worksheet!A:T, 10, FALSE)</f>
        <v>69.989999999999995</v>
      </c>
      <c r="I7">
        <f>VLOOKUP(C:C,worksheet!A:T, 13, FALSE)</f>
        <v>0</v>
      </c>
      <c r="J7">
        <f>VLOOKUP(C:C,worksheet!A:T, 15, FALSE)</f>
        <v>0</v>
      </c>
      <c r="K7" s="143">
        <f t="shared" si="0"/>
        <v>-1</v>
      </c>
      <c r="L7" s="143">
        <f t="shared" si="1"/>
        <v>-1</v>
      </c>
      <c r="M7" s="142"/>
    </row>
    <row r="8" spans="1:13" x14ac:dyDescent="0.25">
      <c r="A8">
        <f>VLOOKUP(C:C,worksheet!A:T, 2, FALSE)</f>
        <v>2</v>
      </c>
      <c r="B8" t="str">
        <f>VLOOKUP(C:C,worksheet!A:T, 3, FALSE)</f>
        <v>I-805 SB</v>
      </c>
      <c r="C8">
        <f>'[2]I-805 SB'!A8</f>
        <v>15065</v>
      </c>
      <c r="D8">
        <f>VLOOKUP(C:C,worksheet!A:T, 4, FALSE)</f>
        <v>11</v>
      </c>
      <c r="E8">
        <f>VLOOKUP(C:C,worksheet!A:T, 5, FALSE)</f>
        <v>0.51</v>
      </c>
      <c r="F8" t="str">
        <f>VLOOKUP(C:C,worksheet!A:T, 6, FALSE)</f>
        <v>LA JOLLA VILLAGE</v>
      </c>
      <c r="G8">
        <f>VLOOKUP(C:C,worksheet!A:T, 8, FALSE)</f>
        <v>68.16</v>
      </c>
      <c r="H8">
        <f>VLOOKUP(C:C,worksheet!A:T, 10, FALSE)</f>
        <v>30.12</v>
      </c>
      <c r="I8">
        <f>VLOOKUP(C:C,worksheet!A:T, 13, FALSE)</f>
        <v>0</v>
      </c>
      <c r="J8">
        <f>VLOOKUP(C:C,worksheet!A:T, 15, FALSE)</f>
        <v>0</v>
      </c>
      <c r="K8" s="143">
        <f t="shared" si="0"/>
        <v>-1</v>
      </c>
      <c r="L8" s="143">
        <f t="shared" si="1"/>
        <v>-1</v>
      </c>
      <c r="M8" s="142"/>
    </row>
    <row r="9" spans="1:13" x14ac:dyDescent="0.25">
      <c r="A9">
        <f>VLOOKUP(C:C,worksheet!A:T, 2, FALSE)</f>
        <v>2</v>
      </c>
      <c r="B9" t="str">
        <f>VLOOKUP(C:C,worksheet!A:T, 3, FALSE)</f>
        <v>I-805 SB</v>
      </c>
      <c r="C9">
        <f>'[2]I-805 SB'!A9</f>
        <v>8804</v>
      </c>
      <c r="D9">
        <f>VLOOKUP(C:C,worksheet!A:T, 4, FALSE)</f>
        <v>12</v>
      </c>
      <c r="E9">
        <f>VLOOKUP(C:C,worksheet!A:T, 5, FALSE)</f>
        <v>0.38</v>
      </c>
      <c r="F9" t="str">
        <f>VLOOKUP(C:C,worksheet!A:T, 6, FALSE)</f>
        <v>NOBEL</v>
      </c>
      <c r="G9">
        <f>VLOOKUP(C:C,worksheet!A:T, 8, FALSE)</f>
        <v>67.39</v>
      </c>
      <c r="H9">
        <f>VLOOKUP(C:C,worksheet!A:T, 10, FALSE)</f>
        <v>33.03</v>
      </c>
      <c r="I9">
        <f>VLOOKUP(C:C,worksheet!A:T, 13, FALSE)</f>
        <v>0</v>
      </c>
      <c r="J9">
        <f>VLOOKUP(C:C,worksheet!A:T, 15, FALSE)</f>
        <v>0</v>
      </c>
      <c r="K9" s="143">
        <f t="shared" si="0"/>
        <v>-1</v>
      </c>
      <c r="L9" s="143">
        <f t="shared" si="1"/>
        <v>-1</v>
      </c>
      <c r="M9" s="142"/>
    </row>
    <row r="10" spans="1:13" x14ac:dyDescent="0.25">
      <c r="A10">
        <f>VLOOKUP(C:C,worksheet!A:T, 2, FALSE)</f>
        <v>2</v>
      </c>
      <c r="B10" t="str">
        <f>VLOOKUP(C:C,worksheet!A:T, 3, FALSE)</f>
        <v>I-805 SB</v>
      </c>
      <c r="C10">
        <f>'[2]I-805 SB'!A10</f>
        <v>24704</v>
      </c>
      <c r="D10">
        <f>VLOOKUP(C:C,worksheet!A:T, 4, FALSE)</f>
        <v>13</v>
      </c>
      <c r="E10">
        <f>VLOOKUP(C:C,worksheet!A:T, 5, FALSE)</f>
        <v>0.39</v>
      </c>
      <c r="F10" t="str">
        <f>VLOOKUP(C:C,worksheet!A:T, 6, FALSE)</f>
        <v>GOVERNOR</v>
      </c>
      <c r="G10">
        <f>VLOOKUP(C:C,worksheet!A:T, 8, FALSE)</f>
        <v>67.39</v>
      </c>
      <c r="H10">
        <f>VLOOKUP(C:C,worksheet!A:T, 10, FALSE)</f>
        <v>33.03</v>
      </c>
      <c r="I10">
        <f>VLOOKUP(C:C,worksheet!A:T, 13, FALSE)</f>
        <v>0</v>
      </c>
      <c r="J10">
        <f>VLOOKUP(C:C,worksheet!A:T, 15, FALSE)</f>
        <v>0</v>
      </c>
      <c r="K10" s="143">
        <f t="shared" si="0"/>
        <v>-1</v>
      </c>
      <c r="L10" s="143">
        <f t="shared" si="1"/>
        <v>-1</v>
      </c>
      <c r="M10" s="142"/>
    </row>
    <row r="11" spans="1:13" x14ac:dyDescent="0.25">
      <c r="A11">
        <f>VLOOKUP(C:C,worksheet!A:T, 2, FALSE)</f>
        <v>2</v>
      </c>
      <c r="B11" t="str">
        <f>VLOOKUP(C:C,worksheet!A:T, 3, FALSE)</f>
        <v>I-805 SB</v>
      </c>
      <c r="C11">
        <f>'[2]I-805 SB'!A11</f>
        <v>15083</v>
      </c>
      <c r="D11">
        <f>VLOOKUP(C:C,worksheet!A:T, 4, FALSE)</f>
        <v>14</v>
      </c>
      <c r="E11">
        <f>VLOOKUP(C:C,worksheet!A:T, 5, FALSE)</f>
        <v>7.0000000000000007E-2</v>
      </c>
      <c r="F11" t="str">
        <f>VLOOKUP(C:C,worksheet!A:T, 6, FALSE)</f>
        <v>GOVERNOR</v>
      </c>
      <c r="G11">
        <f>VLOOKUP(C:C,worksheet!A:T, 8, FALSE)</f>
        <v>67.39</v>
      </c>
      <c r="H11">
        <f>VLOOKUP(C:C,worksheet!A:T, 10, FALSE)</f>
        <v>33.03</v>
      </c>
      <c r="I11">
        <f>VLOOKUP(C:C,worksheet!A:T, 13, FALSE)</f>
        <v>0</v>
      </c>
      <c r="J11">
        <f>VLOOKUP(C:C,worksheet!A:T, 15, FALSE)</f>
        <v>0</v>
      </c>
      <c r="K11" s="143">
        <f t="shared" si="0"/>
        <v>-1</v>
      </c>
      <c r="L11" s="143">
        <f t="shared" si="1"/>
        <v>-1</v>
      </c>
      <c r="M11" s="142"/>
    </row>
    <row r="12" spans="1:13" x14ac:dyDescent="0.25">
      <c r="A12">
        <f>VLOOKUP(C:C,worksheet!A:T, 2, FALSE)</f>
        <v>2</v>
      </c>
      <c r="B12" t="str">
        <f>VLOOKUP(C:C,worksheet!A:T, 3, FALSE)</f>
        <v>I-805 SB</v>
      </c>
      <c r="C12">
        <f>'[2]I-805 SB'!A12</f>
        <v>768</v>
      </c>
      <c r="D12">
        <f>VLOOKUP(C:C,worksheet!A:T, 4, FALSE)</f>
        <v>15</v>
      </c>
      <c r="E12">
        <f>VLOOKUP(C:C,worksheet!A:T, 5, FALSE)</f>
        <v>0.25</v>
      </c>
      <c r="F12" t="str">
        <f>VLOOKUP(C:C,worksheet!A:T, 6, FALSE)</f>
        <v>GOVERNOR</v>
      </c>
      <c r="G12">
        <f>VLOOKUP(C:C,worksheet!A:T, 8, FALSE)</f>
        <v>67.39</v>
      </c>
      <c r="H12">
        <f>VLOOKUP(C:C,worksheet!A:T, 10, FALSE)</f>
        <v>33.03</v>
      </c>
      <c r="I12">
        <f>VLOOKUP(C:C,worksheet!A:T, 13, FALSE)</f>
        <v>0</v>
      </c>
      <c r="J12">
        <f>VLOOKUP(C:C,worksheet!A:T, 15, FALSE)</f>
        <v>0</v>
      </c>
      <c r="K12" s="143">
        <f t="shared" si="0"/>
        <v>-1</v>
      </c>
      <c r="L12" s="143">
        <f t="shared" si="1"/>
        <v>-1</v>
      </c>
      <c r="M12" s="142"/>
    </row>
    <row r="13" spans="1:13" x14ac:dyDescent="0.25">
      <c r="A13">
        <f>VLOOKUP(C:C,worksheet!A:T, 2, FALSE)</f>
        <v>2</v>
      </c>
      <c r="B13" t="str">
        <f>VLOOKUP(C:C,worksheet!A:T, 3, FALSE)</f>
        <v>I-805 SB</v>
      </c>
      <c r="C13">
        <f>'[2]I-805 SB'!A13</f>
        <v>769</v>
      </c>
      <c r="D13">
        <f>VLOOKUP(C:C,worksheet!A:T, 4, FALSE)</f>
        <v>17</v>
      </c>
      <c r="E13">
        <f>VLOOKUP(C:C,worksheet!A:T, 5, FALSE)</f>
        <v>0.28999999999999998</v>
      </c>
      <c r="F13" t="str">
        <f>VLOOKUP(C:C,worksheet!A:T, 6, FALSE)</f>
        <v>SR-52 WB</v>
      </c>
      <c r="G13">
        <f>VLOOKUP(C:C,worksheet!A:T, 8, FALSE)</f>
        <v>69.790000000000006</v>
      </c>
      <c r="H13">
        <f>VLOOKUP(C:C,worksheet!A:T, 10, FALSE)</f>
        <v>27</v>
      </c>
      <c r="I13">
        <f>VLOOKUP(C:C,worksheet!A:T, 13, FALSE)</f>
        <v>0</v>
      </c>
      <c r="J13">
        <f>VLOOKUP(C:C,worksheet!A:T, 15, FALSE)</f>
        <v>0</v>
      </c>
      <c r="K13" s="143">
        <f t="shared" si="0"/>
        <v>-1</v>
      </c>
      <c r="L13" s="143">
        <f t="shared" si="1"/>
        <v>-1</v>
      </c>
      <c r="M13" s="142"/>
    </row>
    <row r="14" spans="1:13" x14ac:dyDescent="0.25">
      <c r="A14">
        <f>VLOOKUP(C:C,worksheet!A:T, 2, FALSE)</f>
        <v>2</v>
      </c>
      <c r="B14" t="str">
        <f>VLOOKUP(C:C,worksheet!A:T, 3, FALSE)</f>
        <v>I-805 SB</v>
      </c>
      <c r="C14">
        <f>'[2]I-805 SB'!A14</f>
        <v>770</v>
      </c>
      <c r="D14">
        <f>VLOOKUP(C:C,worksheet!A:T, 4, FALSE)</f>
        <v>18</v>
      </c>
      <c r="E14">
        <f>VLOOKUP(C:C,worksheet!A:T, 5, FALSE)</f>
        <v>0.32</v>
      </c>
      <c r="F14" t="str">
        <f>VLOOKUP(C:C,worksheet!A:T, 6, FALSE)</f>
        <v>SR-52 WB</v>
      </c>
      <c r="G14">
        <f>VLOOKUP(C:C,worksheet!A:T, 8, FALSE)</f>
        <v>69.790000000000006</v>
      </c>
      <c r="H14">
        <f>VLOOKUP(C:C,worksheet!A:T, 10, FALSE)</f>
        <v>27</v>
      </c>
      <c r="I14">
        <f>VLOOKUP(C:C,worksheet!A:T, 13, FALSE)</f>
        <v>0</v>
      </c>
      <c r="J14">
        <f>VLOOKUP(C:C,worksheet!A:T, 15, FALSE)</f>
        <v>0</v>
      </c>
      <c r="K14" s="143">
        <f t="shared" si="0"/>
        <v>-1</v>
      </c>
      <c r="L14" s="143">
        <f t="shared" si="1"/>
        <v>-1</v>
      </c>
      <c r="M14" s="142"/>
    </row>
    <row r="15" spans="1:13" x14ac:dyDescent="0.25">
      <c r="A15">
        <f>VLOOKUP(C:C,worksheet!A:T, 2, FALSE)</f>
        <v>2</v>
      </c>
      <c r="B15" t="str">
        <f>VLOOKUP(C:C,worksheet!A:T, 3, FALSE)</f>
        <v>I-805 SB</v>
      </c>
      <c r="C15">
        <f>'[2]I-805 SB'!A15</f>
        <v>786</v>
      </c>
      <c r="D15">
        <f>VLOOKUP(C:C,worksheet!A:T, 4, FALSE)</f>
        <v>28</v>
      </c>
      <c r="E15">
        <f>VLOOKUP(C:C,worksheet!A:T, 5, FALSE)</f>
        <v>0.69</v>
      </c>
      <c r="F15" t="str">
        <f>VLOOKUP(C:C,worksheet!A:T, 6, FALSE)</f>
        <v>MESA COLLEGE</v>
      </c>
      <c r="G15">
        <f>VLOOKUP(C:C,worksheet!A:T, 8, FALSE)</f>
        <v>67.849999999999994</v>
      </c>
      <c r="H15">
        <f>VLOOKUP(C:C,worksheet!A:T, 10, FALSE)</f>
        <v>23.01</v>
      </c>
      <c r="I15">
        <f>VLOOKUP(C:C,worksheet!A:T, 13, FALSE)</f>
        <v>0</v>
      </c>
      <c r="J15">
        <f>VLOOKUP(C:C,worksheet!A:T, 15, FALSE)</f>
        <v>0</v>
      </c>
      <c r="K15" s="143">
        <f t="shared" si="0"/>
        <v>-1</v>
      </c>
      <c r="L15" s="143">
        <f t="shared" si="1"/>
        <v>-1</v>
      </c>
      <c r="M15" s="142"/>
    </row>
    <row r="16" spans="1:13" x14ac:dyDescent="0.25">
      <c r="A16">
        <f>VLOOKUP(C:C,worksheet!A:T, 2, FALSE)</f>
        <v>2</v>
      </c>
      <c r="B16" t="str">
        <f>VLOOKUP(C:C,worksheet!A:T, 3, FALSE)</f>
        <v>I-805 SB</v>
      </c>
      <c r="C16">
        <f>'[2]I-805 SB'!A16</f>
        <v>787</v>
      </c>
      <c r="D16">
        <f>VLOOKUP(C:C,worksheet!A:T, 4, FALSE)</f>
        <v>29</v>
      </c>
      <c r="E16">
        <f>VLOOKUP(C:C,worksheet!A:T, 5, FALSE)</f>
        <v>0.59</v>
      </c>
      <c r="F16" t="str">
        <f>VLOOKUP(C:C,worksheet!A:T, 6, FALSE)</f>
        <v>MURRAY RIDGE</v>
      </c>
      <c r="G16">
        <f>VLOOKUP(C:C,worksheet!A:T, 8, FALSE)</f>
        <v>67.86</v>
      </c>
      <c r="H16">
        <f>VLOOKUP(C:C,worksheet!A:T, 10, FALSE)</f>
        <v>29.19</v>
      </c>
      <c r="I16">
        <f>VLOOKUP(C:C,worksheet!A:T, 13, FALSE)</f>
        <v>0</v>
      </c>
      <c r="J16">
        <f>VLOOKUP(C:C,worksheet!A:T, 15, FALSE)</f>
        <v>0</v>
      </c>
      <c r="K16" s="143">
        <f t="shared" si="0"/>
        <v>-1</v>
      </c>
      <c r="L16" s="143">
        <f t="shared" si="1"/>
        <v>-1</v>
      </c>
      <c r="M16" s="142"/>
    </row>
    <row r="17" spans="1:13" x14ac:dyDescent="0.25">
      <c r="A17">
        <f>VLOOKUP(C:C,worksheet!A:T, 2, FALSE)</f>
        <v>2</v>
      </c>
      <c r="B17" t="str">
        <f>VLOOKUP(C:C,worksheet!A:T, 3, FALSE)</f>
        <v>I-805 SB</v>
      </c>
      <c r="C17">
        <f>'[2]I-805 SB'!A17</f>
        <v>788</v>
      </c>
      <c r="D17">
        <f>VLOOKUP(C:C,worksheet!A:T, 4, FALSE)</f>
        <v>30</v>
      </c>
      <c r="E17">
        <f>VLOOKUP(C:C,worksheet!A:T, 5, FALSE)</f>
        <v>0.56999999999999995</v>
      </c>
      <c r="F17" t="str">
        <f>VLOOKUP(C:C,worksheet!A:T, 6, FALSE)</f>
        <v>MURRAY RIDGE</v>
      </c>
      <c r="G17">
        <f>VLOOKUP(C:C,worksheet!A:T, 8, FALSE)</f>
        <v>66.87</v>
      </c>
      <c r="H17">
        <f>VLOOKUP(C:C,worksheet!A:T, 10, FALSE)</f>
        <v>31.83</v>
      </c>
      <c r="I17">
        <f>VLOOKUP(C:C,worksheet!A:T, 13, FALSE)</f>
        <v>0</v>
      </c>
      <c r="J17">
        <f>VLOOKUP(C:C,worksheet!A:T, 15, FALSE)</f>
        <v>0</v>
      </c>
      <c r="K17" s="143">
        <f t="shared" si="0"/>
        <v>-1</v>
      </c>
      <c r="L17" s="143">
        <f t="shared" si="1"/>
        <v>-1</v>
      </c>
      <c r="M17" s="142"/>
    </row>
    <row r="18" spans="1:13" x14ac:dyDescent="0.25">
      <c r="A18">
        <f>VLOOKUP(C:C,worksheet!A:T, 2, FALSE)</f>
        <v>2</v>
      </c>
      <c r="B18" t="str">
        <f>VLOOKUP(C:C,worksheet!A:T, 3, FALSE)</f>
        <v>I-805 SB</v>
      </c>
      <c r="C18">
        <f>'[2]I-805 SB'!A18</f>
        <v>20782</v>
      </c>
      <c r="D18">
        <f>VLOOKUP(C:C,worksheet!A:T, 4, FALSE)</f>
        <v>31</v>
      </c>
      <c r="E18">
        <f>VLOOKUP(C:C,worksheet!A:T, 5, FALSE)</f>
        <v>0.72</v>
      </c>
      <c r="F18" t="str">
        <f>VLOOKUP(C:C,worksheet!A:T, 6, FALSE)</f>
        <v>I-8 WB</v>
      </c>
      <c r="G18">
        <f>VLOOKUP(C:C,worksheet!A:T, 8, FALSE)</f>
        <v>66.87</v>
      </c>
      <c r="H18">
        <f>VLOOKUP(C:C,worksheet!A:T, 10, FALSE)</f>
        <v>31.83</v>
      </c>
      <c r="I18">
        <f>VLOOKUP(C:C,worksheet!A:T, 13, FALSE)</f>
        <v>0</v>
      </c>
      <c r="J18">
        <f>VLOOKUP(C:C,worksheet!A:T, 15, FALSE)</f>
        <v>0</v>
      </c>
      <c r="K18" s="143">
        <f t="shared" si="0"/>
        <v>-1</v>
      </c>
      <c r="L18" s="143">
        <f t="shared" si="1"/>
        <v>-1</v>
      </c>
      <c r="M18" s="142"/>
    </row>
    <row r="19" spans="1:13" x14ac:dyDescent="0.25">
      <c r="A19">
        <f>VLOOKUP(C:C,worksheet!A:T, 2, FALSE)</f>
        <v>2</v>
      </c>
      <c r="B19" t="str">
        <f>VLOOKUP(C:C,worksheet!A:T, 3, FALSE)</f>
        <v>I-805 SB</v>
      </c>
      <c r="C19">
        <f>'[2]I-805 SB'!A19</f>
        <v>791</v>
      </c>
      <c r="D19">
        <f>VLOOKUP(C:C,worksheet!A:T, 4, FALSE)</f>
        <v>32</v>
      </c>
      <c r="E19">
        <f>VLOOKUP(C:C,worksheet!A:T, 5, FALSE)</f>
        <v>0.25</v>
      </c>
      <c r="F19" t="str">
        <f>VLOOKUP(C:C,worksheet!A:T, 6, FALSE)</f>
        <v>I-8 EB</v>
      </c>
      <c r="G19">
        <f>VLOOKUP(C:C,worksheet!A:T, 8, FALSE)</f>
        <v>62.97</v>
      </c>
      <c r="H19">
        <f>VLOOKUP(C:C,worksheet!A:T, 10, FALSE)</f>
        <v>33.9</v>
      </c>
      <c r="I19">
        <f>VLOOKUP(C:C,worksheet!A:T, 13, FALSE)</f>
        <v>0</v>
      </c>
      <c r="J19">
        <f>VLOOKUP(C:C,worksheet!A:T, 15, FALSE)</f>
        <v>0</v>
      </c>
      <c r="K19" s="143">
        <f t="shared" si="0"/>
        <v>-1</v>
      </c>
      <c r="L19" s="143">
        <f t="shared" si="1"/>
        <v>-1</v>
      </c>
      <c r="M19" s="142"/>
    </row>
    <row r="20" spans="1:13" x14ac:dyDescent="0.25">
      <c r="A20">
        <f>VLOOKUP(C:C,worksheet!A:T, 2, FALSE)</f>
        <v>2</v>
      </c>
      <c r="B20" t="str">
        <f>VLOOKUP(C:C,worksheet!A:T, 3, FALSE)</f>
        <v>I-805 SB</v>
      </c>
      <c r="C20">
        <f>'[2]I-805 SB'!A20</f>
        <v>792</v>
      </c>
      <c r="D20">
        <f>VLOOKUP(C:C,worksheet!A:T, 4, FALSE)</f>
        <v>33</v>
      </c>
      <c r="E20">
        <f>VLOOKUP(C:C,worksheet!A:T, 5, FALSE)</f>
        <v>0.43</v>
      </c>
      <c r="F20" t="str">
        <f>VLOOKUP(C:C,worksheet!A:T, 6, FALSE)</f>
        <v>MADISON</v>
      </c>
      <c r="G20">
        <f>VLOOKUP(C:C,worksheet!A:T, 8, FALSE)</f>
        <v>67.12</v>
      </c>
      <c r="H20">
        <f>VLOOKUP(C:C,worksheet!A:T, 10, FALSE)</f>
        <v>32.28</v>
      </c>
      <c r="I20">
        <f>VLOOKUP(C:C,worksheet!A:T, 13, FALSE)</f>
        <v>0</v>
      </c>
      <c r="J20">
        <f>VLOOKUP(C:C,worksheet!A:T, 15, FALSE)</f>
        <v>0</v>
      </c>
      <c r="K20" s="143">
        <f t="shared" si="0"/>
        <v>-1</v>
      </c>
      <c r="L20" s="143">
        <f t="shared" si="1"/>
        <v>-1</v>
      </c>
      <c r="M20" s="142"/>
    </row>
    <row r="21" spans="1:13" x14ac:dyDescent="0.25">
      <c r="A21">
        <f>VLOOKUP(C:C,worksheet!A:T, 2, FALSE)</f>
        <v>2</v>
      </c>
      <c r="B21" t="str">
        <f>VLOOKUP(C:C,worksheet!A:T, 3, FALSE)</f>
        <v>I-805 SB</v>
      </c>
      <c r="C21">
        <f>'[2]I-805 SB'!A21</f>
        <v>20787</v>
      </c>
      <c r="D21">
        <f>VLOOKUP(C:C,worksheet!A:T, 4, FALSE)</f>
        <v>34</v>
      </c>
      <c r="E21">
        <f>VLOOKUP(C:C,worksheet!A:T, 5, FALSE)</f>
        <v>0.3</v>
      </c>
      <c r="F21" t="str">
        <f>VLOOKUP(C:C,worksheet!A:T, 6, FALSE)</f>
        <v>EL CAJON</v>
      </c>
      <c r="G21">
        <f>VLOOKUP(C:C,worksheet!A:T, 8, FALSE)</f>
        <v>67.12</v>
      </c>
      <c r="H21">
        <f>VLOOKUP(C:C,worksheet!A:T, 10, FALSE)</f>
        <v>32.28</v>
      </c>
      <c r="I21">
        <f>VLOOKUP(C:C,worksheet!A:T, 13, FALSE)</f>
        <v>0</v>
      </c>
      <c r="J21">
        <f>VLOOKUP(C:C,worksheet!A:T, 15, FALSE)</f>
        <v>0</v>
      </c>
      <c r="K21" s="143">
        <f t="shared" si="0"/>
        <v>-1</v>
      </c>
      <c r="L21" s="143">
        <f t="shared" si="1"/>
        <v>-1</v>
      </c>
      <c r="M21" s="142"/>
    </row>
    <row r="22" spans="1:13" x14ac:dyDescent="0.25">
      <c r="A22">
        <f>VLOOKUP(C:C,worksheet!A:T, 2, FALSE)</f>
        <v>2</v>
      </c>
      <c r="B22" t="str">
        <f>VLOOKUP(C:C,worksheet!A:T, 3, FALSE)</f>
        <v>I-805 SB</v>
      </c>
      <c r="C22">
        <f>'[2]I-805 SB'!A22</f>
        <v>797</v>
      </c>
      <c r="D22">
        <f>VLOOKUP(C:C,worksheet!A:T, 4, FALSE)</f>
        <v>35</v>
      </c>
      <c r="E22">
        <f>VLOOKUP(C:C,worksheet!A:T, 5, FALSE)</f>
        <v>0.31</v>
      </c>
      <c r="F22" t="str">
        <f>VLOOKUP(C:C,worksheet!A:T, 6, FALSE)</f>
        <v>EL CAJON</v>
      </c>
      <c r="G22">
        <f>VLOOKUP(C:C,worksheet!A:T, 8, FALSE)</f>
        <v>68.010000000000005</v>
      </c>
      <c r="H22">
        <f>VLOOKUP(C:C,worksheet!A:T, 10, FALSE)</f>
        <v>30.62</v>
      </c>
      <c r="I22">
        <f>VLOOKUP(C:C,worksheet!A:T, 13, FALSE)</f>
        <v>0</v>
      </c>
      <c r="J22">
        <f>VLOOKUP(C:C,worksheet!A:T, 15, FALSE)</f>
        <v>0</v>
      </c>
      <c r="K22" s="143">
        <f t="shared" si="0"/>
        <v>-1</v>
      </c>
      <c r="L22" s="143">
        <f t="shared" si="1"/>
        <v>-1</v>
      </c>
      <c r="M22" s="142"/>
    </row>
    <row r="23" spans="1:13" x14ac:dyDescent="0.25">
      <c r="A23">
        <f>VLOOKUP(C:C,worksheet!A:T, 2, FALSE)</f>
        <v>2</v>
      </c>
      <c r="B23" t="str">
        <f>VLOOKUP(C:C,worksheet!A:T, 3, FALSE)</f>
        <v>I-805 SB</v>
      </c>
      <c r="C23">
        <f>'[2]I-805 SB'!A23</f>
        <v>800</v>
      </c>
      <c r="D23">
        <f>VLOOKUP(C:C,worksheet!A:T, 4, FALSE)</f>
        <v>37</v>
      </c>
      <c r="E23">
        <f>VLOOKUP(C:C,worksheet!A:T, 5, FALSE)</f>
        <v>0.51</v>
      </c>
      <c r="F23" t="str">
        <f>VLOOKUP(C:C,worksheet!A:T, 6, FALSE)</f>
        <v>UNIVERSITY</v>
      </c>
      <c r="G23">
        <f>VLOOKUP(C:C,worksheet!A:T, 8, FALSE)</f>
        <v>67.62</v>
      </c>
      <c r="H23">
        <f>VLOOKUP(C:C,worksheet!A:T, 10, FALSE)</f>
        <v>34.39</v>
      </c>
      <c r="I23">
        <f>VLOOKUP(C:C,worksheet!A:T, 13, FALSE)</f>
        <v>0</v>
      </c>
      <c r="J23">
        <f>VLOOKUP(C:C,worksheet!A:T, 15, FALSE)</f>
        <v>0</v>
      </c>
      <c r="K23" s="143">
        <f t="shared" si="0"/>
        <v>-1</v>
      </c>
      <c r="L23" s="143">
        <f t="shared" si="1"/>
        <v>-1</v>
      </c>
      <c r="M23" s="142"/>
    </row>
    <row r="24" spans="1:13" x14ac:dyDescent="0.25">
      <c r="A24">
        <f>VLOOKUP(C:C,worksheet!A:T, 2, FALSE)</f>
        <v>2</v>
      </c>
      <c r="B24" t="str">
        <f>VLOOKUP(C:C,worksheet!A:T, 3, FALSE)</f>
        <v>I-805 SB</v>
      </c>
      <c r="C24">
        <f>'[2]I-805 SB'!A24</f>
        <v>15874</v>
      </c>
      <c r="D24">
        <f>VLOOKUP(C:C,worksheet!A:T, 4, FALSE)</f>
        <v>38</v>
      </c>
      <c r="E24">
        <f>VLOOKUP(C:C,worksheet!A:T, 5, FALSE)</f>
        <v>0.3</v>
      </c>
      <c r="F24" t="str">
        <f>VLOOKUP(C:C,worksheet!A:T, 6, FALSE)</f>
        <v>SR-15 SB</v>
      </c>
      <c r="G24">
        <f>VLOOKUP(C:C,worksheet!A:T, 8, FALSE)</f>
        <v>67.62</v>
      </c>
      <c r="H24">
        <f>VLOOKUP(C:C,worksheet!A:T, 10, FALSE)</f>
        <v>34.39</v>
      </c>
      <c r="I24">
        <f>VLOOKUP(C:C,worksheet!A:T, 13, FALSE)</f>
        <v>0</v>
      </c>
      <c r="J24">
        <f>VLOOKUP(C:C,worksheet!A:T, 15, FALSE)</f>
        <v>0</v>
      </c>
      <c r="K24" s="143">
        <f t="shared" si="0"/>
        <v>-1</v>
      </c>
      <c r="L24" s="143">
        <f t="shared" si="1"/>
        <v>-1</v>
      </c>
      <c r="M24" s="142"/>
    </row>
    <row r="25" spans="1:13" x14ac:dyDescent="0.25">
      <c r="A25">
        <f>VLOOKUP(C:C,worksheet!A:T, 2, FALSE)</f>
        <v>2</v>
      </c>
      <c r="B25" t="str">
        <f>VLOOKUP(C:C,worksheet!A:T, 3, FALSE)</f>
        <v>I-805 SB</v>
      </c>
      <c r="C25">
        <f>'[2]I-805 SB'!A25</f>
        <v>801</v>
      </c>
      <c r="D25">
        <f>VLOOKUP(C:C,worksheet!A:T, 4, FALSE)</f>
        <v>39</v>
      </c>
      <c r="E25">
        <f>VLOOKUP(C:C,worksheet!A:T, 5, FALSE)</f>
        <v>0.16</v>
      </c>
      <c r="F25" t="str">
        <f>VLOOKUP(C:C,worksheet!A:T, 6, FALSE)</f>
        <v>SR-15 SB</v>
      </c>
      <c r="G25">
        <f>VLOOKUP(C:C,worksheet!A:T, 8, FALSE)</f>
        <v>67.62</v>
      </c>
      <c r="H25">
        <f>VLOOKUP(C:C,worksheet!A:T, 10, FALSE)</f>
        <v>34.39</v>
      </c>
      <c r="I25">
        <f>VLOOKUP(C:C,worksheet!A:T, 13, FALSE)</f>
        <v>0</v>
      </c>
      <c r="J25">
        <f>VLOOKUP(C:C,worksheet!A:T, 15, FALSE)</f>
        <v>0</v>
      </c>
      <c r="K25" s="143">
        <f t="shared" si="0"/>
        <v>-1</v>
      </c>
      <c r="L25" s="143">
        <f t="shared" si="1"/>
        <v>-1</v>
      </c>
      <c r="M25" s="142"/>
    </row>
    <row r="26" spans="1:13" x14ac:dyDescent="0.25">
      <c r="A26">
        <f>VLOOKUP(C:C,worksheet!A:T, 2, FALSE)</f>
        <v>2</v>
      </c>
      <c r="B26" t="str">
        <f>VLOOKUP(C:C,worksheet!A:T, 3, FALSE)</f>
        <v>I-805 SB</v>
      </c>
      <c r="C26">
        <f>'[2]I-805 SB'!A26</f>
        <v>802</v>
      </c>
      <c r="D26">
        <f>VLOOKUP(C:C,worksheet!A:T, 4, FALSE)</f>
        <v>40</v>
      </c>
      <c r="E26">
        <f>VLOOKUP(C:C,worksheet!A:T, 5, FALSE)</f>
        <v>0.5</v>
      </c>
      <c r="F26" t="str">
        <f>VLOOKUP(C:C,worksheet!A:T, 6, FALSE)</f>
        <v>SR-15 SB</v>
      </c>
      <c r="G26">
        <f>VLOOKUP(C:C,worksheet!A:T, 8, FALSE)</f>
        <v>67.62</v>
      </c>
      <c r="H26">
        <f>VLOOKUP(C:C,worksheet!A:T, 10, FALSE)</f>
        <v>34.39</v>
      </c>
      <c r="I26">
        <f>VLOOKUP(C:C,worksheet!A:T, 13, FALSE)</f>
        <v>0</v>
      </c>
      <c r="J26">
        <f>VLOOKUP(C:C,worksheet!A:T, 15, FALSE)</f>
        <v>0</v>
      </c>
      <c r="K26" s="143">
        <f t="shared" si="0"/>
        <v>-1</v>
      </c>
      <c r="L26" s="143">
        <f t="shared" si="1"/>
        <v>-1</v>
      </c>
      <c r="M26" s="142"/>
    </row>
    <row r="27" spans="1:13" x14ac:dyDescent="0.25">
      <c r="A27">
        <f>VLOOKUP(C:C,worksheet!A:T, 2, FALSE)</f>
        <v>2</v>
      </c>
      <c r="B27" t="str">
        <f>VLOOKUP(C:C,worksheet!A:T, 3, FALSE)</f>
        <v>I-805 SB</v>
      </c>
      <c r="C27">
        <f>'[2]I-805 SB'!A27</f>
        <v>803</v>
      </c>
      <c r="D27">
        <f>VLOOKUP(C:C,worksheet!A:T, 4, FALSE)</f>
        <v>41</v>
      </c>
      <c r="E27">
        <f>VLOOKUP(C:C,worksheet!A:T, 5, FALSE)</f>
        <v>0.26</v>
      </c>
      <c r="F27" t="str">
        <f>VLOOKUP(C:C,worksheet!A:T, 6, FALSE)</f>
        <v>HOME</v>
      </c>
      <c r="G27">
        <f>VLOOKUP(C:C,worksheet!A:T, 8, FALSE)</f>
        <v>67.17</v>
      </c>
      <c r="H27">
        <f>VLOOKUP(C:C,worksheet!A:T, 10, FALSE)</f>
        <v>57.11</v>
      </c>
      <c r="I27">
        <f>VLOOKUP(C:C,worksheet!A:T, 13, FALSE)</f>
        <v>0</v>
      </c>
      <c r="J27">
        <f>VLOOKUP(C:C,worksheet!A:T, 15, FALSE)</f>
        <v>0</v>
      </c>
      <c r="K27" s="143">
        <f t="shared" si="0"/>
        <v>-1</v>
      </c>
      <c r="L27" s="143">
        <f t="shared" si="1"/>
        <v>-1</v>
      </c>
      <c r="M27" s="142"/>
    </row>
    <row r="28" spans="1:13" x14ac:dyDescent="0.25">
      <c r="A28">
        <f>VLOOKUP(C:C,worksheet!A:T, 2, FALSE)</f>
        <v>2</v>
      </c>
      <c r="B28" t="str">
        <f>VLOOKUP(C:C,worksheet!A:T, 3, FALSE)</f>
        <v>I-805 SB</v>
      </c>
      <c r="C28">
        <f>'[2]I-805 SB'!A28</f>
        <v>804</v>
      </c>
      <c r="D28">
        <f>VLOOKUP(C:C,worksheet!A:T, 4, FALSE)</f>
        <v>42</v>
      </c>
      <c r="E28">
        <f>VLOOKUP(C:C,worksheet!A:T, 5, FALSE)</f>
        <v>0.27</v>
      </c>
      <c r="F28">
        <f>VLOOKUP(C:C,worksheet!A:T, 6, FALSE)</f>
        <v>0</v>
      </c>
      <c r="G28">
        <f>VLOOKUP(C:C,worksheet!A:T, 8, FALSE)</f>
        <v>67.17</v>
      </c>
      <c r="H28">
        <f>VLOOKUP(C:C,worksheet!A:T, 10, FALSE)</f>
        <v>57.11</v>
      </c>
      <c r="I28">
        <f>VLOOKUP(C:C,worksheet!A:T, 13, FALSE)</f>
        <v>0</v>
      </c>
      <c r="J28">
        <f>VLOOKUP(C:C,worksheet!A:T, 15, FALSE)</f>
        <v>0</v>
      </c>
      <c r="K28" s="143">
        <f t="shared" si="0"/>
        <v>-1</v>
      </c>
      <c r="L28" s="143">
        <f t="shared" si="1"/>
        <v>-1</v>
      </c>
      <c r="M28" s="142"/>
    </row>
    <row r="29" spans="1:13" x14ac:dyDescent="0.25">
      <c r="A29">
        <f>VLOOKUP(C:C,worksheet!A:T, 2, FALSE)</f>
        <v>2</v>
      </c>
      <c r="B29" t="str">
        <f>VLOOKUP(C:C,worksheet!A:T, 3, FALSE)</f>
        <v>I-805 SB</v>
      </c>
      <c r="C29">
        <f>'[2]I-805 SB'!A29</f>
        <v>805</v>
      </c>
      <c r="D29">
        <f>VLOOKUP(C:C,worksheet!A:T, 4, FALSE)</f>
        <v>43</v>
      </c>
      <c r="E29">
        <f>VLOOKUP(C:C,worksheet!A:T, 5, FALSE)</f>
        <v>0.33</v>
      </c>
      <c r="F29" t="str">
        <f>VLOOKUP(C:C,worksheet!A:T, 6, FALSE)</f>
        <v>SR-94 EB</v>
      </c>
      <c r="G29">
        <f>VLOOKUP(C:C,worksheet!A:T, 8, FALSE)</f>
        <v>67.489999999999995</v>
      </c>
      <c r="H29">
        <f>VLOOKUP(C:C,worksheet!A:T, 10, FALSE)</f>
        <v>59.51</v>
      </c>
      <c r="I29">
        <f>VLOOKUP(C:C,worksheet!A:T, 13, FALSE)</f>
        <v>0</v>
      </c>
      <c r="J29">
        <f>VLOOKUP(C:C,worksheet!A:T, 15, FALSE)</f>
        <v>0</v>
      </c>
      <c r="K29" s="143">
        <f t="shared" si="0"/>
        <v>-1</v>
      </c>
      <c r="L29" s="143">
        <f t="shared" si="1"/>
        <v>-1</v>
      </c>
      <c r="M29" s="142"/>
    </row>
    <row r="30" spans="1:13" x14ac:dyDescent="0.25">
      <c r="A30">
        <f>VLOOKUP(C:C,worksheet!A:T, 2, FALSE)</f>
        <v>2</v>
      </c>
      <c r="B30" t="str">
        <f>VLOOKUP(C:C,worksheet!A:T, 3, FALSE)</f>
        <v>I-805 SB</v>
      </c>
      <c r="C30">
        <f>'[2]I-805 SB'!A30</f>
        <v>3221</v>
      </c>
      <c r="D30">
        <f>VLOOKUP(C:C,worksheet!A:T, 4, FALSE)</f>
        <v>44</v>
      </c>
      <c r="E30">
        <f>VLOOKUP(C:C,worksheet!A:T, 5, FALSE)</f>
        <v>0.15</v>
      </c>
      <c r="F30" t="str">
        <f>VLOOKUP(C:C,worksheet!A:T, 6, FALSE)</f>
        <v>MARKET</v>
      </c>
      <c r="G30">
        <f>VLOOKUP(C:C,worksheet!A:T, 8, FALSE)</f>
        <v>67.489999999999995</v>
      </c>
      <c r="H30">
        <f>VLOOKUP(C:C,worksheet!A:T, 10, FALSE)</f>
        <v>59.51</v>
      </c>
      <c r="I30">
        <f>VLOOKUP(C:C,worksheet!A:T, 13, FALSE)</f>
        <v>0</v>
      </c>
      <c r="J30">
        <f>VLOOKUP(C:C,worksheet!A:T, 15, FALSE)</f>
        <v>0</v>
      </c>
      <c r="K30" s="143">
        <f t="shared" si="0"/>
        <v>-1</v>
      </c>
      <c r="L30" s="143">
        <f t="shared" si="1"/>
        <v>-1</v>
      </c>
      <c r="M30" s="142"/>
    </row>
    <row r="31" spans="1:13" x14ac:dyDescent="0.25">
      <c r="A31">
        <f>VLOOKUP(C:C,worksheet!A:T, 2, FALSE)</f>
        <v>2</v>
      </c>
      <c r="B31" t="str">
        <f>VLOOKUP(C:C,worksheet!A:T, 3, FALSE)</f>
        <v>I-805 SB</v>
      </c>
      <c r="C31">
        <f>'[2]I-805 SB'!A31</f>
        <v>806</v>
      </c>
      <c r="D31">
        <f>VLOOKUP(C:C,worksheet!A:T, 4, FALSE)</f>
        <v>45</v>
      </c>
      <c r="E31">
        <f>VLOOKUP(C:C,worksheet!A:T, 5, FALSE)</f>
        <v>0.26</v>
      </c>
      <c r="F31" t="str">
        <f>VLOOKUP(C:C,worksheet!A:T, 6, FALSE)</f>
        <v>MARKET</v>
      </c>
      <c r="G31">
        <f>VLOOKUP(C:C,worksheet!A:T, 8, FALSE)</f>
        <v>67.489999999999995</v>
      </c>
      <c r="H31">
        <f>VLOOKUP(C:C,worksheet!A:T, 10, FALSE)</f>
        <v>59.51</v>
      </c>
      <c r="I31">
        <f>VLOOKUP(C:C,worksheet!A:T, 13, FALSE)</f>
        <v>0</v>
      </c>
      <c r="J31">
        <f>VLOOKUP(C:C,worksheet!A:T, 15, FALSE)</f>
        <v>0</v>
      </c>
      <c r="K31" s="143">
        <f t="shared" si="0"/>
        <v>-1</v>
      </c>
      <c r="L31" s="143">
        <f t="shared" si="1"/>
        <v>-1</v>
      </c>
      <c r="M31" s="142"/>
    </row>
    <row r="32" spans="1:13" x14ac:dyDescent="0.25">
      <c r="A32">
        <f>VLOOKUP(C:C,worksheet!A:T, 2, FALSE)</f>
        <v>2</v>
      </c>
      <c r="B32" t="str">
        <f>VLOOKUP(C:C,worksheet!A:T, 3, FALSE)</f>
        <v>I-805 SB</v>
      </c>
      <c r="C32">
        <f>'[2]I-805 SB'!A32</f>
        <v>807</v>
      </c>
      <c r="D32">
        <f>VLOOKUP(C:C,worksheet!A:T, 4, FALSE)</f>
        <v>46</v>
      </c>
      <c r="E32">
        <f>VLOOKUP(C:C,worksheet!A:T, 5, FALSE)</f>
        <v>0.21</v>
      </c>
      <c r="F32" t="str">
        <f>VLOOKUP(C:C,worksheet!A:T, 6, FALSE)</f>
        <v>SR-94 EB</v>
      </c>
      <c r="G32">
        <f>VLOOKUP(C:C,worksheet!A:T, 8, FALSE)</f>
        <v>67.37</v>
      </c>
      <c r="H32">
        <f>VLOOKUP(C:C,worksheet!A:T, 10, FALSE)</f>
        <v>53.66</v>
      </c>
      <c r="I32">
        <f>VLOOKUP(C:C,worksheet!A:T, 13, FALSE)</f>
        <v>0</v>
      </c>
      <c r="J32">
        <f>VLOOKUP(C:C,worksheet!A:T, 15, FALSE)</f>
        <v>0</v>
      </c>
      <c r="K32" s="143">
        <f t="shared" si="0"/>
        <v>-1</v>
      </c>
      <c r="L32" s="143">
        <f t="shared" si="1"/>
        <v>-1</v>
      </c>
      <c r="M32" s="142"/>
    </row>
    <row r="33" spans="1:13" x14ac:dyDescent="0.25">
      <c r="A33">
        <f>VLOOKUP(C:C,worksheet!A:T, 2, FALSE)</f>
        <v>2</v>
      </c>
      <c r="B33" t="str">
        <f>VLOOKUP(C:C,worksheet!A:T, 3, FALSE)</f>
        <v>I-805 SB</v>
      </c>
      <c r="C33">
        <f>'[2]I-805 SB'!A33</f>
        <v>808</v>
      </c>
      <c r="D33">
        <f>VLOOKUP(C:C,worksheet!A:T, 4, FALSE)</f>
        <v>47</v>
      </c>
      <c r="E33">
        <f>VLOOKUP(C:C,worksheet!A:T, 5, FALSE)</f>
        <v>0.27</v>
      </c>
      <c r="F33" t="str">
        <f>VLOOKUP(C:C,worksheet!A:T, 6, FALSE)</f>
        <v>MARKET</v>
      </c>
      <c r="G33">
        <f>VLOOKUP(C:C,worksheet!A:T, 8, FALSE)</f>
        <v>66.53</v>
      </c>
      <c r="H33">
        <f>VLOOKUP(C:C,worksheet!A:T, 10, FALSE)</f>
        <v>52.12</v>
      </c>
      <c r="I33">
        <f>VLOOKUP(C:C,worksheet!A:T, 13, FALSE)</f>
        <v>0</v>
      </c>
      <c r="J33">
        <f>VLOOKUP(C:C,worksheet!A:T, 15, FALSE)</f>
        <v>0</v>
      </c>
      <c r="K33" s="143">
        <f t="shared" si="0"/>
        <v>-1</v>
      </c>
      <c r="L33" s="143">
        <f t="shared" si="1"/>
        <v>-1</v>
      </c>
      <c r="M33" s="142"/>
    </row>
    <row r="34" spans="1:13" x14ac:dyDescent="0.25">
      <c r="A34">
        <f>VLOOKUP(C:C,worksheet!A:T, 2, FALSE)</f>
        <v>2</v>
      </c>
      <c r="B34" t="str">
        <f>VLOOKUP(C:C,worksheet!A:T, 3, FALSE)</f>
        <v>I-805 SB</v>
      </c>
      <c r="C34">
        <f>'[2]I-805 SB'!A34</f>
        <v>809</v>
      </c>
      <c r="D34">
        <f>VLOOKUP(C:C,worksheet!A:T, 4, FALSE)</f>
        <v>48</v>
      </c>
      <c r="E34">
        <f>VLOOKUP(C:C,worksheet!A:T, 5, FALSE)</f>
        <v>0.36</v>
      </c>
      <c r="F34" t="str">
        <f>VLOOKUP(C:C,worksheet!A:T, 6, FALSE)</f>
        <v>IMPERIAL</v>
      </c>
      <c r="G34">
        <f>VLOOKUP(C:C,worksheet!A:T, 8, FALSE)</f>
        <v>66.53</v>
      </c>
      <c r="H34">
        <f>VLOOKUP(C:C,worksheet!A:T, 10, FALSE)</f>
        <v>52.12</v>
      </c>
      <c r="I34">
        <f>VLOOKUP(C:C,worksheet!A:T, 13, FALSE)</f>
        <v>0</v>
      </c>
      <c r="J34">
        <f>VLOOKUP(C:C,worksheet!A:T, 15, FALSE)</f>
        <v>0</v>
      </c>
      <c r="K34" s="143">
        <f t="shared" si="0"/>
        <v>-1</v>
      </c>
      <c r="L34" s="143">
        <f t="shared" si="1"/>
        <v>-1</v>
      </c>
      <c r="M34" s="142"/>
    </row>
    <row r="35" spans="1:13" x14ac:dyDescent="0.25">
      <c r="A35">
        <f>VLOOKUP(C:C,worksheet!A:T, 2, FALSE)</f>
        <v>2</v>
      </c>
      <c r="B35" t="str">
        <f>VLOOKUP(C:C,worksheet!A:T, 3, FALSE)</f>
        <v>I-805 SB</v>
      </c>
      <c r="C35">
        <f>'[2]I-805 SB'!A35</f>
        <v>810</v>
      </c>
      <c r="D35">
        <f>VLOOKUP(C:C,worksheet!A:T, 4, FALSE)</f>
        <v>49</v>
      </c>
      <c r="E35">
        <f>VLOOKUP(C:C,worksheet!A:T, 5, FALSE)</f>
        <v>0.38</v>
      </c>
      <c r="F35" t="str">
        <f>VLOOKUP(C:C,worksheet!A:T, 6, FALSE)</f>
        <v>IMPERIAL</v>
      </c>
      <c r="G35">
        <f>VLOOKUP(C:C,worksheet!A:T, 8, FALSE)</f>
        <v>66.53</v>
      </c>
      <c r="H35">
        <f>VLOOKUP(C:C,worksheet!A:T, 10, FALSE)</f>
        <v>52.12</v>
      </c>
      <c r="I35">
        <f>VLOOKUP(C:C,worksheet!A:T, 13, FALSE)</f>
        <v>0</v>
      </c>
      <c r="J35">
        <f>VLOOKUP(C:C,worksheet!A:T, 15, FALSE)</f>
        <v>0</v>
      </c>
      <c r="K35" s="143">
        <f t="shared" si="0"/>
        <v>-1</v>
      </c>
      <c r="L35" s="143">
        <f t="shared" si="1"/>
        <v>-1</v>
      </c>
      <c r="M35" s="142"/>
    </row>
    <row r="36" spans="1:13" x14ac:dyDescent="0.25">
      <c r="A36">
        <f>VLOOKUP(C:C,worksheet!A:T, 2, FALSE)</f>
        <v>2</v>
      </c>
      <c r="B36" t="str">
        <f>VLOOKUP(C:C,worksheet!A:T, 3, FALSE)</f>
        <v>I-805 SB</v>
      </c>
      <c r="C36">
        <f>'[2]I-805 SB'!A36</f>
        <v>811</v>
      </c>
      <c r="D36">
        <f>VLOOKUP(C:C,worksheet!A:T, 4, FALSE)</f>
        <v>50</v>
      </c>
      <c r="E36">
        <f>VLOOKUP(C:C,worksheet!A:T, 5, FALSE)</f>
        <v>0.15</v>
      </c>
      <c r="F36" t="str">
        <f>VLOOKUP(C:C,worksheet!A:T, 6, FALSE)</f>
        <v>43RD</v>
      </c>
      <c r="G36">
        <f>VLOOKUP(C:C,worksheet!A:T, 8, FALSE)</f>
        <v>65.81</v>
      </c>
      <c r="H36">
        <f>VLOOKUP(C:C,worksheet!A:T, 10, FALSE)</f>
        <v>58.65</v>
      </c>
      <c r="I36">
        <f>VLOOKUP(C:C,worksheet!A:T, 13, FALSE)</f>
        <v>0</v>
      </c>
      <c r="J36">
        <f>VLOOKUP(C:C,worksheet!A:T, 15, FALSE)</f>
        <v>0</v>
      </c>
      <c r="K36" s="143">
        <f t="shared" si="0"/>
        <v>-1</v>
      </c>
      <c r="L36" s="143">
        <f t="shared" si="1"/>
        <v>-1</v>
      </c>
      <c r="M36" s="142"/>
    </row>
    <row r="37" spans="1:13" x14ac:dyDescent="0.25">
      <c r="A37">
        <f>VLOOKUP(C:C,worksheet!A:T, 2, FALSE)</f>
        <v>2</v>
      </c>
      <c r="B37" t="str">
        <f>VLOOKUP(C:C,worksheet!A:T, 3, FALSE)</f>
        <v>I-805 SB</v>
      </c>
      <c r="C37">
        <f>'[2]I-805 SB'!A37</f>
        <v>3222</v>
      </c>
      <c r="D37">
        <f>VLOOKUP(C:C,worksheet!A:T, 4, FALSE)</f>
        <v>51</v>
      </c>
      <c r="E37">
        <f>VLOOKUP(C:C,worksheet!A:T, 5, FALSE)</f>
        <v>0.22</v>
      </c>
      <c r="F37" t="str">
        <f>VLOOKUP(C:C,worksheet!A:T, 6, FALSE)</f>
        <v>47TH</v>
      </c>
      <c r="G37">
        <f>VLOOKUP(C:C,worksheet!A:T, 8, FALSE)</f>
        <v>65.81</v>
      </c>
      <c r="H37">
        <f>VLOOKUP(C:C,worksheet!A:T, 10, FALSE)</f>
        <v>58.65</v>
      </c>
      <c r="I37">
        <f>VLOOKUP(C:C,worksheet!A:T, 13, FALSE)</f>
        <v>0</v>
      </c>
      <c r="J37">
        <f>VLOOKUP(C:C,worksheet!A:T, 15, FALSE)</f>
        <v>0</v>
      </c>
      <c r="K37" s="143">
        <f t="shared" si="0"/>
        <v>-1</v>
      </c>
      <c r="L37" s="143">
        <f t="shared" si="1"/>
        <v>-1</v>
      </c>
      <c r="M37" s="142"/>
    </row>
    <row r="38" spans="1:13" x14ac:dyDescent="0.25">
      <c r="A38">
        <f>VLOOKUP(C:C,worksheet!A:T, 2, FALSE)</f>
        <v>2</v>
      </c>
      <c r="B38" t="str">
        <f>VLOOKUP(C:C,worksheet!A:T, 3, FALSE)</f>
        <v>I-805 SB</v>
      </c>
      <c r="C38">
        <f>'[2]I-805 SB'!A38</f>
        <v>20788</v>
      </c>
      <c r="D38">
        <f>VLOOKUP(C:C,worksheet!A:T, 4, FALSE)</f>
        <v>52</v>
      </c>
      <c r="E38">
        <f>VLOOKUP(C:C,worksheet!A:T, 5, FALSE)</f>
        <v>0.27</v>
      </c>
      <c r="F38" t="str">
        <f>VLOOKUP(C:C,worksheet!A:T, 6, FALSE)</f>
        <v>47TH</v>
      </c>
      <c r="G38">
        <f>VLOOKUP(C:C,worksheet!A:T, 8, FALSE)</f>
        <v>65.81</v>
      </c>
      <c r="H38">
        <f>VLOOKUP(C:C,worksheet!A:T, 10, FALSE)</f>
        <v>58.65</v>
      </c>
      <c r="I38">
        <f>VLOOKUP(C:C,worksheet!A:T, 13, FALSE)</f>
        <v>0</v>
      </c>
      <c r="J38">
        <f>VLOOKUP(C:C,worksheet!A:T, 15, FALSE)</f>
        <v>0</v>
      </c>
      <c r="K38" s="143">
        <f t="shared" si="0"/>
        <v>-1</v>
      </c>
      <c r="L38" s="143">
        <f t="shared" si="1"/>
        <v>-1</v>
      </c>
      <c r="M38" s="142"/>
    </row>
    <row r="39" spans="1:13" x14ac:dyDescent="0.25">
      <c r="A39">
        <f>VLOOKUP(C:C,worksheet!A:T, 2, FALSE)</f>
        <v>2</v>
      </c>
      <c r="B39" t="str">
        <f>VLOOKUP(C:C,worksheet!A:T, 3, FALSE)</f>
        <v>I-805 SB</v>
      </c>
      <c r="C39">
        <f>'[2]I-805 SB'!A39</f>
        <v>813</v>
      </c>
      <c r="D39">
        <f>VLOOKUP(C:C,worksheet!A:T, 4, FALSE)</f>
        <v>53</v>
      </c>
      <c r="E39">
        <f>VLOOKUP(C:C,worksheet!A:T, 5, FALSE)</f>
        <v>0.25</v>
      </c>
      <c r="F39" t="str">
        <f>VLOOKUP(C:C,worksheet!A:T, 6, FALSE)</f>
        <v>47TH</v>
      </c>
      <c r="G39">
        <f>VLOOKUP(C:C,worksheet!A:T, 8, FALSE)</f>
        <v>65.81</v>
      </c>
      <c r="H39">
        <f>VLOOKUP(C:C,worksheet!A:T, 10, FALSE)</f>
        <v>58.65</v>
      </c>
      <c r="I39">
        <f>VLOOKUP(C:C,worksheet!A:T, 13, FALSE)</f>
        <v>0</v>
      </c>
      <c r="J39">
        <f>VLOOKUP(C:C,worksheet!A:T, 15, FALSE)</f>
        <v>0</v>
      </c>
      <c r="K39" s="143">
        <f t="shared" si="0"/>
        <v>-1</v>
      </c>
      <c r="L39" s="143">
        <f t="shared" si="1"/>
        <v>-1</v>
      </c>
      <c r="M39" s="142"/>
    </row>
    <row r="40" spans="1:13" x14ac:dyDescent="0.25">
      <c r="A40">
        <f>VLOOKUP(C:C,worksheet!A:T, 2, FALSE)</f>
        <v>2</v>
      </c>
      <c r="B40" t="str">
        <f>VLOOKUP(C:C,worksheet!A:T, 3, FALSE)</f>
        <v>I-805 SB</v>
      </c>
      <c r="C40">
        <f>'[2]I-805 SB'!A40</f>
        <v>815</v>
      </c>
      <c r="D40">
        <f>VLOOKUP(C:C,worksheet!A:T, 4, FALSE)</f>
        <v>54</v>
      </c>
      <c r="E40">
        <f>VLOOKUP(C:C,worksheet!A:T, 5, FALSE)</f>
        <v>0.39</v>
      </c>
      <c r="F40" t="str">
        <f>VLOOKUP(C:C,worksheet!A:T, 6, FALSE)</f>
        <v>43RD</v>
      </c>
      <c r="G40">
        <f>VLOOKUP(C:C,worksheet!A:T, 8, FALSE)</f>
        <v>65.650000000000006</v>
      </c>
      <c r="H40">
        <f>VLOOKUP(C:C,worksheet!A:T, 10, FALSE)</f>
        <v>59.7</v>
      </c>
      <c r="I40">
        <f>VLOOKUP(C:C,worksheet!A:T, 13, FALSE)</f>
        <v>0</v>
      </c>
      <c r="J40">
        <f>VLOOKUP(C:C,worksheet!A:T, 15, FALSE)</f>
        <v>0</v>
      </c>
      <c r="K40" s="143">
        <f t="shared" si="0"/>
        <v>-1</v>
      </c>
      <c r="L40" s="143">
        <f t="shared" si="1"/>
        <v>-1</v>
      </c>
      <c r="M40" s="142"/>
    </row>
    <row r="41" spans="1:13" x14ac:dyDescent="0.25">
      <c r="A41">
        <f>VLOOKUP(C:C,worksheet!A:T, 2, FALSE)</f>
        <v>2</v>
      </c>
      <c r="B41" t="str">
        <f>VLOOKUP(C:C,worksheet!A:T, 3, FALSE)</f>
        <v>I-805 SB</v>
      </c>
      <c r="C41">
        <f>'[2]I-805 SB'!A41</f>
        <v>20789</v>
      </c>
      <c r="D41">
        <f>VLOOKUP(C:C,worksheet!A:T, 4, FALSE)</f>
        <v>55</v>
      </c>
      <c r="E41">
        <f>VLOOKUP(C:C,worksheet!A:T, 5, FALSE)</f>
        <v>0.43</v>
      </c>
      <c r="F41" t="str">
        <f>VLOOKUP(C:C,worksheet!A:T, 6, FALSE)</f>
        <v>PLAZA</v>
      </c>
      <c r="G41">
        <f>VLOOKUP(C:C,worksheet!A:T, 8, FALSE)</f>
        <v>65.650000000000006</v>
      </c>
      <c r="H41">
        <f>VLOOKUP(C:C,worksheet!A:T, 10, FALSE)</f>
        <v>59.7</v>
      </c>
      <c r="I41">
        <f>VLOOKUP(C:C,worksheet!A:T, 13, FALSE)</f>
        <v>0</v>
      </c>
      <c r="J41">
        <f>VLOOKUP(C:C,worksheet!A:T, 15, FALSE)</f>
        <v>0</v>
      </c>
      <c r="K41" s="143">
        <f t="shared" si="0"/>
        <v>-1</v>
      </c>
      <c r="L41" s="143">
        <f t="shared" si="1"/>
        <v>-1</v>
      </c>
      <c r="M41" s="142"/>
    </row>
    <row r="42" spans="1:13" x14ac:dyDescent="0.25">
      <c r="A42">
        <f>VLOOKUP(C:C,worksheet!A:T, 2, FALSE)</f>
        <v>2</v>
      </c>
      <c r="B42" t="str">
        <f>VLOOKUP(C:C,worksheet!A:T, 3, FALSE)</f>
        <v>I-805 SB</v>
      </c>
      <c r="C42">
        <f>'[2]I-805 SB'!A42</f>
        <v>20790</v>
      </c>
      <c r="D42">
        <f>VLOOKUP(C:C,worksheet!A:T, 4, FALSE)</f>
        <v>56</v>
      </c>
      <c r="E42">
        <f>VLOOKUP(C:C,worksheet!A:T, 5, FALSE)</f>
        <v>0.67</v>
      </c>
      <c r="F42" t="str">
        <f>VLOOKUP(C:C,worksheet!A:T, 6, FALSE)</f>
        <v>PLAZA</v>
      </c>
      <c r="G42">
        <f>VLOOKUP(C:C,worksheet!A:T, 8, FALSE)</f>
        <v>65.650000000000006</v>
      </c>
      <c r="H42">
        <f>VLOOKUP(C:C,worksheet!A:T, 10, FALSE)</f>
        <v>59.7</v>
      </c>
      <c r="I42">
        <f>VLOOKUP(C:C,worksheet!A:T, 13, FALSE)</f>
        <v>0</v>
      </c>
      <c r="J42">
        <f>VLOOKUP(C:C,worksheet!A:T, 15, FALSE)</f>
        <v>0</v>
      </c>
      <c r="K42" s="143">
        <f t="shared" si="0"/>
        <v>-1</v>
      </c>
      <c r="L42" s="143">
        <f t="shared" si="1"/>
        <v>-1</v>
      </c>
      <c r="M42" s="142"/>
    </row>
    <row r="43" spans="1:13" x14ac:dyDescent="0.25">
      <c r="A43">
        <f>VLOOKUP(C:C,worksheet!A:T, 2, FALSE)</f>
        <v>2</v>
      </c>
      <c r="B43" t="str">
        <f>VLOOKUP(C:C,worksheet!A:T, 3, FALSE)</f>
        <v>I-805 SB</v>
      </c>
      <c r="C43">
        <f>'[2]I-805 SB'!A43</f>
        <v>3223</v>
      </c>
      <c r="D43">
        <f>VLOOKUP(C:C,worksheet!A:T, 4, FALSE)</f>
        <v>58</v>
      </c>
      <c r="E43">
        <f>VLOOKUP(C:C,worksheet!A:T, 5, FALSE)</f>
        <v>0.33</v>
      </c>
      <c r="F43" t="str">
        <f>VLOOKUP(C:C,worksheet!A:T, 6, FALSE)</f>
        <v>SWEETWATER</v>
      </c>
      <c r="G43">
        <f>VLOOKUP(C:C,worksheet!A:T, 8, FALSE)</f>
        <v>66.150000000000006</v>
      </c>
      <c r="H43">
        <f>VLOOKUP(C:C,worksheet!A:T, 10, FALSE)</f>
        <v>60.61</v>
      </c>
      <c r="I43">
        <f>VLOOKUP(C:C,worksheet!A:T, 13, FALSE)</f>
        <v>0</v>
      </c>
      <c r="J43">
        <f>VLOOKUP(C:C,worksheet!A:T, 15, FALSE)</f>
        <v>0</v>
      </c>
      <c r="K43" s="143">
        <f t="shared" si="0"/>
        <v>-1</v>
      </c>
      <c r="L43" s="143">
        <f t="shared" si="1"/>
        <v>-1</v>
      </c>
      <c r="M43" s="142"/>
    </row>
    <row r="44" spans="1:13" x14ac:dyDescent="0.25">
      <c r="A44">
        <f>VLOOKUP(C:C,worksheet!A:T, 2, FALSE)</f>
        <v>2</v>
      </c>
      <c r="B44" t="str">
        <f>VLOOKUP(C:C,worksheet!A:T, 3, FALSE)</f>
        <v>I-805 SB</v>
      </c>
      <c r="C44">
        <f>'[2]I-805 SB'!A44</f>
        <v>823</v>
      </c>
      <c r="D44">
        <f>VLOOKUP(C:C,worksheet!A:T, 4, FALSE)</f>
        <v>59</v>
      </c>
      <c r="E44">
        <f>VLOOKUP(C:C,worksheet!A:T, 5, FALSE)</f>
        <v>0.14000000000000001</v>
      </c>
      <c r="F44" t="str">
        <f>VLOOKUP(C:C,worksheet!A:T, 6, FALSE)</f>
        <v>SWEETWATER</v>
      </c>
      <c r="G44">
        <f>VLOOKUP(C:C,worksheet!A:T, 8, FALSE)</f>
        <v>66.150000000000006</v>
      </c>
      <c r="H44">
        <f>VLOOKUP(C:C,worksheet!A:T, 10, FALSE)</f>
        <v>60.61</v>
      </c>
      <c r="I44">
        <f>VLOOKUP(C:C,worksheet!A:T, 13, FALSE)</f>
        <v>0</v>
      </c>
      <c r="J44">
        <f>VLOOKUP(C:C,worksheet!A:T, 15, FALSE)</f>
        <v>0</v>
      </c>
      <c r="K44" s="143">
        <f t="shared" si="0"/>
        <v>-1</v>
      </c>
      <c r="L44" s="143">
        <f t="shared" si="1"/>
        <v>-1</v>
      </c>
      <c r="M44" s="142"/>
    </row>
    <row r="45" spans="1:13" x14ac:dyDescent="0.25">
      <c r="A45">
        <f>VLOOKUP(C:C,worksheet!A:T, 2, FALSE)</f>
        <v>2</v>
      </c>
      <c r="B45" t="str">
        <f>VLOOKUP(C:C,worksheet!A:T, 3, FALSE)</f>
        <v>I-805 SB</v>
      </c>
      <c r="C45">
        <f>'[2]I-805 SB'!A45</f>
        <v>824</v>
      </c>
      <c r="D45">
        <f>VLOOKUP(C:C,worksheet!A:T, 4, FALSE)</f>
        <v>60</v>
      </c>
      <c r="E45">
        <f>VLOOKUP(C:C,worksheet!A:T, 5, FALSE)</f>
        <v>0.17</v>
      </c>
      <c r="F45" t="str">
        <f>VLOOKUP(C:C,worksheet!A:T, 6, FALSE)</f>
        <v>EUCLID</v>
      </c>
      <c r="G45">
        <f>VLOOKUP(C:C,worksheet!A:T, 8, FALSE)</f>
        <v>66.150000000000006</v>
      </c>
      <c r="H45">
        <f>VLOOKUP(C:C,worksheet!A:T, 10, FALSE)</f>
        <v>60.61</v>
      </c>
      <c r="I45">
        <f>VLOOKUP(C:C,worksheet!A:T, 13, FALSE)</f>
        <v>0</v>
      </c>
      <c r="J45">
        <f>VLOOKUP(C:C,worksheet!A:T, 15, FALSE)</f>
        <v>0</v>
      </c>
      <c r="K45" s="143">
        <f t="shared" si="0"/>
        <v>-1</v>
      </c>
      <c r="L45" s="143">
        <f t="shared" si="1"/>
        <v>-1</v>
      </c>
      <c r="M45" s="142"/>
    </row>
    <row r="46" spans="1:13" x14ac:dyDescent="0.25">
      <c r="A46">
        <f>VLOOKUP(C:C,worksheet!A:T, 2, FALSE)</f>
        <v>2</v>
      </c>
      <c r="B46" t="str">
        <f>VLOOKUP(C:C,worksheet!A:T, 3, FALSE)</f>
        <v>I-805 SB</v>
      </c>
      <c r="C46">
        <f>'[2]I-805 SB'!A46</f>
        <v>834</v>
      </c>
      <c r="D46">
        <f>VLOOKUP(C:C,worksheet!A:T, 4, FALSE)</f>
        <v>61</v>
      </c>
      <c r="E46">
        <f>VLOOKUP(C:C,worksheet!A:T, 5, FALSE)</f>
        <v>0.2</v>
      </c>
      <c r="F46" t="str">
        <f>VLOOKUP(C:C,worksheet!A:T, 6, FALSE)</f>
        <v>EUCLID</v>
      </c>
      <c r="G46">
        <f>VLOOKUP(C:C,worksheet!A:T, 8, FALSE)</f>
        <v>66.150000000000006</v>
      </c>
      <c r="H46">
        <f>VLOOKUP(C:C,worksheet!A:T, 10, FALSE)</f>
        <v>60.61</v>
      </c>
      <c r="I46">
        <f>VLOOKUP(C:C,worksheet!A:T, 13, FALSE)</f>
        <v>0</v>
      </c>
      <c r="J46">
        <f>VLOOKUP(C:C,worksheet!A:T, 15, FALSE)</f>
        <v>0</v>
      </c>
      <c r="K46" s="143">
        <f t="shared" si="0"/>
        <v>-1</v>
      </c>
      <c r="L46" s="143">
        <f t="shared" si="1"/>
        <v>-1</v>
      </c>
      <c r="M46" s="142"/>
    </row>
    <row r="47" spans="1:13" x14ac:dyDescent="0.25">
      <c r="A47">
        <f>VLOOKUP(C:C,worksheet!A:T, 2, FALSE)</f>
        <v>2</v>
      </c>
      <c r="B47" t="str">
        <f>VLOOKUP(C:C,worksheet!A:T, 3, FALSE)</f>
        <v>I-805 SB</v>
      </c>
      <c r="C47">
        <f>'[2]I-805 SB'!A47</f>
        <v>835</v>
      </c>
      <c r="D47">
        <f>VLOOKUP(C:C,worksheet!A:T, 4, FALSE)</f>
        <v>62</v>
      </c>
      <c r="E47">
        <f>VLOOKUP(C:C,worksheet!A:T, 5, FALSE)</f>
        <v>0.35</v>
      </c>
      <c r="F47" t="str">
        <f>VLOOKUP(C:C,worksheet!A:T, 6, FALSE)</f>
        <v>SR-54 EB</v>
      </c>
      <c r="G47">
        <f>VLOOKUP(C:C,worksheet!A:T, 8, FALSE)</f>
        <v>66.150000000000006</v>
      </c>
      <c r="H47">
        <f>VLOOKUP(C:C,worksheet!A:T, 10, FALSE)</f>
        <v>60.61</v>
      </c>
      <c r="I47">
        <f>VLOOKUP(C:C,worksheet!A:T, 13, FALSE)</f>
        <v>0</v>
      </c>
      <c r="J47">
        <f>VLOOKUP(C:C,worksheet!A:T, 15, FALSE)</f>
        <v>0</v>
      </c>
      <c r="K47" s="143">
        <f t="shared" si="0"/>
        <v>-1</v>
      </c>
      <c r="L47" s="143">
        <f t="shared" si="1"/>
        <v>-1</v>
      </c>
      <c r="M47" s="142"/>
    </row>
    <row r="48" spans="1:13" x14ac:dyDescent="0.25">
      <c r="A48">
        <f>VLOOKUP(C:C,worksheet!A:T, 2, FALSE)</f>
        <v>2</v>
      </c>
      <c r="B48" t="str">
        <f>VLOOKUP(C:C,worksheet!A:T, 3, FALSE)</f>
        <v>I-805 SB</v>
      </c>
      <c r="C48">
        <f>'[2]I-805 SB'!A48</f>
        <v>836</v>
      </c>
      <c r="D48">
        <f>VLOOKUP(C:C,worksheet!A:T, 4, FALSE)</f>
        <v>63</v>
      </c>
      <c r="E48">
        <f>VLOOKUP(C:C,worksheet!A:T, 5, FALSE)</f>
        <v>0.47</v>
      </c>
      <c r="F48" t="str">
        <f>VLOOKUP(C:C,worksheet!A:T, 6, FALSE)</f>
        <v>BONITA</v>
      </c>
      <c r="G48">
        <f>VLOOKUP(C:C,worksheet!A:T, 8, FALSE)</f>
        <v>63.91</v>
      </c>
      <c r="H48">
        <f>VLOOKUP(C:C,worksheet!A:T, 10, FALSE)</f>
        <v>57.4</v>
      </c>
      <c r="I48">
        <f>VLOOKUP(C:C,worksheet!A:T, 13, FALSE)</f>
        <v>0</v>
      </c>
      <c r="J48">
        <f>VLOOKUP(C:C,worksheet!A:T, 15, FALSE)</f>
        <v>0</v>
      </c>
      <c r="K48" s="143">
        <f t="shared" si="0"/>
        <v>-1</v>
      </c>
      <c r="L48" s="143">
        <f t="shared" si="1"/>
        <v>-1</v>
      </c>
      <c r="M48" s="142"/>
    </row>
    <row r="49" spans="1:13" x14ac:dyDescent="0.25">
      <c r="A49">
        <f>VLOOKUP(C:C,worksheet!A:T, 2, FALSE)</f>
        <v>2</v>
      </c>
      <c r="B49" t="str">
        <f>VLOOKUP(C:C,worksheet!A:T, 3, FALSE)</f>
        <v>I-805 SB</v>
      </c>
      <c r="C49">
        <f>'[2]I-805 SB'!A49</f>
        <v>837</v>
      </c>
      <c r="D49">
        <f>VLOOKUP(C:C,worksheet!A:T, 4, FALSE)</f>
        <v>64</v>
      </c>
      <c r="E49">
        <f>VLOOKUP(C:C,worksheet!A:T, 5, FALSE)</f>
        <v>0.27</v>
      </c>
      <c r="F49" t="str">
        <f>VLOOKUP(C:C,worksheet!A:T, 6, FALSE)</f>
        <v>BONITA</v>
      </c>
      <c r="G49">
        <f>VLOOKUP(C:C,worksheet!A:T, 8, FALSE)</f>
        <v>62.9</v>
      </c>
      <c r="H49">
        <f>VLOOKUP(C:C,worksheet!A:T, 10, FALSE)</f>
        <v>55.08</v>
      </c>
      <c r="I49">
        <f>VLOOKUP(C:C,worksheet!A:T, 13, FALSE)</f>
        <v>0</v>
      </c>
      <c r="J49">
        <f>VLOOKUP(C:C,worksheet!A:T, 15, FALSE)</f>
        <v>0</v>
      </c>
      <c r="K49" s="143">
        <f t="shared" si="0"/>
        <v>-1</v>
      </c>
      <c r="L49" s="143">
        <f t="shared" si="1"/>
        <v>-1</v>
      </c>
      <c r="M49" s="142"/>
    </row>
    <row r="50" spans="1:13" x14ac:dyDescent="0.25">
      <c r="A50">
        <f>VLOOKUP(C:C,worksheet!A:T, 2, FALSE)</f>
        <v>2</v>
      </c>
      <c r="B50" t="str">
        <f>VLOOKUP(C:C,worksheet!A:T, 3, FALSE)</f>
        <v>I-805 SB</v>
      </c>
      <c r="C50">
        <f>'[2]I-805 SB'!A50</f>
        <v>10486</v>
      </c>
      <c r="D50">
        <f>VLOOKUP(C:C,worksheet!A:T, 4, FALSE)</f>
        <v>65</v>
      </c>
      <c r="E50">
        <f>VLOOKUP(C:C,worksheet!A:T, 5, FALSE)</f>
        <v>0.14000000000000001</v>
      </c>
      <c r="F50" t="str">
        <f>VLOOKUP(C:C,worksheet!A:T, 6, FALSE)</f>
        <v>H</v>
      </c>
      <c r="G50">
        <f>VLOOKUP(C:C,worksheet!A:T, 8, FALSE)</f>
        <v>62.9</v>
      </c>
      <c r="H50">
        <f>VLOOKUP(C:C,worksheet!A:T, 10, FALSE)</f>
        <v>55.08</v>
      </c>
      <c r="I50">
        <f>VLOOKUP(C:C,worksheet!A:T, 13, FALSE)</f>
        <v>0</v>
      </c>
      <c r="J50">
        <f>VLOOKUP(C:C,worksheet!A:T, 15, FALSE)</f>
        <v>0</v>
      </c>
      <c r="K50" s="143">
        <f t="shared" si="0"/>
        <v>-1</v>
      </c>
      <c r="L50" s="143">
        <f t="shared" si="1"/>
        <v>-1</v>
      </c>
      <c r="M50" s="142"/>
    </row>
    <row r="51" spans="1:13" x14ac:dyDescent="0.25">
      <c r="A51">
        <f>VLOOKUP(C:C,worksheet!A:T, 2, FALSE)</f>
        <v>2</v>
      </c>
      <c r="B51" t="str">
        <f>VLOOKUP(C:C,worksheet!A:T, 3, FALSE)</f>
        <v>I-805 SB</v>
      </c>
      <c r="C51">
        <f>'[2]I-805 SB'!A51</f>
        <v>22157</v>
      </c>
      <c r="D51">
        <f>VLOOKUP(C:C,worksheet!A:T, 4, FALSE)</f>
        <v>66</v>
      </c>
      <c r="E51">
        <f>VLOOKUP(C:C,worksheet!A:T, 5, FALSE)</f>
        <v>0.16</v>
      </c>
      <c r="F51" t="str">
        <f>VLOOKUP(C:C,worksheet!A:T, 6, FALSE)</f>
        <v>H</v>
      </c>
      <c r="G51">
        <f>VLOOKUP(C:C,worksheet!A:T, 8, FALSE)</f>
        <v>62.9</v>
      </c>
      <c r="H51">
        <f>VLOOKUP(C:C,worksheet!A:T, 10, FALSE)</f>
        <v>55.08</v>
      </c>
      <c r="I51">
        <f>VLOOKUP(C:C,worksheet!A:T, 13, FALSE)</f>
        <v>0</v>
      </c>
      <c r="J51">
        <f>VLOOKUP(C:C,worksheet!A:T, 15, FALSE)</f>
        <v>0</v>
      </c>
      <c r="K51" s="143">
        <f t="shared" si="0"/>
        <v>-1</v>
      </c>
      <c r="L51" s="143">
        <f t="shared" si="1"/>
        <v>-1</v>
      </c>
      <c r="M51" s="142"/>
    </row>
    <row r="52" spans="1:13" x14ac:dyDescent="0.25">
      <c r="A52">
        <f>VLOOKUP(C:C,worksheet!A:T, 2, FALSE)</f>
        <v>2</v>
      </c>
      <c r="B52" t="str">
        <f>VLOOKUP(C:C,worksheet!A:T, 3, FALSE)</f>
        <v>I-805 SB</v>
      </c>
      <c r="C52">
        <f>'[2]I-805 SB'!A52</f>
        <v>22158</v>
      </c>
      <c r="D52">
        <f>VLOOKUP(C:C,worksheet!A:T, 4, FALSE)</f>
        <v>67</v>
      </c>
      <c r="E52">
        <f>VLOOKUP(C:C,worksheet!A:T, 5, FALSE)</f>
        <v>0.06</v>
      </c>
      <c r="F52" t="str">
        <f>VLOOKUP(C:C,worksheet!A:T, 6, FALSE)</f>
        <v>H</v>
      </c>
      <c r="G52">
        <f>VLOOKUP(C:C,worksheet!A:T, 8, FALSE)</f>
        <v>62.9</v>
      </c>
      <c r="H52">
        <f>VLOOKUP(C:C,worksheet!A:T, 10, FALSE)</f>
        <v>55.08</v>
      </c>
      <c r="I52">
        <f>VLOOKUP(C:C,worksheet!A:T, 13, FALSE)</f>
        <v>0</v>
      </c>
      <c r="J52">
        <f>VLOOKUP(C:C,worksheet!A:T, 15, FALSE)</f>
        <v>0</v>
      </c>
      <c r="K52" s="143">
        <f t="shared" si="0"/>
        <v>-1</v>
      </c>
      <c r="L52" s="143">
        <f t="shared" si="1"/>
        <v>-1</v>
      </c>
      <c r="M52" s="142"/>
    </row>
    <row r="53" spans="1:13" x14ac:dyDescent="0.25">
      <c r="A53">
        <f>VLOOKUP(C:C,worksheet!A:T, 2, FALSE)</f>
        <v>2</v>
      </c>
      <c r="B53" t="str">
        <f>VLOOKUP(C:C,worksheet!A:T, 3, FALSE)</f>
        <v>I-805 SB</v>
      </c>
      <c r="C53">
        <f>'[2]I-805 SB'!A53</f>
        <v>839</v>
      </c>
      <c r="D53">
        <f>VLOOKUP(C:C,worksheet!A:T, 4, FALSE)</f>
        <v>68</v>
      </c>
      <c r="E53">
        <f>VLOOKUP(C:C,worksheet!A:T, 5, FALSE)</f>
        <v>0.09</v>
      </c>
      <c r="F53" t="str">
        <f>VLOOKUP(C:C,worksheet!A:T, 6, FALSE)</f>
        <v>H</v>
      </c>
      <c r="G53">
        <f>VLOOKUP(C:C,worksheet!A:T, 8, FALSE)</f>
        <v>62.9</v>
      </c>
      <c r="H53">
        <f>VLOOKUP(C:C,worksheet!A:T, 10, FALSE)</f>
        <v>55.08</v>
      </c>
      <c r="I53">
        <f>VLOOKUP(C:C,worksheet!A:T, 13, FALSE)</f>
        <v>0</v>
      </c>
      <c r="J53">
        <f>VLOOKUP(C:C,worksheet!A:T, 15, FALSE)</f>
        <v>0</v>
      </c>
      <c r="K53" s="143">
        <f t="shared" si="0"/>
        <v>-1</v>
      </c>
      <c r="L53" s="143">
        <f t="shared" si="1"/>
        <v>-1</v>
      </c>
      <c r="M53" s="142"/>
    </row>
    <row r="54" spans="1:13" x14ac:dyDescent="0.25">
      <c r="A54">
        <f>VLOOKUP(C:C,worksheet!A:T, 2, FALSE)</f>
        <v>2</v>
      </c>
      <c r="B54" t="str">
        <f>VLOOKUP(C:C,worksheet!A:T, 3, FALSE)</f>
        <v>I-805 SB</v>
      </c>
      <c r="C54">
        <f>'[2]I-805 SB'!A54</f>
        <v>10633</v>
      </c>
      <c r="D54">
        <f>VLOOKUP(C:C,worksheet!A:T, 4, FALSE)</f>
        <v>70</v>
      </c>
      <c r="E54">
        <f>VLOOKUP(C:C,worksheet!A:T, 5, FALSE)</f>
        <v>0.54</v>
      </c>
      <c r="F54" t="str">
        <f>VLOOKUP(C:C,worksheet!A:T, 6, FALSE)</f>
        <v>TELEGRAPH CANYON</v>
      </c>
      <c r="G54">
        <f>VLOOKUP(C:C,worksheet!A:T, 8, FALSE)</f>
        <v>63.99</v>
      </c>
      <c r="H54">
        <f>VLOOKUP(C:C,worksheet!A:T, 10, FALSE)</f>
        <v>58.06</v>
      </c>
      <c r="I54">
        <f>VLOOKUP(C:C,worksheet!A:T, 13, FALSE)</f>
        <v>0</v>
      </c>
      <c r="J54">
        <f>VLOOKUP(C:C,worksheet!A:T, 15, FALSE)</f>
        <v>0</v>
      </c>
      <c r="K54" s="143">
        <f t="shared" si="0"/>
        <v>-1</v>
      </c>
      <c r="L54" s="143">
        <f t="shared" si="1"/>
        <v>-1</v>
      </c>
      <c r="M54" s="142"/>
    </row>
    <row r="55" spans="1:13" x14ac:dyDescent="0.25">
      <c r="A55">
        <f>VLOOKUP(C:C,worksheet!A:T, 2, FALSE)</f>
        <v>2</v>
      </c>
      <c r="B55" t="str">
        <f>VLOOKUP(C:C,worksheet!A:T, 3, FALSE)</f>
        <v>I-805 SB</v>
      </c>
      <c r="C55">
        <f>'[2]I-805 SB'!A55</f>
        <v>842</v>
      </c>
      <c r="D55">
        <f>VLOOKUP(C:C,worksheet!A:T, 4, FALSE)</f>
        <v>71</v>
      </c>
      <c r="E55">
        <f>VLOOKUP(C:C,worksheet!A:T, 5, FALSE)</f>
        <v>0.08</v>
      </c>
      <c r="F55" t="str">
        <f>VLOOKUP(C:C,worksheet!A:T, 6, FALSE)</f>
        <v>TELEGRAPH CANYON</v>
      </c>
      <c r="G55">
        <f>VLOOKUP(C:C,worksheet!A:T, 8, FALSE)</f>
        <v>63.99</v>
      </c>
      <c r="H55">
        <f>VLOOKUP(C:C,worksheet!A:T, 10, FALSE)</f>
        <v>58.06</v>
      </c>
      <c r="I55">
        <f>VLOOKUP(C:C,worksheet!A:T, 13, FALSE)</f>
        <v>0</v>
      </c>
      <c r="J55">
        <f>VLOOKUP(C:C,worksheet!A:T, 15, FALSE)</f>
        <v>0</v>
      </c>
      <c r="K55" s="143">
        <f t="shared" si="0"/>
        <v>-1</v>
      </c>
      <c r="L55" s="143">
        <f t="shared" si="1"/>
        <v>-1</v>
      </c>
      <c r="M55" s="142"/>
    </row>
    <row r="56" spans="1:13" x14ac:dyDescent="0.25">
      <c r="A56">
        <f>VLOOKUP(C:C,worksheet!A:T, 2, FALSE)</f>
        <v>2</v>
      </c>
      <c r="B56" t="str">
        <f>VLOOKUP(C:C,worksheet!A:T, 3, FALSE)</f>
        <v>I-805 SB</v>
      </c>
      <c r="C56">
        <f>'[2]I-805 SB'!A56</f>
        <v>843</v>
      </c>
      <c r="D56">
        <f>VLOOKUP(C:C,worksheet!A:T, 4, FALSE)</f>
        <v>72</v>
      </c>
      <c r="E56">
        <f>VLOOKUP(C:C,worksheet!A:T, 5, FALSE)</f>
        <v>0.54</v>
      </c>
      <c r="F56" t="str">
        <f>VLOOKUP(C:C,worksheet!A:T, 6, FALSE)</f>
        <v>TELEGRAPH CANYON</v>
      </c>
      <c r="G56">
        <f>VLOOKUP(C:C,worksheet!A:T, 8, FALSE)</f>
        <v>63.99</v>
      </c>
      <c r="H56">
        <f>VLOOKUP(C:C,worksheet!A:T, 10, FALSE)</f>
        <v>58.06</v>
      </c>
      <c r="I56">
        <f>VLOOKUP(C:C,worksheet!A:T, 13, FALSE)</f>
        <v>0</v>
      </c>
      <c r="J56">
        <f>VLOOKUP(C:C,worksheet!A:T, 15, FALSE)</f>
        <v>0</v>
      </c>
      <c r="K56" s="143">
        <f t="shared" si="0"/>
        <v>-1</v>
      </c>
      <c r="L56" s="143">
        <f t="shared" si="1"/>
        <v>-1</v>
      </c>
      <c r="M56" s="142"/>
    </row>
    <row r="57" spans="1:13" x14ac:dyDescent="0.25">
      <c r="A57">
        <f>VLOOKUP(C:C,worksheet!A:T, 2, FALSE)</f>
        <v>2</v>
      </c>
      <c r="B57" t="str">
        <f>VLOOKUP(C:C,worksheet!A:T, 3, FALSE)</f>
        <v>I-805 SB</v>
      </c>
      <c r="C57">
        <f>'[2]I-805 SB'!A57</f>
        <v>844</v>
      </c>
      <c r="D57">
        <f>VLOOKUP(C:C,worksheet!A:T, 4, FALSE)</f>
        <v>75</v>
      </c>
      <c r="E57">
        <f>VLOOKUP(C:C,worksheet!A:T, 5, FALSE)</f>
        <v>0.5</v>
      </c>
      <c r="F57" t="str">
        <f>VLOOKUP(C:C,worksheet!A:T, 6, FALSE)</f>
        <v>ORANGE</v>
      </c>
      <c r="G57">
        <f>VLOOKUP(C:C,worksheet!A:T, 8, FALSE)</f>
        <v>64.069999999999993</v>
      </c>
      <c r="H57">
        <f>VLOOKUP(C:C,worksheet!A:T, 10, FALSE)</f>
        <v>62.71</v>
      </c>
      <c r="I57">
        <f>VLOOKUP(C:C,worksheet!A:T, 13, FALSE)</f>
        <v>0</v>
      </c>
      <c r="J57">
        <f>VLOOKUP(C:C,worksheet!A:T, 15, FALSE)</f>
        <v>0</v>
      </c>
      <c r="K57" s="143">
        <f t="shared" si="0"/>
        <v>-1</v>
      </c>
      <c r="L57" s="143">
        <f t="shared" si="1"/>
        <v>-1</v>
      </c>
      <c r="M57" s="142"/>
    </row>
    <row r="58" spans="1:13" x14ac:dyDescent="0.25">
      <c r="A58">
        <f>VLOOKUP(C:C,worksheet!A:T, 2, FALSE)</f>
        <v>2</v>
      </c>
      <c r="B58" t="str">
        <f>VLOOKUP(C:C,worksheet!A:T, 3, FALSE)</f>
        <v>I-805 SB</v>
      </c>
      <c r="C58">
        <f>'[2]I-805 SB'!A58</f>
        <v>845</v>
      </c>
      <c r="D58">
        <f>VLOOKUP(C:C,worksheet!A:T, 4, FALSE)</f>
        <v>76</v>
      </c>
      <c r="E58">
        <f>VLOOKUP(C:C,worksheet!A:T, 5, FALSE)</f>
        <v>0.31</v>
      </c>
      <c r="F58" t="str">
        <f>VLOOKUP(C:C,worksheet!A:T, 6, FALSE)</f>
        <v>ORANGE</v>
      </c>
      <c r="G58">
        <f>VLOOKUP(C:C,worksheet!A:T, 8, FALSE)</f>
        <v>64.069999999999993</v>
      </c>
      <c r="H58">
        <f>VLOOKUP(C:C,worksheet!A:T, 10, FALSE)</f>
        <v>62.71</v>
      </c>
      <c r="I58">
        <f>VLOOKUP(C:C,worksheet!A:T, 13, FALSE)</f>
        <v>0</v>
      </c>
      <c r="J58">
        <f>VLOOKUP(C:C,worksheet!A:T, 15, FALSE)</f>
        <v>0</v>
      </c>
      <c r="K58" s="143">
        <f t="shared" si="0"/>
        <v>-1</v>
      </c>
      <c r="L58" s="143">
        <f t="shared" si="1"/>
        <v>-1</v>
      </c>
      <c r="M58" s="142"/>
    </row>
    <row r="59" spans="1:13" x14ac:dyDescent="0.25">
      <c r="A59">
        <f>VLOOKUP(C:C,worksheet!A:T, 2, FALSE)</f>
        <v>2</v>
      </c>
      <c r="B59" t="str">
        <f>VLOOKUP(C:C,worksheet!A:T, 3, FALSE)</f>
        <v>I-805 SB</v>
      </c>
      <c r="C59">
        <f>'[2]I-805 SB'!A59</f>
        <v>851</v>
      </c>
      <c r="D59">
        <f>VLOOKUP(C:C,worksheet!A:T, 4, FALSE)</f>
        <v>77</v>
      </c>
      <c r="E59">
        <f>VLOOKUP(C:C,worksheet!A:T, 5, FALSE)</f>
        <v>0.42</v>
      </c>
      <c r="F59" t="str">
        <f>VLOOKUP(C:C,worksheet!A:T, 6, FALSE)</f>
        <v>OTAY VALLEY</v>
      </c>
      <c r="G59">
        <f>VLOOKUP(C:C,worksheet!A:T, 8, FALSE)</f>
        <v>65.87</v>
      </c>
      <c r="H59">
        <f>VLOOKUP(C:C,worksheet!A:T, 10, FALSE)</f>
        <v>63.66</v>
      </c>
      <c r="I59">
        <f>VLOOKUP(C:C,worksheet!A:T, 13, FALSE)</f>
        <v>0</v>
      </c>
      <c r="J59">
        <f>VLOOKUP(C:C,worksheet!A:T, 15, FALSE)</f>
        <v>0</v>
      </c>
      <c r="K59" s="143">
        <f t="shared" si="0"/>
        <v>-1</v>
      </c>
      <c r="L59" s="143">
        <f t="shared" si="1"/>
        <v>-1</v>
      </c>
      <c r="M59" s="142"/>
    </row>
    <row r="60" spans="1:13" x14ac:dyDescent="0.25">
      <c r="A60">
        <f>VLOOKUP(C:C,worksheet!A:T, 2, FALSE)</f>
        <v>2</v>
      </c>
      <c r="B60" t="str">
        <f>VLOOKUP(C:C,worksheet!A:T, 3, FALSE)</f>
        <v>I-805 SB</v>
      </c>
      <c r="C60">
        <f>'[2]I-805 SB'!A60</f>
        <v>852</v>
      </c>
      <c r="D60">
        <f>VLOOKUP(C:C,worksheet!A:T, 4, FALSE)</f>
        <v>78</v>
      </c>
      <c r="E60">
        <f>VLOOKUP(C:C,worksheet!A:T, 5, FALSE)</f>
        <v>0.27</v>
      </c>
      <c r="F60" t="str">
        <f>VLOOKUP(C:C,worksheet!A:T, 6, FALSE)</f>
        <v>OTAY VALLEY</v>
      </c>
      <c r="G60">
        <f>VLOOKUP(C:C,worksheet!A:T, 8, FALSE)</f>
        <v>63.93</v>
      </c>
      <c r="H60">
        <f>VLOOKUP(C:C,worksheet!A:T, 10, FALSE)</f>
        <v>62.7</v>
      </c>
      <c r="I60">
        <f>VLOOKUP(C:C,worksheet!A:T, 13, FALSE)</f>
        <v>0</v>
      </c>
      <c r="J60">
        <f>VLOOKUP(C:C,worksheet!A:T, 15, FALSE)</f>
        <v>0</v>
      </c>
      <c r="K60" s="143">
        <f t="shared" si="0"/>
        <v>-1</v>
      </c>
      <c r="L60" s="143">
        <f t="shared" si="1"/>
        <v>-1</v>
      </c>
      <c r="M60" s="142"/>
    </row>
    <row r="61" spans="1:13" x14ac:dyDescent="0.25">
      <c r="A61">
        <f>VLOOKUP(C:C,worksheet!A:T, 2, FALSE)</f>
        <v>2</v>
      </c>
      <c r="B61" t="str">
        <f>VLOOKUP(C:C,worksheet!A:T, 3, FALSE)</f>
        <v>I-805 SB</v>
      </c>
      <c r="C61">
        <f>'[2]I-805 SB'!A61</f>
        <v>853</v>
      </c>
      <c r="D61">
        <f>VLOOKUP(C:C,worksheet!A:T, 4, FALSE)</f>
        <v>79</v>
      </c>
      <c r="E61">
        <f>VLOOKUP(C:C,worksheet!A:T, 5, FALSE)</f>
        <v>0.53</v>
      </c>
      <c r="F61" t="str">
        <f>VLOOKUP(C:C,worksheet!A:T, 6, FALSE)</f>
        <v>PALM</v>
      </c>
      <c r="G61">
        <f>VLOOKUP(C:C,worksheet!A:T, 8, FALSE)</f>
        <v>63.93</v>
      </c>
      <c r="H61">
        <f>VLOOKUP(C:C,worksheet!A:T, 10, FALSE)</f>
        <v>62.7</v>
      </c>
      <c r="I61">
        <f>VLOOKUP(C:C,worksheet!A:T, 13, FALSE)</f>
        <v>0</v>
      </c>
      <c r="J61">
        <f>VLOOKUP(C:C,worksheet!A:T, 15, FALSE)</f>
        <v>0</v>
      </c>
      <c r="K61" s="143">
        <f t="shared" si="0"/>
        <v>-1</v>
      </c>
      <c r="L61" s="143">
        <f t="shared" si="1"/>
        <v>-1</v>
      </c>
      <c r="M61" s="142"/>
    </row>
    <row r="62" spans="1:13" x14ac:dyDescent="0.25">
      <c r="A62">
        <f>VLOOKUP(C:C,worksheet!A:T, 2, FALSE)</f>
        <v>2</v>
      </c>
      <c r="B62" t="str">
        <f>VLOOKUP(C:C,worksheet!A:T, 3, FALSE)</f>
        <v>I-805 SB</v>
      </c>
      <c r="C62">
        <f>'[2]I-805 SB'!A62</f>
        <v>854</v>
      </c>
      <c r="D62">
        <f>VLOOKUP(C:C,worksheet!A:T, 4, FALSE)</f>
        <v>80</v>
      </c>
      <c r="E62">
        <f>VLOOKUP(C:C,worksheet!A:T, 5, FALSE)</f>
        <v>0.4</v>
      </c>
      <c r="F62" t="str">
        <f>VLOOKUP(C:C,worksheet!A:T, 6, FALSE)</f>
        <v>PALM</v>
      </c>
      <c r="G62">
        <f>VLOOKUP(C:C,worksheet!A:T, 8, FALSE)</f>
        <v>67.84</v>
      </c>
      <c r="H62">
        <f>VLOOKUP(C:C,worksheet!A:T, 10, FALSE)</f>
        <v>65.569999999999993</v>
      </c>
      <c r="I62">
        <f>VLOOKUP(C:C,worksheet!A:T, 13, FALSE)</f>
        <v>0</v>
      </c>
      <c r="J62">
        <f>VLOOKUP(C:C,worksheet!A:T, 15, FALSE)</f>
        <v>0</v>
      </c>
      <c r="K62" s="143">
        <f t="shared" si="0"/>
        <v>-1</v>
      </c>
      <c r="L62" s="143">
        <f t="shared" si="1"/>
        <v>-1</v>
      </c>
      <c r="M62" s="142"/>
    </row>
    <row r="63" spans="1:13" x14ac:dyDescent="0.25">
      <c r="A63">
        <f>VLOOKUP(C:C,worksheet!A:T, 2, FALSE)</f>
        <v>2</v>
      </c>
      <c r="B63" t="str">
        <f>VLOOKUP(C:C,worksheet!A:T, 3, FALSE)</f>
        <v>I-805 SB</v>
      </c>
      <c r="C63">
        <f>'[2]I-805 SB'!A63</f>
        <v>25533</v>
      </c>
      <c r="D63">
        <f>VLOOKUP(C:C,worksheet!A:T, 4, FALSE)</f>
        <v>81</v>
      </c>
      <c r="E63">
        <f>VLOOKUP(C:C,worksheet!A:T, 5, FALSE)</f>
        <v>0.35</v>
      </c>
      <c r="F63" t="str">
        <f>VLOOKUP(C:C,worksheet!A:T, 6, FALSE)</f>
        <v>SR-905 WB</v>
      </c>
      <c r="G63">
        <f>VLOOKUP(C:C,worksheet!A:T, 8, FALSE)</f>
        <v>67.84</v>
      </c>
      <c r="H63">
        <f>VLOOKUP(C:C,worksheet!A:T, 10, FALSE)</f>
        <v>65.569999999999993</v>
      </c>
      <c r="I63">
        <f>VLOOKUP(C:C,worksheet!A:T, 13, FALSE)</f>
        <v>0</v>
      </c>
      <c r="J63">
        <f>VLOOKUP(C:C,worksheet!A:T, 15, FALSE)</f>
        <v>0</v>
      </c>
      <c r="K63" s="143">
        <f t="shared" si="0"/>
        <v>-1</v>
      </c>
      <c r="L63" s="143">
        <f t="shared" si="1"/>
        <v>-1</v>
      </c>
      <c r="M63" s="142"/>
    </row>
    <row r="64" spans="1:13" x14ac:dyDescent="0.25">
      <c r="A64">
        <f>VLOOKUP(C:C,worksheet!A:T, 2, FALSE)</f>
        <v>2</v>
      </c>
      <c r="B64" t="str">
        <f>VLOOKUP(C:C,worksheet!A:T, 3, FALSE)</f>
        <v>I-805 SB</v>
      </c>
      <c r="C64">
        <f>'[2]I-805 SB'!A64</f>
        <v>855</v>
      </c>
      <c r="D64">
        <f>VLOOKUP(C:C,worksheet!A:T, 4, FALSE)</f>
        <v>83</v>
      </c>
      <c r="E64">
        <f>VLOOKUP(C:C,worksheet!A:T, 5, FALSE)</f>
        <v>0.19</v>
      </c>
      <c r="F64" t="str">
        <f>VLOOKUP(C:C,worksheet!A:T, 6, FALSE)</f>
        <v>SR-905 WB</v>
      </c>
      <c r="G64">
        <f>VLOOKUP(C:C,worksheet!A:T, 8, FALSE)</f>
        <v>67.84</v>
      </c>
      <c r="H64">
        <f>VLOOKUP(C:C,worksheet!A:T, 10, FALSE)</f>
        <v>65.569999999999993</v>
      </c>
      <c r="I64">
        <f>VLOOKUP(C:C,worksheet!A:T, 13, FALSE)</f>
        <v>0</v>
      </c>
      <c r="J64">
        <f>VLOOKUP(C:C,worksheet!A:T, 15, FALSE)</f>
        <v>0</v>
      </c>
      <c r="K64" s="143">
        <f t="shared" si="0"/>
        <v>-1</v>
      </c>
      <c r="L64" s="143">
        <f t="shared" si="1"/>
        <v>-1</v>
      </c>
      <c r="M64" s="142"/>
    </row>
    <row r="65" spans="1:13" x14ac:dyDescent="0.25">
      <c r="A65">
        <f>VLOOKUP(C:C,worksheet!A:T, 2, FALSE)</f>
        <v>2</v>
      </c>
      <c r="B65" t="str">
        <f>VLOOKUP(C:C,worksheet!A:T, 3, FALSE)</f>
        <v>I-805 SB</v>
      </c>
      <c r="C65">
        <f>'[2]I-805 SB'!A65</f>
        <v>856</v>
      </c>
      <c r="D65">
        <f>VLOOKUP(C:C,worksheet!A:T, 4, FALSE)</f>
        <v>84</v>
      </c>
      <c r="E65">
        <f>VLOOKUP(C:C,worksheet!A:T, 5, FALSE)</f>
        <v>0.31</v>
      </c>
      <c r="F65" t="str">
        <f>VLOOKUP(C:C,worksheet!A:T, 6, FALSE)</f>
        <v>SR-905 WB</v>
      </c>
      <c r="G65">
        <f>VLOOKUP(C:C,worksheet!A:T, 8, FALSE)</f>
        <v>67.84</v>
      </c>
      <c r="H65">
        <f>VLOOKUP(C:C,worksheet!A:T, 10, FALSE)</f>
        <v>65.569999999999993</v>
      </c>
      <c r="I65">
        <f>VLOOKUP(C:C,worksheet!A:T, 13, FALSE)</f>
        <v>0</v>
      </c>
      <c r="J65">
        <f>VLOOKUP(C:C,worksheet!A:T, 15, FALSE)</f>
        <v>0</v>
      </c>
      <c r="K65" s="143">
        <f t="shared" si="0"/>
        <v>-1</v>
      </c>
      <c r="L65" s="143">
        <f t="shared" si="1"/>
        <v>-1</v>
      </c>
      <c r="M65" s="142"/>
    </row>
    <row r="66" spans="1:13" x14ac:dyDescent="0.25">
      <c r="A66">
        <f>VLOOKUP(C:C,worksheet!A:T, 2, FALSE)</f>
        <v>2</v>
      </c>
      <c r="B66" t="str">
        <f>VLOOKUP(C:C,worksheet!A:T, 3, FALSE)</f>
        <v>I-805 SB</v>
      </c>
      <c r="C66">
        <f>'[2]I-805 SB'!A66</f>
        <v>858</v>
      </c>
      <c r="D66">
        <f>VLOOKUP(C:C,worksheet!A:T, 4, FALSE)</f>
        <v>86</v>
      </c>
      <c r="E66">
        <f>VLOOKUP(C:C,worksheet!A:T, 5, FALSE)</f>
        <v>0.54</v>
      </c>
      <c r="F66" t="str">
        <f>VLOOKUP(C:C,worksheet!A:T, 6, FALSE)</f>
        <v>EAST SAN YSIDRO</v>
      </c>
      <c r="G66">
        <f>VLOOKUP(C:C,worksheet!A:T, 8, FALSE)</f>
        <v>67.150000000000006</v>
      </c>
      <c r="H66">
        <f>VLOOKUP(C:C,worksheet!A:T, 10, FALSE)</f>
        <v>54.83</v>
      </c>
      <c r="I66">
        <f>VLOOKUP(C:C,worksheet!A:T, 13, FALSE)</f>
        <v>0</v>
      </c>
      <c r="J66">
        <f>VLOOKUP(C:C,worksheet!A:T, 15, FALSE)</f>
        <v>0</v>
      </c>
      <c r="K66" s="143">
        <f t="shared" si="0"/>
        <v>-1</v>
      </c>
      <c r="L66" s="143">
        <f t="shared" si="1"/>
        <v>-1</v>
      </c>
      <c r="M66" s="142"/>
    </row>
    <row r="67" spans="1:13" x14ac:dyDescent="0.25">
      <c r="A67">
        <f>VLOOKUP(C:C,worksheet!A:T, 2, FALSE)</f>
        <v>2</v>
      </c>
      <c r="B67" t="str">
        <f>VLOOKUP(C:C,worksheet!A:T, 3, FALSE)</f>
        <v>I-805 SB</v>
      </c>
      <c r="C67">
        <f>'[2]I-805 SB'!A67</f>
        <v>859</v>
      </c>
      <c r="D67">
        <f>VLOOKUP(C:C,worksheet!A:T, 4, FALSE)</f>
        <v>87</v>
      </c>
      <c r="E67">
        <f>VLOOKUP(C:C,worksheet!A:T, 5, FALSE)</f>
        <v>0.28000000000000003</v>
      </c>
      <c r="F67" t="str">
        <f>VLOOKUP(C:C,worksheet!A:T, 6, FALSE)</f>
        <v>EAST SAN YSIDRO</v>
      </c>
      <c r="G67">
        <f>VLOOKUP(C:C,worksheet!A:T, 8, FALSE)</f>
        <v>61.4</v>
      </c>
      <c r="H67">
        <f>VLOOKUP(C:C,worksheet!A:T, 10, FALSE)</f>
        <v>40.659999999999997</v>
      </c>
      <c r="I67">
        <f>VLOOKUP(C:C,worksheet!A:T, 13, FALSE)</f>
        <v>0</v>
      </c>
      <c r="J67">
        <f>VLOOKUP(C:C,worksheet!A:T, 15, FALSE)</f>
        <v>0</v>
      </c>
      <c r="K67" s="143">
        <f t="shared" ref="K67:K68" si="2">(I67/G67)-1</f>
        <v>-1</v>
      </c>
      <c r="L67" s="143">
        <f t="shared" ref="L67:L68" si="3">(J67/H67)-1</f>
        <v>-1</v>
      </c>
      <c r="M67" s="142"/>
    </row>
    <row r="68" spans="1:13" x14ac:dyDescent="0.25">
      <c r="A68">
        <f>VLOOKUP(C:C,worksheet!A:T, 2, FALSE)</f>
        <v>2</v>
      </c>
      <c r="B68" t="str">
        <f>VLOOKUP(C:C,worksheet!A:T, 3, FALSE)</f>
        <v>I-805 SB</v>
      </c>
      <c r="C68">
        <f>'[2]I-805 SB'!A68</f>
        <v>860</v>
      </c>
      <c r="D68">
        <f>VLOOKUP(C:C,worksheet!A:T, 4, FALSE)</f>
        <v>88</v>
      </c>
      <c r="E68">
        <f>VLOOKUP(C:C,worksheet!A:T, 5, FALSE)</f>
        <v>0.17</v>
      </c>
      <c r="F68" t="str">
        <f>VLOOKUP(C:C,worksheet!A:T, 6, FALSE)</f>
        <v>CAM DE LA PLAZA</v>
      </c>
      <c r="G68">
        <f>VLOOKUP(C:C,worksheet!A:T, 8, FALSE)</f>
        <v>61.4</v>
      </c>
      <c r="H68">
        <f>VLOOKUP(C:C,worksheet!A:T, 10, FALSE)</f>
        <v>40.659999999999997</v>
      </c>
      <c r="I68">
        <f>VLOOKUP(C:C,worksheet!A:T, 13, FALSE)</f>
        <v>0</v>
      </c>
      <c r="J68">
        <f>VLOOKUP(C:C,worksheet!A:T, 15, FALSE)</f>
        <v>0</v>
      </c>
      <c r="K68" s="143">
        <f t="shared" si="2"/>
        <v>-1</v>
      </c>
      <c r="L68" s="143">
        <f t="shared" si="3"/>
        <v>-1</v>
      </c>
      <c r="M68" s="142"/>
    </row>
    <row r="69" spans="1:13" x14ac:dyDescent="0.25">
      <c r="K69" s="143"/>
      <c r="L69" s="143"/>
      <c r="M69" s="142"/>
    </row>
    <row r="70" spans="1:13" x14ac:dyDescent="0.25">
      <c r="K70" s="143"/>
      <c r="L70" s="143"/>
      <c r="M70" s="142"/>
    </row>
    <row r="71" spans="1:13" x14ac:dyDescent="0.25">
      <c r="K71" s="143"/>
      <c r="L71" s="143"/>
      <c r="M71" s="142"/>
    </row>
    <row r="72" spans="1:13" x14ac:dyDescent="0.25">
      <c r="K72" s="143"/>
      <c r="L72" s="143"/>
      <c r="M72" s="142"/>
    </row>
    <row r="73" spans="1:13" x14ac:dyDescent="0.25">
      <c r="K73" s="143"/>
      <c r="L73" s="143"/>
      <c r="M73" s="142"/>
    </row>
    <row r="74" spans="1:13" x14ac:dyDescent="0.25">
      <c r="K74" s="143"/>
      <c r="L74" s="143"/>
      <c r="M74" s="142"/>
    </row>
    <row r="75" spans="1:13" x14ac:dyDescent="0.25">
      <c r="K75" s="143"/>
      <c r="L75" s="143"/>
      <c r="M75" s="142"/>
    </row>
    <row r="76" spans="1:13" x14ac:dyDescent="0.25">
      <c r="K76" s="143"/>
      <c r="L76" s="143"/>
      <c r="M76" s="142"/>
    </row>
    <row r="77" spans="1:13" x14ac:dyDescent="0.25">
      <c r="K77" s="142"/>
      <c r="L77" s="142"/>
      <c r="M77" s="142"/>
    </row>
    <row r="78" spans="1:13" x14ac:dyDescent="0.25">
      <c r="K78" s="142"/>
      <c r="L78" s="142"/>
      <c r="M78" s="142"/>
    </row>
    <row r="79" spans="1:13" x14ac:dyDescent="0.25">
      <c r="K79" s="142"/>
      <c r="L79" s="142"/>
      <c r="M79" s="142"/>
    </row>
    <row r="80" spans="1:13" x14ac:dyDescent="0.25">
      <c r="K80" s="142"/>
      <c r="L80" s="142"/>
      <c r="M80" s="142"/>
    </row>
    <row r="81" spans="11:13" x14ac:dyDescent="0.25">
      <c r="K81" s="142"/>
      <c r="L81" s="142"/>
      <c r="M81" s="142"/>
    </row>
    <row r="82" spans="11:13" x14ac:dyDescent="0.25">
      <c r="K82" s="142"/>
      <c r="L82" s="142"/>
      <c r="M82" s="142"/>
    </row>
    <row r="83" spans="11:13" x14ac:dyDescent="0.25">
      <c r="K83" s="142"/>
      <c r="L83" s="142"/>
      <c r="M83" s="142"/>
    </row>
    <row r="84" spans="11:13" x14ac:dyDescent="0.25">
      <c r="K84" s="142"/>
      <c r="L84" s="142"/>
      <c r="M84" s="142"/>
    </row>
    <row r="85" spans="11:13" x14ac:dyDescent="0.25">
      <c r="K85" s="142"/>
      <c r="L85" s="142"/>
      <c r="M85" s="142"/>
    </row>
    <row r="86" spans="11:13" x14ac:dyDescent="0.25">
      <c r="K86" s="142"/>
      <c r="L86" s="142"/>
      <c r="M86" s="142"/>
    </row>
    <row r="87" spans="11:13" x14ac:dyDescent="0.25">
      <c r="K87" s="142"/>
      <c r="L87" s="142"/>
      <c r="M87" s="142"/>
    </row>
    <row r="88" spans="11:13" x14ac:dyDescent="0.25">
      <c r="K88" s="142"/>
      <c r="L88" s="142"/>
      <c r="M88" s="142"/>
    </row>
    <row r="89" spans="11:13" x14ac:dyDescent="0.25">
      <c r="K89" s="142"/>
      <c r="L89" s="142"/>
      <c r="M89" s="142"/>
    </row>
    <row r="90" spans="11:13" x14ac:dyDescent="0.25">
      <c r="K90" s="142"/>
      <c r="L90" s="142"/>
      <c r="M90" s="142"/>
    </row>
    <row r="91" spans="11:13" x14ac:dyDescent="0.25">
      <c r="K91" s="142"/>
      <c r="L91" s="142"/>
      <c r="M91" s="142"/>
    </row>
    <row r="92" spans="11:13" x14ac:dyDescent="0.25">
      <c r="K92" s="142"/>
      <c r="L92" s="142"/>
      <c r="M92" s="142"/>
    </row>
    <row r="93" spans="11:13" x14ac:dyDescent="0.25">
      <c r="K93" s="142"/>
      <c r="L93" s="142"/>
      <c r="M93" s="142"/>
    </row>
    <row r="94" spans="11:13" x14ac:dyDescent="0.25">
      <c r="K94" s="142"/>
      <c r="L94" s="142"/>
      <c r="M94" s="142"/>
    </row>
    <row r="95" spans="11:13" x14ac:dyDescent="0.25">
      <c r="K95" s="142"/>
      <c r="L95" s="142"/>
      <c r="M95" s="142"/>
    </row>
    <row r="96" spans="11:13" x14ac:dyDescent="0.25">
      <c r="K96" s="142"/>
      <c r="L96" s="142"/>
      <c r="M96" s="142"/>
    </row>
    <row r="97" spans="11:13" x14ac:dyDescent="0.25">
      <c r="K97" s="142"/>
      <c r="L97" s="142"/>
      <c r="M97" s="142"/>
    </row>
    <row r="98" spans="11:13" x14ac:dyDescent="0.25">
      <c r="K98" s="142"/>
      <c r="L98" s="142"/>
      <c r="M98" s="142"/>
    </row>
    <row r="99" spans="11:13" x14ac:dyDescent="0.25">
      <c r="K99" s="142"/>
      <c r="L99" s="142"/>
      <c r="M99" s="142"/>
    </row>
    <row r="100" spans="11:13" x14ac:dyDescent="0.25">
      <c r="K100" s="142"/>
      <c r="L100" s="142"/>
      <c r="M100" s="142"/>
    </row>
    <row r="101" spans="11:13" x14ac:dyDescent="0.25">
      <c r="K101" s="142"/>
      <c r="L101" s="142"/>
      <c r="M101" s="142"/>
    </row>
    <row r="102" spans="11:13" x14ac:dyDescent="0.25">
      <c r="K102" s="142"/>
      <c r="L102" s="142"/>
      <c r="M102" s="142"/>
    </row>
    <row r="103" spans="11:13" x14ac:dyDescent="0.25">
      <c r="K103" s="142"/>
      <c r="L103" s="142"/>
      <c r="M103" s="142"/>
    </row>
    <row r="104" spans="11:13" x14ac:dyDescent="0.25">
      <c r="K104" s="142"/>
      <c r="L104" s="142"/>
      <c r="M104" s="142"/>
    </row>
    <row r="105" spans="11:13" x14ac:dyDescent="0.25">
      <c r="K105" s="142"/>
      <c r="L105" s="142"/>
      <c r="M105" s="142"/>
    </row>
    <row r="106" spans="11:13" x14ac:dyDescent="0.25">
      <c r="K106" s="142"/>
      <c r="L106" s="142"/>
      <c r="M106" s="142"/>
    </row>
    <row r="107" spans="11:13" x14ac:dyDescent="0.25">
      <c r="K107" s="142"/>
      <c r="L107" s="142"/>
      <c r="M107" s="142"/>
    </row>
    <row r="108" spans="11:13" x14ac:dyDescent="0.25">
      <c r="K108" s="142"/>
      <c r="L108" s="142"/>
      <c r="M108" s="142"/>
    </row>
    <row r="109" spans="11:13" x14ac:dyDescent="0.25">
      <c r="K109" s="142"/>
      <c r="L109" s="142"/>
      <c r="M109" s="142"/>
    </row>
    <row r="110" spans="11:13" x14ac:dyDescent="0.25">
      <c r="K110" s="142"/>
      <c r="L110" s="142"/>
      <c r="M110" s="142"/>
    </row>
    <row r="111" spans="11:13" x14ac:dyDescent="0.25">
      <c r="K111" s="142"/>
      <c r="L111" s="142"/>
      <c r="M111" s="142"/>
    </row>
    <row r="112" spans="11:13" x14ac:dyDescent="0.25">
      <c r="K112" s="142"/>
      <c r="L112" s="142"/>
      <c r="M112" s="142"/>
    </row>
    <row r="113" spans="11:13" x14ac:dyDescent="0.25">
      <c r="K113" s="142"/>
      <c r="L113" s="142"/>
      <c r="M113" s="142"/>
    </row>
    <row r="114" spans="11:13" x14ac:dyDescent="0.25">
      <c r="K114" s="142"/>
      <c r="L114" s="142"/>
      <c r="M114" s="142"/>
    </row>
    <row r="115" spans="11:13" x14ac:dyDescent="0.25">
      <c r="K115" s="142"/>
      <c r="L115" s="142"/>
      <c r="M115" s="142"/>
    </row>
    <row r="116" spans="11:13" x14ac:dyDescent="0.25">
      <c r="K116" s="142"/>
      <c r="L116" s="142"/>
      <c r="M116" s="142"/>
    </row>
    <row r="117" spans="11:13" x14ac:dyDescent="0.25">
      <c r="K117" s="142"/>
      <c r="L117" s="142"/>
      <c r="M117" s="142"/>
    </row>
    <row r="118" spans="11:13" x14ac:dyDescent="0.25">
      <c r="K118" s="142"/>
      <c r="L118" s="142"/>
      <c r="M118" s="142"/>
    </row>
  </sheetData>
  <conditionalFormatting sqref="K69:K76">
    <cfRule type="cellIs" dxfId="175" priority="7" operator="lessThan">
      <formula>-0.2</formula>
    </cfRule>
    <cfRule type="cellIs" dxfId="174" priority="8" operator="greaterThan">
      <formula>0.2</formula>
    </cfRule>
  </conditionalFormatting>
  <conditionalFormatting sqref="L69:L76">
    <cfRule type="cellIs" dxfId="173" priority="5" operator="lessThan">
      <formula>-0.2</formula>
    </cfRule>
    <cfRule type="cellIs" dxfId="172" priority="6" operator="greaterThan">
      <formula>0.2</formula>
    </cfRule>
  </conditionalFormatting>
  <conditionalFormatting sqref="K2:K68">
    <cfRule type="cellIs" dxfId="171" priority="3" operator="lessThan">
      <formula>-0.2</formula>
    </cfRule>
    <cfRule type="cellIs" dxfId="170" priority="4" operator="greaterThan">
      <formula>0.2</formula>
    </cfRule>
  </conditionalFormatting>
  <conditionalFormatting sqref="L2:L68">
    <cfRule type="cellIs" dxfId="169" priority="1" operator="lessThan">
      <formula>-0.2</formula>
    </cfRule>
    <cfRule type="cellIs" dxfId="168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rgb="FFFFCCCC"/>
  </sheetPr>
  <dimension ref="A1:M118"/>
  <sheetViews>
    <sheetView showGridLines="0" topLeftCell="G1" zoomScale="80" zoomScaleNormal="80" workbookViewId="0">
      <selection activeCell="B2" sqref="A2:B2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4" width="6.42578125" bestFit="1" customWidth="1"/>
    <col min="5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1</v>
      </c>
      <c r="B2" t="str">
        <f>VLOOKUP(C:C,worksheet!A:T, 3, FALSE)</f>
        <v>SR-163 NB</v>
      </c>
      <c r="C2">
        <f>'[2]SR-163 NB'!A2</f>
        <v>30903</v>
      </c>
      <c r="D2">
        <f>VLOOKUP(C:C,worksheet!A:T, 4, FALSE)</f>
        <v>2</v>
      </c>
      <c r="E2">
        <f>VLOOKUP(C:C,worksheet!A:T, 5, FALSE)</f>
        <v>0.33</v>
      </c>
      <c r="F2" t="str">
        <f>VLOOKUP(C:C,worksheet!A:T, 6, FALSE)</f>
        <v>I-5 NB</v>
      </c>
      <c r="G2">
        <f>VLOOKUP(C:C,worksheet!A:T, 8, FALSE)</f>
        <v>45.04</v>
      </c>
      <c r="H2">
        <f>VLOOKUP(C:C,worksheet!A:T, 10, FALSE)</f>
        <v>29.8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1</v>
      </c>
      <c r="B3" t="str">
        <f>VLOOKUP(C:C,worksheet!A:T, 3, FALSE)</f>
        <v>SR-163 NB</v>
      </c>
      <c r="C3">
        <f>'[2]SR-163 NB'!A3</f>
        <v>16057</v>
      </c>
      <c r="D3">
        <f>VLOOKUP(C:C,worksheet!A:T, 4, FALSE)</f>
        <v>3</v>
      </c>
      <c r="E3">
        <f>VLOOKUP(C:C,worksheet!A:T, 5, FALSE)</f>
        <v>0.21</v>
      </c>
      <c r="F3" t="str">
        <f>VLOOKUP(C:C,worksheet!A:T, 6, FALSE)</f>
        <v>QUINCE</v>
      </c>
      <c r="G3">
        <f>VLOOKUP(C:C,worksheet!A:T, 8, FALSE)</f>
        <v>54.89</v>
      </c>
      <c r="H3">
        <f>VLOOKUP(C:C,worksheet!A:T, 10, FALSE)</f>
        <v>44.55</v>
      </c>
      <c r="I3">
        <f>VLOOKUP(C:C,worksheet!A:T, 13, FALSE)</f>
        <v>0</v>
      </c>
      <c r="J3">
        <f>VLOOKUP(C:C,worksheet!A:T, 15, FALSE)</f>
        <v>0</v>
      </c>
      <c r="K3" s="143">
        <f t="shared" ref="K3:K25" si="0">(I3/G3)-1</f>
        <v>-1</v>
      </c>
      <c r="L3" s="143">
        <f t="shared" ref="L3:L25" si="1">(J3/H3)-1</f>
        <v>-1</v>
      </c>
      <c r="M3" s="142"/>
    </row>
    <row r="4" spans="1:13" x14ac:dyDescent="0.25">
      <c r="A4">
        <f>VLOOKUP(C:C,worksheet!A:T, 2, FALSE)</f>
        <v>1</v>
      </c>
      <c r="B4" t="str">
        <f>VLOOKUP(C:C,worksheet!A:T, 3, FALSE)</f>
        <v>SR-163 NB</v>
      </c>
      <c r="C4">
        <f>'[2]SR-163 NB'!A4</f>
        <v>16054</v>
      </c>
      <c r="D4">
        <f>VLOOKUP(C:C,worksheet!A:T, 4, FALSE)</f>
        <v>4</v>
      </c>
      <c r="E4">
        <f>VLOOKUP(C:C,worksheet!A:T, 5, FALSE)</f>
        <v>0.59</v>
      </c>
      <c r="F4" t="str">
        <f>VLOOKUP(C:C,worksheet!A:T, 6, FALSE)</f>
        <v>RICHMOND</v>
      </c>
      <c r="G4">
        <f>VLOOKUP(C:C,worksheet!A:T, 8, FALSE)</f>
        <v>55.98</v>
      </c>
      <c r="H4">
        <f>VLOOKUP(C:C,worksheet!A:T, 10, FALSE)</f>
        <v>44.38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A5">
        <f>VLOOKUP(C:C,worksheet!A:T, 2, FALSE)</f>
        <v>1</v>
      </c>
      <c r="B5" t="str">
        <f>VLOOKUP(C:C,worksheet!A:T, 3, FALSE)</f>
        <v>SR-163 NB</v>
      </c>
      <c r="C5">
        <f>'[2]SR-163 NB'!A5</f>
        <v>13438</v>
      </c>
      <c r="D5">
        <f>VLOOKUP(C:C,worksheet!A:T, 4, FALSE)</f>
        <v>5</v>
      </c>
      <c r="E5">
        <f>VLOOKUP(C:C,worksheet!A:T, 5, FALSE)</f>
        <v>0.21</v>
      </c>
      <c r="F5" t="str">
        <f>VLOOKUP(C:C,worksheet!A:T, 6, FALSE)</f>
        <v>ROBINSON</v>
      </c>
      <c r="G5">
        <f>VLOOKUP(C:C,worksheet!A:T, 8, FALSE)</f>
        <v>44.61</v>
      </c>
      <c r="H5">
        <f>VLOOKUP(C:C,worksheet!A:T, 10, FALSE)</f>
        <v>34.4</v>
      </c>
      <c r="I5">
        <f>VLOOKUP(C:C,worksheet!A:T, 13, FALSE)</f>
        <v>0</v>
      </c>
      <c r="J5">
        <f>VLOOKUP(C:C,worksheet!A:T, 15, FALSE)</f>
        <v>0</v>
      </c>
      <c r="K5" s="143">
        <f t="shared" si="0"/>
        <v>-1</v>
      </c>
      <c r="L5" s="143">
        <f t="shared" si="1"/>
        <v>-1</v>
      </c>
      <c r="M5" s="142"/>
    </row>
    <row r="6" spans="1:13" x14ac:dyDescent="0.25">
      <c r="A6">
        <f>VLOOKUP(C:C,worksheet!A:T, 2, FALSE)</f>
        <v>1</v>
      </c>
      <c r="B6" t="str">
        <f>VLOOKUP(C:C,worksheet!A:T, 3, FALSE)</f>
        <v>SR-163 NB</v>
      </c>
      <c r="C6">
        <f>'[2]SR-163 NB'!A6</f>
        <v>21782</v>
      </c>
      <c r="D6">
        <f>VLOOKUP(C:C,worksheet!A:T, 4, FALSE)</f>
        <v>6</v>
      </c>
      <c r="E6">
        <f>VLOOKUP(C:C,worksheet!A:T, 5, FALSE)</f>
        <v>0.18</v>
      </c>
      <c r="F6" t="str">
        <f>VLOOKUP(C:C,worksheet!A:T, 6, FALSE)</f>
        <v>ROBINSON</v>
      </c>
      <c r="G6">
        <f>VLOOKUP(C:C,worksheet!A:T, 8, FALSE)</f>
        <v>54.02</v>
      </c>
      <c r="H6">
        <f>VLOOKUP(C:C,worksheet!A:T, 10, FALSE)</f>
        <v>46.59</v>
      </c>
      <c r="I6">
        <f>VLOOKUP(C:C,worksheet!A:T, 13, FALSE)</f>
        <v>0</v>
      </c>
      <c r="J6">
        <f>VLOOKUP(C:C,worksheet!A:T, 15, FALSE)</f>
        <v>0</v>
      </c>
      <c r="K6" s="143">
        <f t="shared" si="0"/>
        <v>-1</v>
      </c>
      <c r="L6" s="143">
        <f t="shared" si="1"/>
        <v>-1</v>
      </c>
      <c r="M6" s="142"/>
    </row>
    <row r="7" spans="1:13" x14ac:dyDescent="0.25">
      <c r="A7">
        <f>VLOOKUP(C:C,worksheet!A:T, 2, FALSE)</f>
        <v>1</v>
      </c>
      <c r="B7" t="str">
        <f>VLOOKUP(C:C,worksheet!A:T, 3, FALSE)</f>
        <v>SR-163 NB</v>
      </c>
      <c r="C7">
        <f>'[2]SR-163 NB'!A7</f>
        <v>16038</v>
      </c>
      <c r="D7">
        <f>VLOOKUP(C:C,worksheet!A:T, 4, FALSE)</f>
        <v>9</v>
      </c>
      <c r="E7">
        <f>VLOOKUP(C:C,worksheet!A:T, 5, FALSE)</f>
        <v>0.41</v>
      </c>
      <c r="F7" t="str">
        <f>VLOOKUP(C:C,worksheet!A:T, 6, FALSE)</f>
        <v>06TH EX</v>
      </c>
      <c r="G7">
        <f>VLOOKUP(C:C,worksheet!A:T, 8, FALSE)</f>
        <v>51.51</v>
      </c>
      <c r="H7">
        <f>VLOOKUP(C:C,worksheet!A:T, 10, FALSE)</f>
        <v>29.65</v>
      </c>
      <c r="I7">
        <f>VLOOKUP(C:C,worksheet!A:T, 13, FALSE)</f>
        <v>0</v>
      </c>
      <c r="J7">
        <f>VLOOKUP(C:C,worksheet!A:T, 15, FALSE)</f>
        <v>0</v>
      </c>
      <c r="K7" s="143">
        <f t="shared" si="0"/>
        <v>-1</v>
      </c>
      <c r="L7" s="143">
        <f t="shared" si="1"/>
        <v>-1</v>
      </c>
      <c r="M7" s="142"/>
    </row>
    <row r="8" spans="1:13" x14ac:dyDescent="0.25">
      <c r="A8">
        <f>VLOOKUP(C:C,worksheet!A:T, 2, FALSE)</f>
        <v>1</v>
      </c>
      <c r="B8" t="str">
        <f>VLOOKUP(C:C,worksheet!A:T, 3, FALSE)</f>
        <v>SR-163 NB</v>
      </c>
      <c r="C8">
        <f>'[2]SR-163 NB'!A8</f>
        <v>8879</v>
      </c>
      <c r="D8">
        <f>VLOOKUP(C:C,worksheet!A:T, 4, FALSE)</f>
        <v>10</v>
      </c>
      <c r="E8">
        <f>VLOOKUP(C:C,worksheet!A:T, 5, FALSE)</f>
        <v>0.14000000000000001</v>
      </c>
      <c r="F8" t="str">
        <f>VLOOKUP(C:C,worksheet!A:T, 6, FALSE)</f>
        <v>I-8 EB</v>
      </c>
      <c r="G8">
        <f>VLOOKUP(C:C,worksheet!A:T, 8, FALSE)</f>
        <v>65.06</v>
      </c>
      <c r="H8">
        <f>VLOOKUP(C:C,worksheet!A:T, 10, FALSE)</f>
        <v>62.29</v>
      </c>
      <c r="I8">
        <f>VLOOKUP(C:C,worksheet!A:T, 13, FALSE)</f>
        <v>0</v>
      </c>
      <c r="J8">
        <f>VLOOKUP(C:C,worksheet!A:T, 15, FALSE)</f>
        <v>0</v>
      </c>
      <c r="K8" s="143">
        <f t="shared" si="0"/>
        <v>-1</v>
      </c>
      <c r="L8" s="143">
        <f t="shared" si="1"/>
        <v>-1</v>
      </c>
      <c r="M8" s="142"/>
    </row>
    <row r="9" spans="1:13" x14ac:dyDescent="0.25">
      <c r="A9">
        <f>VLOOKUP(C:C,worksheet!A:T, 2, FALSE)</f>
        <v>1</v>
      </c>
      <c r="B9" t="str">
        <f>VLOOKUP(C:C,worksheet!A:T, 3, FALSE)</f>
        <v>SR-163 NB</v>
      </c>
      <c r="C9">
        <f>'[2]SR-163 NB'!A9</f>
        <v>15311</v>
      </c>
      <c r="D9">
        <f>VLOOKUP(C:C,worksheet!A:T, 4, FALSE)</f>
        <v>11</v>
      </c>
      <c r="E9">
        <f>VLOOKUP(C:C,worksheet!A:T, 5, FALSE)</f>
        <v>0.12</v>
      </c>
      <c r="F9" t="str">
        <f>VLOOKUP(C:C,worksheet!A:T, 6, FALSE)</f>
        <v>I-8 WB</v>
      </c>
      <c r="G9">
        <f>VLOOKUP(C:C,worksheet!A:T, 8, FALSE)</f>
        <v>65.06</v>
      </c>
      <c r="H9">
        <f>VLOOKUP(C:C,worksheet!A:T, 10, FALSE)</f>
        <v>62.29</v>
      </c>
      <c r="I9">
        <f>VLOOKUP(C:C,worksheet!A:T, 13, FALSE)</f>
        <v>0</v>
      </c>
      <c r="J9">
        <f>VLOOKUP(C:C,worksheet!A:T, 15, FALSE)</f>
        <v>0</v>
      </c>
      <c r="K9" s="143">
        <f t="shared" si="0"/>
        <v>-1</v>
      </c>
      <c r="L9" s="143">
        <f t="shared" si="1"/>
        <v>-1</v>
      </c>
      <c r="M9" s="142"/>
    </row>
    <row r="10" spans="1:13" x14ac:dyDescent="0.25">
      <c r="A10">
        <f>VLOOKUP(C:C,worksheet!A:T, 2, FALSE)</f>
        <v>1</v>
      </c>
      <c r="B10" t="str">
        <f>VLOOKUP(C:C,worksheet!A:T, 3, FALSE)</f>
        <v>SR-163 NB</v>
      </c>
      <c r="C10">
        <f>'[2]SR-163 NB'!A10</f>
        <v>22937</v>
      </c>
      <c r="D10">
        <f>VLOOKUP(C:C,worksheet!A:T, 4, FALSE)</f>
        <v>13</v>
      </c>
      <c r="E10">
        <f>VLOOKUP(C:C,worksheet!A:T, 5, FALSE)</f>
        <v>0.13</v>
      </c>
      <c r="F10" t="str">
        <f>VLOOKUP(C:C,worksheet!A:T, 6, FALSE)</f>
        <v>I-8 WB</v>
      </c>
      <c r="G10">
        <f>VLOOKUP(C:C,worksheet!A:T, 8, FALSE)</f>
        <v>65.06</v>
      </c>
      <c r="H10">
        <f>VLOOKUP(C:C,worksheet!A:T, 10, FALSE)</f>
        <v>62.29</v>
      </c>
      <c r="I10">
        <f>VLOOKUP(C:C,worksheet!A:T, 13, FALSE)</f>
        <v>0</v>
      </c>
      <c r="J10">
        <f>VLOOKUP(C:C,worksheet!A:T, 15, FALSE)</f>
        <v>0</v>
      </c>
      <c r="K10" s="143">
        <f t="shared" si="0"/>
        <v>-1</v>
      </c>
      <c r="L10" s="143">
        <f t="shared" si="1"/>
        <v>-1</v>
      </c>
      <c r="M10" s="142"/>
    </row>
    <row r="11" spans="1:13" x14ac:dyDescent="0.25">
      <c r="A11">
        <f>VLOOKUP(C:C,worksheet!A:T, 2, FALSE)</f>
        <v>1</v>
      </c>
      <c r="B11" t="str">
        <f>VLOOKUP(C:C,worksheet!A:T, 3, FALSE)</f>
        <v>SR-163 NB</v>
      </c>
      <c r="C11">
        <f>'[2]SR-163 NB'!A11</f>
        <v>15720</v>
      </c>
      <c r="D11">
        <f>VLOOKUP(C:C,worksheet!A:T, 4, FALSE)</f>
        <v>15</v>
      </c>
      <c r="E11">
        <f>VLOOKUP(C:C,worksheet!A:T, 5, FALSE)</f>
        <v>0.43</v>
      </c>
      <c r="F11" t="str">
        <f>VLOOKUP(C:C,worksheet!A:T, 6, FALSE)</f>
        <v>FRIARS</v>
      </c>
      <c r="G11">
        <f>VLOOKUP(C:C,worksheet!A:T, 8, FALSE)</f>
        <v>64.760000000000005</v>
      </c>
      <c r="H11">
        <f>VLOOKUP(C:C,worksheet!A:T, 10, FALSE)</f>
        <v>65.95</v>
      </c>
      <c r="I11">
        <f>VLOOKUP(C:C,worksheet!A:T, 13, FALSE)</f>
        <v>0</v>
      </c>
      <c r="J11">
        <f>VLOOKUP(C:C,worksheet!A:T, 15, FALSE)</f>
        <v>0</v>
      </c>
      <c r="K11" s="143">
        <f t="shared" si="0"/>
        <v>-1</v>
      </c>
      <c r="L11" s="143">
        <f t="shared" si="1"/>
        <v>-1</v>
      </c>
      <c r="M11" s="142"/>
    </row>
    <row r="12" spans="1:13" x14ac:dyDescent="0.25">
      <c r="A12">
        <f>VLOOKUP(C:C,worksheet!A:T, 2, FALSE)</f>
        <v>1</v>
      </c>
      <c r="B12" t="str">
        <f>VLOOKUP(C:C,worksheet!A:T, 3, FALSE)</f>
        <v>SR-163 NB</v>
      </c>
      <c r="C12">
        <f>'[2]SR-163 NB'!A12</f>
        <v>25128</v>
      </c>
      <c r="D12">
        <f>VLOOKUP(C:C,worksheet!A:T, 4, FALSE)</f>
        <v>16</v>
      </c>
      <c r="E12">
        <f>VLOOKUP(C:C,worksheet!A:T, 5, FALSE)</f>
        <v>0.31</v>
      </c>
      <c r="F12" t="str">
        <f>VLOOKUP(C:C,worksheet!A:T, 6, FALSE)</f>
        <v>FRIARS</v>
      </c>
      <c r="G12">
        <f>VLOOKUP(C:C,worksheet!A:T, 8, FALSE)</f>
        <v>64.760000000000005</v>
      </c>
      <c r="H12">
        <f>VLOOKUP(C:C,worksheet!A:T, 10, FALSE)</f>
        <v>65.95</v>
      </c>
      <c r="I12">
        <f>VLOOKUP(C:C,worksheet!A:T, 13, FALSE)</f>
        <v>0</v>
      </c>
      <c r="J12">
        <f>VLOOKUP(C:C,worksheet!A:T, 15, FALSE)</f>
        <v>0</v>
      </c>
      <c r="K12" s="143">
        <f t="shared" si="0"/>
        <v>-1</v>
      </c>
      <c r="L12" s="143">
        <f t="shared" si="1"/>
        <v>-1</v>
      </c>
      <c r="M12" s="142"/>
    </row>
    <row r="13" spans="1:13" x14ac:dyDescent="0.25">
      <c r="A13">
        <f>VLOOKUP(C:C,worksheet!A:T, 2, FALSE)</f>
        <v>1</v>
      </c>
      <c r="B13" t="str">
        <f>VLOOKUP(C:C,worksheet!A:T, 3, FALSE)</f>
        <v>SR-163 NB</v>
      </c>
      <c r="C13">
        <f>'[2]SR-163 NB'!A13</f>
        <v>15714</v>
      </c>
      <c r="D13">
        <f>VLOOKUP(C:C,worksheet!A:T, 4, FALSE)</f>
        <v>17</v>
      </c>
      <c r="E13">
        <f>VLOOKUP(C:C,worksheet!A:T, 5, FALSE)</f>
        <v>0.56999999999999995</v>
      </c>
      <c r="F13" t="str">
        <f>VLOOKUP(C:C,worksheet!A:T, 6, FALSE)</f>
        <v>FRIARS</v>
      </c>
      <c r="G13">
        <f>VLOOKUP(C:C,worksheet!A:T, 8, FALSE)</f>
        <v>64.540000000000006</v>
      </c>
      <c r="H13">
        <f>VLOOKUP(C:C,worksheet!A:T, 10, FALSE)</f>
        <v>64.75</v>
      </c>
      <c r="I13">
        <f>VLOOKUP(C:C,worksheet!A:T, 13, FALSE)</f>
        <v>0</v>
      </c>
      <c r="J13">
        <f>VLOOKUP(C:C,worksheet!A:T, 15, FALSE)</f>
        <v>0</v>
      </c>
      <c r="K13" s="143">
        <f t="shared" si="0"/>
        <v>-1</v>
      </c>
      <c r="L13" s="143">
        <f t="shared" si="1"/>
        <v>-1</v>
      </c>
      <c r="M13" s="142"/>
    </row>
    <row r="14" spans="1:13" x14ac:dyDescent="0.25">
      <c r="A14">
        <f>VLOOKUP(C:C,worksheet!A:T, 2, FALSE)</f>
        <v>1</v>
      </c>
      <c r="B14" t="str">
        <f>VLOOKUP(C:C,worksheet!A:T, 3, FALSE)</f>
        <v>SR-163 NB</v>
      </c>
      <c r="C14">
        <f>'[2]SR-163 NB'!A14</f>
        <v>15710</v>
      </c>
      <c r="D14">
        <f>VLOOKUP(C:C,worksheet!A:T, 4, FALSE)</f>
        <v>18</v>
      </c>
      <c r="E14">
        <f>VLOOKUP(C:C,worksheet!A:T, 5, FALSE)</f>
        <v>0.1</v>
      </c>
      <c r="F14" t="str">
        <f>VLOOKUP(C:C,worksheet!A:T, 6, FALSE)</f>
        <v>GENESEE</v>
      </c>
      <c r="G14">
        <f>VLOOKUP(C:C,worksheet!A:T, 8, FALSE)</f>
        <v>64.540000000000006</v>
      </c>
      <c r="H14">
        <f>VLOOKUP(C:C,worksheet!A:T, 10, FALSE)</f>
        <v>64.75</v>
      </c>
      <c r="I14">
        <f>VLOOKUP(C:C,worksheet!A:T, 13, FALSE)</f>
        <v>0</v>
      </c>
      <c r="J14">
        <f>VLOOKUP(C:C,worksheet!A:T, 15, FALSE)</f>
        <v>0</v>
      </c>
      <c r="K14" s="143">
        <f t="shared" si="0"/>
        <v>-1</v>
      </c>
      <c r="L14" s="143">
        <f t="shared" si="1"/>
        <v>-1</v>
      </c>
      <c r="M14" s="142"/>
    </row>
    <row r="15" spans="1:13" x14ac:dyDescent="0.25">
      <c r="A15">
        <f>VLOOKUP(C:C,worksheet!A:T, 2, FALSE)</f>
        <v>1</v>
      </c>
      <c r="B15" t="str">
        <f>VLOOKUP(C:C,worksheet!A:T, 3, FALSE)</f>
        <v>SR-163 NB</v>
      </c>
      <c r="C15">
        <f>'[2]SR-163 NB'!A15</f>
        <v>7373</v>
      </c>
      <c r="D15">
        <f>VLOOKUP(C:C,worksheet!A:T, 4, FALSE)</f>
        <v>19</v>
      </c>
      <c r="E15">
        <f>VLOOKUP(C:C,worksheet!A:T, 5, FALSE)</f>
        <v>0.42</v>
      </c>
      <c r="F15" t="str">
        <f>VLOOKUP(C:C,worksheet!A:T, 6, FALSE)</f>
        <v>GENESEE</v>
      </c>
      <c r="G15">
        <f>VLOOKUP(C:C,worksheet!A:T, 8, FALSE)</f>
        <v>64.540000000000006</v>
      </c>
      <c r="H15">
        <f>VLOOKUP(C:C,worksheet!A:T, 10, FALSE)</f>
        <v>64.75</v>
      </c>
      <c r="I15">
        <f>VLOOKUP(C:C,worksheet!A:T, 13, FALSE)</f>
        <v>0</v>
      </c>
      <c r="J15">
        <f>VLOOKUP(C:C,worksheet!A:T, 15, FALSE)</f>
        <v>0</v>
      </c>
      <c r="K15" s="143">
        <f t="shared" si="0"/>
        <v>-1</v>
      </c>
      <c r="L15" s="143">
        <f t="shared" si="1"/>
        <v>-1</v>
      </c>
      <c r="M15" s="142"/>
    </row>
    <row r="16" spans="1:13" x14ac:dyDescent="0.25">
      <c r="A16">
        <f>VLOOKUP(C:C,worksheet!A:T, 2, FALSE)</f>
        <v>1</v>
      </c>
      <c r="B16" t="str">
        <f>VLOOKUP(C:C,worksheet!A:T, 3, FALSE)</f>
        <v>SR-163 NB</v>
      </c>
      <c r="C16">
        <f>'[2]SR-163 NB'!A16</f>
        <v>15700</v>
      </c>
      <c r="D16">
        <f>VLOOKUP(C:C,worksheet!A:T, 4, FALSE)</f>
        <v>21</v>
      </c>
      <c r="E16">
        <f>VLOOKUP(C:C,worksheet!A:T, 5, FALSE)</f>
        <v>0.1</v>
      </c>
      <c r="F16" t="str">
        <f>VLOOKUP(C:C,worksheet!A:T, 6, FALSE)</f>
        <v>GENESEE</v>
      </c>
      <c r="G16">
        <f>VLOOKUP(C:C,worksheet!A:T, 8, FALSE)</f>
        <v>68.16</v>
      </c>
      <c r="H16">
        <f>VLOOKUP(C:C,worksheet!A:T, 10, FALSE)</f>
        <v>66.290000000000006</v>
      </c>
      <c r="I16">
        <f>VLOOKUP(C:C,worksheet!A:T, 13, FALSE)</f>
        <v>0</v>
      </c>
      <c r="J16">
        <f>VLOOKUP(C:C,worksheet!A:T, 15, FALSE)</f>
        <v>0</v>
      </c>
      <c r="K16" s="143">
        <f t="shared" si="0"/>
        <v>-1</v>
      </c>
      <c r="L16" s="143">
        <f t="shared" si="1"/>
        <v>-1</v>
      </c>
      <c r="M16" s="142"/>
    </row>
    <row r="17" spans="1:13" x14ac:dyDescent="0.25">
      <c r="A17">
        <f>VLOOKUP(C:C,worksheet!A:T, 2, FALSE)</f>
        <v>1</v>
      </c>
      <c r="B17" t="str">
        <f>VLOOKUP(C:C,worksheet!A:T, 3, FALSE)</f>
        <v>SR-163 NB</v>
      </c>
      <c r="C17">
        <f>'[2]SR-163 NB'!A17</f>
        <v>31183</v>
      </c>
      <c r="D17">
        <f>VLOOKUP(C:C,worksheet!A:T, 4, FALSE)</f>
        <v>22</v>
      </c>
      <c r="E17">
        <f>VLOOKUP(C:C,worksheet!A:T, 5, FALSE)</f>
        <v>0.21</v>
      </c>
      <c r="F17" t="str">
        <f>VLOOKUP(C:C,worksheet!A:T, 6, FALSE)</f>
        <v>MESA COLLEGE</v>
      </c>
      <c r="G17">
        <f>VLOOKUP(C:C,worksheet!A:T, 8, FALSE)</f>
        <v>68.16</v>
      </c>
      <c r="H17">
        <f>VLOOKUP(C:C,worksheet!A:T, 10, FALSE)</f>
        <v>66.290000000000006</v>
      </c>
      <c r="I17">
        <f>VLOOKUP(C:C,worksheet!A:T, 13, FALSE)</f>
        <v>0</v>
      </c>
      <c r="J17">
        <f>VLOOKUP(C:C,worksheet!A:T, 15, FALSE)</f>
        <v>0</v>
      </c>
      <c r="K17" s="143">
        <f t="shared" si="0"/>
        <v>-1</v>
      </c>
      <c r="L17" s="143">
        <f t="shared" si="1"/>
        <v>-1</v>
      </c>
      <c r="M17" s="142"/>
    </row>
    <row r="18" spans="1:13" x14ac:dyDescent="0.25">
      <c r="A18">
        <f>VLOOKUP(C:C,worksheet!A:T, 2, FALSE)</f>
        <v>1</v>
      </c>
      <c r="B18" t="str">
        <f>VLOOKUP(C:C,worksheet!A:T, 3, FALSE)</f>
        <v>SR-163 NB</v>
      </c>
      <c r="C18">
        <f>'[2]SR-163 NB'!A18</f>
        <v>15690</v>
      </c>
      <c r="D18">
        <f>VLOOKUP(C:C,worksheet!A:T, 4, FALSE)</f>
        <v>24</v>
      </c>
      <c r="E18">
        <f>VLOOKUP(C:C,worksheet!A:T, 5, FALSE)</f>
        <v>0.56000000000000005</v>
      </c>
      <c r="F18" t="str">
        <f>VLOOKUP(C:C,worksheet!A:T, 6, FALSE)</f>
        <v>I-805 NB</v>
      </c>
      <c r="G18">
        <f>VLOOKUP(C:C,worksheet!A:T, 8, FALSE)</f>
        <v>70.650000000000006</v>
      </c>
      <c r="H18">
        <f>VLOOKUP(C:C,worksheet!A:T, 10, FALSE)</f>
        <v>70.23</v>
      </c>
      <c r="I18">
        <f>VLOOKUP(C:C,worksheet!A:T, 13, FALSE)</f>
        <v>0</v>
      </c>
      <c r="J18">
        <f>VLOOKUP(C:C,worksheet!A:T, 15, FALSE)</f>
        <v>0</v>
      </c>
      <c r="K18" s="143">
        <f t="shared" si="0"/>
        <v>-1</v>
      </c>
      <c r="L18" s="143">
        <f t="shared" si="1"/>
        <v>-1</v>
      </c>
      <c r="M18" s="142"/>
    </row>
    <row r="19" spans="1:13" x14ac:dyDescent="0.25">
      <c r="A19">
        <f>VLOOKUP(C:C,worksheet!A:T, 2, FALSE)</f>
        <v>1</v>
      </c>
      <c r="B19" t="str">
        <f>VLOOKUP(C:C,worksheet!A:T, 3, FALSE)</f>
        <v>SR-163 NB</v>
      </c>
      <c r="C19">
        <f>'[2]SR-163 NB'!A19</f>
        <v>8822</v>
      </c>
      <c r="D19">
        <f>VLOOKUP(C:C,worksheet!A:T, 4, FALSE)</f>
        <v>26</v>
      </c>
      <c r="E19">
        <f>VLOOKUP(C:C,worksheet!A:T, 5, FALSE)</f>
        <v>0.61</v>
      </c>
      <c r="F19" t="str">
        <f>VLOOKUP(C:C,worksheet!A:T, 6, FALSE)</f>
        <v>BALBOA</v>
      </c>
      <c r="G19">
        <f>VLOOKUP(C:C,worksheet!A:T, 8, FALSE)</f>
        <v>69.260000000000005</v>
      </c>
      <c r="H19">
        <f>VLOOKUP(C:C,worksheet!A:T, 10, FALSE)</f>
        <v>66.08</v>
      </c>
      <c r="I19">
        <f>VLOOKUP(C:C,worksheet!A:T, 13, FALSE)</f>
        <v>0</v>
      </c>
      <c r="J19">
        <f>VLOOKUP(C:C,worksheet!A:T, 15, FALSE)</f>
        <v>0</v>
      </c>
      <c r="K19" s="143">
        <f t="shared" si="0"/>
        <v>-1</v>
      </c>
      <c r="L19" s="143">
        <f t="shared" si="1"/>
        <v>-1</v>
      </c>
      <c r="M19" s="142"/>
    </row>
    <row r="20" spans="1:13" x14ac:dyDescent="0.25">
      <c r="A20">
        <f>VLOOKUP(C:C,worksheet!A:T, 2, FALSE)</f>
        <v>1</v>
      </c>
      <c r="B20" t="str">
        <f>VLOOKUP(C:C,worksheet!A:T, 3, FALSE)</f>
        <v>SR-163 NB</v>
      </c>
      <c r="C20">
        <f>'[2]SR-163 NB'!A20</f>
        <v>8825</v>
      </c>
      <c r="D20">
        <f>VLOOKUP(C:C,worksheet!A:T, 4, FALSE)</f>
        <v>28</v>
      </c>
      <c r="E20">
        <f>VLOOKUP(C:C,worksheet!A:T, 5, FALSE)</f>
        <v>0.72</v>
      </c>
      <c r="F20" t="str">
        <f>VLOOKUP(C:C,worksheet!A:T, 6, FALSE)</f>
        <v>CLAIREMONT MESA</v>
      </c>
      <c r="G20">
        <f>VLOOKUP(C:C,worksheet!A:T, 8, FALSE)</f>
        <v>68.83</v>
      </c>
      <c r="H20">
        <f>VLOOKUP(C:C,worksheet!A:T, 10, FALSE)</f>
        <v>61.89</v>
      </c>
      <c r="I20">
        <f>VLOOKUP(C:C,worksheet!A:T, 13, FALSE)</f>
        <v>0</v>
      </c>
      <c r="J20">
        <f>VLOOKUP(C:C,worksheet!A:T, 15, FALSE)</f>
        <v>0</v>
      </c>
      <c r="K20" s="143">
        <f t="shared" si="0"/>
        <v>-1</v>
      </c>
      <c r="L20" s="143">
        <f t="shared" si="1"/>
        <v>-1</v>
      </c>
      <c r="M20" s="142"/>
    </row>
    <row r="21" spans="1:13" x14ac:dyDescent="0.25">
      <c r="A21">
        <f>VLOOKUP(C:C,worksheet!A:T, 2, FALSE)</f>
        <v>1</v>
      </c>
      <c r="B21" t="str">
        <f>VLOOKUP(C:C,worksheet!A:T, 3, FALSE)</f>
        <v>SR-163 NB</v>
      </c>
      <c r="C21">
        <f>'[2]SR-163 NB'!A21</f>
        <v>15318</v>
      </c>
      <c r="D21">
        <f>VLOOKUP(C:C,worksheet!A:T, 4, FALSE)</f>
        <v>31</v>
      </c>
      <c r="E21">
        <f>VLOOKUP(C:C,worksheet!A:T, 5, FALSE)</f>
        <v>0.21</v>
      </c>
      <c r="F21" t="str">
        <f>VLOOKUP(C:C,worksheet!A:T, 6, FALSE)</f>
        <v>SR-52 EB</v>
      </c>
      <c r="G21">
        <f>VLOOKUP(C:C,worksheet!A:T, 8, FALSE)</f>
        <v>68.209999999999994</v>
      </c>
      <c r="H21">
        <f>VLOOKUP(C:C,worksheet!A:T, 10, FALSE)</f>
        <v>64.02</v>
      </c>
      <c r="I21">
        <f>VLOOKUP(C:C,worksheet!A:T, 13, FALSE)</f>
        <v>0</v>
      </c>
      <c r="J21">
        <f>VLOOKUP(C:C,worksheet!A:T, 15, FALSE)</f>
        <v>0</v>
      </c>
      <c r="K21" s="143">
        <f t="shared" si="0"/>
        <v>-1</v>
      </c>
      <c r="L21" s="143">
        <f t="shared" si="1"/>
        <v>-1</v>
      </c>
      <c r="M21" s="142"/>
    </row>
    <row r="22" spans="1:13" x14ac:dyDescent="0.25">
      <c r="A22">
        <f>VLOOKUP(C:C,worksheet!A:T, 2, FALSE)</f>
        <v>1</v>
      </c>
      <c r="B22" t="str">
        <f>VLOOKUP(C:C,worksheet!A:T, 3, FALSE)</f>
        <v>SR-163 NB</v>
      </c>
      <c r="C22">
        <f>'[2]SR-163 NB'!A22</f>
        <v>15317</v>
      </c>
      <c r="D22">
        <f>VLOOKUP(C:C,worksheet!A:T, 4, FALSE)</f>
        <v>32</v>
      </c>
      <c r="E22">
        <f>VLOOKUP(C:C,worksheet!A:T, 5, FALSE)</f>
        <v>0.85</v>
      </c>
      <c r="F22" t="str">
        <f>VLOOKUP(C:C,worksheet!A:T, 6, FALSE)</f>
        <v>KEARNY VILLA</v>
      </c>
      <c r="G22">
        <f>VLOOKUP(C:C,worksheet!A:T, 8, FALSE)</f>
        <v>68.209999999999994</v>
      </c>
      <c r="H22">
        <f>VLOOKUP(C:C,worksheet!A:T, 10, FALSE)</f>
        <v>64.02</v>
      </c>
      <c r="I22">
        <f>VLOOKUP(C:C,worksheet!A:T, 13, FALSE)</f>
        <v>0</v>
      </c>
      <c r="J22">
        <f>VLOOKUP(C:C,worksheet!A:T, 15, FALSE)</f>
        <v>0</v>
      </c>
      <c r="K22" s="143">
        <f t="shared" si="0"/>
        <v>-1</v>
      </c>
      <c r="L22" s="143">
        <f t="shared" si="1"/>
        <v>-1</v>
      </c>
      <c r="M22" s="142"/>
    </row>
    <row r="23" spans="1:13" x14ac:dyDescent="0.25">
      <c r="A23">
        <f>VLOOKUP(C:C,worksheet!A:T, 2, FALSE)</f>
        <v>1</v>
      </c>
      <c r="B23" t="str">
        <f>VLOOKUP(C:C,worksheet!A:T, 3, FALSE)</f>
        <v>SR-163 NB</v>
      </c>
      <c r="C23">
        <f>'[2]SR-163 NB'!A23</f>
        <v>15206</v>
      </c>
      <c r="D23">
        <f>VLOOKUP(C:C,worksheet!A:T, 4, FALSE)</f>
        <v>33</v>
      </c>
      <c r="E23">
        <f>VLOOKUP(C:C,worksheet!A:T, 5, FALSE)</f>
        <v>0.47</v>
      </c>
      <c r="F23" t="str">
        <f>VLOOKUP(C:C,worksheet!A:T, 6, FALSE)</f>
        <v>KEARNY VILLA</v>
      </c>
      <c r="G23">
        <f>VLOOKUP(C:C,worksheet!A:T, 8, FALSE)</f>
        <v>69.760000000000005</v>
      </c>
      <c r="H23">
        <f>VLOOKUP(C:C,worksheet!A:T, 10, FALSE)</f>
        <v>66.900000000000006</v>
      </c>
      <c r="I23">
        <f>VLOOKUP(C:C,worksheet!A:T, 13, FALSE)</f>
        <v>0</v>
      </c>
      <c r="J23">
        <f>VLOOKUP(C:C,worksheet!A:T, 15, FALSE)</f>
        <v>0</v>
      </c>
      <c r="K23" s="143">
        <f t="shared" si="0"/>
        <v>-1</v>
      </c>
      <c r="L23" s="143">
        <f t="shared" si="1"/>
        <v>-1</v>
      </c>
      <c r="M23" s="142"/>
    </row>
    <row r="24" spans="1:13" x14ac:dyDescent="0.25">
      <c r="A24">
        <f>VLOOKUP(C:C,worksheet!A:T, 2, FALSE)</f>
        <v>1</v>
      </c>
      <c r="B24" t="str">
        <f>VLOOKUP(C:C,worksheet!A:T, 3, FALSE)</f>
        <v>SR-163 NB</v>
      </c>
      <c r="C24">
        <f>'[2]SR-163 NB'!A24</f>
        <v>11483</v>
      </c>
      <c r="D24">
        <f>VLOOKUP(C:C,worksheet!A:T, 4, FALSE)</f>
        <v>34</v>
      </c>
      <c r="E24">
        <f>VLOOKUP(C:C,worksheet!A:T, 5, FALSE)</f>
        <v>0.2</v>
      </c>
      <c r="F24" t="str">
        <f>VLOOKUP(C:C,worksheet!A:T, 6, FALSE)</f>
        <v>KEARNY VILLA</v>
      </c>
      <c r="G24">
        <f>VLOOKUP(C:C,worksheet!A:T, 8, FALSE)</f>
        <v>69.760000000000005</v>
      </c>
      <c r="H24">
        <f>VLOOKUP(C:C,worksheet!A:T, 10, FALSE)</f>
        <v>66.900000000000006</v>
      </c>
      <c r="I24">
        <f>VLOOKUP(C:C,worksheet!A:T, 13, FALSE)</f>
        <v>0</v>
      </c>
      <c r="J24">
        <f>VLOOKUP(C:C,worksheet!A:T, 15, FALSE)</f>
        <v>0</v>
      </c>
      <c r="K24" s="143">
        <f t="shared" si="0"/>
        <v>-1</v>
      </c>
      <c r="L24" s="143">
        <f t="shared" si="1"/>
        <v>-1</v>
      </c>
      <c r="M24" s="142"/>
    </row>
    <row r="25" spans="1:13" x14ac:dyDescent="0.25">
      <c r="A25">
        <f>VLOOKUP(C:C,worksheet!A:T, 2, FALSE)</f>
        <v>1</v>
      </c>
      <c r="B25" t="str">
        <f>VLOOKUP(C:C,worksheet!A:T, 3, FALSE)</f>
        <v>SR-163 NB</v>
      </c>
      <c r="C25">
        <f>'[2]SR-163 NB'!A25</f>
        <v>11481</v>
      </c>
      <c r="D25">
        <f>VLOOKUP(C:C,worksheet!A:T, 4, FALSE)</f>
        <v>35</v>
      </c>
      <c r="E25">
        <f>VLOOKUP(C:C,worksheet!A:T, 5, FALSE)</f>
        <v>0.55000000000000004</v>
      </c>
      <c r="F25" t="str">
        <f>VLOOKUP(C:C,worksheet!A:T, 6, FALSE)</f>
        <v>I-15 HOV NB</v>
      </c>
      <c r="G25">
        <f>VLOOKUP(C:C,worksheet!A:T, 8, FALSE)</f>
        <v>58.39</v>
      </c>
      <c r="H25">
        <f>VLOOKUP(C:C,worksheet!A:T, 10, FALSE)</f>
        <v>56.4</v>
      </c>
      <c r="I25">
        <f>VLOOKUP(C:C,worksheet!A:T, 13, FALSE)</f>
        <v>0</v>
      </c>
      <c r="J25">
        <f>VLOOKUP(C:C,worksheet!A:T, 15, FALSE)</f>
        <v>0</v>
      </c>
      <c r="K25" s="143">
        <f t="shared" si="0"/>
        <v>-1</v>
      </c>
      <c r="L25" s="143">
        <f t="shared" si="1"/>
        <v>-1</v>
      </c>
      <c r="M25" s="142"/>
    </row>
    <row r="26" spans="1:13" x14ac:dyDescent="0.25">
      <c r="K26" s="143"/>
      <c r="L26" s="143"/>
      <c r="M26" s="142"/>
    </row>
    <row r="27" spans="1:13" x14ac:dyDescent="0.25">
      <c r="K27" s="142"/>
      <c r="L27" s="142"/>
      <c r="M27" s="142"/>
    </row>
    <row r="28" spans="1:13" x14ac:dyDescent="0.25">
      <c r="K28" s="142"/>
      <c r="L28" s="142"/>
      <c r="M28" s="142"/>
    </row>
    <row r="29" spans="1:13" x14ac:dyDescent="0.25">
      <c r="K29" s="142"/>
      <c r="L29" s="142"/>
      <c r="M29" s="142"/>
    </row>
    <row r="30" spans="1:13" x14ac:dyDescent="0.25">
      <c r="K30" s="142"/>
      <c r="L30" s="142"/>
      <c r="M30" s="142"/>
    </row>
    <row r="31" spans="1:13" x14ac:dyDescent="0.25">
      <c r="K31" s="142"/>
      <c r="L31" s="142"/>
      <c r="M31" s="142"/>
    </row>
    <row r="32" spans="1:13" x14ac:dyDescent="0.25">
      <c r="K32" s="142"/>
      <c r="L32" s="142"/>
      <c r="M32" s="142"/>
    </row>
    <row r="33" spans="11:13" x14ac:dyDescent="0.25">
      <c r="K33" s="142"/>
      <c r="L33" s="142"/>
      <c r="M33" s="142"/>
    </row>
    <row r="34" spans="11:13" x14ac:dyDescent="0.25">
      <c r="K34" s="142"/>
      <c r="L34" s="142"/>
      <c r="M34" s="142"/>
    </row>
    <row r="35" spans="11:13" x14ac:dyDescent="0.25">
      <c r="K35" s="142"/>
      <c r="L35" s="142"/>
      <c r="M35" s="142"/>
    </row>
    <row r="36" spans="11:13" x14ac:dyDescent="0.25">
      <c r="K36" s="142"/>
      <c r="L36" s="142"/>
      <c r="M36" s="142"/>
    </row>
    <row r="37" spans="11:13" x14ac:dyDescent="0.25">
      <c r="K37" s="142"/>
      <c r="L37" s="142"/>
      <c r="M37" s="142"/>
    </row>
    <row r="38" spans="11:13" x14ac:dyDescent="0.25">
      <c r="K38" s="142"/>
      <c r="L38" s="142"/>
      <c r="M38" s="142"/>
    </row>
    <row r="39" spans="11:13" x14ac:dyDescent="0.25">
      <c r="K39" s="142"/>
      <c r="L39" s="142"/>
      <c r="M39" s="142"/>
    </row>
    <row r="40" spans="11:13" x14ac:dyDescent="0.25">
      <c r="K40" s="142"/>
      <c r="L40" s="142"/>
      <c r="M40" s="142"/>
    </row>
    <row r="41" spans="11:13" x14ac:dyDescent="0.25">
      <c r="K41" s="142"/>
      <c r="L41" s="142"/>
      <c r="M41" s="142"/>
    </row>
    <row r="42" spans="11:13" x14ac:dyDescent="0.25">
      <c r="K42" s="142"/>
      <c r="L42" s="142"/>
      <c r="M42" s="142"/>
    </row>
    <row r="43" spans="11:13" x14ac:dyDescent="0.25">
      <c r="K43" s="142"/>
      <c r="L43" s="142"/>
      <c r="M43" s="142"/>
    </row>
    <row r="44" spans="11:13" x14ac:dyDescent="0.25">
      <c r="K44" s="142"/>
      <c r="L44" s="142"/>
      <c r="M44" s="142"/>
    </row>
    <row r="45" spans="11:13" x14ac:dyDescent="0.25">
      <c r="K45" s="142"/>
      <c r="L45" s="142"/>
      <c r="M45" s="142"/>
    </row>
    <row r="46" spans="11:13" x14ac:dyDescent="0.25">
      <c r="K46" s="142"/>
      <c r="L46" s="142"/>
      <c r="M46" s="142"/>
    </row>
    <row r="47" spans="11:13" x14ac:dyDescent="0.25">
      <c r="K47" s="142"/>
      <c r="L47" s="142"/>
      <c r="M47" s="142"/>
    </row>
    <row r="48" spans="11:13" x14ac:dyDescent="0.25">
      <c r="K48" s="142"/>
      <c r="L48" s="142"/>
      <c r="M48" s="142"/>
    </row>
    <row r="49" spans="11:13" x14ac:dyDescent="0.25">
      <c r="K49" s="142"/>
      <c r="L49" s="142"/>
      <c r="M49" s="142"/>
    </row>
    <row r="50" spans="11:13" x14ac:dyDescent="0.25">
      <c r="K50" s="142"/>
      <c r="L50" s="142"/>
      <c r="M50" s="142"/>
    </row>
    <row r="51" spans="11:13" x14ac:dyDescent="0.25">
      <c r="K51" s="142"/>
      <c r="L51" s="142"/>
      <c r="M51" s="142"/>
    </row>
    <row r="52" spans="11:13" x14ac:dyDescent="0.25">
      <c r="K52" s="142"/>
      <c r="L52" s="142"/>
      <c r="M52" s="142"/>
    </row>
    <row r="53" spans="11:13" x14ac:dyDescent="0.25">
      <c r="K53" s="142"/>
      <c r="L53" s="142"/>
      <c r="M53" s="142"/>
    </row>
    <row r="54" spans="11:13" x14ac:dyDescent="0.25">
      <c r="K54" s="142"/>
      <c r="L54" s="142"/>
      <c r="M54" s="142"/>
    </row>
    <row r="55" spans="11:13" x14ac:dyDescent="0.25">
      <c r="K55" s="142"/>
      <c r="L55" s="142"/>
      <c r="M55" s="142"/>
    </row>
    <row r="56" spans="11:13" x14ac:dyDescent="0.25">
      <c r="K56" s="142"/>
      <c r="L56" s="142"/>
      <c r="M56" s="142"/>
    </row>
    <row r="57" spans="11:13" x14ac:dyDescent="0.25">
      <c r="K57" s="142"/>
      <c r="L57" s="142"/>
      <c r="M57" s="142"/>
    </row>
    <row r="58" spans="11:13" x14ac:dyDescent="0.25">
      <c r="K58" s="142"/>
      <c r="L58" s="142"/>
      <c r="M58" s="142"/>
    </row>
    <row r="59" spans="11:13" x14ac:dyDescent="0.25">
      <c r="K59" s="142"/>
      <c r="L59" s="142"/>
      <c r="M59" s="142"/>
    </row>
    <row r="60" spans="11:13" x14ac:dyDescent="0.25">
      <c r="K60" s="142"/>
      <c r="L60" s="142"/>
      <c r="M60" s="142"/>
    </row>
    <row r="61" spans="11:13" x14ac:dyDescent="0.25">
      <c r="K61" s="142"/>
      <c r="L61" s="142"/>
      <c r="M61" s="142"/>
    </row>
    <row r="62" spans="11:13" x14ac:dyDescent="0.25">
      <c r="K62" s="142"/>
      <c r="L62" s="142"/>
      <c r="M62" s="142"/>
    </row>
    <row r="63" spans="11:13" x14ac:dyDescent="0.25">
      <c r="K63" s="142"/>
      <c r="L63" s="142"/>
      <c r="M63" s="142"/>
    </row>
    <row r="64" spans="11:13" x14ac:dyDescent="0.25">
      <c r="K64" s="142"/>
      <c r="L64" s="142"/>
      <c r="M64" s="142"/>
    </row>
    <row r="65" spans="11:13" x14ac:dyDescent="0.25">
      <c r="K65" s="142"/>
      <c r="L65" s="142"/>
      <c r="M65" s="142"/>
    </row>
    <row r="66" spans="11:13" x14ac:dyDescent="0.25">
      <c r="K66" s="142"/>
      <c r="L66" s="142"/>
      <c r="M66" s="142"/>
    </row>
    <row r="67" spans="11:13" x14ac:dyDescent="0.25">
      <c r="K67" s="142"/>
      <c r="L67" s="142"/>
      <c r="M67" s="142"/>
    </row>
    <row r="68" spans="11:13" x14ac:dyDescent="0.25">
      <c r="K68" s="142"/>
      <c r="L68" s="142"/>
      <c r="M68" s="142"/>
    </row>
    <row r="69" spans="11:13" x14ac:dyDescent="0.25">
      <c r="K69" s="142"/>
      <c r="L69" s="142"/>
      <c r="M69" s="142"/>
    </row>
    <row r="70" spans="11:13" x14ac:dyDescent="0.25">
      <c r="K70" s="142"/>
      <c r="L70" s="142"/>
      <c r="M70" s="142"/>
    </row>
    <row r="71" spans="11:13" x14ac:dyDescent="0.25">
      <c r="K71" s="142"/>
      <c r="L71" s="142"/>
      <c r="M71" s="142"/>
    </row>
    <row r="72" spans="11:13" x14ac:dyDescent="0.25">
      <c r="K72" s="142"/>
      <c r="L72" s="142"/>
      <c r="M72" s="142"/>
    </row>
    <row r="73" spans="11:13" x14ac:dyDescent="0.25">
      <c r="K73" s="142"/>
      <c r="L73" s="142"/>
      <c r="M73" s="142"/>
    </row>
    <row r="74" spans="11:13" x14ac:dyDescent="0.25">
      <c r="K74" s="142"/>
      <c r="L74" s="142"/>
      <c r="M74" s="142"/>
    </row>
    <row r="75" spans="11:13" x14ac:dyDescent="0.25">
      <c r="K75" s="142"/>
      <c r="L75" s="142"/>
      <c r="M75" s="142"/>
    </row>
    <row r="76" spans="11:13" x14ac:dyDescent="0.25">
      <c r="K76" s="142"/>
      <c r="L76" s="142"/>
      <c r="M76" s="142"/>
    </row>
    <row r="77" spans="11:13" x14ac:dyDescent="0.25">
      <c r="K77" s="142"/>
      <c r="L77" s="142"/>
      <c r="M77" s="142"/>
    </row>
    <row r="78" spans="11:13" x14ac:dyDescent="0.25">
      <c r="K78" s="142"/>
      <c r="L78" s="142"/>
      <c r="M78" s="142"/>
    </row>
    <row r="79" spans="11:13" x14ac:dyDescent="0.25">
      <c r="K79" s="142"/>
      <c r="L79" s="142"/>
      <c r="M79" s="142"/>
    </row>
    <row r="80" spans="11:13" x14ac:dyDescent="0.25">
      <c r="K80" s="142"/>
      <c r="L80" s="142"/>
      <c r="M80" s="142"/>
    </row>
    <row r="81" spans="11:13" x14ac:dyDescent="0.25">
      <c r="K81" s="142"/>
      <c r="L81" s="142"/>
      <c r="M81" s="142"/>
    </row>
    <row r="82" spans="11:13" x14ac:dyDescent="0.25">
      <c r="K82" s="142"/>
      <c r="L82" s="142"/>
      <c r="M82" s="142"/>
    </row>
    <row r="83" spans="11:13" x14ac:dyDescent="0.25">
      <c r="K83" s="142"/>
      <c r="L83" s="142"/>
      <c r="M83" s="142"/>
    </row>
    <row r="84" spans="11:13" x14ac:dyDescent="0.25">
      <c r="K84" s="142"/>
      <c r="L84" s="142"/>
      <c r="M84" s="142"/>
    </row>
    <row r="85" spans="11:13" x14ac:dyDescent="0.25">
      <c r="K85" s="142"/>
      <c r="L85" s="142"/>
      <c r="M85" s="142"/>
    </row>
    <row r="86" spans="11:13" x14ac:dyDescent="0.25">
      <c r="K86" s="142"/>
      <c r="L86" s="142"/>
      <c r="M86" s="142"/>
    </row>
    <row r="87" spans="11:13" x14ac:dyDescent="0.25">
      <c r="K87" s="142"/>
      <c r="L87" s="142"/>
      <c r="M87" s="142"/>
    </row>
    <row r="88" spans="11:13" x14ac:dyDescent="0.25">
      <c r="K88" s="142"/>
      <c r="L88" s="142"/>
      <c r="M88" s="142"/>
    </row>
    <row r="89" spans="11:13" x14ac:dyDescent="0.25">
      <c r="K89" s="142"/>
      <c r="L89" s="142"/>
      <c r="M89" s="142"/>
    </row>
    <row r="90" spans="11:13" x14ac:dyDescent="0.25">
      <c r="K90" s="142"/>
      <c r="L90" s="142"/>
      <c r="M90" s="142"/>
    </row>
    <row r="91" spans="11:13" x14ac:dyDescent="0.25">
      <c r="K91" s="142"/>
      <c r="L91" s="142"/>
      <c r="M91" s="142"/>
    </row>
    <row r="92" spans="11:13" x14ac:dyDescent="0.25">
      <c r="K92" s="142"/>
      <c r="L92" s="142"/>
      <c r="M92" s="142"/>
    </row>
    <row r="93" spans="11:13" x14ac:dyDescent="0.25">
      <c r="K93" s="142"/>
      <c r="L93" s="142"/>
      <c r="M93" s="142"/>
    </row>
    <row r="94" spans="11:13" x14ac:dyDescent="0.25">
      <c r="K94" s="142"/>
      <c r="L94" s="142"/>
      <c r="M94" s="142"/>
    </row>
    <row r="95" spans="11:13" x14ac:dyDescent="0.25">
      <c r="K95" s="142"/>
      <c r="L95" s="142"/>
      <c r="M95" s="142"/>
    </row>
    <row r="96" spans="11:13" x14ac:dyDescent="0.25">
      <c r="K96" s="142"/>
      <c r="L96" s="142"/>
      <c r="M96" s="142"/>
    </row>
    <row r="97" spans="11:13" x14ac:dyDescent="0.25">
      <c r="K97" s="142"/>
      <c r="L97" s="142"/>
      <c r="M97" s="142"/>
    </row>
    <row r="98" spans="11:13" x14ac:dyDescent="0.25">
      <c r="K98" s="142"/>
      <c r="L98" s="142"/>
      <c r="M98" s="142"/>
    </row>
    <row r="99" spans="11:13" x14ac:dyDescent="0.25">
      <c r="K99" s="142"/>
      <c r="L99" s="142"/>
      <c r="M99" s="142"/>
    </row>
    <row r="100" spans="11:13" x14ac:dyDescent="0.25">
      <c r="K100" s="142"/>
      <c r="L100" s="142"/>
      <c r="M100" s="142"/>
    </row>
    <row r="101" spans="11:13" x14ac:dyDescent="0.25">
      <c r="K101" s="142"/>
      <c r="L101" s="142"/>
      <c r="M101" s="142"/>
    </row>
    <row r="102" spans="11:13" x14ac:dyDescent="0.25">
      <c r="K102" s="142"/>
      <c r="L102" s="142"/>
      <c r="M102" s="142"/>
    </row>
    <row r="103" spans="11:13" x14ac:dyDescent="0.25">
      <c r="K103" s="142"/>
      <c r="L103" s="142"/>
      <c r="M103" s="142"/>
    </row>
    <row r="104" spans="11:13" x14ac:dyDescent="0.25">
      <c r="K104" s="142"/>
      <c r="L104" s="142"/>
      <c r="M104" s="142"/>
    </row>
    <row r="105" spans="11:13" x14ac:dyDescent="0.25">
      <c r="K105" s="142"/>
      <c r="L105" s="142"/>
      <c r="M105" s="142"/>
    </row>
    <row r="106" spans="11:13" x14ac:dyDescent="0.25">
      <c r="K106" s="142"/>
      <c r="L106" s="142"/>
      <c r="M106" s="142"/>
    </row>
    <row r="107" spans="11:13" x14ac:dyDescent="0.25">
      <c r="K107" s="142"/>
      <c r="L107" s="142"/>
      <c r="M107" s="142"/>
    </row>
    <row r="108" spans="11:13" x14ac:dyDescent="0.25">
      <c r="K108" s="142"/>
      <c r="L108" s="142"/>
      <c r="M108" s="142"/>
    </row>
    <row r="109" spans="11:13" x14ac:dyDescent="0.25">
      <c r="K109" s="142"/>
      <c r="L109" s="142"/>
      <c r="M109" s="142"/>
    </row>
    <row r="110" spans="11:13" x14ac:dyDescent="0.25">
      <c r="K110" s="142"/>
      <c r="L110" s="142"/>
      <c r="M110" s="142"/>
    </row>
    <row r="111" spans="11:13" x14ac:dyDescent="0.25">
      <c r="K111" s="142"/>
      <c r="L111" s="142"/>
      <c r="M111" s="142"/>
    </row>
    <row r="112" spans="11:13" x14ac:dyDescent="0.25">
      <c r="K112" s="142"/>
      <c r="L112" s="142"/>
      <c r="M112" s="142"/>
    </row>
    <row r="113" spans="11:13" x14ac:dyDescent="0.25">
      <c r="K113" s="142"/>
      <c r="L113" s="142"/>
      <c r="M113" s="142"/>
    </row>
    <row r="114" spans="11:13" x14ac:dyDescent="0.25">
      <c r="K114" s="142"/>
      <c r="L114" s="142"/>
      <c r="M114" s="142"/>
    </row>
    <row r="115" spans="11:13" x14ac:dyDescent="0.25">
      <c r="K115" s="142"/>
      <c r="L115" s="142"/>
      <c r="M115" s="142"/>
    </row>
    <row r="116" spans="11:13" x14ac:dyDescent="0.25">
      <c r="K116" s="142"/>
      <c r="L116" s="142"/>
      <c r="M116" s="142"/>
    </row>
    <row r="117" spans="11:13" x14ac:dyDescent="0.25">
      <c r="K117" s="142"/>
      <c r="L117" s="142"/>
      <c r="M117" s="142"/>
    </row>
    <row r="118" spans="11:13" x14ac:dyDescent="0.25">
      <c r="K118" s="142"/>
      <c r="L118" s="142"/>
      <c r="M118" s="142"/>
    </row>
  </sheetData>
  <conditionalFormatting sqref="K26">
    <cfRule type="cellIs" dxfId="167" priority="7" operator="lessThan">
      <formula>-0.2</formula>
    </cfRule>
    <cfRule type="cellIs" dxfId="166" priority="8" operator="greaterThan">
      <formula>0.2</formula>
    </cfRule>
  </conditionalFormatting>
  <conditionalFormatting sqref="L26">
    <cfRule type="cellIs" dxfId="165" priority="5" operator="lessThan">
      <formula>-0.2</formula>
    </cfRule>
    <cfRule type="cellIs" dxfId="164" priority="6" operator="greaterThan">
      <formula>0.2</formula>
    </cfRule>
  </conditionalFormatting>
  <conditionalFormatting sqref="K2:K25">
    <cfRule type="cellIs" dxfId="163" priority="3" operator="lessThan">
      <formula>-0.2</formula>
    </cfRule>
    <cfRule type="cellIs" dxfId="162" priority="4" operator="greaterThan">
      <formula>0.2</formula>
    </cfRule>
  </conditionalFormatting>
  <conditionalFormatting sqref="L2:L25">
    <cfRule type="cellIs" dxfId="161" priority="1" operator="lessThan">
      <formula>-0.2</formula>
    </cfRule>
    <cfRule type="cellIs" dxfId="160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FFCCCC"/>
  </sheetPr>
  <dimension ref="A1:M118"/>
  <sheetViews>
    <sheetView showGridLines="0" topLeftCell="G1" zoomScale="80" zoomScaleNormal="80" workbookViewId="0">
      <selection activeCell="AM48" sqref="AM48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4" width="6.42578125" bestFit="1" customWidth="1"/>
    <col min="5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2</v>
      </c>
      <c r="B2" t="str">
        <f>VLOOKUP(C:C,worksheet!A:T, 3, FALSE)</f>
        <v>SR-163 SB</v>
      </c>
      <c r="C2">
        <f>'[2]SR-163 SB'!A2</f>
        <v>7374</v>
      </c>
      <c r="D2">
        <f>VLOOKUP(C:C,worksheet!A:T, 4, FALSE)</f>
        <v>1</v>
      </c>
      <c r="E2">
        <f>VLOOKUP(C:C,worksheet!A:T, 5, FALSE)</f>
        <v>0.7</v>
      </c>
      <c r="F2" t="str">
        <f>VLOOKUP(C:C,worksheet!A:T, 6, FALSE)</f>
        <v>I-15 SB</v>
      </c>
      <c r="G2">
        <f>VLOOKUP(C:C,worksheet!A:T, 8, FALSE)</f>
        <v>69.69</v>
      </c>
      <c r="H2">
        <f>VLOOKUP(C:C,worksheet!A:T, 10, FALSE)</f>
        <v>36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2</v>
      </c>
      <c r="B3" t="str">
        <f>VLOOKUP(C:C,worksheet!A:T, 3, FALSE)</f>
        <v>SR-163 SB</v>
      </c>
      <c r="C3">
        <f>'[2]SR-163 SB'!A3</f>
        <v>16162</v>
      </c>
      <c r="D3">
        <f>VLOOKUP(C:C,worksheet!A:T, 4, FALSE)</f>
        <v>2</v>
      </c>
      <c r="E3">
        <f>VLOOKUP(C:C,worksheet!A:T, 5, FALSE)</f>
        <v>0.22</v>
      </c>
      <c r="F3" t="str">
        <f>VLOOKUP(C:C,worksheet!A:T, 6, FALSE)</f>
        <v>I-15 HOV SB</v>
      </c>
      <c r="G3">
        <f>VLOOKUP(C:C,worksheet!A:T, 8, FALSE)</f>
        <v>69.19</v>
      </c>
      <c r="H3">
        <f>VLOOKUP(C:C,worksheet!A:T, 10, FALSE)</f>
        <v>63.99</v>
      </c>
      <c r="I3">
        <f>VLOOKUP(C:C,worksheet!A:T, 13, FALSE)</f>
        <v>0</v>
      </c>
      <c r="J3">
        <f>VLOOKUP(C:C,worksheet!A:T, 15, FALSE)</f>
        <v>0</v>
      </c>
      <c r="K3" s="143">
        <f t="shared" ref="K3:K17" si="0">(I3/G3)-1</f>
        <v>-1</v>
      </c>
      <c r="L3" s="143">
        <f t="shared" ref="L3:L17" si="1">(J3/H3)-1</f>
        <v>-1</v>
      </c>
      <c r="M3" s="142"/>
    </row>
    <row r="4" spans="1:13" x14ac:dyDescent="0.25">
      <c r="A4">
        <f>VLOOKUP(C:C,worksheet!A:T, 2, FALSE)</f>
        <v>2</v>
      </c>
      <c r="B4" t="str">
        <f>VLOOKUP(C:C,worksheet!A:T, 3, FALSE)</f>
        <v>SR-163 SB</v>
      </c>
      <c r="C4">
        <f>'[2]SR-163 SB'!A4</f>
        <v>16164</v>
      </c>
      <c r="D4">
        <f>VLOOKUP(C:C,worksheet!A:T, 4, FALSE)</f>
        <v>3</v>
      </c>
      <c r="E4">
        <f>VLOOKUP(C:C,worksheet!A:T, 5, FALSE)</f>
        <v>0.32</v>
      </c>
      <c r="F4" t="str">
        <f>VLOOKUP(C:C,worksheet!A:T, 6, FALSE)</f>
        <v>KEARNY VILLA</v>
      </c>
      <c r="G4">
        <f>VLOOKUP(C:C,worksheet!A:T, 8, FALSE)</f>
        <v>69.19</v>
      </c>
      <c r="H4">
        <f>VLOOKUP(C:C,worksheet!A:T, 10, FALSE)</f>
        <v>63.99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A5">
        <f>VLOOKUP(C:C,worksheet!A:T, 2, FALSE)</f>
        <v>2</v>
      </c>
      <c r="B5" t="str">
        <f>VLOOKUP(C:C,worksheet!A:T, 3, FALSE)</f>
        <v>SR-163 SB</v>
      </c>
      <c r="C5">
        <f>'[2]SR-163 SB'!A5</f>
        <v>15207</v>
      </c>
      <c r="D5">
        <f>VLOOKUP(C:C,worksheet!A:T, 4, FALSE)</f>
        <v>6</v>
      </c>
      <c r="E5">
        <f>VLOOKUP(C:C,worksheet!A:T, 5, FALSE)</f>
        <v>0.04</v>
      </c>
      <c r="F5" t="str">
        <f>VLOOKUP(C:C,worksheet!A:T, 6, FALSE)</f>
        <v>SR-52 WB</v>
      </c>
      <c r="G5">
        <f>VLOOKUP(C:C,worksheet!A:T, 8, FALSE)</f>
        <v>65.77</v>
      </c>
      <c r="H5">
        <f>VLOOKUP(C:C,worksheet!A:T, 10, FALSE)</f>
        <v>55.26</v>
      </c>
      <c r="I5">
        <f>VLOOKUP(C:C,worksheet!A:T, 13, FALSE)</f>
        <v>0</v>
      </c>
      <c r="J5">
        <f>VLOOKUP(C:C,worksheet!A:T, 15, FALSE)</f>
        <v>0</v>
      </c>
      <c r="K5" s="143">
        <f t="shared" si="0"/>
        <v>-1</v>
      </c>
      <c r="L5" s="143">
        <f t="shared" si="1"/>
        <v>-1</v>
      </c>
      <c r="M5" s="142"/>
    </row>
    <row r="6" spans="1:13" x14ac:dyDescent="0.25">
      <c r="A6">
        <f>VLOOKUP(C:C,worksheet!A:T, 2, FALSE)</f>
        <v>2</v>
      </c>
      <c r="B6" t="str">
        <f>VLOOKUP(C:C,worksheet!A:T, 3, FALSE)</f>
        <v>SR-163 SB</v>
      </c>
      <c r="C6">
        <f>'[2]SR-163 SB'!A6</f>
        <v>8824</v>
      </c>
      <c r="D6">
        <f>VLOOKUP(C:C,worksheet!A:T, 4, FALSE)</f>
        <v>8</v>
      </c>
      <c r="E6">
        <f>VLOOKUP(C:C,worksheet!A:T, 5, FALSE)</f>
        <v>0.72</v>
      </c>
      <c r="F6" t="str">
        <f>VLOOKUP(C:C,worksheet!A:T, 6, FALSE)</f>
        <v>CLAIREMONT MESA</v>
      </c>
      <c r="G6">
        <f>VLOOKUP(C:C,worksheet!A:T, 8, FALSE)</f>
        <v>68.83</v>
      </c>
      <c r="H6">
        <f>VLOOKUP(C:C,worksheet!A:T, 10, FALSE)</f>
        <v>61.89</v>
      </c>
      <c r="I6">
        <f>VLOOKUP(C:C,worksheet!A:T, 13, FALSE)</f>
        <v>0</v>
      </c>
      <c r="J6">
        <f>VLOOKUP(C:C,worksheet!A:T, 15, FALSE)</f>
        <v>0</v>
      </c>
      <c r="K6" s="143">
        <f t="shared" si="0"/>
        <v>-1</v>
      </c>
      <c r="L6" s="143">
        <f t="shared" si="1"/>
        <v>-1</v>
      </c>
      <c r="M6" s="142"/>
    </row>
    <row r="7" spans="1:13" x14ac:dyDescent="0.25">
      <c r="A7">
        <f>VLOOKUP(C:C,worksheet!A:T, 2, FALSE)</f>
        <v>2</v>
      </c>
      <c r="B7" t="str">
        <f>VLOOKUP(C:C,worksheet!A:T, 3, FALSE)</f>
        <v>SR-163 SB</v>
      </c>
      <c r="C7">
        <f>'[2]SR-163 SB'!A7</f>
        <v>15689</v>
      </c>
      <c r="D7">
        <f>VLOOKUP(C:C,worksheet!A:T, 4, FALSE)</f>
        <v>12</v>
      </c>
      <c r="E7">
        <f>VLOOKUP(C:C,worksheet!A:T, 5, FALSE)</f>
        <v>0.4</v>
      </c>
      <c r="F7" t="str">
        <f>VLOOKUP(C:C,worksheet!A:T, 6, FALSE)</f>
        <v>I-805 SB</v>
      </c>
      <c r="G7">
        <f>VLOOKUP(C:C,worksheet!A:T, 8, FALSE)</f>
        <v>68.38</v>
      </c>
      <c r="H7">
        <f>VLOOKUP(C:C,worksheet!A:T, 10, FALSE)</f>
        <v>45.35</v>
      </c>
      <c r="I7">
        <f>VLOOKUP(C:C,worksheet!A:T, 13, FALSE)</f>
        <v>0</v>
      </c>
      <c r="J7">
        <f>VLOOKUP(C:C,worksheet!A:T, 15, FALSE)</f>
        <v>0</v>
      </c>
      <c r="K7" s="143">
        <f t="shared" si="0"/>
        <v>-1</v>
      </c>
      <c r="L7" s="143">
        <f t="shared" si="1"/>
        <v>-1</v>
      </c>
      <c r="M7" s="142"/>
    </row>
    <row r="8" spans="1:13" x14ac:dyDescent="0.25">
      <c r="A8">
        <f>VLOOKUP(C:C,worksheet!A:T, 2, FALSE)</f>
        <v>2</v>
      </c>
      <c r="B8" t="str">
        <f>VLOOKUP(C:C,worksheet!A:T, 3, FALSE)</f>
        <v>SR-163 SB</v>
      </c>
      <c r="C8">
        <f>'[2]SR-163 SB'!A8</f>
        <v>15703</v>
      </c>
      <c r="D8">
        <f>VLOOKUP(C:C,worksheet!A:T, 4, FALSE)</f>
        <v>16</v>
      </c>
      <c r="E8">
        <f>VLOOKUP(C:C,worksheet!A:T, 5, FALSE)</f>
        <v>0.22</v>
      </c>
      <c r="F8" t="str">
        <f>VLOOKUP(C:C,worksheet!A:T, 6, FALSE)</f>
        <v>MESA COLLEGE</v>
      </c>
      <c r="G8">
        <f>VLOOKUP(C:C,worksheet!A:T, 8, FALSE)</f>
        <v>66.62</v>
      </c>
      <c r="H8">
        <f>VLOOKUP(C:C,worksheet!A:T, 10, FALSE)</f>
        <v>36.549999999999997</v>
      </c>
      <c r="I8">
        <f>VLOOKUP(C:C,worksheet!A:T, 13, FALSE)</f>
        <v>0</v>
      </c>
      <c r="J8">
        <f>VLOOKUP(C:C,worksheet!A:T, 15, FALSE)</f>
        <v>0</v>
      </c>
      <c r="K8" s="143">
        <f t="shared" si="0"/>
        <v>-1</v>
      </c>
      <c r="L8" s="143">
        <f t="shared" si="1"/>
        <v>-1</v>
      </c>
      <c r="M8" s="142"/>
    </row>
    <row r="9" spans="1:13" x14ac:dyDescent="0.25">
      <c r="A9">
        <f>VLOOKUP(C:C,worksheet!A:T, 2, FALSE)</f>
        <v>2</v>
      </c>
      <c r="B9" t="str">
        <f>VLOOKUP(C:C,worksheet!A:T, 3, FALSE)</f>
        <v>SR-163 SB</v>
      </c>
      <c r="C9">
        <f>'[2]SR-163 SB'!A9</f>
        <v>15705</v>
      </c>
      <c r="D9">
        <f>VLOOKUP(C:C,worksheet!A:T, 4, FALSE)</f>
        <v>17</v>
      </c>
      <c r="E9">
        <f>VLOOKUP(C:C,worksheet!A:T, 5, FALSE)</f>
        <v>0.28000000000000003</v>
      </c>
      <c r="F9" t="str">
        <f>VLOOKUP(C:C,worksheet!A:T, 6, FALSE)</f>
        <v>GENESEE</v>
      </c>
      <c r="G9">
        <f>VLOOKUP(C:C,worksheet!A:T, 8, FALSE)</f>
        <v>68.180000000000007</v>
      </c>
      <c r="H9">
        <f>VLOOKUP(C:C,worksheet!A:T, 10, FALSE)</f>
        <v>35.520000000000003</v>
      </c>
      <c r="I9">
        <f>VLOOKUP(C:C,worksheet!A:T, 13, FALSE)</f>
        <v>0</v>
      </c>
      <c r="J9">
        <f>VLOOKUP(C:C,worksheet!A:T, 15, FALSE)</f>
        <v>0</v>
      </c>
      <c r="K9" s="143">
        <f t="shared" si="0"/>
        <v>-1</v>
      </c>
      <c r="L9" s="143">
        <f t="shared" si="1"/>
        <v>-1</v>
      </c>
      <c r="M9" s="142"/>
    </row>
    <row r="10" spans="1:13" x14ac:dyDescent="0.25">
      <c r="A10">
        <f>VLOOKUP(C:C,worksheet!A:T, 2, FALSE)</f>
        <v>2</v>
      </c>
      <c r="B10" t="str">
        <f>VLOOKUP(C:C,worksheet!A:T, 3, FALSE)</f>
        <v>SR-163 SB</v>
      </c>
      <c r="C10">
        <f>'[2]SR-163 SB'!A10</f>
        <v>15709</v>
      </c>
      <c r="D10">
        <f>VLOOKUP(C:C,worksheet!A:T, 4, FALSE)</f>
        <v>18</v>
      </c>
      <c r="E10">
        <f>VLOOKUP(C:C,worksheet!A:T, 5, FALSE)</f>
        <v>0.19</v>
      </c>
      <c r="F10" t="str">
        <f>VLOOKUP(C:C,worksheet!A:T, 6, FALSE)</f>
        <v>GENESEE</v>
      </c>
      <c r="G10">
        <f>VLOOKUP(C:C,worksheet!A:T, 8, FALSE)</f>
        <v>68.180000000000007</v>
      </c>
      <c r="H10">
        <f>VLOOKUP(C:C,worksheet!A:T, 10, FALSE)</f>
        <v>35.520000000000003</v>
      </c>
      <c r="I10">
        <f>VLOOKUP(C:C,worksheet!A:T, 13, FALSE)</f>
        <v>0</v>
      </c>
      <c r="J10">
        <f>VLOOKUP(C:C,worksheet!A:T, 15, FALSE)</f>
        <v>0</v>
      </c>
      <c r="K10" s="143">
        <f t="shared" si="0"/>
        <v>-1</v>
      </c>
      <c r="L10" s="143">
        <f t="shared" si="1"/>
        <v>-1</v>
      </c>
      <c r="M10" s="142"/>
    </row>
    <row r="11" spans="1:13" x14ac:dyDescent="0.25">
      <c r="A11">
        <f>VLOOKUP(C:C,worksheet!A:T, 2, FALSE)</f>
        <v>2</v>
      </c>
      <c r="B11" t="str">
        <f>VLOOKUP(C:C,worksheet!A:T, 3, FALSE)</f>
        <v>SR-163 SB</v>
      </c>
      <c r="C11">
        <f>'[2]SR-163 SB'!A11</f>
        <v>15715</v>
      </c>
      <c r="D11">
        <f>VLOOKUP(C:C,worksheet!A:T, 4, FALSE)</f>
        <v>20</v>
      </c>
      <c r="E11">
        <f>VLOOKUP(C:C,worksheet!A:T, 5, FALSE)</f>
        <v>0.52</v>
      </c>
      <c r="F11" t="str">
        <f>VLOOKUP(C:C,worksheet!A:T, 6, FALSE)</f>
        <v>GENESEE</v>
      </c>
      <c r="G11">
        <f>VLOOKUP(C:C,worksheet!A:T, 8, FALSE)</f>
        <v>64.760000000000005</v>
      </c>
      <c r="H11">
        <f>VLOOKUP(C:C,worksheet!A:T, 10, FALSE)</f>
        <v>65.95</v>
      </c>
      <c r="I11">
        <f>VLOOKUP(C:C,worksheet!A:T, 13, FALSE)</f>
        <v>0</v>
      </c>
      <c r="J11">
        <f>VLOOKUP(C:C,worksheet!A:T, 15, FALSE)</f>
        <v>0</v>
      </c>
      <c r="K11" s="143">
        <f t="shared" si="0"/>
        <v>-1</v>
      </c>
      <c r="L11" s="143">
        <f t="shared" si="1"/>
        <v>-1</v>
      </c>
      <c r="M11" s="142"/>
    </row>
    <row r="12" spans="1:13" x14ac:dyDescent="0.25">
      <c r="A12">
        <f>VLOOKUP(C:C,worksheet!A:T, 2, FALSE)</f>
        <v>2</v>
      </c>
      <c r="B12" t="str">
        <f>VLOOKUP(C:C,worksheet!A:T, 3, FALSE)</f>
        <v>SR-163 SB</v>
      </c>
      <c r="C12">
        <f>'[2]SR-163 SB'!A12</f>
        <v>25163</v>
      </c>
      <c r="D12">
        <f>VLOOKUP(C:C,worksheet!A:T, 4, FALSE)</f>
        <v>21</v>
      </c>
      <c r="E12">
        <f>VLOOKUP(C:C,worksheet!A:T, 5, FALSE)</f>
        <v>0.15</v>
      </c>
      <c r="F12" t="str">
        <f>VLOOKUP(C:C,worksheet!A:T, 6, FALSE)</f>
        <v>FRIARS</v>
      </c>
      <c r="G12">
        <f>VLOOKUP(C:C,worksheet!A:T, 8, FALSE)</f>
        <v>63.72</v>
      </c>
      <c r="H12">
        <f>VLOOKUP(C:C,worksheet!A:T, 10, FALSE)</f>
        <v>32.56</v>
      </c>
      <c r="I12">
        <f>VLOOKUP(C:C,worksheet!A:T, 13, FALSE)</f>
        <v>0</v>
      </c>
      <c r="J12">
        <f>VLOOKUP(C:C,worksheet!A:T, 15, FALSE)</f>
        <v>0</v>
      </c>
      <c r="K12" s="143">
        <f t="shared" si="0"/>
        <v>-1</v>
      </c>
      <c r="L12" s="143">
        <f t="shared" si="1"/>
        <v>-1</v>
      </c>
      <c r="M12" s="142"/>
    </row>
    <row r="13" spans="1:13" x14ac:dyDescent="0.25">
      <c r="A13">
        <f>VLOOKUP(C:C,worksheet!A:T, 2, FALSE)</f>
        <v>2</v>
      </c>
      <c r="B13" t="str">
        <f>VLOOKUP(C:C,worksheet!A:T, 3, FALSE)</f>
        <v>SR-163 SB</v>
      </c>
      <c r="C13">
        <f>'[2]SR-163 SB'!A13</f>
        <v>15722</v>
      </c>
      <c r="D13">
        <f>VLOOKUP(C:C,worksheet!A:T, 4, FALSE)</f>
        <v>22</v>
      </c>
      <c r="E13">
        <f>VLOOKUP(C:C,worksheet!A:T, 5, FALSE)</f>
        <v>0.2</v>
      </c>
      <c r="F13" t="str">
        <f>VLOOKUP(C:C,worksheet!A:T, 6, FALSE)</f>
        <v>FRIARS</v>
      </c>
      <c r="G13">
        <f>VLOOKUP(C:C,worksheet!A:T, 8, FALSE)</f>
        <v>63.72</v>
      </c>
      <c r="H13">
        <f>VLOOKUP(C:C,worksheet!A:T, 10, FALSE)</f>
        <v>32.56</v>
      </c>
      <c r="I13">
        <f>VLOOKUP(C:C,worksheet!A:T, 13, FALSE)</f>
        <v>0</v>
      </c>
      <c r="J13">
        <f>VLOOKUP(C:C,worksheet!A:T, 15, FALSE)</f>
        <v>0</v>
      </c>
      <c r="K13" s="143">
        <f t="shared" si="0"/>
        <v>-1</v>
      </c>
      <c r="L13" s="143">
        <f t="shared" si="1"/>
        <v>-1</v>
      </c>
      <c r="M13" s="142"/>
    </row>
    <row r="14" spans="1:13" x14ac:dyDescent="0.25">
      <c r="A14">
        <f>VLOOKUP(C:C,worksheet!A:T, 2, FALSE)</f>
        <v>2</v>
      </c>
      <c r="B14" t="str">
        <f>VLOOKUP(C:C,worksheet!A:T, 3, FALSE)</f>
        <v>SR-163 SB</v>
      </c>
      <c r="C14">
        <f>'[2]SR-163 SB'!A14</f>
        <v>16040</v>
      </c>
      <c r="D14">
        <f>VLOOKUP(C:C,worksheet!A:T, 4, FALSE)</f>
        <v>29</v>
      </c>
      <c r="E14">
        <f>VLOOKUP(C:C,worksheet!A:T, 5, FALSE)</f>
        <v>0.26</v>
      </c>
      <c r="F14" t="str">
        <f>VLOOKUP(C:C,worksheet!A:T, 6, FALSE)</f>
        <v>06TH EX</v>
      </c>
      <c r="G14">
        <f>VLOOKUP(C:C,worksheet!A:T, 8, FALSE)</f>
        <v>46.32</v>
      </c>
      <c r="H14">
        <f>VLOOKUP(C:C,worksheet!A:T, 10, FALSE)</f>
        <v>30.34</v>
      </c>
      <c r="I14">
        <f>VLOOKUP(C:C,worksheet!A:T, 13, FALSE)</f>
        <v>0</v>
      </c>
      <c r="J14">
        <f>VLOOKUP(C:C,worksheet!A:T, 15, FALSE)</f>
        <v>0</v>
      </c>
      <c r="K14" s="143">
        <f t="shared" si="0"/>
        <v>-1</v>
      </c>
      <c r="L14" s="143">
        <f t="shared" si="1"/>
        <v>-1</v>
      </c>
      <c r="M14" s="142"/>
    </row>
    <row r="15" spans="1:13" x14ac:dyDescent="0.25">
      <c r="A15">
        <f>VLOOKUP(C:C,worksheet!A:T, 2, FALSE)</f>
        <v>2</v>
      </c>
      <c r="B15" t="str">
        <f>VLOOKUP(C:C,worksheet!A:T, 3, FALSE)</f>
        <v>SR-163 SB</v>
      </c>
      <c r="C15">
        <f>'[2]SR-163 SB'!A15</f>
        <v>16045</v>
      </c>
      <c r="D15">
        <f>VLOOKUP(C:C,worksheet!A:T, 4, FALSE)</f>
        <v>30</v>
      </c>
      <c r="E15">
        <f>VLOOKUP(C:C,worksheet!A:T, 5, FALSE)</f>
        <v>0.28000000000000003</v>
      </c>
      <c r="F15" t="str">
        <f>VLOOKUP(C:C,worksheet!A:T, 6, FALSE)</f>
        <v>WASHINGTON</v>
      </c>
      <c r="G15">
        <f>VLOOKUP(C:C,worksheet!A:T, 8, FALSE)</f>
        <v>55.45</v>
      </c>
      <c r="H15">
        <f>VLOOKUP(C:C,worksheet!A:T, 10, FALSE)</f>
        <v>50.7</v>
      </c>
      <c r="I15">
        <f>VLOOKUP(C:C,worksheet!A:T, 13, FALSE)</f>
        <v>0</v>
      </c>
      <c r="J15">
        <f>VLOOKUP(C:C,worksheet!A:T, 15, FALSE)</f>
        <v>0</v>
      </c>
      <c r="K15" s="143">
        <f t="shared" si="0"/>
        <v>-1</v>
      </c>
      <c r="L15" s="143">
        <f t="shared" si="1"/>
        <v>-1</v>
      </c>
      <c r="M15" s="142"/>
    </row>
    <row r="16" spans="1:13" x14ac:dyDescent="0.25">
      <c r="A16">
        <f>VLOOKUP(C:C,worksheet!A:T, 2, FALSE)</f>
        <v>2</v>
      </c>
      <c r="B16" t="str">
        <f>VLOOKUP(C:C,worksheet!A:T, 3, FALSE)</f>
        <v>SR-163 SB</v>
      </c>
      <c r="C16">
        <f>'[2]SR-163 SB'!A16</f>
        <v>21849</v>
      </c>
      <c r="D16">
        <f>VLOOKUP(C:C,worksheet!A:T, 4, FALSE)</f>
        <v>33</v>
      </c>
      <c r="E16">
        <f>VLOOKUP(C:C,worksheet!A:T, 5, FALSE)</f>
        <v>1.01</v>
      </c>
      <c r="F16" t="str">
        <f>VLOOKUP(C:C,worksheet!A:T, 6, FALSE)</f>
        <v>ROBINSON</v>
      </c>
      <c r="G16">
        <f>VLOOKUP(C:C,worksheet!A:T, 8, FALSE)</f>
        <v>46.13</v>
      </c>
      <c r="H16">
        <f>VLOOKUP(C:C,worksheet!A:T, 10, FALSE)</f>
        <v>36.11</v>
      </c>
      <c r="I16">
        <f>VLOOKUP(C:C,worksheet!A:T, 13, FALSE)</f>
        <v>0</v>
      </c>
      <c r="J16">
        <f>VLOOKUP(C:C,worksheet!A:T, 15, FALSE)</f>
        <v>0</v>
      </c>
      <c r="K16" s="143">
        <f t="shared" si="0"/>
        <v>-1</v>
      </c>
      <c r="L16" s="143">
        <f t="shared" si="1"/>
        <v>-1</v>
      </c>
      <c r="M16" s="142"/>
    </row>
    <row r="17" spans="1:13" x14ac:dyDescent="0.25">
      <c r="A17">
        <f>VLOOKUP(C:C,worksheet!A:T, 2, FALSE)</f>
        <v>2</v>
      </c>
      <c r="B17" t="str">
        <f>VLOOKUP(C:C,worksheet!A:T, 3, FALSE)</f>
        <v>SR-163 SB</v>
      </c>
      <c r="C17">
        <f>'[2]SR-163 SB'!A17</f>
        <v>21850</v>
      </c>
      <c r="D17">
        <f>VLOOKUP(C:C,worksheet!A:T, 4, FALSE)</f>
        <v>34</v>
      </c>
      <c r="E17">
        <f>VLOOKUP(C:C,worksheet!A:T, 5, FALSE)</f>
        <v>0.66</v>
      </c>
      <c r="F17" t="str">
        <f>VLOOKUP(C:C,worksheet!A:T, 6, FALSE)</f>
        <v>I-5 NB</v>
      </c>
      <c r="G17">
        <f>VLOOKUP(C:C,worksheet!A:T, 8, FALSE)</f>
        <v>49.76</v>
      </c>
      <c r="H17">
        <f>VLOOKUP(C:C,worksheet!A:T, 10, FALSE)</f>
        <v>47.59</v>
      </c>
      <c r="I17">
        <f>VLOOKUP(C:C,worksheet!A:T, 13, FALSE)</f>
        <v>0</v>
      </c>
      <c r="J17">
        <f>VLOOKUP(C:C,worksheet!A:T, 15, FALSE)</f>
        <v>0</v>
      </c>
      <c r="K17" s="143">
        <f t="shared" si="0"/>
        <v>-1</v>
      </c>
      <c r="L17" s="143">
        <f t="shared" si="1"/>
        <v>-1</v>
      </c>
      <c r="M17" s="142"/>
    </row>
    <row r="18" spans="1:13" x14ac:dyDescent="0.25">
      <c r="K18" s="143"/>
      <c r="L18" s="143"/>
      <c r="M18" s="142"/>
    </row>
    <row r="19" spans="1:13" x14ac:dyDescent="0.25">
      <c r="K19" s="143"/>
      <c r="L19" s="143"/>
      <c r="M19" s="142"/>
    </row>
    <row r="20" spans="1:13" x14ac:dyDescent="0.25">
      <c r="K20" s="142"/>
      <c r="L20" s="142"/>
      <c r="M20" s="142"/>
    </row>
    <row r="21" spans="1:13" x14ac:dyDescent="0.25">
      <c r="K21" s="142"/>
      <c r="L21" s="142"/>
      <c r="M21" s="142"/>
    </row>
    <row r="22" spans="1:13" x14ac:dyDescent="0.25">
      <c r="K22" s="142"/>
      <c r="L22" s="142"/>
      <c r="M22" s="142"/>
    </row>
    <row r="23" spans="1:13" x14ac:dyDescent="0.25">
      <c r="K23" s="142"/>
      <c r="L23" s="142"/>
      <c r="M23" s="142"/>
    </row>
    <row r="24" spans="1:13" x14ac:dyDescent="0.25">
      <c r="K24" s="142"/>
      <c r="L24" s="142"/>
      <c r="M24" s="142"/>
    </row>
    <row r="25" spans="1:13" x14ac:dyDescent="0.25">
      <c r="K25" s="142"/>
      <c r="L25" s="142"/>
      <c r="M25" s="142"/>
    </row>
    <row r="26" spans="1:13" x14ac:dyDescent="0.25">
      <c r="K26" s="142"/>
      <c r="L26" s="142"/>
      <c r="M26" s="142"/>
    </row>
    <row r="27" spans="1:13" x14ac:dyDescent="0.25">
      <c r="K27" s="142"/>
      <c r="L27" s="142"/>
      <c r="M27" s="142"/>
    </row>
    <row r="28" spans="1:13" x14ac:dyDescent="0.25">
      <c r="K28" s="142"/>
      <c r="L28" s="142"/>
      <c r="M28" s="142"/>
    </row>
    <row r="29" spans="1:13" x14ac:dyDescent="0.25">
      <c r="K29" s="142"/>
      <c r="L29" s="142"/>
      <c r="M29" s="142"/>
    </row>
    <row r="30" spans="1:13" x14ac:dyDescent="0.25">
      <c r="K30" s="142"/>
      <c r="L30" s="142"/>
      <c r="M30" s="142"/>
    </row>
    <row r="31" spans="1:13" x14ac:dyDescent="0.25">
      <c r="K31" s="142"/>
      <c r="L31" s="142"/>
      <c r="M31" s="142"/>
    </row>
    <row r="32" spans="1:13" x14ac:dyDescent="0.25">
      <c r="K32" s="142"/>
      <c r="L32" s="142"/>
      <c r="M32" s="142"/>
    </row>
    <row r="33" spans="11:13" x14ac:dyDescent="0.25">
      <c r="K33" s="142"/>
      <c r="L33" s="142"/>
      <c r="M33" s="142"/>
    </row>
    <row r="34" spans="11:13" x14ac:dyDescent="0.25">
      <c r="K34" s="142"/>
      <c r="L34" s="142"/>
      <c r="M34" s="142"/>
    </row>
    <row r="35" spans="11:13" x14ac:dyDescent="0.25">
      <c r="K35" s="142"/>
      <c r="L35" s="142"/>
      <c r="M35" s="142"/>
    </row>
    <row r="36" spans="11:13" x14ac:dyDescent="0.25">
      <c r="K36" s="142"/>
      <c r="L36" s="142"/>
      <c r="M36" s="142"/>
    </row>
    <row r="37" spans="11:13" x14ac:dyDescent="0.25">
      <c r="K37" s="142"/>
      <c r="L37" s="142"/>
      <c r="M37" s="142"/>
    </row>
    <row r="38" spans="11:13" x14ac:dyDescent="0.25">
      <c r="K38" s="142"/>
      <c r="L38" s="142"/>
      <c r="M38" s="142"/>
    </row>
    <row r="39" spans="11:13" x14ac:dyDescent="0.25">
      <c r="K39" s="142"/>
      <c r="L39" s="142"/>
      <c r="M39" s="142"/>
    </row>
    <row r="40" spans="11:13" x14ac:dyDescent="0.25">
      <c r="K40" s="142"/>
      <c r="L40" s="142"/>
      <c r="M40" s="142"/>
    </row>
    <row r="41" spans="11:13" x14ac:dyDescent="0.25">
      <c r="K41" s="142"/>
      <c r="L41" s="142"/>
      <c r="M41" s="142"/>
    </row>
    <row r="42" spans="11:13" x14ac:dyDescent="0.25">
      <c r="K42" s="142"/>
      <c r="L42" s="142"/>
      <c r="M42" s="142"/>
    </row>
    <row r="43" spans="11:13" x14ac:dyDescent="0.25">
      <c r="K43" s="142"/>
      <c r="L43" s="142"/>
      <c r="M43" s="142"/>
    </row>
    <row r="44" spans="11:13" x14ac:dyDescent="0.25">
      <c r="K44" s="142"/>
      <c r="L44" s="142"/>
      <c r="M44" s="142"/>
    </row>
    <row r="45" spans="11:13" x14ac:dyDescent="0.25">
      <c r="K45" s="142"/>
      <c r="L45" s="142"/>
      <c r="M45" s="142"/>
    </row>
    <row r="46" spans="11:13" x14ac:dyDescent="0.25">
      <c r="K46" s="142"/>
      <c r="L46" s="142"/>
      <c r="M46" s="142"/>
    </row>
    <row r="47" spans="11:13" x14ac:dyDescent="0.25">
      <c r="K47" s="142"/>
      <c r="L47" s="142"/>
      <c r="M47" s="142"/>
    </row>
    <row r="48" spans="11:13" x14ac:dyDescent="0.25">
      <c r="K48" s="142"/>
      <c r="L48" s="142"/>
      <c r="M48" s="142"/>
    </row>
    <row r="49" spans="11:13" x14ac:dyDescent="0.25">
      <c r="K49" s="142"/>
      <c r="L49" s="142"/>
      <c r="M49" s="142"/>
    </row>
    <row r="50" spans="11:13" x14ac:dyDescent="0.25">
      <c r="K50" s="142"/>
      <c r="L50" s="142"/>
      <c r="M50" s="142"/>
    </row>
    <row r="51" spans="11:13" x14ac:dyDescent="0.25">
      <c r="K51" s="142"/>
      <c r="L51" s="142"/>
      <c r="M51" s="142"/>
    </row>
    <row r="52" spans="11:13" x14ac:dyDescent="0.25">
      <c r="K52" s="142"/>
      <c r="L52" s="142"/>
      <c r="M52" s="142"/>
    </row>
    <row r="53" spans="11:13" x14ac:dyDescent="0.25">
      <c r="K53" s="142"/>
      <c r="L53" s="142"/>
      <c r="M53" s="142"/>
    </row>
    <row r="54" spans="11:13" x14ac:dyDescent="0.25">
      <c r="K54" s="142"/>
      <c r="L54" s="142"/>
      <c r="M54" s="142"/>
    </row>
    <row r="55" spans="11:13" x14ac:dyDescent="0.25">
      <c r="K55" s="142"/>
      <c r="L55" s="142"/>
      <c r="M55" s="142"/>
    </row>
    <row r="56" spans="11:13" x14ac:dyDescent="0.25">
      <c r="K56" s="142"/>
      <c r="L56" s="142"/>
      <c r="M56" s="142"/>
    </row>
    <row r="57" spans="11:13" x14ac:dyDescent="0.25">
      <c r="K57" s="142"/>
      <c r="L57" s="142"/>
      <c r="M57" s="142"/>
    </row>
    <row r="58" spans="11:13" x14ac:dyDescent="0.25">
      <c r="K58" s="142"/>
      <c r="L58" s="142"/>
      <c r="M58" s="142"/>
    </row>
    <row r="59" spans="11:13" x14ac:dyDescent="0.25">
      <c r="K59" s="142"/>
      <c r="L59" s="142"/>
      <c r="M59" s="142"/>
    </row>
    <row r="60" spans="11:13" x14ac:dyDescent="0.25">
      <c r="K60" s="142"/>
      <c r="L60" s="142"/>
      <c r="M60" s="142"/>
    </row>
    <row r="61" spans="11:13" x14ac:dyDescent="0.25">
      <c r="K61" s="142"/>
      <c r="L61" s="142"/>
      <c r="M61" s="142"/>
    </row>
    <row r="62" spans="11:13" x14ac:dyDescent="0.25">
      <c r="K62" s="142"/>
      <c r="L62" s="142"/>
      <c r="M62" s="142"/>
    </row>
    <row r="63" spans="11:13" x14ac:dyDescent="0.25">
      <c r="K63" s="142"/>
      <c r="L63" s="142"/>
      <c r="M63" s="142"/>
    </row>
    <row r="64" spans="11:13" x14ac:dyDescent="0.25">
      <c r="K64" s="142"/>
      <c r="L64" s="142"/>
      <c r="M64" s="142"/>
    </row>
    <row r="65" spans="11:13" x14ac:dyDescent="0.25">
      <c r="K65" s="142"/>
      <c r="L65" s="142"/>
      <c r="M65" s="142"/>
    </row>
    <row r="66" spans="11:13" x14ac:dyDescent="0.25">
      <c r="K66" s="142"/>
      <c r="L66" s="142"/>
      <c r="M66" s="142"/>
    </row>
    <row r="67" spans="11:13" x14ac:dyDescent="0.25">
      <c r="K67" s="142"/>
      <c r="L67" s="142"/>
      <c r="M67" s="142"/>
    </row>
    <row r="68" spans="11:13" x14ac:dyDescent="0.25">
      <c r="K68" s="142"/>
      <c r="L68" s="142"/>
      <c r="M68" s="142"/>
    </row>
    <row r="69" spans="11:13" x14ac:dyDescent="0.25">
      <c r="K69" s="142"/>
      <c r="L69" s="142"/>
      <c r="M69" s="142"/>
    </row>
    <row r="70" spans="11:13" x14ac:dyDescent="0.25">
      <c r="K70" s="142"/>
      <c r="L70" s="142"/>
      <c r="M70" s="142"/>
    </row>
    <row r="71" spans="11:13" x14ac:dyDescent="0.25">
      <c r="K71" s="142"/>
      <c r="L71" s="142"/>
      <c r="M71" s="142"/>
    </row>
    <row r="72" spans="11:13" x14ac:dyDescent="0.25">
      <c r="K72" s="142"/>
      <c r="L72" s="142"/>
      <c r="M72" s="142"/>
    </row>
    <row r="73" spans="11:13" x14ac:dyDescent="0.25">
      <c r="K73" s="142"/>
      <c r="L73" s="142"/>
      <c r="M73" s="142"/>
    </row>
    <row r="74" spans="11:13" x14ac:dyDescent="0.25">
      <c r="K74" s="142"/>
      <c r="L74" s="142"/>
      <c r="M74" s="142"/>
    </row>
    <row r="75" spans="11:13" x14ac:dyDescent="0.25">
      <c r="K75" s="142"/>
      <c r="L75" s="142"/>
      <c r="M75" s="142"/>
    </row>
    <row r="76" spans="11:13" x14ac:dyDescent="0.25">
      <c r="K76" s="142"/>
      <c r="L76" s="142"/>
      <c r="M76" s="142"/>
    </row>
    <row r="77" spans="11:13" x14ac:dyDescent="0.25">
      <c r="K77" s="142"/>
      <c r="L77" s="142"/>
      <c r="M77" s="142"/>
    </row>
    <row r="78" spans="11:13" x14ac:dyDescent="0.25">
      <c r="K78" s="142"/>
      <c r="L78" s="142"/>
      <c r="M78" s="142"/>
    </row>
    <row r="79" spans="11:13" x14ac:dyDescent="0.25">
      <c r="K79" s="142"/>
      <c r="L79" s="142"/>
      <c r="M79" s="142"/>
    </row>
    <row r="80" spans="11:13" x14ac:dyDescent="0.25">
      <c r="K80" s="142"/>
      <c r="L80" s="142"/>
      <c r="M80" s="142"/>
    </row>
    <row r="81" spans="11:13" x14ac:dyDescent="0.25">
      <c r="K81" s="142"/>
      <c r="L81" s="142"/>
      <c r="M81" s="142"/>
    </row>
    <row r="82" spans="11:13" x14ac:dyDescent="0.25">
      <c r="K82" s="142"/>
      <c r="L82" s="142"/>
      <c r="M82" s="142"/>
    </row>
    <row r="83" spans="11:13" x14ac:dyDescent="0.25">
      <c r="K83" s="142"/>
      <c r="L83" s="142"/>
      <c r="M83" s="142"/>
    </row>
    <row r="84" spans="11:13" x14ac:dyDescent="0.25">
      <c r="K84" s="142"/>
      <c r="L84" s="142"/>
      <c r="M84" s="142"/>
    </row>
    <row r="85" spans="11:13" x14ac:dyDescent="0.25">
      <c r="K85" s="142"/>
      <c r="L85" s="142"/>
      <c r="M85" s="142"/>
    </row>
    <row r="86" spans="11:13" x14ac:dyDescent="0.25">
      <c r="K86" s="142"/>
      <c r="L86" s="142"/>
      <c r="M86" s="142"/>
    </row>
    <row r="87" spans="11:13" x14ac:dyDescent="0.25">
      <c r="K87" s="142"/>
      <c r="L87" s="142"/>
      <c r="M87" s="142"/>
    </row>
    <row r="88" spans="11:13" x14ac:dyDescent="0.25">
      <c r="K88" s="142"/>
      <c r="L88" s="142"/>
      <c r="M88" s="142"/>
    </row>
    <row r="89" spans="11:13" x14ac:dyDescent="0.25">
      <c r="K89" s="142"/>
      <c r="L89" s="142"/>
      <c r="M89" s="142"/>
    </row>
    <row r="90" spans="11:13" x14ac:dyDescent="0.25">
      <c r="K90" s="142"/>
      <c r="L90" s="142"/>
      <c r="M90" s="142"/>
    </row>
    <row r="91" spans="11:13" x14ac:dyDescent="0.25">
      <c r="K91" s="142"/>
      <c r="L91" s="142"/>
      <c r="M91" s="142"/>
    </row>
    <row r="92" spans="11:13" x14ac:dyDescent="0.25">
      <c r="K92" s="142"/>
      <c r="L92" s="142"/>
      <c r="M92" s="142"/>
    </row>
    <row r="93" spans="11:13" x14ac:dyDescent="0.25">
      <c r="K93" s="142"/>
      <c r="L93" s="142"/>
      <c r="M93" s="142"/>
    </row>
    <row r="94" spans="11:13" x14ac:dyDescent="0.25">
      <c r="K94" s="142"/>
      <c r="L94" s="142"/>
      <c r="M94" s="142"/>
    </row>
    <row r="95" spans="11:13" x14ac:dyDescent="0.25">
      <c r="K95" s="142"/>
      <c r="L95" s="142"/>
      <c r="M95" s="142"/>
    </row>
    <row r="96" spans="11:13" x14ac:dyDescent="0.25">
      <c r="K96" s="142"/>
      <c r="L96" s="142"/>
      <c r="M96" s="142"/>
    </row>
    <row r="97" spans="11:13" x14ac:dyDescent="0.25">
      <c r="K97" s="142"/>
      <c r="L97" s="142"/>
      <c r="M97" s="142"/>
    </row>
    <row r="98" spans="11:13" x14ac:dyDescent="0.25">
      <c r="K98" s="142"/>
      <c r="L98" s="142"/>
      <c r="M98" s="142"/>
    </row>
    <row r="99" spans="11:13" x14ac:dyDescent="0.25">
      <c r="K99" s="142"/>
      <c r="L99" s="142"/>
      <c r="M99" s="142"/>
    </row>
    <row r="100" spans="11:13" x14ac:dyDescent="0.25">
      <c r="K100" s="142"/>
      <c r="L100" s="142"/>
      <c r="M100" s="142"/>
    </row>
    <row r="101" spans="11:13" x14ac:dyDescent="0.25">
      <c r="K101" s="142"/>
      <c r="L101" s="142"/>
      <c r="M101" s="142"/>
    </row>
    <row r="102" spans="11:13" x14ac:dyDescent="0.25">
      <c r="K102" s="142"/>
      <c r="L102" s="142"/>
      <c r="M102" s="142"/>
    </row>
    <row r="103" spans="11:13" x14ac:dyDescent="0.25">
      <c r="K103" s="142"/>
      <c r="L103" s="142"/>
      <c r="M103" s="142"/>
    </row>
    <row r="104" spans="11:13" x14ac:dyDescent="0.25">
      <c r="K104" s="142"/>
      <c r="L104" s="142"/>
      <c r="M104" s="142"/>
    </row>
    <row r="105" spans="11:13" x14ac:dyDescent="0.25">
      <c r="K105" s="142"/>
      <c r="L105" s="142"/>
      <c r="M105" s="142"/>
    </row>
    <row r="106" spans="11:13" x14ac:dyDescent="0.25">
      <c r="K106" s="142"/>
      <c r="L106" s="142"/>
      <c r="M106" s="142"/>
    </row>
    <row r="107" spans="11:13" x14ac:dyDescent="0.25">
      <c r="K107" s="142"/>
      <c r="L107" s="142"/>
      <c r="M107" s="142"/>
    </row>
    <row r="108" spans="11:13" x14ac:dyDescent="0.25">
      <c r="K108" s="142"/>
      <c r="L108" s="142"/>
      <c r="M108" s="142"/>
    </row>
    <row r="109" spans="11:13" x14ac:dyDescent="0.25">
      <c r="K109" s="142"/>
      <c r="L109" s="142"/>
      <c r="M109" s="142"/>
    </row>
    <row r="110" spans="11:13" x14ac:dyDescent="0.25">
      <c r="K110" s="142"/>
      <c r="L110" s="142"/>
      <c r="M110" s="142"/>
    </row>
    <row r="111" spans="11:13" x14ac:dyDescent="0.25">
      <c r="K111" s="142"/>
      <c r="L111" s="142"/>
      <c r="M111" s="142"/>
    </row>
    <row r="112" spans="11:13" x14ac:dyDescent="0.25">
      <c r="K112" s="142"/>
      <c r="L112" s="142"/>
      <c r="M112" s="142"/>
    </row>
    <row r="113" spans="11:13" x14ac:dyDescent="0.25">
      <c r="K113" s="142"/>
      <c r="L113" s="142"/>
      <c r="M113" s="142"/>
    </row>
    <row r="114" spans="11:13" x14ac:dyDescent="0.25">
      <c r="K114" s="142"/>
      <c r="L114" s="142"/>
      <c r="M114" s="142"/>
    </row>
    <row r="115" spans="11:13" x14ac:dyDescent="0.25">
      <c r="K115" s="142"/>
      <c r="L115" s="142"/>
      <c r="M115" s="142"/>
    </row>
    <row r="116" spans="11:13" x14ac:dyDescent="0.25">
      <c r="K116" s="142"/>
      <c r="L116" s="142"/>
      <c r="M116" s="142"/>
    </row>
    <row r="117" spans="11:13" x14ac:dyDescent="0.25">
      <c r="K117" s="142"/>
      <c r="L117" s="142"/>
      <c r="M117" s="142"/>
    </row>
    <row r="118" spans="11:13" x14ac:dyDescent="0.25">
      <c r="K118" s="142"/>
      <c r="L118" s="142"/>
      <c r="M118" s="142"/>
    </row>
  </sheetData>
  <conditionalFormatting sqref="K18:K19">
    <cfRule type="cellIs" dxfId="159" priority="7" operator="lessThan">
      <formula>-0.2</formula>
    </cfRule>
    <cfRule type="cellIs" dxfId="158" priority="8" operator="greaterThan">
      <formula>0.2</formula>
    </cfRule>
  </conditionalFormatting>
  <conditionalFormatting sqref="L18:L19">
    <cfRule type="cellIs" dxfId="157" priority="5" operator="lessThan">
      <formula>-0.2</formula>
    </cfRule>
    <cfRule type="cellIs" dxfId="156" priority="6" operator="greaterThan">
      <formula>0.2</formula>
    </cfRule>
  </conditionalFormatting>
  <conditionalFormatting sqref="K2:K17">
    <cfRule type="cellIs" dxfId="155" priority="3" operator="lessThan">
      <formula>-0.2</formula>
    </cfRule>
    <cfRule type="cellIs" dxfId="154" priority="4" operator="greaterThan">
      <formula>0.2</formula>
    </cfRule>
  </conditionalFormatting>
  <conditionalFormatting sqref="L2:L17">
    <cfRule type="cellIs" dxfId="153" priority="1" operator="lessThan">
      <formula>-0.2</formula>
    </cfRule>
    <cfRule type="cellIs" dxfId="152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rgb="FFFFCCCC"/>
  </sheetPr>
  <dimension ref="A1:M118"/>
  <sheetViews>
    <sheetView showGridLines="0" topLeftCell="G1" zoomScale="80" zoomScaleNormal="80" workbookViewId="0">
      <selection activeCell="G46" sqref="G46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4" width="6.42578125" bestFit="1" customWidth="1"/>
    <col min="5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1</v>
      </c>
      <c r="B2" t="str">
        <f>VLOOKUP(C:C,worksheet!A:T, 3, FALSE)</f>
        <v>SR-125 NB</v>
      </c>
      <c r="C2">
        <f>'[2]SR-125 NB'!A2</f>
        <v>10158</v>
      </c>
      <c r="D2">
        <f>VLOOKUP(C:C,worksheet!A:T, 4, FALSE)</f>
        <v>1</v>
      </c>
      <c r="E2">
        <f>VLOOKUP(C:C,worksheet!A:T, 5, FALSE)</f>
        <v>0.54</v>
      </c>
      <c r="F2" t="str">
        <f>VLOOKUP(C:C,worksheet!A:T, 6, FALSE)</f>
        <v>SR-94 EB</v>
      </c>
      <c r="G2">
        <f>VLOOKUP(C:C,worksheet!A:T, 8, FALSE)</f>
        <v>42.32</v>
      </c>
      <c r="H2">
        <f>VLOOKUP(C:C,worksheet!A:T, 10, FALSE)</f>
        <v>40.33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1</v>
      </c>
      <c r="B3" t="str">
        <f>VLOOKUP(C:C,worksheet!A:T, 3, FALSE)</f>
        <v>SR-125 NB</v>
      </c>
      <c r="C3">
        <f>'[2]SR-125 NB'!A3</f>
        <v>19152</v>
      </c>
      <c r="D3">
        <f>VLOOKUP(C:C,worksheet!A:T, 4, FALSE)</f>
        <v>2</v>
      </c>
      <c r="E3">
        <f>VLOOKUP(C:C,worksheet!A:T, 5, FALSE)</f>
        <v>0.08</v>
      </c>
      <c r="F3" t="str">
        <f>VLOOKUP(C:C,worksheet!A:T, 6, FALSE)</f>
        <v>CAMPO</v>
      </c>
      <c r="G3">
        <f>VLOOKUP(C:C,worksheet!A:T, 8, FALSE)</f>
        <v>62.07</v>
      </c>
      <c r="H3">
        <f>VLOOKUP(C:C,worksheet!A:T, 10, FALSE)</f>
        <v>58.09</v>
      </c>
      <c r="I3">
        <f>VLOOKUP(C:C,worksheet!A:T, 13, FALSE)</f>
        <v>0</v>
      </c>
      <c r="J3">
        <f>VLOOKUP(C:C,worksheet!A:T, 15, FALSE)</f>
        <v>0</v>
      </c>
      <c r="K3" s="143">
        <f t="shared" ref="K3:K36" si="0">(I3/G3)-1</f>
        <v>-1</v>
      </c>
      <c r="L3" s="143">
        <f t="shared" ref="L3:L36" si="1">(J3/H3)-1</f>
        <v>-1</v>
      </c>
      <c r="M3" s="142"/>
    </row>
    <row r="4" spans="1:13" x14ac:dyDescent="0.25">
      <c r="A4">
        <f>VLOOKUP(C:C,worksheet!A:T, 2, FALSE)</f>
        <v>1</v>
      </c>
      <c r="B4" t="str">
        <f>VLOOKUP(C:C,worksheet!A:T, 3, FALSE)</f>
        <v>SR-125 NB</v>
      </c>
      <c r="C4">
        <f>'[2]SR-125 NB'!A4</f>
        <v>8982</v>
      </c>
      <c r="D4">
        <f>VLOOKUP(C:C,worksheet!A:T, 4, FALSE)</f>
        <v>3</v>
      </c>
      <c r="E4">
        <f>VLOOKUP(C:C,worksheet!A:T, 5, FALSE)</f>
        <v>0.13</v>
      </c>
      <c r="F4" t="str">
        <f>VLOOKUP(C:C,worksheet!A:T, 6, FALSE)</f>
        <v>CAMPO</v>
      </c>
      <c r="G4">
        <f>VLOOKUP(C:C,worksheet!A:T, 8, FALSE)</f>
        <v>38.44</v>
      </c>
      <c r="H4">
        <f>VLOOKUP(C:C,worksheet!A:T, 10, FALSE)</f>
        <v>39.71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A5">
        <f>VLOOKUP(C:C,worksheet!A:T, 2, FALSE)</f>
        <v>1</v>
      </c>
      <c r="B5" t="str">
        <f>VLOOKUP(C:C,worksheet!A:T, 3, FALSE)</f>
        <v>SR-125 NB</v>
      </c>
      <c r="C5">
        <f>'[2]SR-125 NB'!A5</f>
        <v>13100</v>
      </c>
      <c r="D5">
        <f>VLOOKUP(C:C,worksheet!A:T, 4, FALSE)</f>
        <v>5</v>
      </c>
      <c r="E5">
        <f>VLOOKUP(C:C,worksheet!A:T, 5, FALSE)</f>
        <v>0.42</v>
      </c>
      <c r="F5" t="str">
        <f>VLOOKUP(C:C,worksheet!A:T, 6, FALSE)</f>
        <v>LEMON</v>
      </c>
      <c r="G5">
        <f>VLOOKUP(C:C,worksheet!A:T, 8, FALSE)</f>
        <v>62.46</v>
      </c>
      <c r="H5">
        <f>VLOOKUP(C:C,worksheet!A:T, 10, FALSE)</f>
        <v>61.53</v>
      </c>
      <c r="I5">
        <f>VLOOKUP(C:C,worksheet!A:T, 13, FALSE)</f>
        <v>0</v>
      </c>
      <c r="J5">
        <f>VLOOKUP(C:C,worksheet!A:T, 15, FALSE)</f>
        <v>0</v>
      </c>
      <c r="K5" s="143">
        <f t="shared" si="0"/>
        <v>-1</v>
      </c>
      <c r="L5" s="143">
        <f t="shared" si="1"/>
        <v>-1</v>
      </c>
      <c r="M5" s="142"/>
    </row>
    <row r="6" spans="1:13" x14ac:dyDescent="0.25">
      <c r="A6">
        <f>VLOOKUP(C:C,worksheet!A:T, 2, FALSE)</f>
        <v>1</v>
      </c>
      <c r="B6" t="str">
        <f>VLOOKUP(C:C,worksheet!A:T, 3, FALSE)</f>
        <v>SR-125 NB</v>
      </c>
      <c r="C6">
        <f>'[2]SR-125 NB'!A6</f>
        <v>11293</v>
      </c>
      <c r="D6">
        <f>VLOOKUP(C:C,worksheet!A:T, 4, FALSE)</f>
        <v>6</v>
      </c>
      <c r="E6">
        <f>VLOOKUP(C:C,worksheet!A:T, 5, FALSE)</f>
        <v>0.18</v>
      </c>
      <c r="F6" t="str">
        <f>VLOOKUP(C:C,worksheet!A:T, 6, FALSE)</f>
        <v>GROSSMONT</v>
      </c>
      <c r="G6">
        <f>VLOOKUP(C:C,worksheet!A:T, 8, FALSE)</f>
        <v>63.91</v>
      </c>
      <c r="H6">
        <f>VLOOKUP(C:C,worksheet!A:T, 10, FALSE)</f>
        <v>63.38</v>
      </c>
      <c r="I6">
        <f>VLOOKUP(C:C,worksheet!A:T, 13, FALSE)</f>
        <v>0</v>
      </c>
      <c r="J6">
        <f>VLOOKUP(C:C,worksheet!A:T, 15, FALSE)</f>
        <v>0</v>
      </c>
      <c r="K6" s="143">
        <f t="shared" si="0"/>
        <v>-1</v>
      </c>
      <c r="L6" s="143">
        <f t="shared" si="1"/>
        <v>-1</v>
      </c>
      <c r="M6" s="142"/>
    </row>
    <row r="7" spans="1:13" x14ac:dyDescent="0.25">
      <c r="A7">
        <f>VLOOKUP(C:C,worksheet!A:T, 2, FALSE)</f>
        <v>1</v>
      </c>
      <c r="B7" t="str">
        <f>VLOOKUP(C:C,worksheet!A:T, 3, FALSE)</f>
        <v>SR-125 NB</v>
      </c>
      <c r="C7">
        <f>'[2]SR-125 NB'!A7</f>
        <v>11291</v>
      </c>
      <c r="D7">
        <f>VLOOKUP(C:C,worksheet!A:T, 4, FALSE)</f>
        <v>7</v>
      </c>
      <c r="E7">
        <f>VLOOKUP(C:C,worksheet!A:T, 5, FALSE)</f>
        <v>0.25</v>
      </c>
      <c r="F7" t="str">
        <f>VLOOKUP(C:C,worksheet!A:T, 6, FALSE)</f>
        <v>I-8 EB</v>
      </c>
      <c r="G7">
        <f>VLOOKUP(C:C,worksheet!A:T, 8, FALSE)</f>
        <v>67.86</v>
      </c>
      <c r="H7">
        <f>VLOOKUP(C:C,worksheet!A:T, 10, FALSE)</f>
        <v>67.45</v>
      </c>
      <c r="I7">
        <f>VLOOKUP(C:C,worksheet!A:T, 13, FALSE)</f>
        <v>0</v>
      </c>
      <c r="J7">
        <f>VLOOKUP(C:C,worksheet!A:T, 15, FALSE)</f>
        <v>0</v>
      </c>
      <c r="K7" s="143">
        <f t="shared" si="0"/>
        <v>-1</v>
      </c>
      <c r="L7" s="143">
        <f t="shared" si="1"/>
        <v>-1</v>
      </c>
      <c r="M7" s="142"/>
    </row>
    <row r="8" spans="1:13" x14ac:dyDescent="0.25">
      <c r="A8">
        <f>VLOOKUP(C:C,worksheet!A:T, 2, FALSE)</f>
        <v>1</v>
      </c>
      <c r="B8" t="str">
        <f>VLOOKUP(C:C,worksheet!A:T, 3, FALSE)</f>
        <v>SR-125 NB</v>
      </c>
      <c r="C8">
        <f>'[2]SR-125 NB'!A8</f>
        <v>11050</v>
      </c>
      <c r="D8">
        <f>VLOOKUP(C:C,worksheet!A:T, 4, FALSE)</f>
        <v>8</v>
      </c>
      <c r="E8">
        <f>VLOOKUP(C:C,worksheet!A:T, 5, FALSE)</f>
        <v>0.15</v>
      </c>
      <c r="F8" t="str">
        <f>VLOOKUP(C:C,worksheet!A:T, 6, FALSE)</f>
        <v>GROSSMONT</v>
      </c>
      <c r="G8">
        <f>VLOOKUP(C:C,worksheet!A:T, 8, FALSE)</f>
        <v>67.86</v>
      </c>
      <c r="H8">
        <f>VLOOKUP(C:C,worksheet!A:T, 10, FALSE)</f>
        <v>67.45</v>
      </c>
      <c r="I8">
        <f>VLOOKUP(C:C,worksheet!A:T, 13, FALSE)</f>
        <v>0</v>
      </c>
      <c r="J8">
        <f>VLOOKUP(C:C,worksheet!A:T, 15, FALSE)</f>
        <v>0</v>
      </c>
      <c r="K8" s="143">
        <f t="shared" si="0"/>
        <v>-1</v>
      </c>
      <c r="L8" s="143">
        <f t="shared" si="1"/>
        <v>-1</v>
      </c>
      <c r="M8" s="142"/>
    </row>
    <row r="9" spans="1:13" x14ac:dyDescent="0.25">
      <c r="A9">
        <f>VLOOKUP(C:C,worksheet!A:T, 2, FALSE)</f>
        <v>1</v>
      </c>
      <c r="B9" t="str">
        <f>VLOOKUP(C:C,worksheet!A:T, 3, FALSE)</f>
        <v>SR-125 NB</v>
      </c>
      <c r="C9">
        <f>'[2]SR-125 NB'!A9</f>
        <v>11275</v>
      </c>
      <c r="D9">
        <f>VLOOKUP(C:C,worksheet!A:T, 4, FALSE)</f>
        <v>9</v>
      </c>
      <c r="E9">
        <f>VLOOKUP(C:C,worksheet!A:T, 5, FALSE)</f>
        <v>0.19</v>
      </c>
      <c r="F9" t="str">
        <f>VLOOKUP(C:C,worksheet!A:T, 6, FALSE)</f>
        <v>I-8 WB</v>
      </c>
      <c r="G9">
        <f>VLOOKUP(C:C,worksheet!A:T, 8, FALSE)</f>
        <v>67.86</v>
      </c>
      <c r="H9">
        <f>VLOOKUP(C:C,worksheet!A:T, 10, FALSE)</f>
        <v>67.45</v>
      </c>
      <c r="I9">
        <f>VLOOKUP(C:C,worksheet!A:T, 13, FALSE)</f>
        <v>0</v>
      </c>
      <c r="J9">
        <f>VLOOKUP(C:C,worksheet!A:T, 15, FALSE)</f>
        <v>0</v>
      </c>
      <c r="K9" s="143">
        <f t="shared" si="0"/>
        <v>-1</v>
      </c>
      <c r="L9" s="143">
        <f t="shared" si="1"/>
        <v>-1</v>
      </c>
      <c r="M9" s="142"/>
    </row>
    <row r="10" spans="1:13" x14ac:dyDescent="0.25">
      <c r="A10">
        <f>VLOOKUP(C:C,worksheet!A:T, 2, FALSE)</f>
        <v>1</v>
      </c>
      <c r="B10" t="str">
        <f>VLOOKUP(C:C,worksheet!A:T, 3, FALSE)</f>
        <v>SR-125 NB</v>
      </c>
      <c r="C10">
        <f>'[2]SR-125 NB'!A10</f>
        <v>15406</v>
      </c>
      <c r="D10">
        <f>VLOOKUP(C:C,worksheet!A:T, 4, FALSE)</f>
        <v>11</v>
      </c>
      <c r="E10">
        <f>VLOOKUP(C:C,worksheet!A:T, 5, FALSE)</f>
        <v>0.08</v>
      </c>
      <c r="F10" t="str">
        <f>VLOOKUP(C:C,worksheet!A:T, 6, FALSE)</f>
        <v>I-8 EB</v>
      </c>
      <c r="G10">
        <f>VLOOKUP(C:C,worksheet!A:T, 8, FALSE)</f>
        <v>40.549999999999997</v>
      </c>
      <c r="H10">
        <f>VLOOKUP(C:C,worksheet!A:T, 10, FALSE)</f>
        <v>38.74</v>
      </c>
      <c r="I10">
        <f>VLOOKUP(C:C,worksheet!A:T, 13, FALSE)</f>
        <v>0</v>
      </c>
      <c r="J10">
        <f>VLOOKUP(C:C,worksheet!A:T, 15, FALSE)</f>
        <v>0</v>
      </c>
      <c r="K10" s="143">
        <f t="shared" si="0"/>
        <v>-1</v>
      </c>
      <c r="L10" s="143">
        <f t="shared" si="1"/>
        <v>-1</v>
      </c>
      <c r="M10" s="142"/>
    </row>
    <row r="11" spans="1:13" x14ac:dyDescent="0.25">
      <c r="A11">
        <f>VLOOKUP(C:C,worksheet!A:T, 2, FALSE)</f>
        <v>1</v>
      </c>
      <c r="B11" t="str">
        <f>VLOOKUP(C:C,worksheet!A:T, 3, FALSE)</f>
        <v>SR-125 NB</v>
      </c>
      <c r="C11">
        <f>'[2]SR-125 NB'!A11</f>
        <v>28939</v>
      </c>
      <c r="D11">
        <f>VLOOKUP(C:C,worksheet!A:T, 4, FALSE)</f>
        <v>12</v>
      </c>
      <c r="E11">
        <f>VLOOKUP(C:C,worksheet!A:T, 5, FALSE)</f>
        <v>0.32</v>
      </c>
      <c r="F11" t="str">
        <f>VLOOKUP(C:C,worksheet!A:T, 6, FALSE)</f>
        <v>AMAYA</v>
      </c>
      <c r="G11">
        <f>VLOOKUP(C:C,worksheet!A:T, 8, FALSE)</f>
        <v>68.989999999999995</v>
      </c>
      <c r="H11">
        <f>VLOOKUP(C:C,worksheet!A:T, 10, FALSE)</f>
        <v>68.14</v>
      </c>
      <c r="I11">
        <f>VLOOKUP(C:C,worksheet!A:T, 13, FALSE)</f>
        <v>0</v>
      </c>
      <c r="J11">
        <f>VLOOKUP(C:C,worksheet!A:T, 15, FALSE)</f>
        <v>0</v>
      </c>
      <c r="K11" s="143">
        <f t="shared" si="0"/>
        <v>-1</v>
      </c>
      <c r="L11" s="143">
        <f t="shared" si="1"/>
        <v>-1</v>
      </c>
      <c r="M11" s="142"/>
    </row>
    <row r="12" spans="1:13" x14ac:dyDescent="0.25">
      <c r="A12">
        <f>VLOOKUP(C:C,worksheet!A:T, 2, FALSE)</f>
        <v>1</v>
      </c>
      <c r="B12" t="str">
        <f>VLOOKUP(C:C,worksheet!A:T, 3, FALSE)</f>
        <v>SR-125 NB</v>
      </c>
      <c r="C12">
        <f>'[2]SR-125 NB'!A12</f>
        <v>28940</v>
      </c>
      <c r="D12">
        <f>VLOOKUP(C:C,worksheet!A:T, 4, FALSE)</f>
        <v>13</v>
      </c>
      <c r="E12">
        <f>VLOOKUP(C:C,worksheet!A:T, 5, FALSE)</f>
        <v>0.59</v>
      </c>
      <c r="F12" t="str">
        <f>VLOOKUP(C:C,worksheet!A:T, 6, FALSE)</f>
        <v>AMAYA</v>
      </c>
      <c r="G12">
        <f>VLOOKUP(C:C,worksheet!A:T, 8, FALSE)</f>
        <v>67.87</v>
      </c>
      <c r="H12">
        <f>VLOOKUP(C:C,worksheet!A:T, 10, FALSE)</f>
        <v>66.84</v>
      </c>
      <c r="I12">
        <f>VLOOKUP(C:C,worksheet!A:T, 13, FALSE)</f>
        <v>0</v>
      </c>
      <c r="J12">
        <f>VLOOKUP(C:C,worksheet!A:T, 15, FALSE)</f>
        <v>0</v>
      </c>
      <c r="K12" s="143">
        <f t="shared" si="0"/>
        <v>-1</v>
      </c>
      <c r="L12" s="143">
        <f t="shared" si="1"/>
        <v>-1</v>
      </c>
      <c r="M12" s="142"/>
    </row>
    <row r="13" spans="1:13" x14ac:dyDescent="0.25">
      <c r="A13">
        <f>VLOOKUP(C:C,worksheet!A:T, 2, FALSE)</f>
        <v>1</v>
      </c>
      <c r="B13" t="str">
        <f>VLOOKUP(C:C,worksheet!A:T, 3, FALSE)</f>
        <v>SR-125 NB</v>
      </c>
      <c r="C13">
        <f>'[2]SR-125 NB'!A13</f>
        <v>27014</v>
      </c>
      <c r="D13">
        <f>VLOOKUP(C:C,worksheet!A:T, 4, FALSE)</f>
        <v>14</v>
      </c>
      <c r="E13">
        <f>VLOOKUP(C:C,worksheet!A:T, 5, FALSE)</f>
        <v>0.34</v>
      </c>
      <c r="F13" t="str">
        <f>VLOOKUP(C:C,worksheet!A:T, 6, FALSE)</f>
        <v>NAVAJO</v>
      </c>
      <c r="G13">
        <f>VLOOKUP(C:C,worksheet!A:T, 8, FALSE)</f>
        <v>67.87</v>
      </c>
      <c r="H13">
        <f>VLOOKUP(C:C,worksheet!A:T, 10, FALSE)</f>
        <v>66.84</v>
      </c>
      <c r="I13">
        <f>VLOOKUP(C:C,worksheet!A:T, 13, FALSE)</f>
        <v>0</v>
      </c>
      <c r="J13">
        <f>VLOOKUP(C:C,worksheet!A:T, 15, FALSE)</f>
        <v>0</v>
      </c>
      <c r="K13" s="143">
        <f t="shared" si="0"/>
        <v>-1</v>
      </c>
      <c r="L13" s="143">
        <f t="shared" si="1"/>
        <v>-1</v>
      </c>
      <c r="M13" s="142"/>
    </row>
    <row r="14" spans="1:13" x14ac:dyDescent="0.25">
      <c r="A14">
        <f>VLOOKUP(C:C,worksheet!A:T, 2, FALSE)</f>
        <v>1</v>
      </c>
      <c r="B14" t="str">
        <f>VLOOKUP(C:C,worksheet!A:T, 3, FALSE)</f>
        <v>SR-125 NB</v>
      </c>
      <c r="C14">
        <f>'[2]SR-125 NB'!A14</f>
        <v>27512</v>
      </c>
      <c r="D14">
        <f>VLOOKUP(C:C,worksheet!A:T, 4, FALSE)</f>
        <v>17</v>
      </c>
      <c r="E14">
        <f>VLOOKUP(C:C,worksheet!A:T, 5, FALSE)</f>
        <v>0.28000000000000003</v>
      </c>
      <c r="F14" t="str">
        <f>VLOOKUP(C:C,worksheet!A:T, 6, FALSE)</f>
        <v>GROSSMONT COLLEGE DR</v>
      </c>
      <c r="G14">
        <f>VLOOKUP(C:C,worksheet!A:T, 8, FALSE)</f>
        <v>68.02</v>
      </c>
      <c r="H14">
        <f>VLOOKUP(C:C,worksheet!A:T, 10, FALSE)</f>
        <v>66.86</v>
      </c>
      <c r="I14">
        <f>VLOOKUP(C:C,worksheet!A:T, 13, FALSE)</f>
        <v>0</v>
      </c>
      <c r="J14">
        <f>VLOOKUP(C:C,worksheet!A:T, 15, FALSE)</f>
        <v>0</v>
      </c>
      <c r="K14" s="143">
        <f t="shared" si="0"/>
        <v>-1</v>
      </c>
      <c r="L14" s="143">
        <f t="shared" si="1"/>
        <v>-1</v>
      </c>
      <c r="M14" s="142"/>
    </row>
    <row r="15" spans="1:13" x14ac:dyDescent="0.25">
      <c r="A15">
        <f>VLOOKUP(C:C,worksheet!A:T, 2, FALSE)</f>
        <v>1</v>
      </c>
      <c r="B15" t="str">
        <f>VLOOKUP(C:C,worksheet!A:T, 3, FALSE)</f>
        <v>SR-125 NB</v>
      </c>
      <c r="C15">
        <f>'[2]SR-125 NB'!A15</f>
        <v>28924</v>
      </c>
      <c r="D15">
        <f>VLOOKUP(C:C,worksheet!A:T, 4, FALSE)</f>
        <v>20</v>
      </c>
      <c r="E15">
        <f>VLOOKUP(C:C,worksheet!A:T, 5, FALSE)</f>
        <v>0.44</v>
      </c>
      <c r="F15" t="str">
        <f>VLOOKUP(C:C,worksheet!A:T, 6, FALSE)</f>
        <v>GROSSMONT COLLEGE DR</v>
      </c>
      <c r="G15">
        <f>VLOOKUP(C:C,worksheet!A:T, 8, FALSE)</f>
        <v>68.02</v>
      </c>
      <c r="H15">
        <f>VLOOKUP(C:C,worksheet!A:T, 10, FALSE)</f>
        <v>66.86</v>
      </c>
      <c r="I15">
        <f>VLOOKUP(C:C,worksheet!A:T, 13, FALSE)</f>
        <v>0</v>
      </c>
      <c r="J15">
        <f>VLOOKUP(C:C,worksheet!A:T, 15, FALSE)</f>
        <v>0</v>
      </c>
      <c r="K15" s="143">
        <f t="shared" si="0"/>
        <v>-1</v>
      </c>
      <c r="L15" s="143">
        <f t="shared" si="1"/>
        <v>-1</v>
      </c>
      <c r="M15" s="142"/>
    </row>
    <row r="16" spans="1:13" x14ac:dyDescent="0.25">
      <c r="A16">
        <f>VLOOKUP(C:C,worksheet!A:T, 2, FALSE)</f>
        <v>1</v>
      </c>
      <c r="B16" t="str">
        <f>VLOOKUP(C:C,worksheet!A:T, 3, FALSE)</f>
        <v>SR-125 NB</v>
      </c>
      <c r="C16">
        <f>'[2]SR-125 NB'!A16</f>
        <v>28923</v>
      </c>
      <c r="D16">
        <f>VLOOKUP(C:C,worksheet!A:T, 4, FALSE)</f>
        <v>22</v>
      </c>
      <c r="E16">
        <f>VLOOKUP(C:C,worksheet!A:T, 5, FALSE)</f>
        <v>0.5</v>
      </c>
      <c r="F16" t="str">
        <f>VLOOKUP(C:C,worksheet!A:T, 6, FALSE)</f>
        <v>SR-52 EB</v>
      </c>
      <c r="G16">
        <f>VLOOKUP(C:C,worksheet!A:T, 8, FALSE)</f>
        <v>55.3</v>
      </c>
      <c r="H16">
        <f>VLOOKUP(C:C,worksheet!A:T, 10, FALSE)</f>
        <v>59.34</v>
      </c>
      <c r="I16">
        <f>VLOOKUP(C:C,worksheet!A:T, 13, FALSE)</f>
        <v>0</v>
      </c>
      <c r="J16">
        <f>VLOOKUP(C:C,worksheet!A:T, 15, FALSE)</f>
        <v>0</v>
      </c>
      <c r="K16" s="143">
        <f t="shared" si="0"/>
        <v>-1</v>
      </c>
      <c r="L16" s="143">
        <f t="shared" si="1"/>
        <v>-1</v>
      </c>
      <c r="M16" s="142"/>
    </row>
    <row r="17" spans="1:13" x14ac:dyDescent="0.25">
      <c r="A17">
        <f>VLOOKUP(C:C,worksheet!A:T, 2, FALSE)</f>
        <v>1</v>
      </c>
      <c r="B17" t="str">
        <f>VLOOKUP(C:C,worksheet!A:T, 3, FALSE)</f>
        <v>SR-125 NB</v>
      </c>
      <c r="C17">
        <f>'[2]SR-125 NB'!A17</f>
        <v>7190</v>
      </c>
      <c r="D17">
        <f>VLOOKUP(C:C,worksheet!A:T, 4, FALSE)</f>
        <v>1</v>
      </c>
      <c r="E17">
        <f>VLOOKUP(C:C,worksheet!A:T, 5, FALSE)</f>
        <v>0.56999999999999995</v>
      </c>
      <c r="F17" t="str">
        <f>VLOOKUP(C:C,worksheet!A:T, 6, FALSE)</f>
        <v>SR-54 EB</v>
      </c>
      <c r="G17">
        <f>VLOOKUP(C:C,worksheet!A:T, 8, FALSE)</f>
        <v>62.39</v>
      </c>
      <c r="H17">
        <f>VLOOKUP(C:C,worksheet!A:T, 10, FALSE)</f>
        <v>68.02</v>
      </c>
      <c r="I17">
        <f>VLOOKUP(C:C,worksheet!A:T, 13, FALSE)</f>
        <v>0</v>
      </c>
      <c r="J17">
        <f>VLOOKUP(C:C,worksheet!A:T, 15, FALSE)</f>
        <v>0</v>
      </c>
      <c r="K17" s="143">
        <f t="shared" si="0"/>
        <v>-1</v>
      </c>
      <c r="L17" s="143">
        <f t="shared" si="1"/>
        <v>-1</v>
      </c>
      <c r="M17" s="142"/>
    </row>
    <row r="18" spans="1:13" x14ac:dyDescent="0.25">
      <c r="A18">
        <f>VLOOKUP(C:C,worksheet!A:T, 2, FALSE)</f>
        <v>1</v>
      </c>
      <c r="B18" t="str">
        <f>VLOOKUP(C:C,worksheet!A:T, 3, FALSE)</f>
        <v>SR-125 NB</v>
      </c>
      <c r="C18">
        <f>'[2]SR-125 NB'!A18</f>
        <v>7215</v>
      </c>
      <c r="D18">
        <f>VLOOKUP(C:C,worksheet!A:T, 4, FALSE)</f>
        <v>2</v>
      </c>
      <c r="E18">
        <f>VLOOKUP(C:C,worksheet!A:T, 5, FALSE)</f>
        <v>0.22</v>
      </c>
      <c r="F18" t="str">
        <f>VLOOKUP(C:C,worksheet!A:T, 6, FALSE)</f>
        <v>SWAP MEET</v>
      </c>
      <c r="G18">
        <f>VLOOKUP(C:C,worksheet!A:T, 8, FALSE)</f>
        <v>62.3</v>
      </c>
      <c r="H18">
        <f>VLOOKUP(C:C,worksheet!A:T, 10, FALSE)</f>
        <v>68.09</v>
      </c>
      <c r="I18">
        <f>VLOOKUP(C:C,worksheet!A:T, 13, FALSE)</f>
        <v>0</v>
      </c>
      <c r="J18">
        <f>VLOOKUP(C:C,worksheet!A:T, 15, FALSE)</f>
        <v>0</v>
      </c>
      <c r="K18" s="143">
        <f t="shared" si="0"/>
        <v>-1</v>
      </c>
      <c r="L18" s="143">
        <f t="shared" si="1"/>
        <v>-1</v>
      </c>
      <c r="M18" s="142"/>
    </row>
    <row r="19" spans="1:13" x14ac:dyDescent="0.25">
      <c r="A19">
        <f>VLOOKUP(C:C,worksheet!A:T, 2, FALSE)</f>
        <v>1</v>
      </c>
      <c r="B19" t="str">
        <f>VLOOKUP(C:C,worksheet!A:T, 3, FALSE)</f>
        <v>SR-125 NB</v>
      </c>
      <c r="C19">
        <f>'[2]SR-125 NB'!A19</f>
        <v>7216</v>
      </c>
      <c r="D19">
        <f>VLOOKUP(C:C,worksheet!A:T, 4, FALSE)</f>
        <v>3</v>
      </c>
      <c r="E19">
        <f>VLOOKUP(C:C,worksheet!A:T, 5, FALSE)</f>
        <v>0.45</v>
      </c>
      <c r="F19" t="str">
        <f>VLOOKUP(C:C,worksheet!A:T, 6, FALSE)</f>
        <v>SR  54</v>
      </c>
      <c r="G19">
        <f>VLOOKUP(C:C,worksheet!A:T, 8, FALSE)</f>
        <v>52.08</v>
      </c>
      <c r="H19">
        <f>VLOOKUP(C:C,worksheet!A:T, 10, FALSE)</f>
        <v>66.2</v>
      </c>
      <c r="I19">
        <f>VLOOKUP(C:C,worksheet!A:T, 13, FALSE)</f>
        <v>0</v>
      </c>
      <c r="J19">
        <f>VLOOKUP(C:C,worksheet!A:T, 15, FALSE)</f>
        <v>0</v>
      </c>
      <c r="K19" s="143">
        <f t="shared" si="0"/>
        <v>-1</v>
      </c>
      <c r="L19" s="143">
        <f t="shared" si="1"/>
        <v>-1</v>
      </c>
      <c r="M19" s="142"/>
    </row>
    <row r="20" spans="1:13" x14ac:dyDescent="0.25">
      <c r="A20">
        <f>VLOOKUP(C:C,worksheet!A:T, 2, FALSE)</f>
        <v>1</v>
      </c>
      <c r="B20" t="str">
        <f>VLOOKUP(C:C,worksheet!A:T, 3, FALSE)</f>
        <v>SR-125 NB</v>
      </c>
      <c r="C20">
        <f>'[2]SR-125 NB'!A20</f>
        <v>7222</v>
      </c>
      <c r="D20">
        <f>VLOOKUP(C:C,worksheet!A:T, 4, FALSE)</f>
        <v>4</v>
      </c>
      <c r="E20">
        <f>VLOOKUP(C:C,worksheet!A:T, 5, FALSE)</f>
        <v>0.47</v>
      </c>
      <c r="F20" t="str">
        <f>VLOOKUP(C:C,worksheet!A:T, 6, FALSE)</f>
        <v>JAMACHA ROAD</v>
      </c>
      <c r="G20">
        <f>VLOOKUP(C:C,worksheet!A:T, 8, FALSE)</f>
        <v>52.08</v>
      </c>
      <c r="H20">
        <f>VLOOKUP(C:C,worksheet!A:T, 10, FALSE)</f>
        <v>66.2</v>
      </c>
      <c r="I20">
        <f>VLOOKUP(C:C,worksheet!A:T, 13, FALSE)</f>
        <v>0</v>
      </c>
      <c r="J20">
        <f>VLOOKUP(C:C,worksheet!A:T, 15, FALSE)</f>
        <v>0</v>
      </c>
      <c r="K20" s="143">
        <f t="shared" si="0"/>
        <v>-1</v>
      </c>
      <c r="L20" s="143">
        <f t="shared" si="1"/>
        <v>-1</v>
      </c>
      <c r="M20" s="142"/>
    </row>
    <row r="21" spans="1:13" x14ac:dyDescent="0.25">
      <c r="A21">
        <f>VLOOKUP(C:C,worksheet!A:T, 2, FALSE)</f>
        <v>1</v>
      </c>
      <c r="B21" t="str">
        <f>VLOOKUP(C:C,worksheet!A:T, 3, FALSE)</f>
        <v>SR-125 NB</v>
      </c>
      <c r="C21">
        <f>'[2]SR-125 NB'!A21</f>
        <v>10793</v>
      </c>
      <c r="D21">
        <f>VLOOKUP(C:C,worksheet!A:T, 4, FALSE)</f>
        <v>5</v>
      </c>
      <c r="E21">
        <f>VLOOKUP(C:C,worksheet!A:T, 5, FALSE)</f>
        <v>1.0900000000000001</v>
      </c>
      <c r="F21" t="str">
        <f>VLOOKUP(C:C,worksheet!A:T, 6, FALSE)</f>
        <v>JAMACHA ROAD</v>
      </c>
      <c r="G21">
        <f>VLOOKUP(C:C,worksheet!A:T, 8, FALSE)</f>
        <v>52.08</v>
      </c>
      <c r="H21">
        <f>VLOOKUP(C:C,worksheet!A:T, 10, FALSE)</f>
        <v>66.2</v>
      </c>
      <c r="I21">
        <f>VLOOKUP(C:C,worksheet!A:T, 13, FALSE)</f>
        <v>0</v>
      </c>
      <c r="J21">
        <f>VLOOKUP(C:C,worksheet!A:T, 15, FALSE)</f>
        <v>0</v>
      </c>
      <c r="K21" s="143">
        <f t="shared" si="0"/>
        <v>-1</v>
      </c>
      <c r="L21" s="143">
        <f t="shared" si="1"/>
        <v>-1</v>
      </c>
      <c r="M21" s="142"/>
    </row>
    <row r="22" spans="1:13" x14ac:dyDescent="0.25">
      <c r="A22">
        <f>VLOOKUP(C:C,worksheet!A:T, 2, FALSE)</f>
        <v>1</v>
      </c>
      <c r="B22" t="str">
        <f>VLOOKUP(C:C,worksheet!A:T, 3, FALSE)</f>
        <v>SR-125 NB</v>
      </c>
      <c r="C22">
        <f>'[2]SR-125 NB'!A22</f>
        <v>10792</v>
      </c>
      <c r="D22">
        <f>VLOOKUP(C:C,worksheet!A:T, 4, FALSE)</f>
        <v>7</v>
      </c>
      <c r="E22">
        <f>VLOOKUP(C:C,worksheet!A:T, 5, FALSE)</f>
        <v>0.51</v>
      </c>
      <c r="F22" t="str">
        <f>VLOOKUP(C:C,worksheet!A:T, 6, FALSE)</f>
        <v>TROY</v>
      </c>
      <c r="G22">
        <f>VLOOKUP(C:C,worksheet!A:T, 8, FALSE)</f>
        <v>42.32</v>
      </c>
      <c r="H22">
        <f>VLOOKUP(C:C,worksheet!A:T, 10, FALSE)</f>
        <v>40.33</v>
      </c>
      <c r="I22">
        <f>VLOOKUP(C:C,worksheet!A:T, 13, FALSE)</f>
        <v>0</v>
      </c>
      <c r="J22">
        <f>VLOOKUP(C:C,worksheet!A:T, 15, FALSE)</f>
        <v>0</v>
      </c>
      <c r="K22" s="143">
        <f t="shared" si="0"/>
        <v>-1</v>
      </c>
      <c r="L22" s="143">
        <f t="shared" si="1"/>
        <v>-1</v>
      </c>
      <c r="M22" s="142"/>
    </row>
    <row r="23" spans="1:13" x14ac:dyDescent="0.25">
      <c r="A23">
        <f>VLOOKUP(C:C,worksheet!A:T, 2, FALSE)</f>
        <v>1</v>
      </c>
      <c r="B23" t="str">
        <f>VLOOKUP(C:C,worksheet!A:T, 3, FALSE)</f>
        <v>SR-125 NB</v>
      </c>
      <c r="C23">
        <f>'[2]SR-125 NB'!A23</f>
        <v>9484</v>
      </c>
      <c r="D23">
        <f>VLOOKUP(C:C,worksheet!A:T, 4, FALSE)</f>
        <v>13</v>
      </c>
      <c r="E23">
        <f>VLOOKUP(C:C,worksheet!A:T, 5, FALSE)</f>
        <v>0.35</v>
      </c>
      <c r="F23" t="str">
        <f>VLOOKUP(C:C,worksheet!A:T, 6, FALSE)</f>
        <v>EAST CENTER</v>
      </c>
      <c r="G23">
        <f>VLOOKUP(C:C,worksheet!A:T, 8, FALSE)</f>
        <v>60.6</v>
      </c>
      <c r="H23">
        <f>VLOOKUP(C:C,worksheet!A:T, 10, FALSE)</f>
        <v>62.34</v>
      </c>
      <c r="I23">
        <f>VLOOKUP(C:C,worksheet!A:T, 13, FALSE)</f>
        <v>0</v>
      </c>
      <c r="J23">
        <f>VLOOKUP(C:C,worksheet!A:T, 15, FALSE)</f>
        <v>0</v>
      </c>
      <c r="K23" s="143">
        <f t="shared" si="0"/>
        <v>-1</v>
      </c>
      <c r="L23" s="143">
        <f t="shared" si="1"/>
        <v>-1</v>
      </c>
      <c r="M23" s="142"/>
    </row>
    <row r="24" spans="1:13" x14ac:dyDescent="0.25">
      <c r="A24">
        <f>VLOOKUP(C:C,worksheet!A:T, 2, FALSE)</f>
        <v>1</v>
      </c>
      <c r="B24" t="str">
        <f>VLOOKUP(C:C,worksheet!A:T, 3, FALSE)</f>
        <v>SR-125 NB</v>
      </c>
      <c r="C24">
        <f>'[2]SR-125 NB'!A24</f>
        <v>9485</v>
      </c>
      <c r="D24">
        <f>VLOOKUP(C:C,worksheet!A:T, 4, FALSE)</f>
        <v>14</v>
      </c>
      <c r="E24">
        <f>VLOOKUP(C:C,worksheet!A:T, 5, FALSE)</f>
        <v>0.28999999999999998</v>
      </c>
      <c r="F24" t="str">
        <f>VLOOKUP(C:C,worksheet!A:T, 6, FALSE)</f>
        <v>EAST CENTER</v>
      </c>
      <c r="G24">
        <f>VLOOKUP(C:C,worksheet!A:T, 8, FALSE)</f>
        <v>60.6</v>
      </c>
      <c r="H24">
        <f>VLOOKUP(C:C,worksheet!A:T, 10, FALSE)</f>
        <v>62.34</v>
      </c>
      <c r="I24">
        <f>VLOOKUP(C:C,worksheet!A:T, 13, FALSE)</f>
        <v>0</v>
      </c>
      <c r="J24">
        <f>VLOOKUP(C:C,worksheet!A:T, 15, FALSE)</f>
        <v>0</v>
      </c>
      <c r="K24" s="143">
        <f t="shared" si="0"/>
        <v>-1</v>
      </c>
      <c r="L24" s="143">
        <f t="shared" si="1"/>
        <v>-1</v>
      </c>
      <c r="M24" s="142"/>
    </row>
    <row r="25" spans="1:13" x14ac:dyDescent="0.25">
      <c r="A25">
        <f>VLOOKUP(C:C,worksheet!A:T, 2, FALSE)</f>
        <v>1</v>
      </c>
      <c r="B25" t="str">
        <f>VLOOKUP(C:C,worksheet!A:T, 3, FALSE)</f>
        <v>SR-125 NB</v>
      </c>
      <c r="C25">
        <f>'[2]SR-125 NB'!A25</f>
        <v>9509</v>
      </c>
      <c r="D25">
        <f>VLOOKUP(C:C,worksheet!A:T, 4, FALSE)</f>
        <v>15</v>
      </c>
      <c r="E25">
        <f>VLOOKUP(C:C,worksheet!A:T, 5, FALSE)</f>
        <v>0.18</v>
      </c>
      <c r="F25" t="str">
        <f>VLOOKUP(C:C,worksheet!A:T, 6, FALSE)</f>
        <v>EAST CENTER</v>
      </c>
      <c r="G25">
        <f>VLOOKUP(C:C,worksheet!A:T, 8, FALSE)</f>
        <v>64.58</v>
      </c>
      <c r="H25">
        <f>VLOOKUP(C:C,worksheet!A:T, 10, FALSE)</f>
        <v>64.34</v>
      </c>
      <c r="I25">
        <f>VLOOKUP(C:C,worksheet!A:T, 13, FALSE)</f>
        <v>0</v>
      </c>
      <c r="J25">
        <f>VLOOKUP(C:C,worksheet!A:T, 15, FALSE)</f>
        <v>0</v>
      </c>
      <c r="K25" s="143">
        <f t="shared" si="0"/>
        <v>-1</v>
      </c>
      <c r="L25" s="143">
        <f t="shared" si="1"/>
        <v>-1</v>
      </c>
      <c r="M25" s="142"/>
    </row>
    <row r="26" spans="1:13" x14ac:dyDescent="0.25">
      <c r="A26">
        <f>VLOOKUP(C:C,worksheet!A:T, 2, FALSE)</f>
        <v>1</v>
      </c>
      <c r="B26" t="str">
        <f>VLOOKUP(C:C,worksheet!A:T, 3, FALSE)</f>
        <v>SR-125 NB</v>
      </c>
      <c r="C26">
        <f>'[2]SR-125 NB'!A26</f>
        <v>9132</v>
      </c>
      <c r="D26">
        <f>VLOOKUP(C:C,worksheet!A:T, 4, FALSE)</f>
        <v>16</v>
      </c>
      <c r="E26">
        <f>VLOOKUP(C:C,worksheet!A:T, 5, FALSE)</f>
        <v>0.33</v>
      </c>
      <c r="F26" t="str">
        <f>VLOOKUP(C:C,worksheet!A:T, 6, FALSE)</f>
        <v>ORANGE</v>
      </c>
      <c r="G26">
        <f>VLOOKUP(C:C,worksheet!A:T, 8, FALSE)</f>
        <v>64.58</v>
      </c>
      <c r="H26">
        <f>VLOOKUP(C:C,worksheet!A:T, 10, FALSE)</f>
        <v>64.34</v>
      </c>
      <c r="I26">
        <f>VLOOKUP(C:C,worksheet!A:T, 13, FALSE)</f>
        <v>0</v>
      </c>
      <c r="J26">
        <f>VLOOKUP(C:C,worksheet!A:T, 15, FALSE)</f>
        <v>0</v>
      </c>
      <c r="K26" s="143">
        <f t="shared" si="0"/>
        <v>-1</v>
      </c>
      <c r="L26" s="143">
        <f t="shared" si="1"/>
        <v>-1</v>
      </c>
      <c r="M26" s="142"/>
    </row>
    <row r="27" spans="1:13" x14ac:dyDescent="0.25">
      <c r="A27">
        <f>VLOOKUP(C:C,worksheet!A:T, 2, FALSE)</f>
        <v>1</v>
      </c>
      <c r="B27" t="str">
        <f>VLOOKUP(C:C,worksheet!A:T, 3, FALSE)</f>
        <v>SR-125 NB</v>
      </c>
      <c r="C27">
        <f>'[2]SR-125 NB'!A27</f>
        <v>9540</v>
      </c>
      <c r="D27">
        <f>VLOOKUP(C:C,worksheet!A:T, 4, FALSE)</f>
        <v>17</v>
      </c>
      <c r="E27">
        <f>VLOOKUP(C:C,worksheet!A:T, 5, FALSE)</f>
        <v>0.2</v>
      </c>
      <c r="F27" t="str">
        <f>VLOOKUP(C:C,worksheet!A:T, 6, FALSE)</f>
        <v>ORANGE</v>
      </c>
      <c r="G27">
        <f>VLOOKUP(C:C,worksheet!A:T, 8, FALSE)</f>
        <v>64.58</v>
      </c>
      <c r="H27">
        <f>VLOOKUP(C:C,worksheet!A:T, 10, FALSE)</f>
        <v>64.34</v>
      </c>
      <c r="I27">
        <f>VLOOKUP(C:C,worksheet!A:T, 13, FALSE)</f>
        <v>0</v>
      </c>
      <c r="J27">
        <f>VLOOKUP(C:C,worksheet!A:T, 15, FALSE)</f>
        <v>0</v>
      </c>
      <c r="K27" s="143">
        <f t="shared" si="0"/>
        <v>-1</v>
      </c>
      <c r="L27" s="143">
        <f t="shared" si="1"/>
        <v>-1</v>
      </c>
      <c r="M27" s="142"/>
    </row>
    <row r="28" spans="1:13" x14ac:dyDescent="0.25">
      <c r="A28">
        <f>VLOOKUP(C:C,worksheet!A:T, 2, FALSE)</f>
        <v>1</v>
      </c>
      <c r="B28" t="str">
        <f>VLOOKUP(C:C,worksheet!A:T, 3, FALSE)</f>
        <v>SR-125 NB</v>
      </c>
      <c r="C28">
        <f>'[2]SR-125 NB'!A28</f>
        <v>9519</v>
      </c>
      <c r="D28">
        <f>VLOOKUP(C:C,worksheet!A:T, 4, FALSE)</f>
        <v>18</v>
      </c>
      <c r="E28">
        <f>VLOOKUP(C:C,worksheet!A:T, 5, FALSE)</f>
        <v>0.44</v>
      </c>
      <c r="F28" t="str">
        <f>VLOOKUP(C:C,worksheet!A:T, 6, FALSE)</f>
        <v>ORANGE</v>
      </c>
      <c r="G28">
        <f>VLOOKUP(C:C,worksheet!A:T, 8, FALSE)</f>
        <v>64.58</v>
      </c>
      <c r="H28">
        <f>VLOOKUP(C:C,worksheet!A:T, 10, FALSE)</f>
        <v>64.34</v>
      </c>
      <c r="I28">
        <f>VLOOKUP(C:C,worksheet!A:T, 13, FALSE)</f>
        <v>0</v>
      </c>
      <c r="J28">
        <f>VLOOKUP(C:C,worksheet!A:T, 15, FALSE)</f>
        <v>0</v>
      </c>
      <c r="K28" s="143">
        <f t="shared" si="0"/>
        <v>-1</v>
      </c>
      <c r="L28" s="143">
        <f t="shared" si="1"/>
        <v>-1</v>
      </c>
      <c r="M28" s="142"/>
    </row>
    <row r="29" spans="1:13" x14ac:dyDescent="0.25">
      <c r="A29">
        <f>VLOOKUP(C:C,worksheet!A:T, 2, FALSE)</f>
        <v>1</v>
      </c>
      <c r="B29" t="str">
        <f>VLOOKUP(C:C,worksheet!A:T, 3, FALSE)</f>
        <v>SR-125 NB</v>
      </c>
      <c r="C29">
        <f>'[2]SR-125 NB'!A29</f>
        <v>7073</v>
      </c>
      <c r="D29">
        <f>VLOOKUP(C:C,worksheet!A:T, 4, FALSE)</f>
        <v>19</v>
      </c>
      <c r="E29">
        <f>VLOOKUP(C:C,worksheet!A:T, 5, FALSE)</f>
        <v>0.39</v>
      </c>
      <c r="F29" t="str">
        <f>VLOOKUP(C:C,worksheet!A:T, 6, FALSE)</f>
        <v>TELEGRAPH CANYON</v>
      </c>
      <c r="G29">
        <f>VLOOKUP(C:C,worksheet!A:T, 8, FALSE)</f>
        <v>67.59</v>
      </c>
      <c r="H29">
        <f>VLOOKUP(C:C,worksheet!A:T, 10, FALSE)</f>
        <v>64.56</v>
      </c>
      <c r="I29">
        <f>VLOOKUP(C:C,worksheet!A:T, 13, FALSE)</f>
        <v>0</v>
      </c>
      <c r="J29">
        <f>VLOOKUP(C:C,worksheet!A:T, 15, FALSE)</f>
        <v>0</v>
      </c>
      <c r="K29" s="143">
        <f t="shared" si="0"/>
        <v>-1</v>
      </c>
      <c r="L29" s="143">
        <f t="shared" si="1"/>
        <v>-1</v>
      </c>
      <c r="M29" s="142"/>
    </row>
    <row r="30" spans="1:13" x14ac:dyDescent="0.25">
      <c r="A30">
        <f>VLOOKUP(C:C,worksheet!A:T, 2, FALSE)</f>
        <v>1</v>
      </c>
      <c r="B30" t="str">
        <f>VLOOKUP(C:C,worksheet!A:T, 3, FALSE)</f>
        <v>SR-125 NB</v>
      </c>
      <c r="C30">
        <f>'[2]SR-125 NB'!A30</f>
        <v>7074</v>
      </c>
      <c r="D30">
        <f>VLOOKUP(C:C,worksheet!A:T, 4, FALSE)</f>
        <v>20</v>
      </c>
      <c r="E30">
        <f>VLOOKUP(C:C,worksheet!A:T, 5, FALSE)</f>
        <v>0.22</v>
      </c>
      <c r="F30" t="str">
        <f>VLOOKUP(C:C,worksheet!A:T, 6, FALSE)</f>
        <v>TELEGRAPH CANYON</v>
      </c>
      <c r="G30">
        <f>VLOOKUP(C:C,worksheet!A:T, 8, FALSE)</f>
        <v>67.59</v>
      </c>
      <c r="H30">
        <f>VLOOKUP(C:C,worksheet!A:T, 10, FALSE)</f>
        <v>64.56</v>
      </c>
      <c r="I30">
        <f>VLOOKUP(C:C,worksheet!A:T, 13, FALSE)</f>
        <v>0</v>
      </c>
      <c r="J30">
        <f>VLOOKUP(C:C,worksheet!A:T, 15, FALSE)</f>
        <v>0</v>
      </c>
      <c r="K30" s="143">
        <f t="shared" si="0"/>
        <v>-1</v>
      </c>
      <c r="L30" s="143">
        <f t="shared" si="1"/>
        <v>-1</v>
      </c>
      <c r="M30" s="142"/>
    </row>
    <row r="31" spans="1:13" x14ac:dyDescent="0.25">
      <c r="A31">
        <f>VLOOKUP(C:C,worksheet!A:T, 2, FALSE)</f>
        <v>1</v>
      </c>
      <c r="B31" t="str">
        <f>VLOOKUP(C:C,worksheet!A:T, 3, FALSE)</f>
        <v>SR-125 NB</v>
      </c>
      <c r="C31">
        <f>'[2]SR-125 NB'!A31</f>
        <v>9143</v>
      </c>
      <c r="D31">
        <f>VLOOKUP(C:C,worksheet!A:T, 4, FALSE)</f>
        <v>21</v>
      </c>
      <c r="E31">
        <f>VLOOKUP(C:C,worksheet!A:T, 5, FALSE)</f>
        <v>0.28000000000000003</v>
      </c>
      <c r="F31" t="str">
        <f>VLOOKUP(C:C,worksheet!A:T, 6, FALSE)</f>
        <v>TELEGRAPH CANYON</v>
      </c>
      <c r="G31">
        <f>VLOOKUP(C:C,worksheet!A:T, 8, FALSE)</f>
        <v>67.59</v>
      </c>
      <c r="H31">
        <f>VLOOKUP(C:C,worksheet!A:T, 10, FALSE)</f>
        <v>64.56</v>
      </c>
      <c r="I31">
        <f>VLOOKUP(C:C,worksheet!A:T, 13, FALSE)</f>
        <v>0</v>
      </c>
      <c r="J31">
        <f>VLOOKUP(C:C,worksheet!A:T, 15, FALSE)</f>
        <v>0</v>
      </c>
      <c r="K31" s="143">
        <f t="shared" si="0"/>
        <v>-1</v>
      </c>
      <c r="L31" s="143">
        <f t="shared" si="1"/>
        <v>-1</v>
      </c>
      <c r="M31" s="142"/>
    </row>
    <row r="32" spans="1:13" x14ac:dyDescent="0.25">
      <c r="A32">
        <f>VLOOKUP(C:C,worksheet!A:T, 2, FALSE)</f>
        <v>1</v>
      </c>
      <c r="B32" t="str">
        <f>VLOOKUP(C:C,worksheet!A:T, 3, FALSE)</f>
        <v>SR-125 NB</v>
      </c>
      <c r="C32">
        <f>'[2]SR-125 NB'!A32</f>
        <v>14429</v>
      </c>
      <c r="D32">
        <f>VLOOKUP(C:C,worksheet!A:T, 4, FALSE)</f>
        <v>23</v>
      </c>
      <c r="E32">
        <f>VLOOKUP(C:C,worksheet!A:T, 5, FALSE)</f>
        <v>0.35</v>
      </c>
      <c r="F32" t="str">
        <f>VLOOKUP(C:C,worksheet!A:T, 6, FALSE)</f>
        <v>H</v>
      </c>
      <c r="G32">
        <f>VLOOKUP(C:C,worksheet!A:T, 8, FALSE)</f>
        <v>69.540000000000006</v>
      </c>
      <c r="H32">
        <f>VLOOKUP(C:C,worksheet!A:T, 10, FALSE)</f>
        <v>66.47</v>
      </c>
      <c r="I32">
        <f>VLOOKUP(C:C,worksheet!A:T, 13, FALSE)</f>
        <v>0</v>
      </c>
      <c r="J32">
        <f>VLOOKUP(C:C,worksheet!A:T, 15, FALSE)</f>
        <v>0</v>
      </c>
      <c r="K32" s="143">
        <f t="shared" si="0"/>
        <v>-1</v>
      </c>
      <c r="L32" s="143">
        <f t="shared" si="1"/>
        <v>-1</v>
      </c>
      <c r="M32" s="142"/>
    </row>
    <row r="33" spans="1:13" x14ac:dyDescent="0.25">
      <c r="A33">
        <f>VLOOKUP(C:C,worksheet!A:T, 2, FALSE)</f>
        <v>1</v>
      </c>
      <c r="B33" t="str">
        <f>VLOOKUP(C:C,worksheet!A:T, 3, FALSE)</f>
        <v>SR-125 NB</v>
      </c>
      <c r="C33">
        <f>'[2]SR-125 NB'!A33</f>
        <v>9146</v>
      </c>
      <c r="D33">
        <f>VLOOKUP(C:C,worksheet!A:T, 4, FALSE)</f>
        <v>24</v>
      </c>
      <c r="E33">
        <f>VLOOKUP(C:C,worksheet!A:T, 5, FALSE)</f>
        <v>0.23</v>
      </c>
      <c r="F33" t="str">
        <f>VLOOKUP(C:C,worksheet!A:T, 6, FALSE)</f>
        <v>H</v>
      </c>
      <c r="G33">
        <f>VLOOKUP(C:C,worksheet!A:T, 8, FALSE)</f>
        <v>69.540000000000006</v>
      </c>
      <c r="H33">
        <f>VLOOKUP(C:C,worksheet!A:T, 10, FALSE)</f>
        <v>66.47</v>
      </c>
      <c r="I33">
        <f>VLOOKUP(C:C,worksheet!A:T, 13, FALSE)</f>
        <v>0</v>
      </c>
      <c r="J33">
        <f>VLOOKUP(C:C,worksheet!A:T, 15, FALSE)</f>
        <v>0</v>
      </c>
      <c r="K33" s="143">
        <f t="shared" si="0"/>
        <v>-1</v>
      </c>
      <c r="L33" s="143">
        <f t="shared" si="1"/>
        <v>-1</v>
      </c>
      <c r="M33" s="142"/>
    </row>
    <row r="34" spans="1:13" x14ac:dyDescent="0.25">
      <c r="A34">
        <f>VLOOKUP(C:C,worksheet!A:T, 2, FALSE)</f>
        <v>1</v>
      </c>
      <c r="B34" t="str">
        <f>VLOOKUP(C:C,worksheet!A:T, 3, FALSE)</f>
        <v>SR-125 NB</v>
      </c>
      <c r="C34">
        <f>'[2]SR-125 NB'!A34</f>
        <v>10255</v>
      </c>
      <c r="D34">
        <f>VLOOKUP(C:C,worksheet!A:T, 4, FALSE)</f>
        <v>25</v>
      </c>
      <c r="E34">
        <f>VLOOKUP(C:C,worksheet!A:T, 5, FALSE)</f>
        <v>0.59</v>
      </c>
      <c r="F34" t="str">
        <f>VLOOKUP(C:C,worksheet!A:T, 6, FALSE)</f>
        <v>H</v>
      </c>
      <c r="G34">
        <f>VLOOKUP(C:C,worksheet!A:T, 8, FALSE)</f>
        <v>69.540000000000006</v>
      </c>
      <c r="H34">
        <f>VLOOKUP(C:C,worksheet!A:T, 10, FALSE)</f>
        <v>66.47</v>
      </c>
      <c r="I34">
        <f>VLOOKUP(C:C,worksheet!A:T, 13, FALSE)</f>
        <v>0</v>
      </c>
      <c r="J34">
        <f>VLOOKUP(C:C,worksheet!A:T, 15, FALSE)</f>
        <v>0</v>
      </c>
      <c r="K34" s="143">
        <f t="shared" si="0"/>
        <v>-1</v>
      </c>
      <c r="L34" s="143">
        <f t="shared" si="1"/>
        <v>-1</v>
      </c>
      <c r="M34" s="142"/>
    </row>
    <row r="35" spans="1:13" x14ac:dyDescent="0.25">
      <c r="A35">
        <f>VLOOKUP(C:C,worksheet!A:T, 2, FALSE)</f>
        <v>1</v>
      </c>
      <c r="B35" t="str">
        <f>VLOOKUP(C:C,worksheet!A:T, 3, FALSE)</f>
        <v>SR-125 NB</v>
      </c>
      <c r="C35">
        <f>'[2]SR-125 NB'!A35</f>
        <v>7132</v>
      </c>
      <c r="D35">
        <f>VLOOKUP(C:C,worksheet!A:T, 4, FALSE)</f>
        <v>26</v>
      </c>
      <c r="E35">
        <f>VLOOKUP(C:C,worksheet!A:T, 5, FALSE)</f>
        <v>0.42</v>
      </c>
      <c r="F35" t="str">
        <f>VLOOKUP(C:C,worksheet!A:T, 6, FALSE)</f>
        <v>H</v>
      </c>
      <c r="G35">
        <f>VLOOKUP(C:C,worksheet!A:T, 8, FALSE)</f>
        <v>69.650000000000006</v>
      </c>
      <c r="H35">
        <f>VLOOKUP(C:C,worksheet!A:T, 10, FALSE)</f>
        <v>67.64</v>
      </c>
      <c r="I35">
        <f>VLOOKUP(C:C,worksheet!A:T, 13, FALSE)</f>
        <v>0</v>
      </c>
      <c r="J35">
        <f>VLOOKUP(C:C,worksheet!A:T, 15, FALSE)</f>
        <v>0</v>
      </c>
      <c r="K35" s="143">
        <f t="shared" si="0"/>
        <v>-1</v>
      </c>
      <c r="L35" s="143">
        <f t="shared" si="1"/>
        <v>-1</v>
      </c>
      <c r="M35" s="142"/>
    </row>
    <row r="36" spans="1:13" x14ac:dyDescent="0.25">
      <c r="A36">
        <f>VLOOKUP(C:C,worksheet!A:T, 2, FALSE)</f>
        <v>1</v>
      </c>
      <c r="B36" t="str">
        <f>VLOOKUP(C:C,worksheet!A:T, 3, FALSE)</f>
        <v>SR-125 NB</v>
      </c>
      <c r="C36">
        <f>'[2]SR-125 NB'!A36</f>
        <v>10257</v>
      </c>
      <c r="D36">
        <f>VLOOKUP(C:C,worksheet!A:T, 4, FALSE)</f>
        <v>27</v>
      </c>
      <c r="E36">
        <f>VLOOKUP(C:C,worksheet!A:T, 5, FALSE)</f>
        <v>2.4</v>
      </c>
      <c r="F36" t="str">
        <f>VLOOKUP(C:C,worksheet!A:T, 6, FALSE)</f>
        <v>SAN MIGUEL</v>
      </c>
      <c r="G36">
        <f>VLOOKUP(C:C,worksheet!A:T, 8, FALSE)</f>
        <v>69.650000000000006</v>
      </c>
      <c r="H36">
        <f>VLOOKUP(C:C,worksheet!A:T, 10, FALSE)</f>
        <v>67.64</v>
      </c>
      <c r="I36">
        <f>VLOOKUP(C:C,worksheet!A:T, 13, FALSE)</f>
        <v>0</v>
      </c>
      <c r="J36">
        <f>VLOOKUP(C:C,worksheet!A:T, 15, FALSE)</f>
        <v>0</v>
      </c>
      <c r="K36" s="143">
        <f t="shared" si="0"/>
        <v>-1</v>
      </c>
      <c r="L36" s="143">
        <f t="shared" si="1"/>
        <v>-1</v>
      </c>
      <c r="M36" s="142"/>
    </row>
    <row r="37" spans="1:13" x14ac:dyDescent="0.25">
      <c r="K37" s="142"/>
      <c r="L37" s="142"/>
      <c r="M37" s="142"/>
    </row>
    <row r="38" spans="1:13" x14ac:dyDescent="0.25">
      <c r="K38" s="142"/>
      <c r="L38" s="142"/>
      <c r="M38" s="142"/>
    </row>
    <row r="39" spans="1:13" x14ac:dyDescent="0.25">
      <c r="K39" s="142"/>
      <c r="L39" s="142"/>
      <c r="M39" s="142"/>
    </row>
    <row r="40" spans="1:13" x14ac:dyDescent="0.25">
      <c r="K40" s="142"/>
      <c r="L40" s="142"/>
      <c r="M40" s="142"/>
    </row>
    <row r="41" spans="1:13" x14ac:dyDescent="0.25">
      <c r="K41" s="142"/>
      <c r="L41" s="142"/>
      <c r="M41" s="142"/>
    </row>
    <row r="42" spans="1:13" x14ac:dyDescent="0.25">
      <c r="K42" s="142"/>
      <c r="L42" s="142"/>
      <c r="M42" s="142"/>
    </row>
    <row r="43" spans="1:13" x14ac:dyDescent="0.25">
      <c r="K43" s="142"/>
      <c r="L43" s="142"/>
      <c r="M43" s="142"/>
    </row>
    <row r="44" spans="1:13" x14ac:dyDescent="0.25">
      <c r="K44" s="142"/>
      <c r="L44" s="142"/>
      <c r="M44" s="142"/>
    </row>
    <row r="45" spans="1:13" x14ac:dyDescent="0.25">
      <c r="K45" s="142"/>
      <c r="L45" s="142"/>
      <c r="M45" s="142"/>
    </row>
    <row r="46" spans="1:13" x14ac:dyDescent="0.25">
      <c r="K46" s="142"/>
      <c r="L46" s="142"/>
      <c r="M46" s="142"/>
    </row>
    <row r="47" spans="1:13" x14ac:dyDescent="0.25">
      <c r="K47" s="142"/>
      <c r="L47" s="142"/>
      <c r="M47" s="142"/>
    </row>
    <row r="48" spans="1:13" x14ac:dyDescent="0.25">
      <c r="K48" s="142"/>
      <c r="L48" s="142"/>
      <c r="M48" s="142"/>
    </row>
    <row r="49" spans="11:13" x14ac:dyDescent="0.25">
      <c r="K49" s="142"/>
      <c r="L49" s="142"/>
      <c r="M49" s="142"/>
    </row>
    <row r="50" spans="11:13" x14ac:dyDescent="0.25">
      <c r="K50" s="142"/>
      <c r="L50" s="142"/>
      <c r="M50" s="142"/>
    </row>
    <row r="51" spans="11:13" x14ac:dyDescent="0.25">
      <c r="K51" s="142"/>
      <c r="L51" s="142"/>
      <c r="M51" s="142"/>
    </row>
    <row r="52" spans="11:13" x14ac:dyDescent="0.25">
      <c r="K52" s="142"/>
      <c r="L52" s="142"/>
      <c r="M52" s="142"/>
    </row>
    <row r="53" spans="11:13" x14ac:dyDescent="0.25">
      <c r="K53" s="142"/>
      <c r="L53" s="142"/>
      <c r="M53" s="142"/>
    </row>
    <row r="54" spans="11:13" x14ac:dyDescent="0.25">
      <c r="K54" s="142"/>
      <c r="L54" s="142"/>
      <c r="M54" s="142"/>
    </row>
    <row r="55" spans="11:13" x14ac:dyDescent="0.25">
      <c r="K55" s="142"/>
      <c r="L55" s="142"/>
      <c r="M55" s="142"/>
    </row>
    <row r="56" spans="11:13" x14ac:dyDescent="0.25">
      <c r="K56" s="142"/>
      <c r="L56" s="142"/>
      <c r="M56" s="142"/>
    </row>
    <row r="57" spans="11:13" x14ac:dyDescent="0.25">
      <c r="K57" s="142"/>
      <c r="L57" s="142"/>
      <c r="M57" s="142"/>
    </row>
    <row r="58" spans="11:13" x14ac:dyDescent="0.25">
      <c r="K58" s="142"/>
      <c r="L58" s="142"/>
      <c r="M58" s="142"/>
    </row>
    <row r="59" spans="11:13" x14ac:dyDescent="0.25">
      <c r="K59" s="142"/>
      <c r="L59" s="142"/>
      <c r="M59" s="142"/>
    </row>
    <row r="60" spans="11:13" x14ac:dyDescent="0.25">
      <c r="K60" s="142"/>
      <c r="L60" s="142"/>
      <c r="M60" s="142"/>
    </row>
    <row r="61" spans="11:13" x14ac:dyDescent="0.25">
      <c r="K61" s="142"/>
      <c r="L61" s="142"/>
      <c r="M61" s="142"/>
    </row>
    <row r="62" spans="11:13" x14ac:dyDescent="0.25">
      <c r="K62" s="142"/>
      <c r="L62" s="142"/>
      <c r="M62" s="142"/>
    </row>
    <row r="63" spans="11:13" x14ac:dyDescent="0.25">
      <c r="K63" s="142"/>
      <c r="L63" s="142"/>
      <c r="M63" s="142"/>
    </row>
    <row r="64" spans="11:13" x14ac:dyDescent="0.25">
      <c r="K64" s="142"/>
      <c r="L64" s="142"/>
      <c r="M64" s="142"/>
    </row>
    <row r="65" spans="11:13" x14ac:dyDescent="0.25">
      <c r="K65" s="142"/>
      <c r="L65" s="142"/>
      <c r="M65" s="142"/>
    </row>
    <row r="66" spans="11:13" x14ac:dyDescent="0.25">
      <c r="K66" s="142"/>
      <c r="L66" s="142"/>
      <c r="M66" s="142"/>
    </row>
    <row r="67" spans="11:13" x14ac:dyDescent="0.25">
      <c r="K67" s="142"/>
      <c r="L67" s="142"/>
      <c r="M67" s="142"/>
    </row>
    <row r="68" spans="11:13" x14ac:dyDescent="0.25">
      <c r="K68" s="142"/>
      <c r="L68" s="142"/>
      <c r="M68" s="142"/>
    </row>
    <row r="69" spans="11:13" x14ac:dyDescent="0.25">
      <c r="K69" s="142"/>
      <c r="L69" s="142"/>
      <c r="M69" s="142"/>
    </row>
    <row r="70" spans="11:13" x14ac:dyDescent="0.25">
      <c r="K70" s="142"/>
      <c r="L70" s="142"/>
      <c r="M70" s="142"/>
    </row>
    <row r="71" spans="11:13" x14ac:dyDescent="0.25">
      <c r="K71" s="142"/>
      <c r="L71" s="142"/>
      <c r="M71" s="142"/>
    </row>
    <row r="72" spans="11:13" x14ac:dyDescent="0.25">
      <c r="K72" s="142"/>
      <c r="L72" s="142"/>
      <c r="M72" s="142"/>
    </row>
    <row r="73" spans="11:13" x14ac:dyDescent="0.25">
      <c r="K73" s="142"/>
      <c r="L73" s="142"/>
      <c r="M73" s="142"/>
    </row>
    <row r="74" spans="11:13" x14ac:dyDescent="0.25">
      <c r="K74" s="142"/>
      <c r="L74" s="142"/>
      <c r="M74" s="142"/>
    </row>
    <row r="75" spans="11:13" x14ac:dyDescent="0.25">
      <c r="K75" s="142"/>
      <c r="L75" s="142"/>
      <c r="M75" s="142"/>
    </row>
    <row r="76" spans="11:13" x14ac:dyDescent="0.25">
      <c r="K76" s="142"/>
      <c r="L76" s="142"/>
      <c r="M76" s="142"/>
    </row>
    <row r="77" spans="11:13" x14ac:dyDescent="0.25">
      <c r="K77" s="142"/>
      <c r="L77" s="142"/>
      <c r="M77" s="142"/>
    </row>
    <row r="78" spans="11:13" x14ac:dyDescent="0.25">
      <c r="K78" s="142"/>
      <c r="L78" s="142"/>
      <c r="M78" s="142"/>
    </row>
    <row r="79" spans="11:13" x14ac:dyDescent="0.25">
      <c r="K79" s="142"/>
      <c r="L79" s="142"/>
      <c r="M79" s="142"/>
    </row>
    <row r="80" spans="11:13" x14ac:dyDescent="0.25">
      <c r="K80" s="142"/>
      <c r="L80" s="142"/>
      <c r="M80" s="142"/>
    </row>
    <row r="81" spans="11:13" x14ac:dyDescent="0.25">
      <c r="K81" s="142"/>
      <c r="L81" s="142"/>
      <c r="M81" s="142"/>
    </row>
    <row r="82" spans="11:13" x14ac:dyDescent="0.25">
      <c r="K82" s="142"/>
      <c r="L82" s="142"/>
      <c r="M82" s="142"/>
    </row>
    <row r="83" spans="11:13" x14ac:dyDescent="0.25">
      <c r="K83" s="142"/>
      <c r="L83" s="142"/>
      <c r="M83" s="142"/>
    </row>
    <row r="84" spans="11:13" x14ac:dyDescent="0.25">
      <c r="K84" s="142"/>
      <c r="L84" s="142"/>
      <c r="M84" s="142"/>
    </row>
    <row r="85" spans="11:13" x14ac:dyDescent="0.25">
      <c r="K85" s="142"/>
      <c r="L85" s="142"/>
      <c r="M85" s="142"/>
    </row>
    <row r="86" spans="11:13" x14ac:dyDescent="0.25">
      <c r="K86" s="142"/>
      <c r="L86" s="142"/>
      <c r="M86" s="142"/>
    </row>
    <row r="87" spans="11:13" x14ac:dyDescent="0.25">
      <c r="K87" s="142"/>
      <c r="L87" s="142"/>
      <c r="M87" s="142"/>
    </row>
    <row r="88" spans="11:13" x14ac:dyDescent="0.25">
      <c r="K88" s="142"/>
      <c r="L88" s="142"/>
      <c r="M88" s="142"/>
    </row>
    <row r="89" spans="11:13" x14ac:dyDescent="0.25">
      <c r="K89" s="142"/>
      <c r="L89" s="142"/>
      <c r="M89" s="142"/>
    </row>
    <row r="90" spans="11:13" x14ac:dyDescent="0.25">
      <c r="K90" s="142"/>
      <c r="L90" s="142"/>
      <c r="M90" s="142"/>
    </row>
    <row r="91" spans="11:13" x14ac:dyDescent="0.25">
      <c r="K91" s="142"/>
      <c r="L91" s="142"/>
      <c r="M91" s="142"/>
    </row>
    <row r="92" spans="11:13" x14ac:dyDescent="0.25">
      <c r="K92" s="142"/>
      <c r="L92" s="142"/>
      <c r="M92" s="142"/>
    </row>
    <row r="93" spans="11:13" x14ac:dyDescent="0.25">
      <c r="K93" s="142"/>
      <c r="L93" s="142"/>
      <c r="M93" s="142"/>
    </row>
    <row r="94" spans="11:13" x14ac:dyDescent="0.25">
      <c r="K94" s="142"/>
      <c r="L94" s="142"/>
      <c r="M94" s="142"/>
    </row>
    <row r="95" spans="11:13" x14ac:dyDescent="0.25">
      <c r="K95" s="142"/>
      <c r="L95" s="142"/>
      <c r="M95" s="142"/>
    </row>
    <row r="96" spans="11:13" x14ac:dyDescent="0.25">
      <c r="K96" s="142"/>
      <c r="L96" s="142"/>
      <c r="M96" s="142"/>
    </row>
    <row r="97" spans="11:13" x14ac:dyDescent="0.25">
      <c r="K97" s="142"/>
      <c r="L97" s="142"/>
      <c r="M97" s="142"/>
    </row>
    <row r="98" spans="11:13" x14ac:dyDescent="0.25">
      <c r="K98" s="142"/>
      <c r="L98" s="142"/>
      <c r="M98" s="142"/>
    </row>
    <row r="99" spans="11:13" x14ac:dyDescent="0.25">
      <c r="K99" s="142"/>
      <c r="L99" s="142"/>
      <c r="M99" s="142"/>
    </row>
    <row r="100" spans="11:13" x14ac:dyDescent="0.25">
      <c r="K100" s="142"/>
      <c r="L100" s="142"/>
      <c r="M100" s="142"/>
    </row>
    <row r="101" spans="11:13" x14ac:dyDescent="0.25">
      <c r="K101" s="142"/>
      <c r="L101" s="142"/>
      <c r="M101" s="142"/>
    </row>
    <row r="102" spans="11:13" x14ac:dyDescent="0.25">
      <c r="K102" s="142"/>
      <c r="L102" s="142"/>
      <c r="M102" s="142"/>
    </row>
    <row r="103" spans="11:13" x14ac:dyDescent="0.25">
      <c r="K103" s="142"/>
      <c r="L103" s="142"/>
      <c r="M103" s="142"/>
    </row>
    <row r="104" spans="11:13" x14ac:dyDescent="0.25">
      <c r="K104" s="142"/>
      <c r="L104" s="142"/>
      <c r="M104" s="142"/>
    </row>
    <row r="105" spans="11:13" x14ac:dyDescent="0.25">
      <c r="K105" s="142"/>
      <c r="L105" s="142"/>
      <c r="M105" s="142"/>
    </row>
    <row r="106" spans="11:13" x14ac:dyDescent="0.25">
      <c r="K106" s="142"/>
      <c r="L106" s="142"/>
      <c r="M106" s="142"/>
    </row>
    <row r="107" spans="11:13" x14ac:dyDescent="0.25">
      <c r="K107" s="142"/>
      <c r="L107" s="142"/>
      <c r="M107" s="142"/>
    </row>
    <row r="108" spans="11:13" x14ac:dyDescent="0.25">
      <c r="K108" s="142"/>
      <c r="L108" s="142"/>
      <c r="M108" s="142"/>
    </row>
    <row r="109" spans="11:13" x14ac:dyDescent="0.25">
      <c r="K109" s="142"/>
      <c r="L109" s="142"/>
      <c r="M109" s="142"/>
    </row>
    <row r="110" spans="11:13" x14ac:dyDescent="0.25">
      <c r="K110" s="142"/>
      <c r="L110" s="142"/>
      <c r="M110" s="142"/>
    </row>
    <row r="111" spans="11:13" x14ac:dyDescent="0.25">
      <c r="K111" s="142"/>
      <c r="L111" s="142"/>
      <c r="M111" s="142"/>
    </row>
    <row r="112" spans="11:13" x14ac:dyDescent="0.25">
      <c r="K112" s="142"/>
      <c r="L112" s="142"/>
      <c r="M112" s="142"/>
    </row>
    <row r="113" spans="11:13" x14ac:dyDescent="0.25">
      <c r="K113" s="142"/>
      <c r="L113" s="142"/>
      <c r="M113" s="142"/>
    </row>
    <row r="114" spans="11:13" x14ac:dyDescent="0.25">
      <c r="K114" s="142"/>
      <c r="L114" s="142"/>
      <c r="M114" s="142"/>
    </row>
    <row r="115" spans="11:13" x14ac:dyDescent="0.25">
      <c r="K115" s="142"/>
      <c r="L115" s="142"/>
      <c r="M115" s="142"/>
    </row>
    <row r="116" spans="11:13" x14ac:dyDescent="0.25">
      <c r="K116" s="142"/>
      <c r="L116" s="142"/>
      <c r="M116" s="142"/>
    </row>
    <row r="117" spans="11:13" x14ac:dyDescent="0.25">
      <c r="K117" s="142"/>
      <c r="L117" s="142"/>
      <c r="M117" s="142"/>
    </row>
    <row r="118" spans="11:13" x14ac:dyDescent="0.25">
      <c r="K118" s="142"/>
      <c r="L118" s="142"/>
      <c r="M118" s="142"/>
    </row>
  </sheetData>
  <conditionalFormatting sqref="K2:K36">
    <cfRule type="cellIs" dxfId="151" priority="3" operator="lessThan">
      <formula>-0.2</formula>
    </cfRule>
    <cfRule type="cellIs" dxfId="150" priority="4" operator="greaterThan">
      <formula>0.2</formula>
    </cfRule>
  </conditionalFormatting>
  <conditionalFormatting sqref="L2:L36">
    <cfRule type="cellIs" dxfId="149" priority="1" operator="lessThan">
      <formula>-0.2</formula>
    </cfRule>
    <cfRule type="cellIs" dxfId="148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rgb="FFFFCCCC"/>
  </sheetPr>
  <dimension ref="A1:M118"/>
  <sheetViews>
    <sheetView showGridLines="0" topLeftCell="G1" zoomScale="80" zoomScaleNormal="80" workbookViewId="0">
      <selection activeCell="AO40" sqref="AO40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4" width="6.42578125" bestFit="1" customWidth="1"/>
    <col min="5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2</v>
      </c>
      <c r="B2" t="str">
        <f>VLOOKUP(C:C,worksheet!A:T, 3, FALSE)</f>
        <v>SR-125 SB</v>
      </c>
      <c r="C2">
        <f>'[2]SR-125 SB'!A2</f>
        <v>28925</v>
      </c>
      <c r="D2">
        <f>VLOOKUP(C:C,worksheet!A:T, 4, FALSE)</f>
        <v>3</v>
      </c>
      <c r="E2">
        <f>VLOOKUP(C:C,worksheet!A:T, 5, FALSE)</f>
        <v>0.03</v>
      </c>
      <c r="F2" t="str">
        <f>VLOOKUP(C:C,worksheet!A:T, 6, FALSE)</f>
        <v>SR-52 WB</v>
      </c>
      <c r="G2">
        <f>VLOOKUP(C:C,worksheet!A:T, 8, FALSE)</f>
        <v>61.31</v>
      </c>
      <c r="H2">
        <f>VLOOKUP(C:C,worksheet!A:T, 10, FALSE)</f>
        <v>60.33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2</v>
      </c>
      <c r="B3" t="str">
        <f>VLOOKUP(C:C,worksheet!A:T, 3, FALSE)</f>
        <v>SR-125 SB</v>
      </c>
      <c r="C3">
        <f>'[2]SR-125 SB'!A3</f>
        <v>28950</v>
      </c>
      <c r="D3">
        <f>VLOOKUP(C:C,worksheet!A:T, 4, FALSE)</f>
        <v>4</v>
      </c>
      <c r="E3">
        <f>VLOOKUP(C:C,worksheet!A:T, 5, FALSE)</f>
        <v>1.08</v>
      </c>
      <c r="F3" t="str">
        <f>VLOOKUP(C:C,worksheet!A:T, 6, FALSE)</f>
        <v>SR-52 EB</v>
      </c>
      <c r="G3">
        <f>VLOOKUP(C:C,worksheet!A:T, 8, FALSE)</f>
        <v>61.31</v>
      </c>
      <c r="H3">
        <f>VLOOKUP(C:C,worksheet!A:T, 10, FALSE)</f>
        <v>60.33</v>
      </c>
      <c r="I3">
        <f>VLOOKUP(C:C,worksheet!A:T, 13, FALSE)</f>
        <v>0</v>
      </c>
      <c r="J3">
        <f>VLOOKUP(C:C,worksheet!A:T, 15, FALSE)</f>
        <v>0</v>
      </c>
      <c r="K3" s="143">
        <f t="shared" ref="K3:K30" si="0">(I3/G3)-1</f>
        <v>-1</v>
      </c>
      <c r="L3" s="143">
        <f t="shared" ref="L3:L30" si="1">(J3/H3)-1</f>
        <v>-1</v>
      </c>
      <c r="M3" s="142"/>
    </row>
    <row r="4" spans="1:13" x14ac:dyDescent="0.25">
      <c r="A4">
        <f>VLOOKUP(C:C,worksheet!A:T, 2, FALSE)</f>
        <v>2</v>
      </c>
      <c r="B4" t="str">
        <f>VLOOKUP(C:C,worksheet!A:T, 3, FALSE)</f>
        <v>SR-125 SB</v>
      </c>
      <c r="C4">
        <f>'[2]SR-125 SB'!A4</f>
        <v>27511</v>
      </c>
      <c r="D4">
        <f>VLOOKUP(C:C,worksheet!A:T, 4, FALSE)</f>
        <v>5</v>
      </c>
      <c r="E4">
        <f>VLOOKUP(C:C,worksheet!A:T, 5, FALSE)</f>
        <v>0.22</v>
      </c>
      <c r="F4" t="str">
        <f>VLOOKUP(C:C,worksheet!A:T, 6, FALSE)</f>
        <v>GROSSMONT COLLEGE DR</v>
      </c>
      <c r="G4">
        <f>VLOOKUP(C:C,worksheet!A:T, 8, FALSE)</f>
        <v>66.94</v>
      </c>
      <c r="H4">
        <f>VLOOKUP(C:C,worksheet!A:T, 10, FALSE)</f>
        <v>66.91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A5">
        <f>VLOOKUP(C:C,worksheet!A:T, 2, FALSE)</f>
        <v>2</v>
      </c>
      <c r="B5" t="str">
        <f>VLOOKUP(C:C,worksheet!A:T, 3, FALSE)</f>
        <v>SR-125 SB</v>
      </c>
      <c r="C5">
        <f>'[2]SR-125 SB'!A5</f>
        <v>28949</v>
      </c>
      <c r="D5">
        <f>VLOOKUP(C:C,worksheet!A:T, 4, FALSE)</f>
        <v>6</v>
      </c>
      <c r="E5">
        <f>VLOOKUP(C:C,worksheet!A:T, 5, FALSE)</f>
        <v>0.52</v>
      </c>
      <c r="F5" t="str">
        <f>VLOOKUP(C:C,worksheet!A:T, 6, FALSE)</f>
        <v>GROSSMONT COLLEGE DR</v>
      </c>
      <c r="G5">
        <f>VLOOKUP(C:C,worksheet!A:T, 8, FALSE)</f>
        <v>66.94</v>
      </c>
      <c r="H5">
        <f>VLOOKUP(C:C,worksheet!A:T, 10, FALSE)</f>
        <v>66.91</v>
      </c>
      <c r="I5">
        <f>VLOOKUP(C:C,worksheet!A:T, 13, FALSE)</f>
        <v>0</v>
      </c>
      <c r="J5">
        <f>VLOOKUP(C:C,worksheet!A:T, 15, FALSE)</f>
        <v>0</v>
      </c>
      <c r="K5" s="143">
        <f t="shared" si="0"/>
        <v>-1</v>
      </c>
      <c r="L5" s="143">
        <f t="shared" si="1"/>
        <v>-1</v>
      </c>
      <c r="M5" s="142"/>
    </row>
    <row r="6" spans="1:13" x14ac:dyDescent="0.25">
      <c r="A6">
        <f>VLOOKUP(C:C,worksheet!A:T, 2, FALSE)</f>
        <v>2</v>
      </c>
      <c r="B6" t="str">
        <f>VLOOKUP(C:C,worksheet!A:T, 3, FALSE)</f>
        <v>SR-125 SB</v>
      </c>
      <c r="C6">
        <f>'[2]SR-125 SB'!A6</f>
        <v>12065</v>
      </c>
      <c r="D6">
        <f>VLOOKUP(C:C,worksheet!A:T, 4, FALSE)</f>
        <v>8</v>
      </c>
      <c r="E6">
        <f>VLOOKUP(C:C,worksheet!A:T, 5, FALSE)</f>
        <v>0.28000000000000003</v>
      </c>
      <c r="F6" t="str">
        <f>VLOOKUP(C:C,worksheet!A:T, 6, FALSE)</f>
        <v>NAVAJO</v>
      </c>
      <c r="G6">
        <f>VLOOKUP(C:C,worksheet!A:T, 8, FALSE)</f>
        <v>67.64</v>
      </c>
      <c r="H6">
        <f>VLOOKUP(C:C,worksheet!A:T, 10, FALSE)</f>
        <v>67.44</v>
      </c>
      <c r="I6">
        <f>VLOOKUP(C:C,worksheet!A:T, 13, FALSE)</f>
        <v>0</v>
      </c>
      <c r="J6">
        <f>VLOOKUP(C:C,worksheet!A:T, 15, FALSE)</f>
        <v>0</v>
      </c>
      <c r="K6" s="143">
        <f t="shared" si="0"/>
        <v>-1</v>
      </c>
      <c r="L6" s="143">
        <f t="shared" si="1"/>
        <v>-1</v>
      </c>
      <c r="M6" s="142"/>
    </row>
    <row r="7" spans="1:13" x14ac:dyDescent="0.25">
      <c r="A7">
        <f>VLOOKUP(C:C,worksheet!A:T, 2, FALSE)</f>
        <v>2</v>
      </c>
      <c r="B7" t="str">
        <f>VLOOKUP(C:C,worksheet!A:T, 3, FALSE)</f>
        <v>SR-125 SB</v>
      </c>
      <c r="C7">
        <f>'[2]SR-125 SB'!A7</f>
        <v>28941</v>
      </c>
      <c r="D7">
        <f>VLOOKUP(C:C,worksheet!A:T, 4, FALSE)</f>
        <v>9</v>
      </c>
      <c r="E7">
        <f>VLOOKUP(C:C,worksheet!A:T, 5, FALSE)</f>
        <v>0.5</v>
      </c>
      <c r="F7" t="str">
        <f>VLOOKUP(C:C,worksheet!A:T, 6, FALSE)</f>
        <v>NAVAJO</v>
      </c>
      <c r="G7">
        <f>VLOOKUP(C:C,worksheet!A:T, 8, FALSE)</f>
        <v>67.64</v>
      </c>
      <c r="H7">
        <f>VLOOKUP(C:C,worksheet!A:T, 10, FALSE)</f>
        <v>67.44</v>
      </c>
      <c r="I7">
        <f>VLOOKUP(C:C,worksheet!A:T, 13, FALSE)</f>
        <v>0</v>
      </c>
      <c r="J7">
        <f>VLOOKUP(C:C,worksheet!A:T, 15, FALSE)</f>
        <v>0</v>
      </c>
      <c r="K7" s="143">
        <f t="shared" si="0"/>
        <v>-1</v>
      </c>
      <c r="L7" s="143">
        <f t="shared" si="1"/>
        <v>-1</v>
      </c>
      <c r="M7" s="142"/>
    </row>
    <row r="8" spans="1:13" x14ac:dyDescent="0.25">
      <c r="A8">
        <f>VLOOKUP(C:C,worksheet!A:T, 2, FALSE)</f>
        <v>2</v>
      </c>
      <c r="B8" t="str">
        <f>VLOOKUP(C:C,worksheet!A:T, 3, FALSE)</f>
        <v>SR-125 SB</v>
      </c>
      <c r="C8">
        <f>'[2]SR-125 SB'!A8</f>
        <v>28938</v>
      </c>
      <c r="D8">
        <f>VLOOKUP(C:C,worksheet!A:T, 4, FALSE)</f>
        <v>10</v>
      </c>
      <c r="E8">
        <f>VLOOKUP(C:C,worksheet!A:T, 5, FALSE)</f>
        <v>0.32</v>
      </c>
      <c r="F8" t="str">
        <f>VLOOKUP(C:C,worksheet!A:T, 6, FALSE)</f>
        <v>AMAYA</v>
      </c>
      <c r="G8">
        <f>VLOOKUP(C:C,worksheet!A:T, 8, FALSE)</f>
        <v>67.12</v>
      </c>
      <c r="H8">
        <f>VLOOKUP(C:C,worksheet!A:T, 10, FALSE)</f>
        <v>65.77</v>
      </c>
      <c r="I8">
        <f>VLOOKUP(C:C,worksheet!A:T, 13, FALSE)</f>
        <v>0</v>
      </c>
      <c r="J8">
        <f>VLOOKUP(C:C,worksheet!A:T, 15, FALSE)</f>
        <v>0</v>
      </c>
      <c r="K8" s="143">
        <f t="shared" si="0"/>
        <v>-1</v>
      </c>
      <c r="L8" s="143">
        <f t="shared" si="1"/>
        <v>-1</v>
      </c>
      <c r="M8" s="142"/>
    </row>
    <row r="9" spans="1:13" x14ac:dyDescent="0.25">
      <c r="A9">
        <f>VLOOKUP(C:C,worksheet!A:T, 2, FALSE)</f>
        <v>2</v>
      </c>
      <c r="B9" t="str">
        <f>VLOOKUP(C:C,worksheet!A:T, 3, FALSE)</f>
        <v>SR-125 SB</v>
      </c>
      <c r="C9">
        <f>'[2]SR-125 SB'!A9</f>
        <v>15412</v>
      </c>
      <c r="D9">
        <f>VLOOKUP(C:C,worksheet!A:T, 4, FALSE)</f>
        <v>12</v>
      </c>
      <c r="E9">
        <f>VLOOKUP(C:C,worksheet!A:T, 5, FALSE)</f>
        <v>0.15</v>
      </c>
      <c r="F9" t="str">
        <f>VLOOKUP(C:C,worksheet!A:T, 6, FALSE)</f>
        <v>AMAYA</v>
      </c>
      <c r="G9">
        <f>VLOOKUP(C:C,worksheet!A:T, 8, FALSE)</f>
        <v>63.09</v>
      </c>
      <c r="H9">
        <f>VLOOKUP(C:C,worksheet!A:T, 10, FALSE)</f>
        <v>58.02</v>
      </c>
      <c r="I9">
        <f>VLOOKUP(C:C,worksheet!A:T, 13, FALSE)</f>
        <v>0</v>
      </c>
      <c r="J9">
        <f>VLOOKUP(C:C,worksheet!A:T, 15, FALSE)</f>
        <v>0</v>
      </c>
      <c r="K9" s="143">
        <f t="shared" si="0"/>
        <v>-1</v>
      </c>
      <c r="L9" s="143">
        <f t="shared" si="1"/>
        <v>-1</v>
      </c>
      <c r="M9" s="142"/>
    </row>
    <row r="10" spans="1:13" x14ac:dyDescent="0.25">
      <c r="A10">
        <f>VLOOKUP(C:C,worksheet!A:T, 2, FALSE)</f>
        <v>2</v>
      </c>
      <c r="B10" t="str">
        <f>VLOOKUP(C:C,worksheet!A:T, 3, FALSE)</f>
        <v>SR-125 SB</v>
      </c>
      <c r="C10">
        <f>'[2]SR-125 SB'!A10</f>
        <v>11285</v>
      </c>
      <c r="D10">
        <f>VLOOKUP(C:C,worksheet!A:T, 4, FALSE)</f>
        <v>14</v>
      </c>
      <c r="E10">
        <f>VLOOKUP(C:C,worksheet!A:T, 5, FALSE)</f>
        <v>0.21</v>
      </c>
      <c r="F10" t="str">
        <f>VLOOKUP(C:C,worksheet!A:T, 6, FALSE)</f>
        <v>GROSSMONT</v>
      </c>
      <c r="G10">
        <f>VLOOKUP(C:C,worksheet!A:T, 8, FALSE)</f>
        <v>67.86</v>
      </c>
      <c r="H10">
        <f>VLOOKUP(C:C,worksheet!A:T, 10, FALSE)</f>
        <v>67.45</v>
      </c>
      <c r="I10">
        <f>VLOOKUP(C:C,worksheet!A:T, 13, FALSE)</f>
        <v>0</v>
      </c>
      <c r="J10">
        <f>VLOOKUP(C:C,worksheet!A:T, 15, FALSE)</f>
        <v>0</v>
      </c>
      <c r="K10" s="143">
        <f t="shared" si="0"/>
        <v>-1</v>
      </c>
      <c r="L10" s="143">
        <f t="shared" si="1"/>
        <v>-1</v>
      </c>
      <c r="M10" s="142"/>
    </row>
    <row r="11" spans="1:13" x14ac:dyDescent="0.25">
      <c r="A11">
        <f>VLOOKUP(C:C,worksheet!A:T, 2, FALSE)</f>
        <v>2</v>
      </c>
      <c r="B11" t="str">
        <f>VLOOKUP(C:C,worksheet!A:T, 3, FALSE)</f>
        <v>SR-125 SB</v>
      </c>
      <c r="C11">
        <f>'[2]SR-125 SB'!A11</f>
        <v>13099</v>
      </c>
      <c r="D11">
        <f>VLOOKUP(C:C,worksheet!A:T, 4, FALSE)</f>
        <v>17</v>
      </c>
      <c r="E11">
        <f>VLOOKUP(C:C,worksheet!A:T, 5, FALSE)</f>
        <v>0.26</v>
      </c>
      <c r="F11" t="str">
        <f>VLOOKUP(C:C,worksheet!A:T, 6, FALSE)</f>
        <v>GROSSMONT</v>
      </c>
      <c r="G11">
        <f>VLOOKUP(C:C,worksheet!A:T, 8, FALSE)</f>
        <v>63.91</v>
      </c>
      <c r="H11">
        <f>VLOOKUP(C:C,worksheet!A:T, 10, FALSE)</f>
        <v>33.96</v>
      </c>
      <c r="I11">
        <f>VLOOKUP(C:C,worksheet!A:T, 13, FALSE)</f>
        <v>0</v>
      </c>
      <c r="J11">
        <f>VLOOKUP(C:C,worksheet!A:T, 15, FALSE)</f>
        <v>0</v>
      </c>
      <c r="K11" s="143">
        <f t="shared" si="0"/>
        <v>-1</v>
      </c>
      <c r="L11" s="143">
        <f t="shared" si="1"/>
        <v>-1</v>
      </c>
      <c r="M11" s="142"/>
    </row>
    <row r="12" spans="1:13" x14ac:dyDescent="0.25">
      <c r="A12">
        <f>VLOOKUP(C:C,worksheet!A:T, 2, FALSE)</f>
        <v>2</v>
      </c>
      <c r="B12" t="str">
        <f>VLOOKUP(C:C,worksheet!A:T, 3, FALSE)</f>
        <v>SR-125 SB</v>
      </c>
      <c r="C12">
        <f>'[2]SR-125 SB'!A12</f>
        <v>9043</v>
      </c>
      <c r="D12">
        <f>VLOOKUP(C:C,worksheet!A:T, 4, FALSE)</f>
        <v>21</v>
      </c>
      <c r="E12">
        <f>VLOOKUP(C:C,worksheet!A:T, 5, FALSE)</f>
        <v>0.27</v>
      </c>
      <c r="F12" t="str">
        <f>VLOOKUP(C:C,worksheet!A:T, 6, FALSE)</f>
        <v>SPRING</v>
      </c>
      <c r="G12">
        <f>VLOOKUP(C:C,worksheet!A:T, 8, FALSE)</f>
        <v>62.07</v>
      </c>
      <c r="H12">
        <f>VLOOKUP(C:C,worksheet!A:T, 10, FALSE)</f>
        <v>58.09</v>
      </c>
      <c r="I12">
        <f>VLOOKUP(C:C,worksheet!A:T, 13, FALSE)</f>
        <v>0</v>
      </c>
      <c r="J12">
        <f>VLOOKUP(C:C,worksheet!A:T, 15, FALSE)</f>
        <v>0</v>
      </c>
      <c r="K12" s="143">
        <f t="shared" si="0"/>
        <v>-1</v>
      </c>
      <c r="L12" s="143">
        <f t="shared" si="1"/>
        <v>-1</v>
      </c>
      <c r="M12" s="142"/>
    </row>
    <row r="13" spans="1:13" x14ac:dyDescent="0.25">
      <c r="A13">
        <f>VLOOKUP(C:C,worksheet!A:T, 2, FALSE)</f>
        <v>2</v>
      </c>
      <c r="B13" t="str">
        <f>VLOOKUP(C:C,worksheet!A:T, 3, FALSE)</f>
        <v>SR-125 SB</v>
      </c>
      <c r="C13">
        <f>'[2]SR-125 SB'!A13</f>
        <v>31172</v>
      </c>
      <c r="D13">
        <f>VLOOKUP(C:C,worksheet!A:T, 4, FALSE)</f>
        <v>1</v>
      </c>
      <c r="E13">
        <f>VLOOKUP(C:C,worksheet!A:T, 5, FALSE)</f>
        <v>0.52</v>
      </c>
      <c r="F13" t="str">
        <f>VLOOKUP(C:C,worksheet!A:T, 6, FALSE)</f>
        <v>SR-94 WB</v>
      </c>
      <c r="G13">
        <f>VLOOKUP(C:C,worksheet!A:T, 8, FALSE)</f>
        <v>62.07</v>
      </c>
      <c r="H13">
        <f>VLOOKUP(C:C,worksheet!A:T, 10, FALSE)</f>
        <v>58.09</v>
      </c>
      <c r="I13">
        <f>VLOOKUP(C:C,worksheet!A:T, 13, FALSE)</f>
        <v>0</v>
      </c>
      <c r="J13">
        <f>VLOOKUP(C:C,worksheet!A:T, 15, FALSE)</f>
        <v>0</v>
      </c>
      <c r="K13" s="143">
        <f t="shared" si="0"/>
        <v>-1</v>
      </c>
      <c r="L13" s="143">
        <f t="shared" si="1"/>
        <v>-1</v>
      </c>
      <c r="M13" s="142"/>
    </row>
    <row r="14" spans="1:13" x14ac:dyDescent="0.25">
      <c r="A14">
        <f>VLOOKUP(C:C,worksheet!A:T, 2, FALSE)</f>
        <v>2</v>
      </c>
      <c r="B14" t="str">
        <f>VLOOKUP(C:C,worksheet!A:T, 3, FALSE)</f>
        <v>SR-125 SB</v>
      </c>
      <c r="C14">
        <f>'[2]SR-125 SB'!A14</f>
        <v>10791</v>
      </c>
      <c r="D14">
        <f>VLOOKUP(C:C,worksheet!A:T, 4, FALSE)</f>
        <v>3</v>
      </c>
      <c r="E14">
        <f>VLOOKUP(C:C,worksheet!A:T, 5, FALSE)</f>
        <v>1.1000000000000001</v>
      </c>
      <c r="F14" t="str">
        <f>VLOOKUP(C:C,worksheet!A:T, 6, FALSE)</f>
        <v>TROY</v>
      </c>
      <c r="G14">
        <f>VLOOKUP(C:C,worksheet!A:T, 8, FALSE)</f>
        <v>65.900000000000006</v>
      </c>
      <c r="H14">
        <f>VLOOKUP(C:C,worksheet!A:T, 10, FALSE)</f>
        <v>65.39</v>
      </c>
      <c r="I14">
        <f>VLOOKUP(C:C,worksheet!A:T, 13, FALSE)</f>
        <v>0</v>
      </c>
      <c r="J14">
        <f>VLOOKUP(C:C,worksheet!A:T, 15, FALSE)</f>
        <v>0</v>
      </c>
      <c r="K14" s="143">
        <f t="shared" si="0"/>
        <v>-1</v>
      </c>
      <c r="L14" s="143">
        <f t="shared" si="1"/>
        <v>-1</v>
      </c>
      <c r="M14" s="142"/>
    </row>
    <row r="15" spans="1:13" x14ac:dyDescent="0.25">
      <c r="A15">
        <f>VLOOKUP(C:C,worksheet!A:T, 2, FALSE)</f>
        <v>2</v>
      </c>
      <c r="B15" t="str">
        <f>VLOOKUP(C:C,worksheet!A:T, 3, FALSE)</f>
        <v>SR-125 SB</v>
      </c>
      <c r="C15">
        <f>'[2]SR-125 SB'!A15</f>
        <v>7223</v>
      </c>
      <c r="D15">
        <f>VLOOKUP(C:C,worksheet!A:T, 4, FALSE)</f>
        <v>4</v>
      </c>
      <c r="E15">
        <f>VLOOKUP(C:C,worksheet!A:T, 5, FALSE)</f>
        <v>0.5</v>
      </c>
      <c r="F15" t="str">
        <f>VLOOKUP(C:C,worksheet!A:T, 6, FALSE)</f>
        <v>JAMACHA ROAD</v>
      </c>
      <c r="G15">
        <f>VLOOKUP(C:C,worksheet!A:T, 8, FALSE)</f>
        <v>65.900000000000006</v>
      </c>
      <c r="H15">
        <f>VLOOKUP(C:C,worksheet!A:T, 10, FALSE)</f>
        <v>65.39</v>
      </c>
      <c r="I15">
        <f>VLOOKUP(C:C,worksheet!A:T, 13, FALSE)</f>
        <v>0</v>
      </c>
      <c r="J15">
        <f>VLOOKUP(C:C,worksheet!A:T, 15, FALSE)</f>
        <v>0</v>
      </c>
      <c r="K15" s="143">
        <f t="shared" si="0"/>
        <v>-1</v>
      </c>
      <c r="L15" s="143">
        <f t="shared" si="1"/>
        <v>-1</v>
      </c>
      <c r="M15" s="142"/>
    </row>
    <row r="16" spans="1:13" x14ac:dyDescent="0.25">
      <c r="A16">
        <f>VLOOKUP(C:C,worksheet!A:T, 2, FALSE)</f>
        <v>2</v>
      </c>
      <c r="B16" t="str">
        <f>VLOOKUP(C:C,worksheet!A:T, 3, FALSE)</f>
        <v>SR-125 SB</v>
      </c>
      <c r="C16">
        <f>'[2]SR-125 SB'!A16</f>
        <v>7258</v>
      </c>
      <c r="D16">
        <f>VLOOKUP(C:C,worksheet!A:T, 4, FALSE)</f>
        <v>5</v>
      </c>
      <c r="E16">
        <f>VLOOKUP(C:C,worksheet!A:T, 5, FALSE)</f>
        <v>0.45</v>
      </c>
      <c r="F16" t="str">
        <f>VLOOKUP(C:C,worksheet!A:T, 6, FALSE)</f>
        <v>JAMACHA ROAD</v>
      </c>
      <c r="G16">
        <f>VLOOKUP(C:C,worksheet!A:T, 8, FALSE)</f>
        <v>65.900000000000006</v>
      </c>
      <c r="H16">
        <f>VLOOKUP(C:C,worksheet!A:T, 10, FALSE)</f>
        <v>65.39</v>
      </c>
      <c r="I16">
        <f>VLOOKUP(C:C,worksheet!A:T, 13, FALSE)</f>
        <v>0</v>
      </c>
      <c r="J16">
        <f>VLOOKUP(C:C,worksheet!A:T, 15, FALSE)</f>
        <v>0</v>
      </c>
      <c r="K16" s="143">
        <f t="shared" si="0"/>
        <v>-1</v>
      </c>
      <c r="L16" s="143">
        <f t="shared" si="1"/>
        <v>-1</v>
      </c>
      <c r="M16" s="142"/>
    </row>
    <row r="17" spans="1:13" x14ac:dyDescent="0.25">
      <c r="A17">
        <f>VLOOKUP(C:C,worksheet!A:T, 2, FALSE)</f>
        <v>2</v>
      </c>
      <c r="B17" t="str">
        <f>VLOOKUP(C:C,worksheet!A:T, 3, FALSE)</f>
        <v>SR-125 SB</v>
      </c>
      <c r="C17">
        <f>'[2]SR-125 SB'!A17</f>
        <v>7259</v>
      </c>
      <c r="D17">
        <f>VLOOKUP(C:C,worksheet!A:T, 4, FALSE)</f>
        <v>6</v>
      </c>
      <c r="E17">
        <f>VLOOKUP(C:C,worksheet!A:T, 5, FALSE)</f>
        <v>0.43</v>
      </c>
      <c r="F17" t="str">
        <f>VLOOKUP(C:C,worksheet!A:T, 6, FALSE)</f>
        <v>SR  54</v>
      </c>
      <c r="G17">
        <f>VLOOKUP(C:C,worksheet!A:T, 8, FALSE)</f>
        <v>65.430000000000007</v>
      </c>
      <c r="H17">
        <f>VLOOKUP(C:C,worksheet!A:T, 10, FALSE)</f>
        <v>66.599999999999994</v>
      </c>
      <c r="I17">
        <f>VLOOKUP(C:C,worksheet!A:T, 13, FALSE)</f>
        <v>0</v>
      </c>
      <c r="J17">
        <f>VLOOKUP(C:C,worksheet!A:T, 15, FALSE)</f>
        <v>0</v>
      </c>
      <c r="K17" s="143">
        <f t="shared" si="0"/>
        <v>-1</v>
      </c>
      <c r="L17" s="143">
        <f t="shared" si="1"/>
        <v>-1</v>
      </c>
      <c r="M17" s="142"/>
    </row>
    <row r="18" spans="1:13" x14ac:dyDescent="0.25">
      <c r="A18">
        <f>VLOOKUP(C:C,worksheet!A:T, 2, FALSE)</f>
        <v>2</v>
      </c>
      <c r="B18" t="str">
        <f>VLOOKUP(C:C,worksheet!A:T, 3, FALSE)</f>
        <v>SR-125 SB</v>
      </c>
      <c r="C18">
        <f>'[2]SR-125 SB'!A18</f>
        <v>7260</v>
      </c>
      <c r="D18">
        <f>VLOOKUP(C:C,worksheet!A:T, 4, FALSE)</f>
        <v>7</v>
      </c>
      <c r="E18">
        <f>VLOOKUP(C:C,worksheet!A:T, 5, FALSE)</f>
        <v>0.28999999999999998</v>
      </c>
      <c r="F18" t="str">
        <f>VLOOKUP(C:C,worksheet!A:T, 6, FALSE)</f>
        <v>PARADISE VALLEY</v>
      </c>
      <c r="G18">
        <f>VLOOKUP(C:C,worksheet!A:T, 8, FALSE)</f>
        <v>66.790000000000006</v>
      </c>
      <c r="H18">
        <f>VLOOKUP(C:C,worksheet!A:T, 10, FALSE)</f>
        <v>67.47</v>
      </c>
      <c r="I18">
        <f>VLOOKUP(C:C,worksheet!A:T, 13, FALSE)</f>
        <v>0</v>
      </c>
      <c r="J18">
        <f>VLOOKUP(C:C,worksheet!A:T, 15, FALSE)</f>
        <v>0</v>
      </c>
      <c r="K18" s="143">
        <f t="shared" si="0"/>
        <v>-1</v>
      </c>
      <c r="L18" s="143">
        <f t="shared" si="1"/>
        <v>-1</v>
      </c>
      <c r="M18" s="142"/>
    </row>
    <row r="19" spans="1:13" x14ac:dyDescent="0.25">
      <c r="A19">
        <f>VLOOKUP(C:C,worksheet!A:T, 2, FALSE)</f>
        <v>2</v>
      </c>
      <c r="B19" t="str">
        <f>VLOOKUP(C:C,worksheet!A:T, 3, FALSE)</f>
        <v>SR-125 SB</v>
      </c>
      <c r="C19">
        <f>'[2]SR-125 SB'!A19</f>
        <v>7303</v>
      </c>
      <c r="D19">
        <f>VLOOKUP(C:C,worksheet!A:T, 4, FALSE)</f>
        <v>2</v>
      </c>
      <c r="E19">
        <f>VLOOKUP(C:C,worksheet!A:T, 5, FALSE)</f>
        <v>0.48</v>
      </c>
      <c r="F19" t="str">
        <f>VLOOKUP(C:C,worksheet!A:T, 6, FALSE)</f>
        <v>SAN MIGUEL</v>
      </c>
      <c r="G19">
        <f>VLOOKUP(C:C,worksheet!A:T, 8, FALSE)</f>
        <v>62.58</v>
      </c>
      <c r="H19">
        <f>VLOOKUP(C:C,worksheet!A:T, 10, FALSE)</f>
        <v>66.900000000000006</v>
      </c>
      <c r="I19">
        <f>VLOOKUP(C:C,worksheet!A:T, 13, FALSE)</f>
        <v>0</v>
      </c>
      <c r="J19">
        <f>VLOOKUP(C:C,worksheet!A:T, 15, FALSE)</f>
        <v>0</v>
      </c>
      <c r="K19" s="143">
        <f t="shared" si="0"/>
        <v>-1</v>
      </c>
      <c r="L19" s="143">
        <f t="shared" si="1"/>
        <v>-1</v>
      </c>
      <c r="M19" s="142"/>
    </row>
    <row r="20" spans="1:13" x14ac:dyDescent="0.25">
      <c r="A20">
        <f>VLOOKUP(C:C,worksheet!A:T, 2, FALSE)</f>
        <v>2</v>
      </c>
      <c r="B20" t="str">
        <f>VLOOKUP(C:C,worksheet!A:T, 3, FALSE)</f>
        <v>SR-125 SB</v>
      </c>
      <c r="C20">
        <f>'[2]SR-125 SB'!A20</f>
        <v>19564</v>
      </c>
      <c r="D20">
        <f>VLOOKUP(C:C,worksheet!A:T, 4, FALSE)</f>
        <v>4</v>
      </c>
      <c r="E20">
        <f>VLOOKUP(C:C,worksheet!A:T, 5, FALSE)</f>
        <v>0.4</v>
      </c>
      <c r="F20" t="str">
        <f>VLOOKUP(C:C,worksheet!A:T, 6, FALSE)</f>
        <v>H</v>
      </c>
      <c r="G20">
        <f>VLOOKUP(C:C,worksheet!A:T, 8, FALSE)</f>
        <v>61.62</v>
      </c>
      <c r="H20">
        <f>VLOOKUP(C:C,worksheet!A:T, 10, FALSE)</f>
        <v>65.83</v>
      </c>
      <c r="I20">
        <f>VLOOKUP(C:C,worksheet!A:T, 13, FALSE)</f>
        <v>0</v>
      </c>
      <c r="J20">
        <f>VLOOKUP(C:C,worksheet!A:T, 15, FALSE)</f>
        <v>0</v>
      </c>
      <c r="K20" s="143">
        <f t="shared" si="0"/>
        <v>-1</v>
      </c>
      <c r="L20" s="143">
        <f t="shared" si="1"/>
        <v>-1</v>
      </c>
      <c r="M20" s="142"/>
    </row>
    <row r="21" spans="1:13" x14ac:dyDescent="0.25">
      <c r="A21">
        <f>VLOOKUP(C:C,worksheet!A:T, 2, FALSE)</f>
        <v>2</v>
      </c>
      <c r="B21" t="str">
        <f>VLOOKUP(C:C,worksheet!A:T, 3, FALSE)</f>
        <v>SR-125 SB</v>
      </c>
      <c r="C21">
        <f>'[2]SR-125 SB'!A21</f>
        <v>9136</v>
      </c>
      <c r="D21">
        <f>VLOOKUP(C:C,worksheet!A:T, 4, FALSE)</f>
        <v>5</v>
      </c>
      <c r="E21">
        <f>VLOOKUP(C:C,worksheet!A:T, 5, FALSE)</f>
        <v>0.22</v>
      </c>
      <c r="F21" t="str">
        <f>VLOOKUP(C:C,worksheet!A:T, 6, FALSE)</f>
        <v>H</v>
      </c>
      <c r="G21">
        <f>VLOOKUP(C:C,worksheet!A:T, 8, FALSE)</f>
        <v>61.62</v>
      </c>
      <c r="H21">
        <f>VLOOKUP(C:C,worksheet!A:T, 10, FALSE)</f>
        <v>65.83</v>
      </c>
      <c r="I21">
        <f>VLOOKUP(C:C,worksheet!A:T, 13, FALSE)</f>
        <v>0</v>
      </c>
      <c r="J21">
        <f>VLOOKUP(C:C,worksheet!A:T, 15, FALSE)</f>
        <v>0</v>
      </c>
      <c r="K21" s="143">
        <f t="shared" si="0"/>
        <v>-1</v>
      </c>
      <c r="L21" s="143">
        <f t="shared" si="1"/>
        <v>-1</v>
      </c>
      <c r="M21" s="142"/>
    </row>
    <row r="22" spans="1:13" x14ac:dyDescent="0.25">
      <c r="A22">
        <f>VLOOKUP(C:C,worksheet!A:T, 2, FALSE)</f>
        <v>2</v>
      </c>
      <c r="B22" t="str">
        <f>VLOOKUP(C:C,worksheet!A:T, 3, FALSE)</f>
        <v>SR-125 SB</v>
      </c>
      <c r="C22">
        <f>'[2]SR-125 SB'!A22</f>
        <v>9142</v>
      </c>
      <c r="D22">
        <f>VLOOKUP(C:C,worksheet!A:T, 4, FALSE)</f>
        <v>6</v>
      </c>
      <c r="E22">
        <f>VLOOKUP(C:C,worksheet!A:T, 5, FALSE)</f>
        <v>0.42</v>
      </c>
      <c r="F22" t="str">
        <f>VLOOKUP(C:C,worksheet!A:T, 6, FALSE)</f>
        <v>H</v>
      </c>
      <c r="G22">
        <f>VLOOKUP(C:C,worksheet!A:T, 8, FALSE)</f>
        <v>62.88</v>
      </c>
      <c r="H22">
        <f>VLOOKUP(C:C,worksheet!A:T, 10, FALSE)</f>
        <v>66.64</v>
      </c>
      <c r="I22">
        <f>VLOOKUP(C:C,worksheet!A:T, 13, FALSE)</f>
        <v>0</v>
      </c>
      <c r="J22">
        <f>VLOOKUP(C:C,worksheet!A:T, 15, FALSE)</f>
        <v>0</v>
      </c>
      <c r="K22" s="143">
        <f t="shared" si="0"/>
        <v>-1</v>
      </c>
      <c r="L22" s="143">
        <f t="shared" si="1"/>
        <v>-1</v>
      </c>
      <c r="M22" s="142"/>
    </row>
    <row r="23" spans="1:13" x14ac:dyDescent="0.25">
      <c r="A23">
        <f>VLOOKUP(C:C,worksheet!A:T, 2, FALSE)</f>
        <v>2</v>
      </c>
      <c r="B23" t="str">
        <f>VLOOKUP(C:C,worksheet!A:T, 3, FALSE)</f>
        <v>SR-125 SB</v>
      </c>
      <c r="C23">
        <f>'[2]SR-125 SB'!A23</f>
        <v>25364</v>
      </c>
      <c r="D23">
        <f>VLOOKUP(C:C,worksheet!A:T, 4, FALSE)</f>
        <v>7</v>
      </c>
      <c r="E23">
        <f>VLOOKUP(C:C,worksheet!A:T, 5, FALSE)</f>
        <v>0.33</v>
      </c>
      <c r="F23" t="str">
        <f>VLOOKUP(C:C,worksheet!A:T, 6, FALSE)</f>
        <v>TELEGRAPH CANYON</v>
      </c>
      <c r="G23">
        <f>VLOOKUP(C:C,worksheet!A:T, 8, FALSE)</f>
        <v>62.88</v>
      </c>
      <c r="H23">
        <f>VLOOKUP(C:C,worksheet!A:T, 10, FALSE)</f>
        <v>66.64</v>
      </c>
      <c r="I23">
        <f>VLOOKUP(C:C,worksheet!A:T, 13, FALSE)</f>
        <v>0</v>
      </c>
      <c r="J23">
        <f>VLOOKUP(C:C,worksheet!A:T, 15, FALSE)</f>
        <v>0</v>
      </c>
      <c r="K23" s="143">
        <f t="shared" si="0"/>
        <v>-1</v>
      </c>
      <c r="L23" s="143">
        <f t="shared" si="1"/>
        <v>-1</v>
      </c>
      <c r="M23" s="142"/>
    </row>
    <row r="24" spans="1:13" x14ac:dyDescent="0.25">
      <c r="A24">
        <f>VLOOKUP(C:C,worksheet!A:T, 2, FALSE)</f>
        <v>2</v>
      </c>
      <c r="B24" t="str">
        <f>VLOOKUP(C:C,worksheet!A:T, 3, FALSE)</f>
        <v>SR-125 SB</v>
      </c>
      <c r="C24">
        <f>'[2]SR-125 SB'!A24</f>
        <v>7310</v>
      </c>
      <c r="D24">
        <f>VLOOKUP(C:C,worksheet!A:T, 4, FALSE)</f>
        <v>8</v>
      </c>
      <c r="E24">
        <f>VLOOKUP(C:C,worksheet!A:T, 5, FALSE)</f>
        <v>0.31</v>
      </c>
      <c r="F24" t="str">
        <f>VLOOKUP(C:C,worksheet!A:T, 6, FALSE)</f>
        <v>TELEGRAPH CANYON</v>
      </c>
      <c r="G24">
        <f>VLOOKUP(C:C,worksheet!A:T, 8, FALSE)</f>
        <v>62.88</v>
      </c>
      <c r="H24">
        <f>VLOOKUP(C:C,worksheet!A:T, 10, FALSE)</f>
        <v>66.64</v>
      </c>
      <c r="I24">
        <f>VLOOKUP(C:C,worksheet!A:T, 13, FALSE)</f>
        <v>0</v>
      </c>
      <c r="J24">
        <f>VLOOKUP(C:C,worksheet!A:T, 15, FALSE)</f>
        <v>0</v>
      </c>
      <c r="K24" s="143">
        <f t="shared" si="0"/>
        <v>-1</v>
      </c>
      <c r="L24" s="143">
        <f t="shared" si="1"/>
        <v>-1</v>
      </c>
      <c r="M24" s="142"/>
    </row>
    <row r="25" spans="1:13" x14ac:dyDescent="0.25">
      <c r="A25">
        <f>VLOOKUP(C:C,worksheet!A:T, 2, FALSE)</f>
        <v>2</v>
      </c>
      <c r="B25" t="str">
        <f>VLOOKUP(C:C,worksheet!A:T, 3, FALSE)</f>
        <v>SR-125 SB</v>
      </c>
      <c r="C25">
        <f>'[2]SR-125 SB'!A25</f>
        <v>9516</v>
      </c>
      <c r="D25">
        <f>VLOOKUP(C:C,worksheet!A:T, 4, FALSE)</f>
        <v>9</v>
      </c>
      <c r="E25">
        <f>VLOOKUP(C:C,worksheet!A:T, 5, FALSE)</f>
        <v>0.3</v>
      </c>
      <c r="F25" t="str">
        <f>VLOOKUP(C:C,worksheet!A:T, 6, FALSE)</f>
        <v>TELEGRAPH CANYON</v>
      </c>
      <c r="G25">
        <f>VLOOKUP(C:C,worksheet!A:T, 8, FALSE)</f>
        <v>62.88</v>
      </c>
      <c r="H25">
        <f>VLOOKUP(C:C,worksheet!A:T, 10, FALSE)</f>
        <v>66.64</v>
      </c>
      <c r="I25">
        <f>VLOOKUP(C:C,worksheet!A:T, 13, FALSE)</f>
        <v>0</v>
      </c>
      <c r="J25">
        <f>VLOOKUP(C:C,worksheet!A:T, 15, FALSE)</f>
        <v>0</v>
      </c>
      <c r="K25" s="143">
        <f t="shared" si="0"/>
        <v>-1</v>
      </c>
      <c r="L25" s="143">
        <f t="shared" si="1"/>
        <v>-1</v>
      </c>
      <c r="M25" s="142"/>
    </row>
    <row r="26" spans="1:13" x14ac:dyDescent="0.25">
      <c r="A26">
        <f>VLOOKUP(C:C,worksheet!A:T, 2, FALSE)</f>
        <v>2</v>
      </c>
      <c r="B26" t="str">
        <f>VLOOKUP(C:C,worksheet!A:T, 3, FALSE)</f>
        <v>SR-125 SB</v>
      </c>
      <c r="C26">
        <f>'[2]SR-125 SB'!A26</f>
        <v>9512</v>
      </c>
      <c r="D26">
        <f>VLOOKUP(C:C,worksheet!A:T, 4, FALSE)</f>
        <v>10</v>
      </c>
      <c r="E26">
        <f>VLOOKUP(C:C,worksheet!A:T, 5, FALSE)</f>
        <v>0.37</v>
      </c>
      <c r="F26" t="str">
        <f>VLOOKUP(C:C,worksheet!A:T, 6, FALSE)</f>
        <v>RAMP</v>
      </c>
      <c r="G26">
        <f>VLOOKUP(C:C,worksheet!A:T, 8, FALSE)</f>
        <v>62.53</v>
      </c>
      <c r="H26">
        <f>VLOOKUP(C:C,worksheet!A:T, 10, FALSE)</f>
        <v>65.099999999999994</v>
      </c>
      <c r="I26">
        <f>VLOOKUP(C:C,worksheet!A:T, 13, FALSE)</f>
        <v>0</v>
      </c>
      <c r="J26">
        <f>VLOOKUP(C:C,worksheet!A:T, 15, FALSE)</f>
        <v>0</v>
      </c>
      <c r="K26" s="143">
        <f t="shared" si="0"/>
        <v>-1</v>
      </c>
      <c r="L26" s="143">
        <f t="shared" si="1"/>
        <v>-1</v>
      </c>
      <c r="M26" s="142"/>
    </row>
    <row r="27" spans="1:13" x14ac:dyDescent="0.25">
      <c r="A27">
        <f>VLOOKUP(C:C,worksheet!A:T, 2, FALSE)</f>
        <v>2</v>
      </c>
      <c r="B27" t="str">
        <f>VLOOKUP(C:C,worksheet!A:T, 3, FALSE)</f>
        <v>SR-125 SB</v>
      </c>
      <c r="C27">
        <f>'[2]SR-125 SB'!A27</f>
        <v>9513</v>
      </c>
      <c r="D27">
        <f>VLOOKUP(C:C,worksheet!A:T, 4, FALSE)</f>
        <v>11</v>
      </c>
      <c r="E27">
        <f>VLOOKUP(C:C,worksheet!A:T, 5, FALSE)</f>
        <v>0.16</v>
      </c>
      <c r="F27" t="str">
        <f>VLOOKUP(C:C,worksheet!A:T, 6, FALSE)</f>
        <v>OLYMPIC</v>
      </c>
      <c r="G27">
        <f>VLOOKUP(C:C,worksheet!A:T, 8, FALSE)</f>
        <v>62.53</v>
      </c>
      <c r="H27">
        <f>VLOOKUP(C:C,worksheet!A:T, 10, FALSE)</f>
        <v>65.099999999999994</v>
      </c>
      <c r="I27">
        <f>VLOOKUP(C:C,worksheet!A:T, 13, FALSE)</f>
        <v>0</v>
      </c>
      <c r="J27">
        <f>VLOOKUP(C:C,worksheet!A:T, 15, FALSE)</f>
        <v>0</v>
      </c>
      <c r="K27" s="143">
        <f t="shared" si="0"/>
        <v>-1</v>
      </c>
      <c r="L27" s="143">
        <f t="shared" si="1"/>
        <v>-1</v>
      </c>
      <c r="M27" s="142"/>
    </row>
    <row r="28" spans="1:13" x14ac:dyDescent="0.25">
      <c r="A28">
        <f>VLOOKUP(C:C,worksheet!A:T, 2, FALSE)</f>
        <v>2</v>
      </c>
      <c r="B28" t="str">
        <f>VLOOKUP(C:C,worksheet!A:T, 3, FALSE)</f>
        <v>SR-125 SB</v>
      </c>
      <c r="C28">
        <f>'[2]SR-125 SB'!A28</f>
        <v>9510</v>
      </c>
      <c r="D28">
        <f>VLOOKUP(C:C,worksheet!A:T, 4, FALSE)</f>
        <v>12</v>
      </c>
      <c r="E28">
        <f>VLOOKUP(C:C,worksheet!A:T, 5, FALSE)</f>
        <v>0.28999999999999998</v>
      </c>
      <c r="F28" t="str">
        <f>VLOOKUP(C:C,worksheet!A:T, 6, FALSE)</f>
        <v>RAMP</v>
      </c>
      <c r="G28">
        <f>VLOOKUP(C:C,worksheet!A:T, 8, FALSE)</f>
        <v>62.53</v>
      </c>
      <c r="H28">
        <f>VLOOKUP(C:C,worksheet!A:T, 10, FALSE)</f>
        <v>65.099999999999994</v>
      </c>
      <c r="I28">
        <f>VLOOKUP(C:C,worksheet!A:T, 13, FALSE)</f>
        <v>0</v>
      </c>
      <c r="J28">
        <f>VLOOKUP(C:C,worksheet!A:T, 15, FALSE)</f>
        <v>0</v>
      </c>
      <c r="K28" s="143">
        <f t="shared" si="0"/>
        <v>-1</v>
      </c>
      <c r="L28" s="143">
        <f t="shared" si="1"/>
        <v>-1</v>
      </c>
      <c r="M28" s="142"/>
    </row>
    <row r="29" spans="1:13" x14ac:dyDescent="0.25">
      <c r="A29">
        <f>VLOOKUP(C:C,worksheet!A:T, 2, FALSE)</f>
        <v>2</v>
      </c>
      <c r="B29" t="str">
        <f>VLOOKUP(C:C,worksheet!A:T, 3, FALSE)</f>
        <v>SR-125 SB</v>
      </c>
      <c r="C29">
        <f>'[2]SR-125 SB'!A29</f>
        <v>9490</v>
      </c>
      <c r="D29">
        <f>VLOOKUP(C:C,worksheet!A:T, 4, FALSE)</f>
        <v>13</v>
      </c>
      <c r="E29">
        <f>VLOOKUP(C:C,worksheet!A:T, 5, FALSE)</f>
        <v>0.36</v>
      </c>
      <c r="F29" t="str">
        <f>VLOOKUP(C:C,worksheet!A:T, 6, FALSE)</f>
        <v>EAST CENTER</v>
      </c>
      <c r="G29">
        <f>VLOOKUP(C:C,worksheet!A:T, 8, FALSE)</f>
        <v>61.7</v>
      </c>
      <c r="H29">
        <f>VLOOKUP(C:C,worksheet!A:T, 10, FALSE)</f>
        <v>62.9</v>
      </c>
      <c r="I29">
        <f>VLOOKUP(C:C,worksheet!A:T, 13, FALSE)</f>
        <v>0</v>
      </c>
      <c r="J29">
        <f>VLOOKUP(C:C,worksheet!A:T, 15, FALSE)</f>
        <v>0</v>
      </c>
      <c r="K29" s="143">
        <f t="shared" si="0"/>
        <v>-1</v>
      </c>
      <c r="L29" s="143">
        <f t="shared" si="1"/>
        <v>-1</v>
      </c>
      <c r="M29" s="142"/>
    </row>
    <row r="30" spans="1:13" x14ac:dyDescent="0.25">
      <c r="A30">
        <f>VLOOKUP(C:C,worksheet!A:T, 2, FALSE)</f>
        <v>2</v>
      </c>
      <c r="B30" t="str">
        <f>VLOOKUP(C:C,worksheet!A:T, 3, FALSE)</f>
        <v>SR-125 SB</v>
      </c>
      <c r="C30">
        <f>'[2]SR-125 SB'!A30</f>
        <v>9489</v>
      </c>
      <c r="D30">
        <f>VLOOKUP(C:C,worksheet!A:T, 4, FALSE)</f>
        <v>14</v>
      </c>
      <c r="E30">
        <f>VLOOKUP(C:C,worksheet!A:T, 5, FALSE)</f>
        <v>0.26</v>
      </c>
      <c r="F30" t="str">
        <f>VLOOKUP(C:C,worksheet!A:T, 6, FALSE)</f>
        <v>EAST CENTER</v>
      </c>
      <c r="G30">
        <f>VLOOKUP(C:C,worksheet!A:T, 8, FALSE)</f>
        <v>61.7</v>
      </c>
      <c r="H30">
        <f>VLOOKUP(C:C,worksheet!A:T, 10, FALSE)</f>
        <v>62.9</v>
      </c>
      <c r="I30">
        <f>VLOOKUP(C:C,worksheet!A:T, 13, FALSE)</f>
        <v>0</v>
      </c>
      <c r="J30">
        <f>VLOOKUP(C:C,worksheet!A:T, 15, FALSE)</f>
        <v>0</v>
      </c>
      <c r="K30" s="143">
        <f t="shared" si="0"/>
        <v>-1</v>
      </c>
      <c r="L30" s="143">
        <f t="shared" si="1"/>
        <v>-1</v>
      </c>
      <c r="M30" s="142"/>
    </row>
    <row r="31" spans="1:13" x14ac:dyDescent="0.25">
      <c r="K31" s="143"/>
      <c r="L31" s="143"/>
      <c r="M31" s="142"/>
    </row>
    <row r="32" spans="1:13" x14ac:dyDescent="0.25">
      <c r="K32" s="143"/>
      <c r="L32" s="143"/>
      <c r="M32" s="142"/>
    </row>
    <row r="33" spans="11:13" x14ac:dyDescent="0.25">
      <c r="K33" s="143"/>
      <c r="L33" s="143"/>
      <c r="M33" s="142"/>
    </row>
    <row r="34" spans="11:13" x14ac:dyDescent="0.25">
      <c r="K34" s="142"/>
      <c r="L34" s="142"/>
      <c r="M34" s="142"/>
    </row>
    <row r="35" spans="11:13" x14ac:dyDescent="0.25">
      <c r="K35" s="142"/>
      <c r="L35" s="142"/>
      <c r="M35" s="142"/>
    </row>
    <row r="36" spans="11:13" x14ac:dyDescent="0.25">
      <c r="K36" s="142"/>
      <c r="L36" s="142"/>
      <c r="M36" s="142"/>
    </row>
    <row r="37" spans="11:13" x14ac:dyDescent="0.25">
      <c r="K37" s="142"/>
      <c r="L37" s="142"/>
      <c r="M37" s="142"/>
    </row>
    <row r="38" spans="11:13" x14ac:dyDescent="0.25">
      <c r="K38" s="142"/>
      <c r="L38" s="142"/>
      <c r="M38" s="142"/>
    </row>
    <row r="39" spans="11:13" x14ac:dyDescent="0.25">
      <c r="K39" s="142"/>
      <c r="L39" s="142"/>
      <c r="M39" s="142"/>
    </row>
    <row r="40" spans="11:13" x14ac:dyDescent="0.25">
      <c r="K40" s="142"/>
      <c r="L40" s="142"/>
      <c r="M40" s="142"/>
    </row>
    <row r="41" spans="11:13" x14ac:dyDescent="0.25">
      <c r="K41" s="142"/>
      <c r="L41" s="142"/>
      <c r="M41" s="142"/>
    </row>
    <row r="42" spans="11:13" x14ac:dyDescent="0.25">
      <c r="K42" s="142"/>
      <c r="L42" s="142"/>
      <c r="M42" s="142"/>
    </row>
    <row r="43" spans="11:13" x14ac:dyDescent="0.25">
      <c r="K43" s="142"/>
      <c r="L43" s="142"/>
      <c r="M43" s="142"/>
    </row>
    <row r="44" spans="11:13" x14ac:dyDescent="0.25">
      <c r="K44" s="142"/>
      <c r="L44" s="142"/>
      <c r="M44" s="142"/>
    </row>
    <row r="45" spans="11:13" x14ac:dyDescent="0.25">
      <c r="K45" s="142"/>
      <c r="L45" s="142"/>
      <c r="M45" s="142"/>
    </row>
    <row r="46" spans="11:13" x14ac:dyDescent="0.25">
      <c r="K46" s="142"/>
      <c r="L46" s="142"/>
      <c r="M46" s="142"/>
    </row>
    <row r="47" spans="11:13" x14ac:dyDescent="0.25">
      <c r="K47" s="142"/>
      <c r="L47" s="142"/>
      <c r="M47" s="142"/>
    </row>
    <row r="48" spans="11:13" x14ac:dyDescent="0.25">
      <c r="K48" s="142"/>
      <c r="L48" s="142"/>
      <c r="M48" s="142"/>
    </row>
    <row r="49" spans="11:13" x14ac:dyDescent="0.25">
      <c r="K49" s="142"/>
      <c r="L49" s="142"/>
      <c r="M49" s="142"/>
    </row>
    <row r="50" spans="11:13" x14ac:dyDescent="0.25">
      <c r="K50" s="142"/>
      <c r="L50" s="142"/>
      <c r="M50" s="142"/>
    </row>
    <row r="51" spans="11:13" x14ac:dyDescent="0.25">
      <c r="K51" s="142"/>
      <c r="L51" s="142"/>
      <c r="M51" s="142"/>
    </row>
    <row r="52" spans="11:13" x14ac:dyDescent="0.25">
      <c r="K52" s="142"/>
      <c r="L52" s="142"/>
      <c r="M52" s="142"/>
    </row>
    <row r="53" spans="11:13" x14ac:dyDescent="0.25">
      <c r="K53" s="142"/>
      <c r="L53" s="142"/>
      <c r="M53" s="142"/>
    </row>
    <row r="54" spans="11:13" x14ac:dyDescent="0.25">
      <c r="K54" s="142"/>
      <c r="L54" s="142"/>
      <c r="M54" s="142"/>
    </row>
    <row r="55" spans="11:13" x14ac:dyDescent="0.25">
      <c r="K55" s="142"/>
      <c r="L55" s="142"/>
      <c r="M55" s="142"/>
    </row>
    <row r="56" spans="11:13" x14ac:dyDescent="0.25">
      <c r="K56" s="142"/>
      <c r="L56" s="142"/>
      <c r="M56" s="142"/>
    </row>
    <row r="57" spans="11:13" x14ac:dyDescent="0.25">
      <c r="K57" s="142"/>
      <c r="L57" s="142"/>
      <c r="M57" s="142"/>
    </row>
    <row r="58" spans="11:13" x14ac:dyDescent="0.25">
      <c r="K58" s="142"/>
      <c r="L58" s="142"/>
      <c r="M58" s="142"/>
    </row>
    <row r="59" spans="11:13" x14ac:dyDescent="0.25">
      <c r="K59" s="142"/>
      <c r="L59" s="142"/>
      <c r="M59" s="142"/>
    </row>
    <row r="60" spans="11:13" x14ac:dyDescent="0.25">
      <c r="K60" s="142"/>
      <c r="L60" s="142"/>
      <c r="M60" s="142"/>
    </row>
    <row r="61" spans="11:13" x14ac:dyDescent="0.25">
      <c r="K61" s="142"/>
      <c r="L61" s="142"/>
      <c r="M61" s="142"/>
    </row>
    <row r="62" spans="11:13" x14ac:dyDescent="0.25">
      <c r="K62" s="142"/>
      <c r="L62" s="142"/>
      <c r="M62" s="142"/>
    </row>
    <row r="63" spans="11:13" x14ac:dyDescent="0.25">
      <c r="K63" s="142"/>
      <c r="L63" s="142"/>
      <c r="M63" s="142"/>
    </row>
    <row r="64" spans="11:13" x14ac:dyDescent="0.25">
      <c r="K64" s="142"/>
      <c r="L64" s="142"/>
      <c r="M64" s="142"/>
    </row>
    <row r="65" spans="11:13" x14ac:dyDescent="0.25">
      <c r="K65" s="142"/>
      <c r="L65" s="142"/>
      <c r="M65" s="142"/>
    </row>
    <row r="66" spans="11:13" x14ac:dyDescent="0.25">
      <c r="K66" s="142"/>
      <c r="L66" s="142"/>
      <c r="M66" s="142"/>
    </row>
    <row r="67" spans="11:13" x14ac:dyDescent="0.25">
      <c r="K67" s="142"/>
      <c r="L67" s="142"/>
      <c r="M67" s="142"/>
    </row>
    <row r="68" spans="11:13" x14ac:dyDescent="0.25">
      <c r="K68" s="142"/>
      <c r="L68" s="142"/>
      <c r="M68" s="142"/>
    </row>
    <row r="69" spans="11:13" x14ac:dyDescent="0.25">
      <c r="K69" s="142"/>
      <c r="L69" s="142"/>
      <c r="M69" s="142"/>
    </row>
    <row r="70" spans="11:13" x14ac:dyDescent="0.25">
      <c r="K70" s="142"/>
      <c r="L70" s="142"/>
      <c r="M70" s="142"/>
    </row>
    <row r="71" spans="11:13" x14ac:dyDescent="0.25">
      <c r="K71" s="142"/>
      <c r="L71" s="142"/>
      <c r="M71" s="142"/>
    </row>
    <row r="72" spans="11:13" x14ac:dyDescent="0.25">
      <c r="K72" s="142"/>
      <c r="L72" s="142"/>
      <c r="M72" s="142"/>
    </row>
    <row r="73" spans="11:13" x14ac:dyDescent="0.25">
      <c r="K73" s="142"/>
      <c r="L73" s="142"/>
      <c r="M73" s="142"/>
    </row>
    <row r="74" spans="11:13" x14ac:dyDescent="0.25">
      <c r="K74" s="142"/>
      <c r="L74" s="142"/>
      <c r="M74" s="142"/>
    </row>
    <row r="75" spans="11:13" x14ac:dyDescent="0.25">
      <c r="K75" s="142"/>
      <c r="L75" s="142"/>
      <c r="M75" s="142"/>
    </row>
    <row r="76" spans="11:13" x14ac:dyDescent="0.25">
      <c r="K76" s="142"/>
      <c r="L76" s="142"/>
      <c r="M76" s="142"/>
    </row>
    <row r="77" spans="11:13" x14ac:dyDescent="0.25">
      <c r="K77" s="142"/>
      <c r="L77" s="142"/>
      <c r="M77" s="142"/>
    </row>
    <row r="78" spans="11:13" x14ac:dyDescent="0.25">
      <c r="K78" s="142"/>
      <c r="L78" s="142"/>
      <c r="M78" s="142"/>
    </row>
    <row r="79" spans="11:13" x14ac:dyDescent="0.25">
      <c r="K79" s="142"/>
      <c r="L79" s="142"/>
      <c r="M79" s="142"/>
    </row>
    <row r="80" spans="11:13" x14ac:dyDescent="0.25">
      <c r="K80" s="142"/>
      <c r="L80" s="142"/>
      <c r="M80" s="142"/>
    </row>
    <row r="81" spans="11:13" x14ac:dyDescent="0.25">
      <c r="K81" s="142"/>
      <c r="L81" s="142"/>
      <c r="M81" s="142"/>
    </row>
    <row r="82" spans="11:13" x14ac:dyDescent="0.25">
      <c r="K82" s="142"/>
      <c r="L82" s="142"/>
      <c r="M82" s="142"/>
    </row>
    <row r="83" spans="11:13" x14ac:dyDescent="0.25">
      <c r="K83" s="142"/>
      <c r="L83" s="142"/>
      <c r="M83" s="142"/>
    </row>
    <row r="84" spans="11:13" x14ac:dyDescent="0.25">
      <c r="K84" s="142"/>
      <c r="L84" s="142"/>
      <c r="M84" s="142"/>
    </row>
    <row r="85" spans="11:13" x14ac:dyDescent="0.25">
      <c r="K85" s="142"/>
      <c r="L85" s="142"/>
      <c r="M85" s="142"/>
    </row>
    <row r="86" spans="11:13" x14ac:dyDescent="0.25">
      <c r="K86" s="142"/>
      <c r="L86" s="142"/>
      <c r="M86" s="142"/>
    </row>
    <row r="87" spans="11:13" x14ac:dyDescent="0.25">
      <c r="K87" s="142"/>
      <c r="L87" s="142"/>
      <c r="M87" s="142"/>
    </row>
    <row r="88" spans="11:13" x14ac:dyDescent="0.25">
      <c r="K88" s="142"/>
      <c r="L88" s="142"/>
      <c r="M88" s="142"/>
    </row>
    <row r="89" spans="11:13" x14ac:dyDescent="0.25">
      <c r="K89" s="142"/>
      <c r="L89" s="142"/>
      <c r="M89" s="142"/>
    </row>
    <row r="90" spans="11:13" x14ac:dyDescent="0.25">
      <c r="K90" s="142"/>
      <c r="L90" s="142"/>
      <c r="M90" s="142"/>
    </row>
    <row r="91" spans="11:13" x14ac:dyDescent="0.25">
      <c r="K91" s="142"/>
      <c r="L91" s="142"/>
      <c r="M91" s="142"/>
    </row>
    <row r="92" spans="11:13" x14ac:dyDescent="0.25">
      <c r="K92" s="142"/>
      <c r="L92" s="142"/>
      <c r="M92" s="142"/>
    </row>
    <row r="93" spans="11:13" x14ac:dyDescent="0.25">
      <c r="K93" s="142"/>
      <c r="L93" s="142"/>
      <c r="M93" s="142"/>
    </row>
    <row r="94" spans="11:13" x14ac:dyDescent="0.25">
      <c r="K94" s="142"/>
      <c r="L94" s="142"/>
      <c r="M94" s="142"/>
    </row>
    <row r="95" spans="11:13" x14ac:dyDescent="0.25">
      <c r="K95" s="142"/>
      <c r="L95" s="142"/>
      <c r="M95" s="142"/>
    </row>
    <row r="96" spans="11:13" x14ac:dyDescent="0.25">
      <c r="K96" s="142"/>
      <c r="L96" s="142"/>
      <c r="M96" s="142"/>
    </row>
    <row r="97" spans="11:13" x14ac:dyDescent="0.25">
      <c r="K97" s="142"/>
      <c r="L97" s="142"/>
      <c r="M97" s="142"/>
    </row>
    <row r="98" spans="11:13" x14ac:dyDescent="0.25">
      <c r="K98" s="142"/>
      <c r="L98" s="142"/>
      <c r="M98" s="142"/>
    </row>
    <row r="99" spans="11:13" x14ac:dyDescent="0.25">
      <c r="K99" s="142"/>
      <c r="L99" s="142"/>
      <c r="M99" s="142"/>
    </row>
    <row r="100" spans="11:13" x14ac:dyDescent="0.25">
      <c r="K100" s="142"/>
      <c r="L100" s="142"/>
      <c r="M100" s="142"/>
    </row>
    <row r="101" spans="11:13" x14ac:dyDescent="0.25">
      <c r="K101" s="142"/>
      <c r="L101" s="142"/>
      <c r="M101" s="142"/>
    </row>
    <row r="102" spans="11:13" x14ac:dyDescent="0.25">
      <c r="K102" s="142"/>
      <c r="L102" s="142"/>
      <c r="M102" s="142"/>
    </row>
    <row r="103" spans="11:13" x14ac:dyDescent="0.25">
      <c r="K103" s="142"/>
      <c r="L103" s="142"/>
      <c r="M103" s="142"/>
    </row>
    <row r="104" spans="11:13" x14ac:dyDescent="0.25">
      <c r="K104" s="142"/>
      <c r="L104" s="142"/>
      <c r="M104" s="142"/>
    </row>
    <row r="105" spans="11:13" x14ac:dyDescent="0.25">
      <c r="K105" s="142"/>
      <c r="L105" s="142"/>
      <c r="M105" s="142"/>
    </row>
    <row r="106" spans="11:13" x14ac:dyDescent="0.25">
      <c r="K106" s="142"/>
      <c r="L106" s="142"/>
      <c r="M106" s="142"/>
    </row>
    <row r="107" spans="11:13" x14ac:dyDescent="0.25">
      <c r="K107" s="142"/>
      <c r="L107" s="142"/>
      <c r="M107" s="142"/>
    </row>
    <row r="108" spans="11:13" x14ac:dyDescent="0.25">
      <c r="K108" s="142"/>
      <c r="L108" s="142"/>
      <c r="M108" s="142"/>
    </row>
    <row r="109" spans="11:13" x14ac:dyDescent="0.25">
      <c r="K109" s="142"/>
      <c r="L109" s="142"/>
      <c r="M109" s="142"/>
    </row>
    <row r="110" spans="11:13" x14ac:dyDescent="0.25">
      <c r="K110" s="142"/>
      <c r="L110" s="142"/>
      <c r="M110" s="142"/>
    </row>
    <row r="111" spans="11:13" x14ac:dyDescent="0.25">
      <c r="K111" s="142"/>
      <c r="L111" s="142"/>
      <c r="M111" s="142"/>
    </row>
    <row r="112" spans="11:13" x14ac:dyDescent="0.25">
      <c r="K112" s="142"/>
      <c r="L112" s="142"/>
      <c r="M112" s="142"/>
    </row>
    <row r="113" spans="11:13" x14ac:dyDescent="0.25">
      <c r="K113" s="142"/>
      <c r="L113" s="142"/>
      <c r="M113" s="142"/>
    </row>
    <row r="114" spans="11:13" x14ac:dyDescent="0.25">
      <c r="K114" s="142"/>
      <c r="L114" s="142"/>
      <c r="M114" s="142"/>
    </row>
    <row r="115" spans="11:13" x14ac:dyDescent="0.25">
      <c r="K115" s="142"/>
      <c r="L115" s="142"/>
      <c r="M115" s="142"/>
    </row>
    <row r="116" spans="11:13" x14ac:dyDescent="0.25">
      <c r="K116" s="142"/>
      <c r="L116" s="142"/>
      <c r="M116" s="142"/>
    </row>
    <row r="117" spans="11:13" x14ac:dyDescent="0.25">
      <c r="K117" s="142"/>
      <c r="L117" s="142"/>
      <c r="M117" s="142"/>
    </row>
    <row r="118" spans="11:13" x14ac:dyDescent="0.25">
      <c r="K118" s="142"/>
      <c r="L118" s="142"/>
      <c r="M118" s="142"/>
    </row>
  </sheetData>
  <conditionalFormatting sqref="K31:K33">
    <cfRule type="cellIs" dxfId="147" priority="7" operator="lessThan">
      <formula>-0.2</formula>
    </cfRule>
    <cfRule type="cellIs" dxfId="146" priority="8" operator="greaterThan">
      <formula>0.2</formula>
    </cfRule>
  </conditionalFormatting>
  <conditionalFormatting sqref="L31:L33">
    <cfRule type="cellIs" dxfId="145" priority="5" operator="lessThan">
      <formula>-0.2</formula>
    </cfRule>
    <cfRule type="cellIs" dxfId="144" priority="6" operator="greaterThan">
      <formula>0.2</formula>
    </cfRule>
  </conditionalFormatting>
  <conditionalFormatting sqref="K2:K30">
    <cfRule type="cellIs" dxfId="143" priority="3" operator="lessThan">
      <formula>-0.2</formula>
    </cfRule>
    <cfRule type="cellIs" dxfId="142" priority="4" operator="greaterThan">
      <formula>0.2</formula>
    </cfRule>
  </conditionalFormatting>
  <conditionalFormatting sqref="L2:L30">
    <cfRule type="cellIs" dxfId="141" priority="1" operator="lessThan">
      <formula>-0.2</formula>
    </cfRule>
    <cfRule type="cellIs" dxfId="140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rgb="FFFFCCCC"/>
  </sheetPr>
  <dimension ref="A1:M118"/>
  <sheetViews>
    <sheetView showGridLines="0" topLeftCell="G1" zoomScale="80" zoomScaleNormal="80" workbookViewId="0">
      <selection activeCell="J14" sqref="J14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4" width="6.42578125" bestFit="1" customWidth="1"/>
    <col min="5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1</v>
      </c>
      <c r="B2" t="str">
        <f>VLOOKUP(C:C,worksheet!A:T, 3, FALSE)</f>
        <v>SR-67 NB</v>
      </c>
      <c r="C2">
        <f>'[2]SR-67 NB'!A2</f>
        <v>13051</v>
      </c>
      <c r="D2">
        <f>VLOOKUP(C:C,worksheet!A:T, 4, FALSE)</f>
        <v>4</v>
      </c>
      <c r="E2">
        <f>VLOOKUP(C:C,worksheet!A:T, 5, FALSE)</f>
        <v>0.28000000000000003</v>
      </c>
      <c r="F2" t="str">
        <f>VLOOKUP(C:C,worksheet!A:T, 6, FALSE)</f>
        <v>GRAVES</v>
      </c>
      <c r="G2">
        <f>VLOOKUP(C:C,worksheet!A:T, 8, FALSE)</f>
        <v>64.34</v>
      </c>
      <c r="H2">
        <f>VLOOKUP(C:C,worksheet!A:T, 10, FALSE)</f>
        <v>64.09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1</v>
      </c>
      <c r="B3" t="str">
        <f>VLOOKUP(C:C,worksheet!A:T, 3, FALSE)</f>
        <v>SR-67 NB</v>
      </c>
      <c r="C3">
        <f>'[2]SR-67 NB'!A3</f>
        <v>13046</v>
      </c>
      <c r="D3">
        <f>VLOOKUP(C:C,worksheet!A:T, 4, FALSE)</f>
        <v>5</v>
      </c>
      <c r="E3">
        <f>VLOOKUP(C:C,worksheet!A:T, 5, FALSE)</f>
        <v>0.39</v>
      </c>
      <c r="F3" t="str">
        <f>VLOOKUP(C:C,worksheet!A:T, 6, FALSE)</f>
        <v>BRADLEY</v>
      </c>
      <c r="G3">
        <f>VLOOKUP(C:C,worksheet!A:T, 8, FALSE)</f>
        <v>65.87</v>
      </c>
      <c r="H3">
        <f>VLOOKUP(C:C,worksheet!A:T, 10, FALSE)</f>
        <v>66.040000000000006</v>
      </c>
      <c r="I3">
        <f>VLOOKUP(C:C,worksheet!A:T, 13, FALSE)</f>
        <v>0</v>
      </c>
      <c r="J3">
        <f>VLOOKUP(C:C,worksheet!A:T, 15, FALSE)</f>
        <v>0</v>
      </c>
      <c r="K3" s="143">
        <f t="shared" ref="K3:K7" si="0">(I3/G3)-1</f>
        <v>-1</v>
      </c>
      <c r="L3" s="143">
        <f t="shared" ref="L3:L7" si="1">(J3/H3)-1</f>
        <v>-1</v>
      </c>
      <c r="M3" s="142"/>
    </row>
    <row r="4" spans="1:13" x14ac:dyDescent="0.25">
      <c r="A4">
        <f>VLOOKUP(C:C,worksheet!A:T, 2, FALSE)</f>
        <v>1</v>
      </c>
      <c r="B4" t="str">
        <f>VLOOKUP(C:C,worksheet!A:T, 3, FALSE)</f>
        <v>SR-67 NB</v>
      </c>
      <c r="C4">
        <f>'[2]SR-67 NB'!A4</f>
        <v>13037</v>
      </c>
      <c r="D4">
        <f>VLOOKUP(C:C,worksheet!A:T, 4, FALSE)</f>
        <v>6</v>
      </c>
      <c r="E4">
        <f>VLOOKUP(C:C,worksheet!A:T, 5, FALSE)</f>
        <v>0.45</v>
      </c>
      <c r="F4" t="str">
        <f>VLOOKUP(C:C,worksheet!A:T, 6, FALSE)</f>
        <v>BRADLEY</v>
      </c>
      <c r="G4">
        <f>VLOOKUP(C:C,worksheet!A:T, 8, FALSE)</f>
        <v>66.75</v>
      </c>
      <c r="H4">
        <f>VLOOKUP(C:C,worksheet!A:T, 10, FALSE)</f>
        <v>63.96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A5">
        <f>VLOOKUP(C:C,worksheet!A:T, 2, FALSE)</f>
        <v>1</v>
      </c>
      <c r="B5" t="str">
        <f>VLOOKUP(C:C,worksheet!A:T, 3, FALSE)</f>
        <v>SR-67 NB</v>
      </c>
      <c r="C5">
        <f>'[2]SR-67 NB'!A5</f>
        <v>9036</v>
      </c>
      <c r="D5">
        <f>VLOOKUP(C:C,worksheet!A:T, 4, FALSE)</f>
        <v>8</v>
      </c>
      <c r="E5">
        <f>VLOOKUP(C:C,worksheet!A:T, 5, FALSE)</f>
        <v>0.53</v>
      </c>
      <c r="F5" t="str">
        <f>VLOOKUP(C:C,worksheet!A:T, 6, FALSE)</f>
        <v>SR-52 EB</v>
      </c>
      <c r="G5">
        <f>VLOOKUP(C:C,worksheet!A:T, 8, FALSE)</f>
        <v>66.75</v>
      </c>
      <c r="H5">
        <f>VLOOKUP(C:C,worksheet!A:T, 10, FALSE)</f>
        <v>63.96</v>
      </c>
      <c r="I5">
        <f>VLOOKUP(C:C,worksheet!A:T, 13, FALSE)</f>
        <v>0</v>
      </c>
      <c r="J5">
        <f>VLOOKUP(C:C,worksheet!A:T, 15, FALSE)</f>
        <v>0</v>
      </c>
      <c r="K5" s="143">
        <f t="shared" si="0"/>
        <v>-1</v>
      </c>
      <c r="L5" s="143">
        <f t="shared" si="1"/>
        <v>-1</v>
      </c>
      <c r="M5" s="142"/>
    </row>
    <row r="6" spans="1:13" x14ac:dyDescent="0.25">
      <c r="A6">
        <f>VLOOKUP(C:C,worksheet!A:T, 2, FALSE)</f>
        <v>1</v>
      </c>
      <c r="B6" t="str">
        <f>VLOOKUP(C:C,worksheet!A:T, 3, FALSE)</f>
        <v>SR-67 NB</v>
      </c>
      <c r="C6">
        <f>'[2]SR-67 NB'!A6</f>
        <v>11312</v>
      </c>
      <c r="D6">
        <f>VLOOKUP(C:C,worksheet!A:T, 4, FALSE)</f>
        <v>10</v>
      </c>
      <c r="E6">
        <f>VLOOKUP(C:C,worksheet!A:T, 5, FALSE)</f>
        <v>0.53</v>
      </c>
      <c r="F6" t="str">
        <f>VLOOKUP(C:C,worksheet!A:T, 6, FALSE)</f>
        <v>RIVERFORD</v>
      </c>
      <c r="G6">
        <f>VLOOKUP(C:C,worksheet!A:T, 8, FALSE)</f>
        <v>65.069999999999993</v>
      </c>
      <c r="H6">
        <f>VLOOKUP(C:C,worksheet!A:T, 10, FALSE)</f>
        <v>62.92</v>
      </c>
      <c r="I6">
        <f>VLOOKUP(C:C,worksheet!A:T, 13, FALSE)</f>
        <v>0</v>
      </c>
      <c r="J6">
        <f>VLOOKUP(C:C,worksheet!A:T, 15, FALSE)</f>
        <v>0</v>
      </c>
      <c r="K6" s="143">
        <f t="shared" si="0"/>
        <v>-1</v>
      </c>
      <c r="L6" s="143">
        <f t="shared" si="1"/>
        <v>-1</v>
      </c>
      <c r="M6" s="142"/>
    </row>
    <row r="7" spans="1:13" x14ac:dyDescent="0.25">
      <c r="A7">
        <f>VLOOKUP(C:C,worksheet!A:T, 2, FALSE)</f>
        <v>1</v>
      </c>
      <c r="B7" t="str">
        <f>VLOOKUP(C:C,worksheet!A:T, 3, FALSE)</f>
        <v>SR-67 NB</v>
      </c>
      <c r="C7">
        <f>'[2]SR-67 NB'!A7</f>
        <v>31105</v>
      </c>
      <c r="D7">
        <f>VLOOKUP(C:C,worksheet!A:T, 4, FALSE)</f>
        <v>12</v>
      </c>
      <c r="E7">
        <f>VLOOKUP(C:C,worksheet!A:T, 5, FALSE)</f>
        <v>0.68</v>
      </c>
      <c r="F7" t="str">
        <f>VLOOKUP(C:C,worksheet!A:T, 6, FALSE)</f>
        <v>WINTER GARDENS</v>
      </c>
      <c r="G7">
        <f>VLOOKUP(C:C,worksheet!A:T, 8, FALSE)</f>
        <v>60.07</v>
      </c>
      <c r="H7">
        <f>VLOOKUP(C:C,worksheet!A:T, 10, FALSE)</f>
        <v>60.01</v>
      </c>
      <c r="I7">
        <f>VLOOKUP(C:C,worksheet!A:T, 13, FALSE)</f>
        <v>0</v>
      </c>
      <c r="J7">
        <f>VLOOKUP(C:C,worksheet!A:T, 15, FALSE)</f>
        <v>0</v>
      </c>
      <c r="K7" s="143">
        <f t="shared" si="0"/>
        <v>-1</v>
      </c>
      <c r="L7" s="143">
        <f t="shared" si="1"/>
        <v>-1</v>
      </c>
      <c r="M7" s="142"/>
    </row>
    <row r="8" spans="1:13" x14ac:dyDescent="0.25">
      <c r="K8" s="142"/>
      <c r="L8" s="142"/>
      <c r="M8" s="142"/>
    </row>
    <row r="9" spans="1:13" x14ac:dyDescent="0.25">
      <c r="K9" s="142"/>
      <c r="L9" s="142"/>
      <c r="M9" s="142"/>
    </row>
    <row r="10" spans="1:13" x14ac:dyDescent="0.25">
      <c r="K10" s="142"/>
      <c r="L10" s="142"/>
      <c r="M10" s="142"/>
    </row>
    <row r="11" spans="1:13" x14ac:dyDescent="0.25">
      <c r="K11" s="142"/>
      <c r="L11" s="142"/>
      <c r="M11" s="142"/>
    </row>
    <row r="12" spans="1:13" x14ac:dyDescent="0.25">
      <c r="K12" s="142"/>
      <c r="L12" s="142"/>
      <c r="M12" s="142"/>
    </row>
    <row r="13" spans="1:13" x14ac:dyDescent="0.25">
      <c r="K13" s="142"/>
      <c r="L13" s="142"/>
      <c r="M13" s="142"/>
    </row>
    <row r="14" spans="1:13" x14ac:dyDescent="0.25">
      <c r="K14" s="142"/>
      <c r="L14" s="142"/>
      <c r="M14" s="142"/>
    </row>
    <row r="15" spans="1:13" x14ac:dyDescent="0.25">
      <c r="K15" s="142"/>
      <c r="L15" s="142"/>
      <c r="M15" s="142"/>
    </row>
    <row r="16" spans="1:13" x14ac:dyDescent="0.25">
      <c r="K16" s="142"/>
      <c r="L16" s="142"/>
      <c r="M16" s="142"/>
    </row>
    <row r="17" spans="11:13" x14ac:dyDescent="0.25">
      <c r="K17" s="142"/>
      <c r="L17" s="142"/>
      <c r="M17" s="142"/>
    </row>
    <row r="18" spans="11:13" x14ac:dyDescent="0.25">
      <c r="K18" s="142"/>
      <c r="L18" s="142"/>
      <c r="M18" s="142"/>
    </row>
    <row r="19" spans="11:13" x14ac:dyDescent="0.25">
      <c r="K19" s="142"/>
      <c r="L19" s="142"/>
      <c r="M19" s="142"/>
    </row>
    <row r="20" spans="11:13" x14ac:dyDescent="0.25">
      <c r="K20" s="142"/>
      <c r="L20" s="142"/>
      <c r="M20" s="142"/>
    </row>
    <row r="21" spans="11:13" x14ac:dyDescent="0.25">
      <c r="K21" s="142"/>
      <c r="L21" s="142"/>
      <c r="M21" s="142"/>
    </row>
    <row r="22" spans="11:13" x14ac:dyDescent="0.25">
      <c r="K22" s="142"/>
      <c r="L22" s="142"/>
      <c r="M22" s="142"/>
    </row>
    <row r="23" spans="11:13" x14ac:dyDescent="0.25">
      <c r="K23" s="142"/>
      <c r="L23" s="142"/>
      <c r="M23" s="142"/>
    </row>
    <row r="24" spans="11:13" x14ac:dyDescent="0.25">
      <c r="K24" s="142"/>
      <c r="L24" s="142"/>
      <c r="M24" s="142"/>
    </row>
    <row r="25" spans="11:13" x14ac:dyDescent="0.25">
      <c r="K25" s="142"/>
      <c r="L25" s="142"/>
      <c r="M25" s="142"/>
    </row>
    <row r="26" spans="11:13" x14ac:dyDescent="0.25">
      <c r="K26" s="142"/>
      <c r="L26" s="142"/>
      <c r="M26" s="142"/>
    </row>
    <row r="27" spans="11:13" x14ac:dyDescent="0.25">
      <c r="K27" s="142"/>
      <c r="L27" s="142"/>
      <c r="M27" s="142"/>
    </row>
    <row r="28" spans="11:13" x14ac:dyDescent="0.25">
      <c r="K28" s="142"/>
      <c r="L28" s="142"/>
      <c r="M28" s="142"/>
    </row>
    <row r="29" spans="11:13" x14ac:dyDescent="0.25">
      <c r="K29" s="142"/>
      <c r="L29" s="142"/>
      <c r="M29" s="142"/>
    </row>
    <row r="30" spans="11:13" x14ac:dyDescent="0.25">
      <c r="K30" s="142"/>
      <c r="L30" s="142"/>
      <c r="M30" s="142"/>
    </row>
    <row r="31" spans="11:13" x14ac:dyDescent="0.25">
      <c r="K31" s="142"/>
      <c r="L31" s="142"/>
      <c r="M31" s="142"/>
    </row>
    <row r="32" spans="11:13" x14ac:dyDescent="0.25">
      <c r="K32" s="142"/>
      <c r="L32" s="142"/>
      <c r="M32" s="142"/>
    </row>
    <row r="33" spans="11:13" x14ac:dyDescent="0.25">
      <c r="K33" s="142"/>
      <c r="L33" s="142"/>
      <c r="M33" s="142"/>
    </row>
    <row r="34" spans="11:13" x14ac:dyDescent="0.25">
      <c r="K34" s="142"/>
      <c r="L34" s="142"/>
      <c r="M34" s="142"/>
    </row>
    <row r="35" spans="11:13" x14ac:dyDescent="0.25">
      <c r="K35" s="142"/>
      <c r="L35" s="142"/>
      <c r="M35" s="142"/>
    </row>
    <row r="36" spans="11:13" x14ac:dyDescent="0.25">
      <c r="K36" s="142"/>
      <c r="L36" s="142"/>
      <c r="M36" s="142"/>
    </row>
    <row r="37" spans="11:13" x14ac:dyDescent="0.25">
      <c r="K37" s="142"/>
      <c r="L37" s="142"/>
      <c r="M37" s="142"/>
    </row>
    <row r="38" spans="11:13" x14ac:dyDescent="0.25">
      <c r="K38" s="142"/>
      <c r="L38" s="142"/>
      <c r="M38" s="142"/>
    </row>
    <row r="39" spans="11:13" x14ac:dyDescent="0.25">
      <c r="K39" s="142"/>
      <c r="L39" s="142"/>
      <c r="M39" s="142"/>
    </row>
    <row r="40" spans="11:13" x14ac:dyDescent="0.25">
      <c r="K40" s="142"/>
      <c r="L40" s="142"/>
      <c r="M40" s="142"/>
    </row>
    <row r="41" spans="11:13" x14ac:dyDescent="0.25">
      <c r="K41" s="142"/>
      <c r="L41" s="142"/>
      <c r="M41" s="142"/>
    </row>
    <row r="42" spans="11:13" x14ac:dyDescent="0.25">
      <c r="K42" s="142"/>
      <c r="L42" s="142"/>
      <c r="M42" s="142"/>
    </row>
    <row r="43" spans="11:13" x14ac:dyDescent="0.25">
      <c r="K43" s="142"/>
      <c r="L43" s="142"/>
      <c r="M43" s="142"/>
    </row>
    <row r="44" spans="11:13" x14ac:dyDescent="0.25">
      <c r="K44" s="142"/>
      <c r="L44" s="142"/>
      <c r="M44" s="142"/>
    </row>
    <row r="45" spans="11:13" x14ac:dyDescent="0.25">
      <c r="K45" s="142"/>
      <c r="L45" s="142"/>
      <c r="M45" s="142"/>
    </row>
    <row r="46" spans="11:13" x14ac:dyDescent="0.25">
      <c r="K46" s="142"/>
      <c r="L46" s="142"/>
      <c r="M46" s="142"/>
    </row>
    <row r="47" spans="11:13" x14ac:dyDescent="0.25">
      <c r="K47" s="142"/>
      <c r="L47" s="142"/>
      <c r="M47" s="142"/>
    </row>
    <row r="48" spans="11:13" x14ac:dyDescent="0.25">
      <c r="K48" s="142"/>
      <c r="L48" s="142"/>
      <c r="M48" s="142"/>
    </row>
    <row r="49" spans="11:13" x14ac:dyDescent="0.25">
      <c r="K49" s="142"/>
      <c r="L49" s="142"/>
      <c r="M49" s="142"/>
    </row>
    <row r="50" spans="11:13" x14ac:dyDescent="0.25">
      <c r="K50" s="142"/>
      <c r="L50" s="142"/>
      <c r="M50" s="142"/>
    </row>
    <row r="51" spans="11:13" x14ac:dyDescent="0.25">
      <c r="K51" s="142"/>
      <c r="L51" s="142"/>
      <c r="M51" s="142"/>
    </row>
    <row r="52" spans="11:13" x14ac:dyDescent="0.25">
      <c r="K52" s="142"/>
      <c r="L52" s="142"/>
      <c r="M52" s="142"/>
    </row>
    <row r="53" spans="11:13" x14ac:dyDescent="0.25">
      <c r="K53" s="142"/>
      <c r="L53" s="142"/>
      <c r="M53" s="142"/>
    </row>
    <row r="54" spans="11:13" x14ac:dyDescent="0.25">
      <c r="K54" s="142"/>
      <c r="L54" s="142"/>
      <c r="M54" s="142"/>
    </row>
    <row r="55" spans="11:13" x14ac:dyDescent="0.25">
      <c r="K55" s="142"/>
      <c r="L55" s="142"/>
      <c r="M55" s="142"/>
    </row>
    <row r="56" spans="11:13" x14ac:dyDescent="0.25">
      <c r="K56" s="142"/>
      <c r="L56" s="142"/>
      <c r="M56" s="142"/>
    </row>
    <row r="57" spans="11:13" x14ac:dyDescent="0.25">
      <c r="K57" s="142"/>
      <c r="L57" s="142"/>
      <c r="M57" s="142"/>
    </row>
    <row r="58" spans="11:13" x14ac:dyDescent="0.25">
      <c r="K58" s="142"/>
      <c r="L58" s="142"/>
      <c r="M58" s="142"/>
    </row>
    <row r="59" spans="11:13" x14ac:dyDescent="0.25">
      <c r="K59" s="142"/>
      <c r="L59" s="142"/>
      <c r="M59" s="142"/>
    </row>
    <row r="60" spans="11:13" x14ac:dyDescent="0.25">
      <c r="K60" s="142"/>
      <c r="L60" s="142"/>
      <c r="M60" s="142"/>
    </row>
    <row r="61" spans="11:13" x14ac:dyDescent="0.25">
      <c r="K61" s="142"/>
      <c r="L61" s="142"/>
      <c r="M61" s="142"/>
    </row>
    <row r="62" spans="11:13" x14ac:dyDescent="0.25">
      <c r="K62" s="142"/>
      <c r="L62" s="142"/>
      <c r="M62" s="142"/>
    </row>
    <row r="63" spans="11:13" x14ac:dyDescent="0.25">
      <c r="K63" s="142"/>
      <c r="L63" s="142"/>
      <c r="M63" s="142"/>
    </row>
    <row r="64" spans="11:13" x14ac:dyDescent="0.25">
      <c r="K64" s="142"/>
      <c r="L64" s="142"/>
      <c r="M64" s="142"/>
    </row>
    <row r="65" spans="11:13" x14ac:dyDescent="0.25">
      <c r="K65" s="142"/>
      <c r="L65" s="142"/>
      <c r="M65" s="142"/>
    </row>
    <row r="66" spans="11:13" x14ac:dyDescent="0.25">
      <c r="K66" s="142"/>
      <c r="L66" s="142"/>
      <c r="M66" s="142"/>
    </row>
    <row r="67" spans="11:13" x14ac:dyDescent="0.25">
      <c r="K67" s="142"/>
      <c r="L67" s="142"/>
      <c r="M67" s="142"/>
    </row>
    <row r="68" spans="11:13" x14ac:dyDescent="0.25">
      <c r="K68" s="142"/>
      <c r="L68" s="142"/>
      <c r="M68" s="142"/>
    </row>
    <row r="69" spans="11:13" x14ac:dyDescent="0.25">
      <c r="K69" s="142"/>
      <c r="L69" s="142"/>
      <c r="M69" s="142"/>
    </row>
    <row r="70" spans="11:13" x14ac:dyDescent="0.25">
      <c r="K70" s="142"/>
      <c r="L70" s="142"/>
      <c r="M70" s="142"/>
    </row>
    <row r="71" spans="11:13" x14ac:dyDescent="0.25">
      <c r="K71" s="142"/>
      <c r="L71" s="142"/>
      <c r="M71" s="142"/>
    </row>
    <row r="72" spans="11:13" x14ac:dyDescent="0.25">
      <c r="K72" s="142"/>
      <c r="L72" s="142"/>
      <c r="M72" s="142"/>
    </row>
    <row r="73" spans="11:13" x14ac:dyDescent="0.25">
      <c r="K73" s="142"/>
      <c r="L73" s="142"/>
      <c r="M73" s="142"/>
    </row>
    <row r="74" spans="11:13" x14ac:dyDescent="0.25">
      <c r="K74" s="142"/>
      <c r="L74" s="142"/>
      <c r="M74" s="142"/>
    </row>
    <row r="75" spans="11:13" x14ac:dyDescent="0.25">
      <c r="K75" s="142"/>
      <c r="L75" s="142"/>
      <c r="M75" s="142"/>
    </row>
    <row r="76" spans="11:13" x14ac:dyDescent="0.25">
      <c r="K76" s="142"/>
      <c r="L76" s="142"/>
      <c r="M76" s="142"/>
    </row>
    <row r="77" spans="11:13" x14ac:dyDescent="0.25">
      <c r="K77" s="142"/>
      <c r="L77" s="142"/>
      <c r="M77" s="142"/>
    </row>
    <row r="78" spans="11:13" x14ac:dyDescent="0.25">
      <c r="K78" s="142"/>
      <c r="L78" s="142"/>
      <c r="M78" s="142"/>
    </row>
    <row r="79" spans="11:13" x14ac:dyDescent="0.25">
      <c r="K79" s="142"/>
      <c r="L79" s="142"/>
      <c r="M79" s="142"/>
    </row>
    <row r="80" spans="11:13" x14ac:dyDescent="0.25">
      <c r="K80" s="142"/>
      <c r="L80" s="142"/>
      <c r="M80" s="142"/>
    </row>
    <row r="81" spans="11:13" x14ac:dyDescent="0.25">
      <c r="K81" s="142"/>
      <c r="L81" s="142"/>
      <c r="M81" s="142"/>
    </row>
    <row r="82" spans="11:13" x14ac:dyDescent="0.25">
      <c r="K82" s="142"/>
      <c r="L82" s="142"/>
      <c r="M82" s="142"/>
    </row>
    <row r="83" spans="11:13" x14ac:dyDescent="0.25">
      <c r="K83" s="142"/>
      <c r="L83" s="142"/>
      <c r="M83" s="142"/>
    </row>
    <row r="84" spans="11:13" x14ac:dyDescent="0.25">
      <c r="K84" s="142"/>
      <c r="L84" s="142"/>
      <c r="M84" s="142"/>
    </row>
    <row r="85" spans="11:13" x14ac:dyDescent="0.25">
      <c r="K85" s="142"/>
      <c r="L85" s="142"/>
      <c r="M85" s="142"/>
    </row>
    <row r="86" spans="11:13" x14ac:dyDescent="0.25">
      <c r="K86" s="142"/>
      <c r="L86" s="142"/>
      <c r="M86" s="142"/>
    </row>
    <row r="87" spans="11:13" x14ac:dyDescent="0.25">
      <c r="K87" s="142"/>
      <c r="L87" s="142"/>
      <c r="M87" s="142"/>
    </row>
    <row r="88" spans="11:13" x14ac:dyDescent="0.25">
      <c r="K88" s="142"/>
      <c r="L88" s="142"/>
      <c r="M88" s="142"/>
    </row>
    <row r="89" spans="11:13" x14ac:dyDescent="0.25">
      <c r="K89" s="142"/>
      <c r="L89" s="142"/>
      <c r="M89" s="142"/>
    </row>
    <row r="90" spans="11:13" x14ac:dyDescent="0.25">
      <c r="K90" s="142"/>
      <c r="L90" s="142"/>
      <c r="M90" s="142"/>
    </row>
    <row r="91" spans="11:13" x14ac:dyDescent="0.25">
      <c r="K91" s="142"/>
      <c r="L91" s="142"/>
      <c r="M91" s="142"/>
    </row>
    <row r="92" spans="11:13" x14ac:dyDescent="0.25">
      <c r="K92" s="142"/>
      <c r="L92" s="142"/>
      <c r="M92" s="142"/>
    </row>
    <row r="93" spans="11:13" x14ac:dyDescent="0.25">
      <c r="K93" s="142"/>
      <c r="L93" s="142"/>
      <c r="M93" s="142"/>
    </row>
    <row r="94" spans="11:13" x14ac:dyDescent="0.25">
      <c r="K94" s="142"/>
      <c r="L94" s="142"/>
      <c r="M94" s="142"/>
    </row>
    <row r="95" spans="11:13" x14ac:dyDescent="0.25">
      <c r="K95" s="142"/>
      <c r="L95" s="142"/>
      <c r="M95" s="142"/>
    </row>
    <row r="96" spans="11:13" x14ac:dyDescent="0.25">
      <c r="K96" s="142"/>
      <c r="L96" s="142"/>
      <c r="M96" s="142"/>
    </row>
    <row r="97" spans="11:13" x14ac:dyDescent="0.25">
      <c r="K97" s="142"/>
      <c r="L97" s="142"/>
      <c r="M97" s="142"/>
    </row>
    <row r="98" spans="11:13" x14ac:dyDescent="0.25">
      <c r="K98" s="142"/>
      <c r="L98" s="142"/>
      <c r="M98" s="142"/>
    </row>
    <row r="99" spans="11:13" x14ac:dyDescent="0.25">
      <c r="K99" s="142"/>
      <c r="L99" s="142"/>
      <c r="M99" s="142"/>
    </row>
    <row r="100" spans="11:13" x14ac:dyDescent="0.25">
      <c r="K100" s="142"/>
      <c r="L100" s="142"/>
      <c r="M100" s="142"/>
    </row>
    <row r="101" spans="11:13" x14ac:dyDescent="0.25">
      <c r="K101" s="142"/>
      <c r="L101" s="142"/>
      <c r="M101" s="142"/>
    </row>
    <row r="102" spans="11:13" x14ac:dyDescent="0.25">
      <c r="K102" s="142"/>
      <c r="L102" s="142"/>
      <c r="M102" s="142"/>
    </row>
    <row r="103" spans="11:13" x14ac:dyDescent="0.25">
      <c r="K103" s="142"/>
      <c r="L103" s="142"/>
      <c r="M103" s="142"/>
    </row>
    <row r="104" spans="11:13" x14ac:dyDescent="0.25">
      <c r="K104" s="142"/>
      <c r="L104" s="142"/>
      <c r="M104" s="142"/>
    </row>
    <row r="105" spans="11:13" x14ac:dyDescent="0.25">
      <c r="K105" s="142"/>
      <c r="L105" s="142"/>
      <c r="M105" s="142"/>
    </row>
    <row r="106" spans="11:13" x14ac:dyDescent="0.25">
      <c r="K106" s="142"/>
      <c r="L106" s="142"/>
      <c r="M106" s="142"/>
    </row>
    <row r="107" spans="11:13" x14ac:dyDescent="0.25">
      <c r="K107" s="142"/>
      <c r="L107" s="142"/>
      <c r="M107" s="142"/>
    </row>
    <row r="108" spans="11:13" x14ac:dyDescent="0.25">
      <c r="K108" s="142"/>
      <c r="L108" s="142"/>
      <c r="M108" s="142"/>
    </row>
    <row r="109" spans="11:13" x14ac:dyDescent="0.25">
      <c r="K109" s="142"/>
      <c r="L109" s="142"/>
      <c r="M109" s="142"/>
    </row>
    <row r="110" spans="11:13" x14ac:dyDescent="0.25">
      <c r="K110" s="142"/>
      <c r="L110" s="142"/>
      <c r="M110" s="142"/>
    </row>
    <row r="111" spans="11:13" x14ac:dyDescent="0.25">
      <c r="K111" s="142"/>
      <c r="L111" s="142"/>
      <c r="M111" s="142"/>
    </row>
    <row r="112" spans="11:13" x14ac:dyDescent="0.25">
      <c r="K112" s="142"/>
      <c r="L112" s="142"/>
      <c r="M112" s="142"/>
    </row>
    <row r="113" spans="11:13" x14ac:dyDescent="0.25">
      <c r="K113" s="142"/>
      <c r="L113" s="142"/>
      <c r="M113" s="142"/>
    </row>
    <row r="114" spans="11:13" x14ac:dyDescent="0.25">
      <c r="K114" s="142"/>
      <c r="L114" s="142"/>
      <c r="M114" s="142"/>
    </row>
    <row r="115" spans="11:13" x14ac:dyDescent="0.25">
      <c r="K115" s="142"/>
      <c r="L115" s="142"/>
      <c r="M115" s="142"/>
    </row>
    <row r="116" spans="11:13" x14ac:dyDescent="0.25">
      <c r="K116" s="142"/>
      <c r="L116" s="142"/>
      <c r="M116" s="142"/>
    </row>
    <row r="117" spans="11:13" x14ac:dyDescent="0.25">
      <c r="K117" s="142"/>
      <c r="L117" s="142"/>
      <c r="M117" s="142"/>
    </row>
    <row r="118" spans="11:13" x14ac:dyDescent="0.25">
      <c r="K118" s="142"/>
      <c r="L118" s="142"/>
      <c r="M118" s="142"/>
    </row>
  </sheetData>
  <conditionalFormatting sqref="K2:K7">
    <cfRule type="cellIs" dxfId="139" priority="3" operator="lessThan">
      <formula>-0.2</formula>
    </cfRule>
    <cfRule type="cellIs" dxfId="138" priority="4" operator="greaterThan">
      <formula>0.2</formula>
    </cfRule>
  </conditionalFormatting>
  <conditionalFormatting sqref="L2:L7">
    <cfRule type="cellIs" dxfId="137" priority="1" operator="lessThan">
      <formula>-0.2</formula>
    </cfRule>
    <cfRule type="cellIs" dxfId="136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rgb="FFFFCCCC"/>
  </sheetPr>
  <dimension ref="A1:M118"/>
  <sheetViews>
    <sheetView showGridLines="0" topLeftCell="G1" zoomScale="80" zoomScaleNormal="80" workbookViewId="0">
      <selection activeCell="K28" sqref="K28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4" width="6.42578125" bestFit="1" customWidth="1"/>
    <col min="5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2</v>
      </c>
      <c r="B2" t="str">
        <f>VLOOKUP(C:C,worksheet!A:T, 3, FALSE)</f>
        <v>SR-67 SB</v>
      </c>
      <c r="C2">
        <f>'[2]SR-67 SB'!A2</f>
        <v>7716</v>
      </c>
      <c r="D2">
        <f>VLOOKUP(C:C,worksheet!A:T, 4, FALSE)</f>
        <v>3</v>
      </c>
      <c r="E2">
        <f>VLOOKUP(C:C,worksheet!A:T, 5, FALSE)</f>
        <v>0.09</v>
      </c>
      <c r="F2" t="str">
        <f>VLOOKUP(C:C,worksheet!A:T, 6, FALSE)</f>
        <v>WINTER GARDENS</v>
      </c>
      <c r="G2">
        <f>VLOOKUP(C:C,worksheet!A:T, 8, FALSE)</f>
        <v>57.39</v>
      </c>
      <c r="H2">
        <f>VLOOKUP(C:C,worksheet!A:T, 10, FALSE)</f>
        <v>61.54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2</v>
      </c>
      <c r="B3" t="str">
        <f>VLOOKUP(C:C,worksheet!A:T, 3, FALSE)</f>
        <v>SR-67 SB</v>
      </c>
      <c r="C3">
        <f>'[2]SR-67 SB'!A3</f>
        <v>15304</v>
      </c>
      <c r="D3">
        <f>VLOOKUP(C:C,worksheet!A:T, 4, FALSE)</f>
        <v>5</v>
      </c>
      <c r="E3">
        <f>VLOOKUP(C:C,worksheet!A:T, 5, FALSE)</f>
        <v>0.54</v>
      </c>
      <c r="F3" t="str">
        <f>VLOOKUP(C:C,worksheet!A:T, 6, FALSE)</f>
        <v>RIVERFORD</v>
      </c>
      <c r="G3">
        <f>VLOOKUP(C:C,worksheet!A:T, 8, FALSE)</f>
        <v>62.54</v>
      </c>
      <c r="H3">
        <f>VLOOKUP(C:C,worksheet!A:T, 10, FALSE)</f>
        <v>63.53</v>
      </c>
      <c r="I3">
        <f>VLOOKUP(C:C,worksheet!A:T, 13, FALSE)</f>
        <v>0</v>
      </c>
      <c r="J3">
        <f>VLOOKUP(C:C,worksheet!A:T, 15, FALSE)</f>
        <v>0</v>
      </c>
      <c r="K3" s="143">
        <f t="shared" ref="K3:K9" si="0">(I3/G3)-1</f>
        <v>-1</v>
      </c>
      <c r="L3" s="143">
        <f t="shared" ref="L3:L9" si="1">(J3/H3)-1</f>
        <v>-1</v>
      </c>
      <c r="M3" s="142"/>
    </row>
    <row r="4" spans="1:13" x14ac:dyDescent="0.25">
      <c r="A4">
        <f>VLOOKUP(C:C,worksheet!A:T, 2, FALSE)</f>
        <v>2</v>
      </c>
      <c r="B4" t="str">
        <f>VLOOKUP(C:C,worksheet!A:T, 3, FALSE)</f>
        <v>SR-67 SB</v>
      </c>
      <c r="C4">
        <f>'[2]SR-67 SB'!A4</f>
        <v>9034</v>
      </c>
      <c r="D4">
        <f>VLOOKUP(C:C,worksheet!A:T, 4, FALSE)</f>
        <v>8</v>
      </c>
      <c r="E4">
        <f>VLOOKUP(C:C,worksheet!A:T, 5, FALSE)</f>
        <v>0.3</v>
      </c>
      <c r="F4" t="str">
        <f>VLOOKUP(C:C,worksheet!A:T, 6, FALSE)</f>
        <v>SR-52 WB</v>
      </c>
      <c r="G4">
        <f>VLOOKUP(C:C,worksheet!A:T, 8, FALSE)</f>
        <v>66.75</v>
      </c>
      <c r="H4">
        <f>VLOOKUP(C:C,worksheet!A:T, 10, FALSE)</f>
        <v>63.96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A5">
        <f>VLOOKUP(C:C,worksheet!A:T, 2, FALSE)</f>
        <v>2</v>
      </c>
      <c r="B5" t="str">
        <f>VLOOKUP(C:C,worksheet!A:T, 3, FALSE)</f>
        <v>SR-67 SB</v>
      </c>
      <c r="C5">
        <f>'[2]SR-67 SB'!A5</f>
        <v>13034</v>
      </c>
      <c r="D5">
        <f>VLOOKUP(C:C,worksheet!A:T, 4, FALSE)</f>
        <v>9</v>
      </c>
      <c r="E5">
        <f>VLOOKUP(C:C,worksheet!A:T, 5, FALSE)</f>
        <v>0.23</v>
      </c>
      <c r="F5" t="str">
        <f>VLOOKUP(C:C,worksheet!A:T, 6, FALSE)</f>
        <v>MAGNOLIA</v>
      </c>
      <c r="G5">
        <f>VLOOKUP(C:C,worksheet!A:T, 8, FALSE)</f>
        <v>66.75</v>
      </c>
      <c r="H5">
        <f>VLOOKUP(C:C,worksheet!A:T, 10, FALSE)</f>
        <v>63.96</v>
      </c>
      <c r="I5">
        <f>VLOOKUP(C:C,worksheet!A:T, 13, FALSE)</f>
        <v>0</v>
      </c>
      <c r="J5">
        <f>VLOOKUP(C:C,worksheet!A:T, 15, FALSE)</f>
        <v>0</v>
      </c>
      <c r="K5" s="143">
        <f t="shared" si="0"/>
        <v>-1</v>
      </c>
      <c r="L5" s="143">
        <f t="shared" si="1"/>
        <v>-1</v>
      </c>
      <c r="M5" s="142"/>
    </row>
    <row r="6" spans="1:13" x14ac:dyDescent="0.25">
      <c r="A6">
        <f>VLOOKUP(C:C,worksheet!A:T, 2, FALSE)</f>
        <v>2</v>
      </c>
      <c r="B6" t="str">
        <f>VLOOKUP(C:C,worksheet!A:T, 3, FALSE)</f>
        <v>SR-67 SB</v>
      </c>
      <c r="C6">
        <f>'[2]SR-67 SB'!A6</f>
        <v>13035</v>
      </c>
      <c r="D6">
        <f>VLOOKUP(C:C,worksheet!A:T, 4, FALSE)</f>
        <v>10</v>
      </c>
      <c r="E6">
        <f>VLOOKUP(C:C,worksheet!A:T, 5, FALSE)</f>
        <v>0.48</v>
      </c>
      <c r="F6" t="str">
        <f>VLOOKUP(C:C,worksheet!A:T, 6, FALSE)</f>
        <v>SR-52 EB</v>
      </c>
      <c r="G6">
        <f>VLOOKUP(C:C,worksheet!A:T, 8, FALSE)</f>
        <v>63.84</v>
      </c>
      <c r="H6">
        <f>VLOOKUP(C:C,worksheet!A:T, 10, FALSE)</f>
        <v>65.39</v>
      </c>
      <c r="I6">
        <f>VLOOKUP(C:C,worksheet!A:T, 13, FALSE)</f>
        <v>0</v>
      </c>
      <c r="J6">
        <f>VLOOKUP(C:C,worksheet!A:T, 15, FALSE)</f>
        <v>0</v>
      </c>
      <c r="K6" s="143">
        <f t="shared" si="0"/>
        <v>-1</v>
      </c>
      <c r="L6" s="143">
        <f t="shared" si="1"/>
        <v>-1</v>
      </c>
      <c r="M6" s="142"/>
    </row>
    <row r="7" spans="1:13" x14ac:dyDescent="0.25">
      <c r="A7">
        <f>VLOOKUP(C:C,worksheet!A:T, 2, FALSE)</f>
        <v>2</v>
      </c>
      <c r="B7" t="str">
        <f>VLOOKUP(C:C,worksheet!A:T, 3, FALSE)</f>
        <v>SR-67 SB</v>
      </c>
      <c r="C7">
        <f>'[2]SR-67 SB'!A7</f>
        <v>13036</v>
      </c>
      <c r="D7">
        <f>VLOOKUP(C:C,worksheet!A:T, 4, FALSE)</f>
        <v>11</v>
      </c>
      <c r="E7">
        <f>VLOOKUP(C:C,worksheet!A:T, 5, FALSE)</f>
        <v>0.39</v>
      </c>
      <c r="F7" t="str">
        <f>VLOOKUP(C:C,worksheet!A:T, 6, FALSE)</f>
        <v>BRADLEY</v>
      </c>
      <c r="G7">
        <f>VLOOKUP(C:C,worksheet!A:T, 8, FALSE)</f>
        <v>63.6</v>
      </c>
      <c r="H7">
        <f>VLOOKUP(C:C,worksheet!A:T, 10, FALSE)</f>
        <v>58.78</v>
      </c>
      <c r="I7">
        <f>VLOOKUP(C:C,worksheet!A:T, 13, FALSE)</f>
        <v>0</v>
      </c>
      <c r="J7">
        <f>VLOOKUP(C:C,worksheet!A:T, 15, FALSE)</f>
        <v>0</v>
      </c>
      <c r="K7" s="143">
        <f t="shared" si="0"/>
        <v>-1</v>
      </c>
      <c r="L7" s="143">
        <f t="shared" si="1"/>
        <v>-1</v>
      </c>
      <c r="M7" s="142"/>
    </row>
    <row r="8" spans="1:13" x14ac:dyDescent="0.25">
      <c r="A8">
        <f>VLOOKUP(C:C,worksheet!A:T, 2, FALSE)</f>
        <v>2</v>
      </c>
      <c r="B8" t="str">
        <f>VLOOKUP(C:C,worksheet!A:T, 3, FALSE)</f>
        <v>SR-67 SB</v>
      </c>
      <c r="C8">
        <f>'[2]SR-67 SB'!A8</f>
        <v>13053</v>
      </c>
      <c r="D8">
        <f>VLOOKUP(C:C,worksheet!A:T, 4, FALSE)</f>
        <v>14</v>
      </c>
      <c r="E8">
        <f>VLOOKUP(C:C,worksheet!A:T, 5, FALSE)</f>
        <v>0.19</v>
      </c>
      <c r="F8">
        <f>VLOOKUP(C:C,worksheet!A:T, 6, FALSE)</f>
        <v>0</v>
      </c>
      <c r="G8">
        <f>VLOOKUP(C:C,worksheet!A:T, 8, FALSE)</f>
        <v>60.96</v>
      </c>
      <c r="H8">
        <f>VLOOKUP(C:C,worksheet!A:T, 10, FALSE)</f>
        <v>61.61</v>
      </c>
      <c r="I8">
        <f>VLOOKUP(C:C,worksheet!A:T, 13, FALSE)</f>
        <v>0</v>
      </c>
      <c r="J8">
        <f>VLOOKUP(C:C,worksheet!A:T, 15, FALSE)</f>
        <v>0</v>
      </c>
      <c r="K8" s="143">
        <f t="shared" si="0"/>
        <v>-1</v>
      </c>
      <c r="L8" s="143">
        <f t="shared" si="1"/>
        <v>-1</v>
      </c>
      <c r="M8" s="142"/>
    </row>
    <row r="9" spans="1:13" x14ac:dyDescent="0.25">
      <c r="A9">
        <f>VLOOKUP(C:C,worksheet!A:T, 2, FALSE)</f>
        <v>2</v>
      </c>
      <c r="B9" t="str">
        <f>VLOOKUP(C:C,worksheet!A:T, 3, FALSE)</f>
        <v>SR-67 SB</v>
      </c>
      <c r="C9">
        <f>'[2]SR-67 SB'!A9</f>
        <v>27157</v>
      </c>
      <c r="D9">
        <f>VLOOKUP(C:C,worksheet!A:T, 4, FALSE)</f>
        <v>2</v>
      </c>
      <c r="E9">
        <f>VLOOKUP(C:C,worksheet!A:T, 5, FALSE)</f>
        <v>0.04</v>
      </c>
      <c r="F9" t="str">
        <f>VLOOKUP(C:C,worksheet!A:T, 6, FALSE)</f>
        <v>FLETCHER</v>
      </c>
      <c r="G9">
        <f>VLOOKUP(C:C,worksheet!A:T, 8, FALSE)</f>
        <v>36.369999999999997</v>
      </c>
      <c r="H9">
        <f>VLOOKUP(C:C,worksheet!A:T, 10, FALSE)</f>
        <v>36.299999999999997</v>
      </c>
      <c r="I9">
        <f>VLOOKUP(C:C,worksheet!A:T, 13, FALSE)</f>
        <v>0</v>
      </c>
      <c r="J9">
        <f>VLOOKUP(C:C,worksheet!A:T, 15, FALSE)</f>
        <v>0</v>
      </c>
      <c r="K9" s="143">
        <f t="shared" si="0"/>
        <v>-1</v>
      </c>
      <c r="L9" s="143">
        <f t="shared" si="1"/>
        <v>-1</v>
      </c>
      <c r="M9" s="142"/>
    </row>
    <row r="10" spans="1:13" x14ac:dyDescent="0.25">
      <c r="K10" s="142"/>
      <c r="L10" s="142"/>
      <c r="M10" s="142"/>
    </row>
    <row r="11" spans="1:13" x14ac:dyDescent="0.25">
      <c r="K11" s="142"/>
      <c r="L11" s="142"/>
      <c r="M11" s="142"/>
    </row>
    <row r="12" spans="1:13" x14ac:dyDescent="0.25">
      <c r="K12" s="142"/>
      <c r="L12" s="142"/>
      <c r="M12" s="142"/>
    </row>
    <row r="13" spans="1:13" x14ac:dyDescent="0.25">
      <c r="K13" s="142"/>
      <c r="L13" s="142"/>
      <c r="M13" s="142"/>
    </row>
    <row r="14" spans="1:13" x14ac:dyDescent="0.25">
      <c r="K14" s="142"/>
      <c r="L14" s="142"/>
      <c r="M14" s="142"/>
    </row>
    <row r="15" spans="1:13" x14ac:dyDescent="0.25">
      <c r="K15" s="142"/>
      <c r="L15" s="142"/>
      <c r="M15" s="142"/>
    </row>
    <row r="16" spans="1:13" x14ac:dyDescent="0.25">
      <c r="K16" s="142"/>
      <c r="L16" s="142"/>
      <c r="M16" s="142"/>
    </row>
    <row r="17" spans="11:13" x14ac:dyDescent="0.25">
      <c r="K17" s="142"/>
      <c r="L17" s="142"/>
      <c r="M17" s="142"/>
    </row>
    <row r="18" spans="11:13" x14ac:dyDescent="0.25">
      <c r="K18" s="142"/>
      <c r="L18" s="142"/>
      <c r="M18" s="142"/>
    </row>
    <row r="19" spans="11:13" x14ac:dyDescent="0.25">
      <c r="K19" s="142"/>
      <c r="L19" s="142"/>
      <c r="M19" s="142"/>
    </row>
    <row r="20" spans="11:13" x14ac:dyDescent="0.25">
      <c r="K20" s="142"/>
      <c r="L20" s="142"/>
      <c r="M20" s="142"/>
    </row>
    <row r="21" spans="11:13" x14ac:dyDescent="0.25">
      <c r="K21" s="142"/>
      <c r="L21" s="142"/>
      <c r="M21" s="142"/>
    </row>
    <row r="22" spans="11:13" x14ac:dyDescent="0.25">
      <c r="K22" s="142"/>
      <c r="L22" s="142"/>
      <c r="M22" s="142"/>
    </row>
    <row r="23" spans="11:13" x14ac:dyDescent="0.25">
      <c r="K23" s="142"/>
      <c r="L23" s="142"/>
      <c r="M23" s="142"/>
    </row>
    <row r="24" spans="11:13" x14ac:dyDescent="0.25">
      <c r="K24" s="142"/>
      <c r="L24" s="142"/>
      <c r="M24" s="142"/>
    </row>
    <row r="25" spans="11:13" x14ac:dyDescent="0.25">
      <c r="K25" s="142"/>
      <c r="L25" s="142"/>
      <c r="M25" s="142"/>
    </row>
    <row r="26" spans="11:13" x14ac:dyDescent="0.25">
      <c r="K26" s="142"/>
      <c r="L26" s="142"/>
      <c r="M26" s="142"/>
    </row>
    <row r="27" spans="11:13" x14ac:dyDescent="0.25">
      <c r="K27" s="142"/>
      <c r="L27" s="142"/>
      <c r="M27" s="142"/>
    </row>
    <row r="28" spans="11:13" x14ac:dyDescent="0.25">
      <c r="K28" s="142"/>
      <c r="L28" s="142"/>
      <c r="M28" s="142"/>
    </row>
    <row r="29" spans="11:13" x14ac:dyDescent="0.25">
      <c r="K29" s="142"/>
      <c r="L29" s="142"/>
      <c r="M29" s="142"/>
    </row>
    <row r="30" spans="11:13" x14ac:dyDescent="0.25">
      <c r="K30" s="142"/>
      <c r="L30" s="142"/>
      <c r="M30" s="142"/>
    </row>
    <row r="31" spans="11:13" x14ac:dyDescent="0.25">
      <c r="K31" s="142"/>
      <c r="L31" s="142"/>
      <c r="M31" s="142"/>
    </row>
    <row r="32" spans="11:13" x14ac:dyDescent="0.25">
      <c r="K32" s="142"/>
      <c r="L32" s="142"/>
      <c r="M32" s="142"/>
    </row>
    <row r="33" spans="11:13" x14ac:dyDescent="0.25">
      <c r="K33" s="142"/>
      <c r="L33" s="142"/>
      <c r="M33" s="142"/>
    </row>
    <row r="34" spans="11:13" x14ac:dyDescent="0.25">
      <c r="K34" s="142"/>
      <c r="L34" s="142"/>
      <c r="M34" s="142"/>
    </row>
    <row r="35" spans="11:13" x14ac:dyDescent="0.25">
      <c r="K35" s="142"/>
      <c r="L35" s="142"/>
      <c r="M35" s="142"/>
    </row>
    <row r="36" spans="11:13" x14ac:dyDescent="0.25">
      <c r="K36" s="142"/>
      <c r="L36" s="142"/>
      <c r="M36" s="142"/>
    </row>
    <row r="37" spans="11:13" x14ac:dyDescent="0.25">
      <c r="K37" s="142"/>
      <c r="L37" s="142"/>
      <c r="M37" s="142"/>
    </row>
    <row r="38" spans="11:13" x14ac:dyDescent="0.25">
      <c r="K38" s="142"/>
      <c r="L38" s="142"/>
      <c r="M38" s="142"/>
    </row>
    <row r="39" spans="11:13" x14ac:dyDescent="0.25">
      <c r="K39" s="142"/>
      <c r="L39" s="142"/>
      <c r="M39" s="142"/>
    </row>
    <row r="40" spans="11:13" x14ac:dyDescent="0.25">
      <c r="K40" s="142"/>
      <c r="L40" s="142"/>
      <c r="M40" s="142"/>
    </row>
    <row r="41" spans="11:13" x14ac:dyDescent="0.25">
      <c r="K41" s="142"/>
      <c r="L41" s="142"/>
      <c r="M41" s="142"/>
    </row>
    <row r="42" spans="11:13" x14ac:dyDescent="0.25">
      <c r="K42" s="142"/>
      <c r="L42" s="142"/>
      <c r="M42" s="142"/>
    </row>
    <row r="43" spans="11:13" x14ac:dyDescent="0.25">
      <c r="K43" s="142"/>
      <c r="L43" s="142"/>
      <c r="M43" s="142"/>
    </row>
    <row r="44" spans="11:13" x14ac:dyDescent="0.25">
      <c r="K44" s="142"/>
      <c r="L44" s="142"/>
      <c r="M44" s="142"/>
    </row>
    <row r="45" spans="11:13" x14ac:dyDescent="0.25">
      <c r="K45" s="142"/>
      <c r="L45" s="142"/>
      <c r="M45" s="142"/>
    </row>
    <row r="46" spans="11:13" x14ac:dyDescent="0.25">
      <c r="K46" s="142"/>
      <c r="L46" s="142"/>
      <c r="M46" s="142"/>
    </row>
    <row r="47" spans="11:13" x14ac:dyDescent="0.25">
      <c r="K47" s="142"/>
      <c r="L47" s="142"/>
      <c r="M47" s="142"/>
    </row>
    <row r="48" spans="11:13" x14ac:dyDescent="0.25">
      <c r="K48" s="142"/>
      <c r="L48" s="142"/>
      <c r="M48" s="142"/>
    </row>
    <row r="49" spans="11:13" x14ac:dyDescent="0.25">
      <c r="K49" s="142"/>
      <c r="L49" s="142"/>
      <c r="M49" s="142"/>
    </row>
    <row r="50" spans="11:13" x14ac:dyDescent="0.25">
      <c r="K50" s="142"/>
      <c r="L50" s="142"/>
      <c r="M50" s="142"/>
    </row>
    <row r="51" spans="11:13" x14ac:dyDescent="0.25">
      <c r="K51" s="142"/>
      <c r="L51" s="142"/>
      <c r="M51" s="142"/>
    </row>
    <row r="52" spans="11:13" x14ac:dyDescent="0.25">
      <c r="K52" s="142"/>
      <c r="L52" s="142"/>
      <c r="M52" s="142"/>
    </row>
    <row r="53" spans="11:13" x14ac:dyDescent="0.25">
      <c r="K53" s="142"/>
      <c r="L53" s="142"/>
      <c r="M53" s="142"/>
    </row>
    <row r="54" spans="11:13" x14ac:dyDescent="0.25">
      <c r="K54" s="142"/>
      <c r="L54" s="142"/>
      <c r="M54" s="142"/>
    </row>
    <row r="55" spans="11:13" x14ac:dyDescent="0.25">
      <c r="K55" s="142"/>
      <c r="L55" s="142"/>
      <c r="M55" s="142"/>
    </row>
    <row r="56" spans="11:13" x14ac:dyDescent="0.25">
      <c r="K56" s="142"/>
      <c r="L56" s="142"/>
      <c r="M56" s="142"/>
    </row>
    <row r="57" spans="11:13" x14ac:dyDescent="0.25">
      <c r="K57" s="142"/>
      <c r="L57" s="142"/>
      <c r="M57" s="142"/>
    </row>
    <row r="58" spans="11:13" x14ac:dyDescent="0.25">
      <c r="K58" s="142"/>
      <c r="L58" s="142"/>
      <c r="M58" s="142"/>
    </row>
    <row r="59" spans="11:13" x14ac:dyDescent="0.25">
      <c r="K59" s="142"/>
      <c r="L59" s="142"/>
      <c r="M59" s="142"/>
    </row>
    <row r="60" spans="11:13" x14ac:dyDescent="0.25">
      <c r="K60" s="142"/>
      <c r="L60" s="142"/>
      <c r="M60" s="142"/>
    </row>
    <row r="61" spans="11:13" x14ac:dyDescent="0.25">
      <c r="K61" s="142"/>
      <c r="L61" s="142"/>
      <c r="M61" s="142"/>
    </row>
    <row r="62" spans="11:13" x14ac:dyDescent="0.25">
      <c r="K62" s="142"/>
      <c r="L62" s="142"/>
      <c r="M62" s="142"/>
    </row>
    <row r="63" spans="11:13" x14ac:dyDescent="0.25">
      <c r="K63" s="142"/>
      <c r="L63" s="142"/>
      <c r="M63" s="142"/>
    </row>
    <row r="64" spans="11:13" x14ac:dyDescent="0.25">
      <c r="K64" s="142"/>
      <c r="L64" s="142"/>
      <c r="M64" s="142"/>
    </row>
    <row r="65" spans="11:13" x14ac:dyDescent="0.25">
      <c r="K65" s="142"/>
      <c r="L65" s="142"/>
      <c r="M65" s="142"/>
    </row>
    <row r="66" spans="11:13" x14ac:dyDescent="0.25">
      <c r="K66" s="142"/>
      <c r="L66" s="142"/>
      <c r="M66" s="142"/>
    </row>
    <row r="67" spans="11:13" x14ac:dyDescent="0.25">
      <c r="K67" s="142"/>
      <c r="L67" s="142"/>
      <c r="M67" s="142"/>
    </row>
    <row r="68" spans="11:13" x14ac:dyDescent="0.25">
      <c r="K68" s="142"/>
      <c r="L68" s="142"/>
      <c r="M68" s="142"/>
    </row>
    <row r="69" spans="11:13" x14ac:dyDescent="0.25">
      <c r="K69" s="142"/>
      <c r="L69" s="142"/>
      <c r="M69" s="142"/>
    </row>
    <row r="70" spans="11:13" x14ac:dyDescent="0.25">
      <c r="K70" s="142"/>
      <c r="L70" s="142"/>
      <c r="M70" s="142"/>
    </row>
    <row r="71" spans="11:13" x14ac:dyDescent="0.25">
      <c r="K71" s="142"/>
      <c r="L71" s="142"/>
      <c r="M71" s="142"/>
    </row>
    <row r="72" spans="11:13" x14ac:dyDescent="0.25">
      <c r="K72" s="142"/>
      <c r="L72" s="142"/>
      <c r="M72" s="142"/>
    </row>
    <row r="73" spans="11:13" x14ac:dyDescent="0.25">
      <c r="K73" s="142"/>
      <c r="L73" s="142"/>
      <c r="M73" s="142"/>
    </row>
    <row r="74" spans="11:13" x14ac:dyDescent="0.25">
      <c r="K74" s="142"/>
      <c r="L74" s="142"/>
      <c r="M74" s="142"/>
    </row>
    <row r="75" spans="11:13" x14ac:dyDescent="0.25">
      <c r="K75" s="142"/>
      <c r="L75" s="142"/>
      <c r="M75" s="142"/>
    </row>
    <row r="76" spans="11:13" x14ac:dyDescent="0.25">
      <c r="K76" s="142"/>
      <c r="L76" s="142"/>
      <c r="M76" s="142"/>
    </row>
    <row r="77" spans="11:13" x14ac:dyDescent="0.25">
      <c r="K77" s="142"/>
      <c r="L77" s="142"/>
      <c r="M77" s="142"/>
    </row>
    <row r="78" spans="11:13" x14ac:dyDescent="0.25">
      <c r="K78" s="142"/>
      <c r="L78" s="142"/>
      <c r="M78" s="142"/>
    </row>
    <row r="79" spans="11:13" x14ac:dyDescent="0.25">
      <c r="K79" s="142"/>
      <c r="L79" s="142"/>
      <c r="M79" s="142"/>
    </row>
    <row r="80" spans="11:13" x14ac:dyDescent="0.25">
      <c r="K80" s="142"/>
      <c r="L80" s="142"/>
      <c r="M80" s="142"/>
    </row>
    <row r="81" spans="11:13" x14ac:dyDescent="0.25">
      <c r="K81" s="142"/>
      <c r="L81" s="142"/>
      <c r="M81" s="142"/>
    </row>
    <row r="82" spans="11:13" x14ac:dyDescent="0.25">
      <c r="K82" s="142"/>
      <c r="L82" s="142"/>
      <c r="M82" s="142"/>
    </row>
    <row r="83" spans="11:13" x14ac:dyDescent="0.25">
      <c r="K83" s="142"/>
      <c r="L83" s="142"/>
      <c r="M83" s="142"/>
    </row>
    <row r="84" spans="11:13" x14ac:dyDescent="0.25">
      <c r="K84" s="142"/>
      <c r="L84" s="142"/>
      <c r="M84" s="142"/>
    </row>
    <row r="85" spans="11:13" x14ac:dyDescent="0.25">
      <c r="K85" s="142"/>
      <c r="L85" s="142"/>
      <c r="M85" s="142"/>
    </row>
    <row r="86" spans="11:13" x14ac:dyDescent="0.25">
      <c r="K86" s="142"/>
      <c r="L86" s="142"/>
      <c r="M86" s="142"/>
    </row>
    <row r="87" spans="11:13" x14ac:dyDescent="0.25">
      <c r="K87" s="142"/>
      <c r="L87" s="142"/>
      <c r="M87" s="142"/>
    </row>
    <row r="88" spans="11:13" x14ac:dyDescent="0.25">
      <c r="K88" s="142"/>
      <c r="L88" s="142"/>
      <c r="M88" s="142"/>
    </row>
    <row r="89" spans="11:13" x14ac:dyDescent="0.25">
      <c r="K89" s="142"/>
      <c r="L89" s="142"/>
      <c r="M89" s="142"/>
    </row>
    <row r="90" spans="11:13" x14ac:dyDescent="0.25">
      <c r="K90" s="142"/>
      <c r="L90" s="142"/>
      <c r="M90" s="142"/>
    </row>
    <row r="91" spans="11:13" x14ac:dyDescent="0.25">
      <c r="K91" s="142"/>
      <c r="L91" s="142"/>
      <c r="M91" s="142"/>
    </row>
    <row r="92" spans="11:13" x14ac:dyDescent="0.25">
      <c r="K92" s="142"/>
      <c r="L92" s="142"/>
      <c r="M92" s="142"/>
    </row>
    <row r="93" spans="11:13" x14ac:dyDescent="0.25">
      <c r="K93" s="142"/>
      <c r="L93" s="142"/>
      <c r="M93" s="142"/>
    </row>
    <row r="94" spans="11:13" x14ac:dyDescent="0.25">
      <c r="K94" s="142"/>
      <c r="L94" s="142"/>
      <c r="M94" s="142"/>
    </row>
    <row r="95" spans="11:13" x14ac:dyDescent="0.25">
      <c r="K95" s="142"/>
      <c r="L95" s="142"/>
      <c r="M95" s="142"/>
    </row>
    <row r="96" spans="11:13" x14ac:dyDescent="0.25">
      <c r="K96" s="142"/>
      <c r="L96" s="142"/>
      <c r="M96" s="142"/>
    </row>
    <row r="97" spans="11:13" x14ac:dyDescent="0.25">
      <c r="K97" s="142"/>
      <c r="L97" s="142"/>
      <c r="M97" s="142"/>
    </row>
    <row r="98" spans="11:13" x14ac:dyDescent="0.25">
      <c r="K98" s="142"/>
      <c r="L98" s="142"/>
      <c r="M98" s="142"/>
    </row>
    <row r="99" spans="11:13" x14ac:dyDescent="0.25">
      <c r="K99" s="142"/>
      <c r="L99" s="142"/>
      <c r="M99" s="142"/>
    </row>
    <row r="100" spans="11:13" x14ac:dyDescent="0.25">
      <c r="K100" s="142"/>
      <c r="L100" s="142"/>
      <c r="M100" s="142"/>
    </row>
    <row r="101" spans="11:13" x14ac:dyDescent="0.25">
      <c r="K101" s="142"/>
      <c r="L101" s="142"/>
      <c r="M101" s="142"/>
    </row>
    <row r="102" spans="11:13" x14ac:dyDescent="0.25">
      <c r="K102" s="142"/>
      <c r="L102" s="142"/>
      <c r="M102" s="142"/>
    </row>
    <row r="103" spans="11:13" x14ac:dyDescent="0.25">
      <c r="K103" s="142"/>
      <c r="L103" s="142"/>
      <c r="M103" s="142"/>
    </row>
    <row r="104" spans="11:13" x14ac:dyDescent="0.25">
      <c r="K104" s="142"/>
      <c r="L104" s="142"/>
      <c r="M104" s="142"/>
    </row>
    <row r="105" spans="11:13" x14ac:dyDescent="0.25">
      <c r="K105" s="142"/>
      <c r="L105" s="142"/>
      <c r="M105" s="142"/>
    </row>
    <row r="106" spans="11:13" x14ac:dyDescent="0.25">
      <c r="K106" s="142"/>
      <c r="L106" s="142"/>
      <c r="M106" s="142"/>
    </row>
    <row r="107" spans="11:13" x14ac:dyDescent="0.25">
      <c r="K107" s="142"/>
      <c r="L107" s="142"/>
      <c r="M107" s="142"/>
    </row>
    <row r="108" spans="11:13" x14ac:dyDescent="0.25">
      <c r="K108" s="142"/>
      <c r="L108" s="142"/>
      <c r="M108" s="142"/>
    </row>
    <row r="109" spans="11:13" x14ac:dyDescent="0.25">
      <c r="K109" s="142"/>
      <c r="L109" s="142"/>
      <c r="M109" s="142"/>
    </row>
    <row r="110" spans="11:13" x14ac:dyDescent="0.25">
      <c r="K110" s="142"/>
      <c r="L110" s="142"/>
      <c r="M110" s="142"/>
    </row>
    <row r="111" spans="11:13" x14ac:dyDescent="0.25">
      <c r="K111" s="142"/>
      <c r="L111" s="142"/>
      <c r="M111" s="142"/>
    </row>
    <row r="112" spans="11:13" x14ac:dyDescent="0.25">
      <c r="K112" s="142"/>
      <c r="L112" s="142"/>
      <c r="M112" s="142"/>
    </row>
    <row r="113" spans="11:13" x14ac:dyDescent="0.25">
      <c r="K113" s="142"/>
      <c r="L113" s="142"/>
      <c r="M113" s="142"/>
    </row>
    <row r="114" spans="11:13" x14ac:dyDescent="0.25">
      <c r="K114" s="142"/>
      <c r="L114" s="142"/>
      <c r="M114" s="142"/>
    </row>
    <row r="115" spans="11:13" x14ac:dyDescent="0.25">
      <c r="K115" s="142"/>
      <c r="L115" s="142"/>
      <c r="M115" s="142"/>
    </row>
    <row r="116" spans="11:13" x14ac:dyDescent="0.25">
      <c r="K116" s="142"/>
      <c r="L116" s="142"/>
      <c r="M116" s="142"/>
    </row>
    <row r="117" spans="11:13" x14ac:dyDescent="0.25">
      <c r="K117" s="142"/>
      <c r="L117" s="142"/>
      <c r="M117" s="142"/>
    </row>
    <row r="118" spans="11:13" x14ac:dyDescent="0.25">
      <c r="K118" s="142"/>
      <c r="L118" s="142"/>
      <c r="M118" s="142"/>
    </row>
  </sheetData>
  <conditionalFormatting sqref="K2:K9">
    <cfRule type="cellIs" dxfId="135" priority="3" operator="lessThan">
      <formula>-0.2</formula>
    </cfRule>
    <cfRule type="cellIs" dxfId="134" priority="4" operator="greaterThan">
      <formula>0.2</formula>
    </cfRule>
  </conditionalFormatting>
  <conditionalFormatting sqref="L2:L9">
    <cfRule type="cellIs" dxfId="133" priority="1" operator="lessThan">
      <formula>-0.2</formula>
    </cfRule>
    <cfRule type="cellIs" dxfId="132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tabColor theme="7" tint="0.59999389629810485"/>
  </sheetPr>
  <dimension ref="A1:M118"/>
  <sheetViews>
    <sheetView showGridLines="0" topLeftCell="G1" zoomScale="80" zoomScaleNormal="80" workbookViewId="0">
      <selection activeCell="I19" sqref="I19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4" width="6.42578125" bestFit="1" customWidth="1"/>
    <col min="5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1</v>
      </c>
      <c r="B2" t="str">
        <f>VLOOKUP(C:C,worksheet!A:T, 3, FALSE)</f>
        <v>I-15 HOV NB</v>
      </c>
      <c r="C2">
        <f>'[2]I-15 HOV NB'!A2</f>
        <v>460</v>
      </c>
      <c r="D2">
        <f>VLOOKUP(C:C,worksheet!A:T, 4, FALSE)</f>
        <v>2</v>
      </c>
      <c r="E2">
        <f>VLOOKUP(C:C,worksheet!A:T, 5, FALSE)</f>
        <v>0.81</v>
      </c>
      <c r="F2" t="str">
        <f>VLOOKUP(C:C,worksheet!A:T, 6, FALSE)</f>
        <v>SR-163 NB</v>
      </c>
      <c r="G2">
        <f>VLOOKUP(C:C,worksheet!A:T, 8, FALSE)</f>
        <v>69.510000000000005</v>
      </c>
      <c r="H2">
        <f>VLOOKUP(C:C,worksheet!A:T, 10, FALSE)</f>
        <v>68.209999999999994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1</v>
      </c>
      <c r="B3" t="str">
        <f>VLOOKUP(C:C,worksheet!A:T, 3, FALSE)</f>
        <v>I-15 HOV NB</v>
      </c>
      <c r="C3">
        <f>'[2]I-15 HOV NB'!A3</f>
        <v>526</v>
      </c>
      <c r="D3">
        <f>VLOOKUP(C:C,worksheet!A:T, 4, FALSE)</f>
        <v>3</v>
      </c>
      <c r="E3">
        <f>VLOOKUP(C:C,worksheet!A:T, 5, FALSE)</f>
        <v>1.72</v>
      </c>
      <c r="F3" t="str">
        <f>VLOOKUP(C:C,worksheet!A:T, 6, FALSE)</f>
        <v>SR-163 NB</v>
      </c>
      <c r="G3">
        <f>VLOOKUP(C:C,worksheet!A:T, 8, FALSE)</f>
        <v>73.11</v>
      </c>
      <c r="H3">
        <f>VLOOKUP(C:C,worksheet!A:T, 10, FALSE)</f>
        <v>71.89</v>
      </c>
      <c r="I3">
        <f>VLOOKUP(C:C,worksheet!A:T, 13, FALSE)</f>
        <v>0</v>
      </c>
      <c r="J3">
        <f>VLOOKUP(C:C,worksheet!A:T, 15, FALSE)</f>
        <v>0</v>
      </c>
      <c r="K3" s="143">
        <f t="shared" ref="K3:K9" si="0">(I3/G3)-1</f>
        <v>-1</v>
      </c>
      <c r="L3" s="143">
        <f t="shared" ref="L3:L9" si="1">(J3/H3)-1</f>
        <v>-1</v>
      </c>
      <c r="M3" s="142"/>
    </row>
    <row r="4" spans="1:13" x14ac:dyDescent="0.25">
      <c r="A4">
        <f>VLOOKUP(C:C,worksheet!A:T, 2, FALSE)</f>
        <v>1</v>
      </c>
      <c r="B4" t="str">
        <f>VLOOKUP(C:C,worksheet!A:T, 3, FALSE)</f>
        <v>I-15 HOV NB</v>
      </c>
      <c r="C4">
        <f>'[2]I-15 HOV NB'!A4</f>
        <v>23044</v>
      </c>
      <c r="D4">
        <f>VLOOKUP(C:C,worksheet!A:T, 4, FALSE)</f>
        <v>4</v>
      </c>
      <c r="E4">
        <f>VLOOKUP(C:C,worksheet!A:T, 5, FALSE)</f>
        <v>1.07</v>
      </c>
      <c r="F4" t="str">
        <f>VLOOKUP(C:C,worksheet!A:T, 6, FALSE)</f>
        <v>SR-163 NB</v>
      </c>
      <c r="G4">
        <f>VLOOKUP(C:C,worksheet!A:T, 8, FALSE)</f>
        <v>67.81</v>
      </c>
      <c r="H4">
        <f>VLOOKUP(C:C,worksheet!A:T, 10, FALSE)</f>
        <v>48.16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A5">
        <f>VLOOKUP(C:C,worksheet!A:T, 2, FALSE)</f>
        <v>1</v>
      </c>
      <c r="B5" t="str">
        <f>VLOOKUP(C:C,worksheet!A:T, 3, FALSE)</f>
        <v>I-15 HOV NB</v>
      </c>
      <c r="C5">
        <f>'[2]I-15 HOV NB'!A5</f>
        <v>29410</v>
      </c>
      <c r="D5">
        <f>VLOOKUP(C:C,worksheet!A:T, 4, FALSE)</f>
        <v>5</v>
      </c>
      <c r="E5">
        <f>VLOOKUP(C:C,worksheet!A:T, 5, FALSE)</f>
        <v>0.27</v>
      </c>
      <c r="F5" t="str">
        <f>VLOOKUP(C:C,worksheet!A:T, 6, FALSE)</f>
        <v>MIRA MESA</v>
      </c>
      <c r="G5">
        <f>VLOOKUP(C:C,worksheet!A:T, 8, FALSE)</f>
        <v>68.319999999999993</v>
      </c>
      <c r="H5">
        <f>VLOOKUP(C:C,worksheet!A:T, 10, FALSE)</f>
        <v>55</v>
      </c>
      <c r="I5">
        <f>VLOOKUP(C:C,worksheet!A:T, 13, FALSE)</f>
        <v>0</v>
      </c>
      <c r="J5">
        <f>VLOOKUP(C:C,worksheet!A:T, 15, FALSE)</f>
        <v>0</v>
      </c>
      <c r="K5" s="143">
        <f t="shared" si="0"/>
        <v>-1</v>
      </c>
      <c r="L5" s="143">
        <f t="shared" si="1"/>
        <v>-1</v>
      </c>
      <c r="M5" s="142"/>
    </row>
    <row r="6" spans="1:13" x14ac:dyDescent="0.25">
      <c r="A6">
        <f>VLOOKUP(C:C,worksheet!A:T, 2, FALSE)</f>
        <v>1</v>
      </c>
      <c r="B6" t="str">
        <f>VLOOKUP(C:C,worksheet!A:T, 3, FALSE)</f>
        <v>I-15 HOV NB</v>
      </c>
      <c r="C6">
        <f>'[2]I-15 HOV NB'!A6</f>
        <v>552</v>
      </c>
      <c r="D6">
        <f>VLOOKUP(C:C,worksheet!A:T, 4, FALSE)</f>
        <v>6</v>
      </c>
      <c r="E6">
        <f>VLOOKUP(C:C,worksheet!A:T, 5, FALSE)</f>
        <v>0.14000000000000001</v>
      </c>
      <c r="F6" t="str">
        <f>VLOOKUP(C:C,worksheet!A:T, 6, FALSE)</f>
        <v>MIRA MESA</v>
      </c>
      <c r="G6">
        <f>VLOOKUP(C:C,worksheet!A:T, 8, FALSE)</f>
        <v>68.319999999999993</v>
      </c>
      <c r="H6">
        <f>VLOOKUP(C:C,worksheet!A:T, 10, FALSE)</f>
        <v>55</v>
      </c>
      <c r="I6">
        <f>VLOOKUP(C:C,worksheet!A:T, 13, FALSE)</f>
        <v>0</v>
      </c>
      <c r="J6">
        <f>VLOOKUP(C:C,worksheet!A:T, 15, FALSE)</f>
        <v>0</v>
      </c>
      <c r="K6" s="143">
        <f t="shared" si="0"/>
        <v>-1</v>
      </c>
      <c r="L6" s="143">
        <f t="shared" si="1"/>
        <v>-1</v>
      </c>
      <c r="M6" s="142"/>
    </row>
    <row r="7" spans="1:13" x14ac:dyDescent="0.25">
      <c r="A7">
        <f>VLOOKUP(C:C,worksheet!A:T, 2, FALSE)</f>
        <v>1</v>
      </c>
      <c r="B7" t="str">
        <f>VLOOKUP(C:C,worksheet!A:T, 3, FALSE)</f>
        <v>I-15 HOV NB</v>
      </c>
      <c r="C7">
        <f>'[2]I-15 HOV NB'!A7</f>
        <v>512</v>
      </c>
      <c r="D7">
        <f>VLOOKUP(C:C,worksheet!A:T, 4, FALSE)</f>
        <v>12</v>
      </c>
      <c r="E7">
        <f>VLOOKUP(C:C,worksheet!A:T, 5, FALSE)</f>
        <v>2.2999999999999998</v>
      </c>
      <c r="F7" t="str">
        <f>VLOOKUP(C:C,worksheet!A:T, 6, FALSE)</f>
        <v>SR-56 EB</v>
      </c>
      <c r="G7">
        <f>VLOOKUP(C:C,worksheet!A:T, 8, FALSE)</f>
        <v>67.41</v>
      </c>
      <c r="H7">
        <f>VLOOKUP(C:C,worksheet!A:T, 10, FALSE)</f>
        <v>47.23</v>
      </c>
      <c r="I7">
        <f>VLOOKUP(C:C,worksheet!A:T, 13, FALSE)</f>
        <v>0</v>
      </c>
      <c r="J7">
        <f>VLOOKUP(C:C,worksheet!A:T, 15, FALSE)</f>
        <v>0</v>
      </c>
      <c r="K7" s="143">
        <f t="shared" si="0"/>
        <v>-1</v>
      </c>
      <c r="L7" s="143">
        <f t="shared" si="1"/>
        <v>-1</v>
      </c>
      <c r="M7" s="142"/>
    </row>
    <row r="8" spans="1:13" x14ac:dyDescent="0.25">
      <c r="A8">
        <f>VLOOKUP(C:C,worksheet!A:T, 2, FALSE)</f>
        <v>1</v>
      </c>
      <c r="B8" t="str">
        <f>VLOOKUP(C:C,worksheet!A:T, 3, FALSE)</f>
        <v>I-15 HOV NB</v>
      </c>
      <c r="C8">
        <f>'[2]I-15 HOV NB'!A8</f>
        <v>464</v>
      </c>
      <c r="D8">
        <f>VLOOKUP(C:C,worksheet!A:T, 4, FALSE)</f>
        <v>13</v>
      </c>
      <c r="E8">
        <f>VLOOKUP(C:C,worksheet!A:T, 5, FALSE)</f>
        <v>1</v>
      </c>
      <c r="F8" t="str">
        <f>VLOOKUP(C:C,worksheet!A:T, 6, FALSE)</f>
        <v>SR-56 EB</v>
      </c>
      <c r="G8">
        <f>VLOOKUP(C:C,worksheet!A:T, 8, FALSE)</f>
        <v>67.41</v>
      </c>
      <c r="H8">
        <f>VLOOKUP(C:C,worksheet!A:T, 10, FALSE)</f>
        <v>47.23</v>
      </c>
      <c r="I8">
        <f>VLOOKUP(C:C,worksheet!A:T, 13, FALSE)</f>
        <v>0</v>
      </c>
      <c r="J8">
        <f>VLOOKUP(C:C,worksheet!A:T, 15, FALSE)</f>
        <v>0</v>
      </c>
      <c r="K8" s="143">
        <f t="shared" si="0"/>
        <v>-1</v>
      </c>
      <c r="L8" s="143">
        <f t="shared" si="1"/>
        <v>-1</v>
      </c>
      <c r="M8" s="142"/>
    </row>
    <row r="9" spans="1:13" x14ac:dyDescent="0.25">
      <c r="A9">
        <f>VLOOKUP(C:C,worksheet!A:T, 2, FALSE)</f>
        <v>1</v>
      </c>
      <c r="B9" t="str">
        <f>VLOOKUP(C:C,worksheet!A:T, 3, FALSE)</f>
        <v>I-15 HOV NB</v>
      </c>
      <c r="C9">
        <f>'[2]I-15 HOV NB'!A9</f>
        <v>510</v>
      </c>
      <c r="D9">
        <f>VLOOKUP(C:C,worksheet!A:T, 4, FALSE)</f>
        <v>19</v>
      </c>
      <c r="E9">
        <f>VLOOKUP(C:C,worksheet!A:T, 5, FALSE)</f>
        <v>1.32</v>
      </c>
      <c r="F9" t="str">
        <f>VLOOKUP(C:C,worksheet!A:T, 6, FALSE)</f>
        <v>VIA RANCHO</v>
      </c>
      <c r="G9">
        <f>VLOOKUP(C:C,worksheet!A:T, 8, FALSE)</f>
        <v>69.099999999999994</v>
      </c>
      <c r="H9">
        <f>VLOOKUP(C:C,worksheet!A:T, 10, FALSE)</f>
        <v>62.2</v>
      </c>
      <c r="I9">
        <f>VLOOKUP(C:C,worksheet!A:T, 13, FALSE)</f>
        <v>0</v>
      </c>
      <c r="J9">
        <f>VLOOKUP(C:C,worksheet!A:T, 15, FALSE)</f>
        <v>0</v>
      </c>
      <c r="K9" s="143">
        <f t="shared" si="0"/>
        <v>-1</v>
      </c>
      <c r="L9" s="143">
        <f t="shared" si="1"/>
        <v>-1</v>
      </c>
      <c r="M9" s="142"/>
    </row>
    <row r="10" spans="1:13" x14ac:dyDescent="0.25">
      <c r="K10" s="142"/>
      <c r="L10" s="142"/>
      <c r="M10" s="142"/>
    </row>
    <row r="11" spans="1:13" x14ac:dyDescent="0.25">
      <c r="K11" s="142"/>
      <c r="L11" s="142"/>
      <c r="M11" s="142"/>
    </row>
    <row r="12" spans="1:13" x14ac:dyDescent="0.25">
      <c r="K12" s="142"/>
      <c r="L12" s="142"/>
      <c r="M12" s="142"/>
    </row>
    <row r="13" spans="1:13" x14ac:dyDescent="0.25">
      <c r="K13" s="142"/>
      <c r="L13" s="142"/>
      <c r="M13" s="142"/>
    </row>
    <row r="14" spans="1:13" x14ac:dyDescent="0.25">
      <c r="K14" s="142"/>
      <c r="L14" s="142"/>
      <c r="M14" s="142"/>
    </row>
    <row r="15" spans="1:13" x14ac:dyDescent="0.25">
      <c r="K15" s="142"/>
      <c r="L15" s="142"/>
      <c r="M15" s="142"/>
    </row>
    <row r="16" spans="1:13" x14ac:dyDescent="0.25">
      <c r="K16" s="142"/>
      <c r="L16" s="142"/>
      <c r="M16" s="142"/>
    </row>
    <row r="17" spans="11:13" x14ac:dyDescent="0.25">
      <c r="K17" s="142"/>
      <c r="L17" s="142"/>
      <c r="M17" s="142"/>
    </row>
    <row r="18" spans="11:13" x14ac:dyDescent="0.25">
      <c r="K18" s="142"/>
      <c r="L18" s="142"/>
      <c r="M18" s="142"/>
    </row>
    <row r="19" spans="11:13" x14ac:dyDescent="0.25">
      <c r="K19" s="142"/>
      <c r="L19" s="142"/>
      <c r="M19" s="142"/>
    </row>
    <row r="20" spans="11:13" x14ac:dyDescent="0.25">
      <c r="K20" s="142"/>
      <c r="L20" s="142"/>
      <c r="M20" s="142"/>
    </row>
    <row r="21" spans="11:13" x14ac:dyDescent="0.25">
      <c r="K21" s="142"/>
      <c r="L21" s="142"/>
      <c r="M21" s="142"/>
    </row>
    <row r="22" spans="11:13" x14ac:dyDescent="0.25">
      <c r="K22" s="142"/>
      <c r="L22" s="142"/>
      <c r="M22" s="142"/>
    </row>
    <row r="23" spans="11:13" x14ac:dyDescent="0.25">
      <c r="K23" s="142"/>
      <c r="L23" s="142"/>
      <c r="M23" s="142"/>
    </row>
    <row r="24" spans="11:13" x14ac:dyDescent="0.25">
      <c r="K24" s="142"/>
      <c r="L24" s="142"/>
      <c r="M24" s="142"/>
    </row>
    <row r="25" spans="11:13" x14ac:dyDescent="0.25">
      <c r="K25" s="142"/>
      <c r="L25" s="142"/>
      <c r="M25" s="142"/>
    </row>
    <row r="26" spans="11:13" x14ac:dyDescent="0.25">
      <c r="K26" s="142"/>
      <c r="L26" s="142"/>
      <c r="M26" s="142"/>
    </row>
    <row r="27" spans="11:13" x14ac:dyDescent="0.25">
      <c r="K27" s="142"/>
      <c r="L27" s="142"/>
      <c r="M27" s="142"/>
    </row>
    <row r="28" spans="11:13" x14ac:dyDescent="0.25">
      <c r="K28" s="142"/>
      <c r="L28" s="142"/>
      <c r="M28" s="142"/>
    </row>
    <row r="29" spans="11:13" x14ac:dyDescent="0.25">
      <c r="K29" s="142"/>
      <c r="L29" s="142"/>
      <c r="M29" s="142"/>
    </row>
    <row r="30" spans="11:13" x14ac:dyDescent="0.25">
      <c r="K30" s="142"/>
      <c r="L30" s="142"/>
      <c r="M30" s="142"/>
    </row>
    <row r="31" spans="11:13" x14ac:dyDescent="0.25">
      <c r="K31" s="142"/>
      <c r="L31" s="142"/>
      <c r="M31" s="142"/>
    </row>
    <row r="32" spans="11:13" x14ac:dyDescent="0.25">
      <c r="K32" s="142"/>
      <c r="L32" s="142"/>
      <c r="M32" s="142"/>
    </row>
    <row r="33" spans="11:13" x14ac:dyDescent="0.25">
      <c r="K33" s="142"/>
      <c r="L33" s="142"/>
      <c r="M33" s="142"/>
    </row>
    <row r="34" spans="11:13" x14ac:dyDescent="0.25">
      <c r="K34" s="142"/>
      <c r="L34" s="142"/>
      <c r="M34" s="142"/>
    </row>
    <row r="35" spans="11:13" x14ac:dyDescent="0.25">
      <c r="K35" s="142"/>
      <c r="L35" s="142"/>
      <c r="M35" s="142"/>
    </row>
    <row r="36" spans="11:13" x14ac:dyDescent="0.25">
      <c r="K36" s="142"/>
      <c r="L36" s="142"/>
      <c r="M36" s="142"/>
    </row>
    <row r="37" spans="11:13" x14ac:dyDescent="0.25">
      <c r="K37" s="142"/>
      <c r="L37" s="142"/>
      <c r="M37" s="142"/>
    </row>
    <row r="38" spans="11:13" x14ac:dyDescent="0.25">
      <c r="K38" s="142"/>
      <c r="L38" s="142"/>
      <c r="M38" s="142"/>
    </row>
    <row r="39" spans="11:13" x14ac:dyDescent="0.25">
      <c r="K39" s="142"/>
      <c r="L39" s="142"/>
      <c r="M39" s="142"/>
    </row>
    <row r="40" spans="11:13" x14ac:dyDescent="0.25">
      <c r="K40" s="142"/>
      <c r="L40" s="142"/>
      <c r="M40" s="142"/>
    </row>
    <row r="41" spans="11:13" x14ac:dyDescent="0.25">
      <c r="K41" s="142"/>
      <c r="L41" s="142"/>
      <c r="M41" s="142"/>
    </row>
    <row r="42" spans="11:13" x14ac:dyDescent="0.25">
      <c r="K42" s="142"/>
      <c r="L42" s="142"/>
      <c r="M42" s="142"/>
    </row>
    <row r="43" spans="11:13" x14ac:dyDescent="0.25">
      <c r="K43" s="142"/>
      <c r="L43" s="142"/>
      <c r="M43" s="142"/>
    </row>
    <row r="44" spans="11:13" x14ac:dyDescent="0.25">
      <c r="K44" s="142"/>
      <c r="L44" s="142"/>
      <c r="M44" s="142"/>
    </row>
    <row r="45" spans="11:13" x14ac:dyDescent="0.25">
      <c r="K45" s="142"/>
      <c r="L45" s="142"/>
      <c r="M45" s="142"/>
    </row>
    <row r="46" spans="11:13" x14ac:dyDescent="0.25">
      <c r="K46" s="142"/>
      <c r="L46" s="142"/>
      <c r="M46" s="142"/>
    </row>
    <row r="47" spans="11:13" x14ac:dyDescent="0.25">
      <c r="K47" s="142"/>
      <c r="L47" s="142"/>
      <c r="M47" s="142"/>
    </row>
    <row r="48" spans="11:13" x14ac:dyDescent="0.25">
      <c r="K48" s="142"/>
      <c r="L48" s="142"/>
      <c r="M48" s="142"/>
    </row>
    <row r="49" spans="11:13" x14ac:dyDescent="0.25">
      <c r="K49" s="142"/>
      <c r="L49" s="142"/>
      <c r="M49" s="142"/>
    </row>
    <row r="50" spans="11:13" x14ac:dyDescent="0.25">
      <c r="K50" s="142"/>
      <c r="L50" s="142"/>
      <c r="M50" s="142"/>
    </row>
    <row r="51" spans="11:13" x14ac:dyDescent="0.25">
      <c r="K51" s="142"/>
      <c r="L51" s="142"/>
      <c r="M51" s="142"/>
    </row>
    <row r="52" spans="11:13" x14ac:dyDescent="0.25">
      <c r="K52" s="142"/>
      <c r="L52" s="142"/>
      <c r="M52" s="142"/>
    </row>
    <row r="53" spans="11:13" x14ac:dyDescent="0.25">
      <c r="K53" s="142"/>
      <c r="L53" s="142"/>
      <c r="M53" s="142"/>
    </row>
    <row r="54" spans="11:13" x14ac:dyDescent="0.25">
      <c r="K54" s="142"/>
      <c r="L54" s="142"/>
      <c r="M54" s="142"/>
    </row>
    <row r="55" spans="11:13" x14ac:dyDescent="0.25">
      <c r="K55" s="142"/>
      <c r="L55" s="142"/>
      <c r="M55" s="142"/>
    </row>
    <row r="56" spans="11:13" x14ac:dyDescent="0.25">
      <c r="K56" s="142"/>
      <c r="L56" s="142"/>
      <c r="M56" s="142"/>
    </row>
    <row r="57" spans="11:13" x14ac:dyDescent="0.25">
      <c r="K57" s="142"/>
      <c r="L57" s="142"/>
      <c r="M57" s="142"/>
    </row>
    <row r="58" spans="11:13" x14ac:dyDescent="0.25">
      <c r="K58" s="142"/>
      <c r="L58" s="142"/>
      <c r="M58" s="142"/>
    </row>
    <row r="59" spans="11:13" x14ac:dyDescent="0.25">
      <c r="K59" s="142"/>
      <c r="L59" s="142"/>
      <c r="M59" s="142"/>
    </row>
    <row r="60" spans="11:13" x14ac:dyDescent="0.25">
      <c r="K60" s="142"/>
      <c r="L60" s="142"/>
      <c r="M60" s="142"/>
    </row>
    <row r="61" spans="11:13" x14ac:dyDescent="0.25">
      <c r="K61" s="142"/>
      <c r="L61" s="142"/>
      <c r="M61" s="142"/>
    </row>
    <row r="62" spans="11:13" x14ac:dyDescent="0.25">
      <c r="K62" s="142"/>
      <c r="L62" s="142"/>
      <c r="M62" s="142"/>
    </row>
    <row r="63" spans="11:13" x14ac:dyDescent="0.25">
      <c r="K63" s="142"/>
      <c r="L63" s="142"/>
      <c r="M63" s="142"/>
    </row>
    <row r="64" spans="11:13" x14ac:dyDescent="0.25">
      <c r="K64" s="142"/>
      <c r="L64" s="142"/>
      <c r="M64" s="142"/>
    </row>
    <row r="65" spans="11:13" x14ac:dyDescent="0.25">
      <c r="K65" s="142"/>
      <c r="L65" s="142"/>
      <c r="M65" s="142"/>
    </row>
    <row r="66" spans="11:13" x14ac:dyDescent="0.25">
      <c r="K66" s="142"/>
      <c r="L66" s="142"/>
      <c r="M66" s="142"/>
    </row>
    <row r="67" spans="11:13" x14ac:dyDescent="0.25">
      <c r="K67" s="142"/>
      <c r="L67" s="142"/>
      <c r="M67" s="142"/>
    </row>
    <row r="68" spans="11:13" x14ac:dyDescent="0.25">
      <c r="K68" s="142"/>
      <c r="L68" s="142"/>
      <c r="M68" s="142"/>
    </row>
    <row r="69" spans="11:13" x14ac:dyDescent="0.25">
      <c r="K69" s="142"/>
      <c r="L69" s="142"/>
      <c r="M69" s="142"/>
    </row>
    <row r="70" spans="11:13" x14ac:dyDescent="0.25">
      <c r="K70" s="142"/>
      <c r="L70" s="142"/>
      <c r="M70" s="142"/>
    </row>
    <row r="71" spans="11:13" x14ac:dyDescent="0.25">
      <c r="K71" s="142"/>
      <c r="L71" s="142"/>
      <c r="M71" s="142"/>
    </row>
    <row r="72" spans="11:13" x14ac:dyDescent="0.25">
      <c r="K72" s="142"/>
      <c r="L72" s="142"/>
      <c r="M72" s="142"/>
    </row>
    <row r="73" spans="11:13" x14ac:dyDescent="0.25">
      <c r="K73" s="142"/>
      <c r="L73" s="142"/>
      <c r="M73" s="142"/>
    </row>
    <row r="74" spans="11:13" x14ac:dyDescent="0.25">
      <c r="K74" s="142"/>
      <c r="L74" s="142"/>
      <c r="M74" s="142"/>
    </row>
    <row r="75" spans="11:13" x14ac:dyDescent="0.25">
      <c r="K75" s="142"/>
      <c r="L75" s="142"/>
      <c r="M75" s="142"/>
    </row>
    <row r="76" spans="11:13" x14ac:dyDescent="0.25">
      <c r="K76" s="142"/>
      <c r="L76" s="142"/>
      <c r="M76" s="142"/>
    </row>
    <row r="77" spans="11:13" x14ac:dyDescent="0.25">
      <c r="K77" s="142"/>
      <c r="L77" s="142"/>
      <c r="M77" s="142"/>
    </row>
    <row r="78" spans="11:13" x14ac:dyDescent="0.25">
      <c r="K78" s="142"/>
      <c r="L78" s="142"/>
      <c r="M78" s="142"/>
    </row>
    <row r="79" spans="11:13" x14ac:dyDescent="0.25">
      <c r="K79" s="142"/>
      <c r="L79" s="142"/>
      <c r="M79" s="142"/>
    </row>
    <row r="80" spans="11:13" x14ac:dyDescent="0.25">
      <c r="K80" s="142"/>
      <c r="L80" s="142"/>
      <c r="M80" s="142"/>
    </row>
    <row r="81" spans="11:13" x14ac:dyDescent="0.25">
      <c r="K81" s="142"/>
      <c r="L81" s="142"/>
      <c r="M81" s="142"/>
    </row>
    <row r="82" spans="11:13" x14ac:dyDescent="0.25">
      <c r="K82" s="142"/>
      <c r="L82" s="142"/>
      <c r="M82" s="142"/>
    </row>
    <row r="83" spans="11:13" x14ac:dyDescent="0.25">
      <c r="K83" s="142"/>
      <c r="L83" s="142"/>
      <c r="M83" s="142"/>
    </row>
    <row r="84" spans="11:13" x14ac:dyDescent="0.25">
      <c r="K84" s="142"/>
      <c r="L84" s="142"/>
      <c r="M84" s="142"/>
    </row>
    <row r="85" spans="11:13" x14ac:dyDescent="0.25">
      <c r="K85" s="142"/>
      <c r="L85" s="142"/>
      <c r="M85" s="142"/>
    </row>
    <row r="86" spans="11:13" x14ac:dyDescent="0.25">
      <c r="K86" s="142"/>
      <c r="L86" s="142"/>
      <c r="M86" s="142"/>
    </row>
    <row r="87" spans="11:13" x14ac:dyDescent="0.25">
      <c r="K87" s="142"/>
      <c r="L87" s="142"/>
      <c r="M87" s="142"/>
    </row>
    <row r="88" spans="11:13" x14ac:dyDescent="0.25">
      <c r="K88" s="142"/>
      <c r="L88" s="142"/>
      <c r="M88" s="142"/>
    </row>
    <row r="89" spans="11:13" x14ac:dyDescent="0.25">
      <c r="K89" s="142"/>
      <c r="L89" s="142"/>
      <c r="M89" s="142"/>
    </row>
    <row r="90" spans="11:13" x14ac:dyDescent="0.25">
      <c r="K90" s="142"/>
      <c r="L90" s="142"/>
      <c r="M90" s="142"/>
    </row>
    <row r="91" spans="11:13" x14ac:dyDescent="0.25">
      <c r="K91" s="142"/>
      <c r="L91" s="142"/>
      <c r="M91" s="142"/>
    </row>
    <row r="92" spans="11:13" x14ac:dyDescent="0.25">
      <c r="K92" s="142"/>
      <c r="L92" s="142"/>
      <c r="M92" s="142"/>
    </row>
    <row r="93" spans="11:13" x14ac:dyDescent="0.25">
      <c r="K93" s="142"/>
      <c r="L93" s="142"/>
      <c r="M93" s="142"/>
    </row>
    <row r="94" spans="11:13" x14ac:dyDescent="0.25">
      <c r="K94" s="142"/>
      <c r="L94" s="142"/>
      <c r="M94" s="142"/>
    </row>
    <row r="95" spans="11:13" x14ac:dyDescent="0.25">
      <c r="K95" s="142"/>
      <c r="L95" s="142"/>
      <c r="M95" s="142"/>
    </row>
    <row r="96" spans="11:13" x14ac:dyDescent="0.25">
      <c r="K96" s="142"/>
      <c r="L96" s="142"/>
      <c r="M96" s="142"/>
    </row>
    <row r="97" spans="11:13" x14ac:dyDescent="0.25">
      <c r="K97" s="142"/>
      <c r="L97" s="142"/>
      <c r="M97" s="142"/>
    </row>
    <row r="98" spans="11:13" x14ac:dyDescent="0.25">
      <c r="K98" s="142"/>
      <c r="L98" s="142"/>
      <c r="M98" s="142"/>
    </row>
    <row r="99" spans="11:13" x14ac:dyDescent="0.25">
      <c r="K99" s="142"/>
      <c r="L99" s="142"/>
      <c r="M99" s="142"/>
    </row>
    <row r="100" spans="11:13" x14ac:dyDescent="0.25">
      <c r="K100" s="142"/>
      <c r="L100" s="142"/>
      <c r="M100" s="142"/>
    </row>
    <row r="101" spans="11:13" x14ac:dyDescent="0.25">
      <c r="K101" s="142"/>
      <c r="L101" s="142"/>
      <c r="M101" s="142"/>
    </row>
    <row r="102" spans="11:13" x14ac:dyDescent="0.25">
      <c r="K102" s="142"/>
      <c r="L102" s="142"/>
      <c r="M102" s="142"/>
    </row>
    <row r="103" spans="11:13" x14ac:dyDescent="0.25">
      <c r="K103" s="142"/>
      <c r="L103" s="142"/>
      <c r="M103" s="142"/>
    </row>
    <row r="104" spans="11:13" x14ac:dyDescent="0.25">
      <c r="K104" s="142"/>
      <c r="L104" s="142"/>
      <c r="M104" s="142"/>
    </row>
    <row r="105" spans="11:13" x14ac:dyDescent="0.25">
      <c r="K105" s="142"/>
      <c r="L105" s="142"/>
      <c r="M105" s="142"/>
    </row>
    <row r="106" spans="11:13" x14ac:dyDescent="0.25">
      <c r="K106" s="142"/>
      <c r="L106" s="142"/>
      <c r="M106" s="142"/>
    </row>
    <row r="107" spans="11:13" x14ac:dyDescent="0.25">
      <c r="K107" s="142"/>
      <c r="L107" s="142"/>
      <c r="M107" s="142"/>
    </row>
    <row r="108" spans="11:13" x14ac:dyDescent="0.25">
      <c r="K108" s="142"/>
      <c r="L108" s="142"/>
      <c r="M108" s="142"/>
    </row>
    <row r="109" spans="11:13" x14ac:dyDescent="0.25">
      <c r="K109" s="142"/>
      <c r="L109" s="142"/>
      <c r="M109" s="142"/>
    </row>
    <row r="110" spans="11:13" x14ac:dyDescent="0.25">
      <c r="K110" s="142"/>
      <c r="L110" s="142"/>
      <c r="M110" s="142"/>
    </row>
    <row r="111" spans="11:13" x14ac:dyDescent="0.25">
      <c r="K111" s="142"/>
      <c r="L111" s="142"/>
      <c r="M111" s="142"/>
    </row>
    <row r="112" spans="11:13" x14ac:dyDescent="0.25">
      <c r="K112" s="142"/>
      <c r="L112" s="142"/>
      <c r="M112" s="142"/>
    </row>
    <row r="113" spans="11:13" x14ac:dyDescent="0.25">
      <c r="K113" s="142"/>
      <c r="L113" s="142"/>
      <c r="M113" s="142"/>
    </row>
    <row r="114" spans="11:13" x14ac:dyDescent="0.25">
      <c r="K114" s="142"/>
      <c r="L114" s="142"/>
      <c r="M114" s="142"/>
    </row>
    <row r="115" spans="11:13" x14ac:dyDescent="0.25">
      <c r="K115" s="142"/>
      <c r="L115" s="142"/>
      <c r="M115" s="142"/>
    </row>
    <row r="116" spans="11:13" x14ac:dyDescent="0.25">
      <c r="K116" s="142"/>
      <c r="L116" s="142"/>
      <c r="M116" s="142"/>
    </row>
    <row r="117" spans="11:13" x14ac:dyDescent="0.25">
      <c r="K117" s="142"/>
      <c r="L117" s="142"/>
      <c r="M117" s="142"/>
    </row>
    <row r="118" spans="11:13" x14ac:dyDescent="0.25">
      <c r="K118" s="142"/>
      <c r="L118" s="142"/>
      <c r="M118" s="142"/>
    </row>
  </sheetData>
  <conditionalFormatting sqref="K2:K9">
    <cfRule type="cellIs" dxfId="131" priority="3" operator="lessThan">
      <formula>-0.2</formula>
    </cfRule>
    <cfRule type="cellIs" dxfId="130" priority="4" operator="greaterThan">
      <formula>0.2</formula>
    </cfRule>
  </conditionalFormatting>
  <conditionalFormatting sqref="L2:L9">
    <cfRule type="cellIs" dxfId="129" priority="1" operator="lessThan">
      <formula>-0.2</formula>
    </cfRule>
    <cfRule type="cellIs" dxfId="128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>
    <tabColor theme="7" tint="0.59999389629810485"/>
  </sheetPr>
  <dimension ref="A1:M118"/>
  <sheetViews>
    <sheetView showGridLines="0" topLeftCell="G1" zoomScale="80" zoomScaleNormal="80" workbookViewId="0">
      <selection activeCell="I32" sqref="I32:I33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4" width="6.42578125" bestFit="1" customWidth="1"/>
    <col min="5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2</v>
      </c>
      <c r="B2" t="str">
        <f>VLOOKUP(C:C,worksheet!A:T, 3, FALSE)</f>
        <v>I-15 HOV SB</v>
      </c>
      <c r="C2">
        <f>'[2]I-15 HOV SB'!A2</f>
        <v>513</v>
      </c>
      <c r="D2">
        <f>VLOOKUP(C:C,worksheet!A:T, 4, FALSE)</f>
        <v>5</v>
      </c>
      <c r="E2">
        <f>VLOOKUP(C:C,worksheet!A:T, 5, FALSE)</f>
        <v>0.22</v>
      </c>
      <c r="F2" t="str">
        <f>VLOOKUP(C:C,worksheet!A:T, 6, FALSE)</f>
        <v>VIA RANCHO</v>
      </c>
      <c r="G2">
        <f>VLOOKUP(C:C,worksheet!A:T, 8, FALSE)</f>
        <v>55.78</v>
      </c>
      <c r="H2">
        <f>VLOOKUP(C:C,worksheet!A:T, 10, FALSE)</f>
        <v>70.08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2</v>
      </c>
      <c r="B3" t="str">
        <f>VLOOKUP(C:C,worksheet!A:T, 3, FALSE)</f>
        <v>I-15 HOV SB</v>
      </c>
      <c r="C3">
        <f>'[2]I-15 HOV SB'!A3</f>
        <v>520</v>
      </c>
      <c r="D3">
        <f>VLOOKUP(C:C,worksheet!A:T, 4, FALSE)</f>
        <v>10</v>
      </c>
      <c r="E3">
        <f>VLOOKUP(C:C,worksheet!A:T, 5, FALSE)</f>
        <v>2.2000000000000002</v>
      </c>
      <c r="F3" t="str">
        <f>VLOOKUP(C:C,worksheet!A:T, 6, FALSE)</f>
        <v>RANCHO BERNARDO</v>
      </c>
      <c r="G3">
        <f>VLOOKUP(C:C,worksheet!A:T, 8, FALSE)</f>
        <v>71.27</v>
      </c>
      <c r="H3">
        <f>VLOOKUP(C:C,worksheet!A:T, 10, FALSE)</f>
        <v>66.92</v>
      </c>
      <c r="I3">
        <f>VLOOKUP(C:C,worksheet!A:T, 13, FALSE)</f>
        <v>0</v>
      </c>
      <c r="J3">
        <f>VLOOKUP(C:C,worksheet!A:T, 15, FALSE)</f>
        <v>0</v>
      </c>
      <c r="K3" s="143">
        <f t="shared" ref="K3:K13" si="0">(I3/G3)-1</f>
        <v>-1</v>
      </c>
      <c r="L3" s="143">
        <f t="shared" ref="L3:L13" si="1">(J3/H3)-1</f>
        <v>-1</v>
      </c>
      <c r="M3" s="142"/>
    </row>
    <row r="4" spans="1:13" x14ac:dyDescent="0.25">
      <c r="A4">
        <f>VLOOKUP(C:C,worksheet!A:T, 2, FALSE)</f>
        <v>2</v>
      </c>
      <c r="B4" t="str">
        <f>VLOOKUP(C:C,worksheet!A:T, 3, FALSE)</f>
        <v>I-15 HOV SB</v>
      </c>
      <c r="C4">
        <f>'[2]I-15 HOV SB'!A4</f>
        <v>22275</v>
      </c>
      <c r="D4">
        <f>VLOOKUP(C:C,worksheet!A:T, 4, FALSE)</f>
        <v>11</v>
      </c>
      <c r="E4">
        <f>VLOOKUP(C:C,worksheet!A:T, 5, FALSE)</f>
        <v>0.14000000000000001</v>
      </c>
      <c r="F4" t="str">
        <f>VLOOKUP(C:C,worksheet!A:T, 6, FALSE)</f>
        <v>CARMEL MTN</v>
      </c>
      <c r="G4">
        <f>VLOOKUP(C:C,worksheet!A:T, 8, FALSE)</f>
        <v>55.87</v>
      </c>
      <c r="H4">
        <f>VLOOKUP(C:C,worksheet!A:T, 10, FALSE)</f>
        <v>68.11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A5">
        <f>VLOOKUP(C:C,worksheet!A:T, 2, FALSE)</f>
        <v>2</v>
      </c>
      <c r="B5" t="str">
        <f>VLOOKUP(C:C,worksheet!A:T, 3, FALSE)</f>
        <v>I-15 HOV SB</v>
      </c>
      <c r="C5">
        <f>'[2]I-15 HOV SB'!A5</f>
        <v>522</v>
      </c>
      <c r="D5">
        <f>VLOOKUP(C:C,worksheet!A:T, 4, FALSE)</f>
        <v>12</v>
      </c>
      <c r="E5">
        <f>VLOOKUP(C:C,worksheet!A:T, 5, FALSE)</f>
        <v>0.34</v>
      </c>
      <c r="F5" t="str">
        <f>VLOOKUP(C:C,worksheet!A:T, 6, FALSE)</f>
        <v>CARMEL MTN</v>
      </c>
      <c r="G5">
        <f>VLOOKUP(C:C,worksheet!A:T, 8, FALSE)</f>
        <v>70.53</v>
      </c>
      <c r="H5">
        <f>VLOOKUP(C:C,worksheet!A:T, 10, FALSE)</f>
        <v>68.44</v>
      </c>
      <c r="I5">
        <f>VLOOKUP(C:C,worksheet!A:T, 13, FALSE)</f>
        <v>0</v>
      </c>
      <c r="J5">
        <f>VLOOKUP(C:C,worksheet!A:T, 15, FALSE)</f>
        <v>0</v>
      </c>
      <c r="K5" s="143">
        <f t="shared" si="0"/>
        <v>-1</v>
      </c>
      <c r="L5" s="143">
        <f t="shared" si="1"/>
        <v>-1</v>
      </c>
      <c r="M5" s="142"/>
    </row>
    <row r="6" spans="1:13" x14ac:dyDescent="0.25">
      <c r="A6">
        <f>VLOOKUP(C:C,worksheet!A:T, 2, FALSE)</f>
        <v>2</v>
      </c>
      <c r="B6" t="str">
        <f>VLOOKUP(C:C,worksheet!A:T, 3, FALSE)</f>
        <v>I-15 HOV SB</v>
      </c>
      <c r="C6">
        <f>'[2]I-15 HOV SB'!A6</f>
        <v>524</v>
      </c>
      <c r="D6">
        <f>VLOOKUP(C:C,worksheet!A:T, 4, FALSE)</f>
        <v>13</v>
      </c>
      <c r="E6">
        <f>VLOOKUP(C:C,worksheet!A:T, 5, FALSE)</f>
        <v>0.2</v>
      </c>
      <c r="F6" t="str">
        <f>VLOOKUP(C:C,worksheet!A:T, 6, FALSE)</f>
        <v>CARMEL MTN</v>
      </c>
      <c r="G6">
        <f>VLOOKUP(C:C,worksheet!A:T, 8, FALSE)</f>
        <v>70.72</v>
      </c>
      <c r="H6">
        <f>VLOOKUP(C:C,worksheet!A:T, 10, FALSE)</f>
        <v>71.12</v>
      </c>
      <c r="I6">
        <f>VLOOKUP(C:C,worksheet!A:T, 13, FALSE)</f>
        <v>0</v>
      </c>
      <c r="J6">
        <f>VLOOKUP(C:C,worksheet!A:T, 15, FALSE)</f>
        <v>0</v>
      </c>
      <c r="K6" s="143">
        <f t="shared" si="0"/>
        <v>-1</v>
      </c>
      <c r="L6" s="143">
        <f t="shared" si="1"/>
        <v>-1</v>
      </c>
      <c r="M6" s="142"/>
    </row>
    <row r="7" spans="1:13" x14ac:dyDescent="0.25">
      <c r="A7">
        <f>VLOOKUP(C:C,worksheet!A:T, 2, FALSE)</f>
        <v>2</v>
      </c>
      <c r="B7" t="str">
        <f>VLOOKUP(C:C,worksheet!A:T, 3, FALSE)</f>
        <v>I-15 HOV SB</v>
      </c>
      <c r="C7">
        <f>'[2]I-15 HOV SB'!A7</f>
        <v>525</v>
      </c>
      <c r="D7">
        <f>VLOOKUP(C:C,worksheet!A:T, 4, FALSE)</f>
        <v>14</v>
      </c>
      <c r="E7">
        <f>VLOOKUP(C:C,worksheet!A:T, 5, FALSE)</f>
        <v>1.65</v>
      </c>
      <c r="F7" t="str">
        <f>VLOOKUP(C:C,worksheet!A:T, 6, FALSE)</f>
        <v>I-15 SB</v>
      </c>
      <c r="G7">
        <f>VLOOKUP(C:C,worksheet!A:T, 8, FALSE)</f>
        <v>70.72</v>
      </c>
      <c r="H7">
        <f>VLOOKUP(C:C,worksheet!A:T, 10, FALSE)</f>
        <v>71.12</v>
      </c>
      <c r="I7">
        <f>VLOOKUP(C:C,worksheet!A:T, 13, FALSE)</f>
        <v>0</v>
      </c>
      <c r="J7">
        <f>VLOOKUP(C:C,worksheet!A:T, 15, FALSE)</f>
        <v>0</v>
      </c>
      <c r="K7" s="143">
        <f t="shared" si="0"/>
        <v>-1</v>
      </c>
      <c r="L7" s="143">
        <f t="shared" si="1"/>
        <v>-1</v>
      </c>
      <c r="M7" s="142"/>
    </row>
    <row r="8" spans="1:13" x14ac:dyDescent="0.25">
      <c r="A8">
        <f>VLOOKUP(C:C,worksheet!A:T, 2, FALSE)</f>
        <v>2</v>
      </c>
      <c r="B8" t="str">
        <f>VLOOKUP(C:C,worksheet!A:T, 3, FALSE)</f>
        <v>I-15 HOV SB</v>
      </c>
      <c r="C8">
        <f>'[2]I-15 HOV SB'!A8</f>
        <v>553</v>
      </c>
      <c r="D8">
        <f>VLOOKUP(C:C,worksheet!A:T, 4, FALSE)</f>
        <v>15</v>
      </c>
      <c r="E8">
        <f>VLOOKUP(C:C,worksheet!A:T, 5, FALSE)</f>
        <v>1.05</v>
      </c>
      <c r="F8" t="str">
        <f>VLOOKUP(C:C,worksheet!A:T, 6, FALSE)</f>
        <v>I-15 SB</v>
      </c>
      <c r="G8">
        <f>VLOOKUP(C:C,worksheet!A:T, 8, FALSE)</f>
        <v>72.33</v>
      </c>
      <c r="H8">
        <f>VLOOKUP(C:C,worksheet!A:T, 10, FALSE)</f>
        <v>69.45</v>
      </c>
      <c r="I8">
        <f>VLOOKUP(C:C,worksheet!A:T, 13, FALSE)</f>
        <v>0</v>
      </c>
      <c r="J8">
        <f>VLOOKUP(C:C,worksheet!A:T, 15, FALSE)</f>
        <v>0</v>
      </c>
      <c r="K8" s="143">
        <f t="shared" si="0"/>
        <v>-1</v>
      </c>
      <c r="L8" s="143">
        <f t="shared" si="1"/>
        <v>-1</v>
      </c>
      <c r="M8" s="142"/>
    </row>
    <row r="9" spans="1:13" x14ac:dyDescent="0.25">
      <c r="A9">
        <f>VLOOKUP(C:C,worksheet!A:T, 2, FALSE)</f>
        <v>2</v>
      </c>
      <c r="B9" t="str">
        <f>VLOOKUP(C:C,worksheet!A:T, 3, FALSE)</f>
        <v>I-15 HOV SB</v>
      </c>
      <c r="C9">
        <f>'[2]I-15 HOV SB'!A9</f>
        <v>528</v>
      </c>
      <c r="D9">
        <f>VLOOKUP(C:C,worksheet!A:T, 4, FALSE)</f>
        <v>16</v>
      </c>
      <c r="E9">
        <f>VLOOKUP(C:C,worksheet!A:T, 5, FALSE)</f>
        <v>0.41</v>
      </c>
      <c r="F9" t="str">
        <f>VLOOKUP(C:C,worksheet!A:T, 6, FALSE)</f>
        <v>I-15 SB</v>
      </c>
      <c r="G9">
        <f>VLOOKUP(C:C,worksheet!A:T, 8, FALSE)</f>
        <v>65.010000000000005</v>
      </c>
      <c r="H9">
        <f>VLOOKUP(C:C,worksheet!A:T, 10, FALSE)</f>
        <v>66.08</v>
      </c>
      <c r="I9">
        <f>VLOOKUP(C:C,worksheet!A:T, 13, FALSE)</f>
        <v>0</v>
      </c>
      <c r="J9">
        <f>VLOOKUP(C:C,worksheet!A:T, 15, FALSE)</f>
        <v>0</v>
      </c>
      <c r="K9" s="143">
        <f t="shared" si="0"/>
        <v>-1</v>
      </c>
      <c r="L9" s="143">
        <f t="shared" si="1"/>
        <v>-1</v>
      </c>
      <c r="M9" s="142"/>
    </row>
    <row r="10" spans="1:13" x14ac:dyDescent="0.25">
      <c r="A10">
        <f>VLOOKUP(C:C,worksheet!A:T, 2, FALSE)</f>
        <v>2</v>
      </c>
      <c r="B10" t="str">
        <f>VLOOKUP(C:C,worksheet!A:T, 3, FALSE)</f>
        <v>I-15 HOV SB</v>
      </c>
      <c r="C10">
        <f>'[2]I-15 HOV SB'!A10</f>
        <v>29409</v>
      </c>
      <c r="D10">
        <f>VLOOKUP(C:C,worksheet!A:T, 4, FALSE)</f>
        <v>17</v>
      </c>
      <c r="E10">
        <f>VLOOKUP(C:C,worksheet!A:T, 5, FALSE)</f>
        <v>0.28000000000000003</v>
      </c>
      <c r="F10" t="str">
        <f>VLOOKUP(C:C,worksheet!A:T, 6, FALSE)</f>
        <v>RANCHO PENASQUITOS</v>
      </c>
      <c r="G10">
        <f>VLOOKUP(C:C,worksheet!A:T, 8, FALSE)</f>
        <v>71.97</v>
      </c>
      <c r="H10">
        <f>VLOOKUP(C:C,worksheet!A:T, 10, FALSE)</f>
        <v>67.17</v>
      </c>
      <c r="I10">
        <f>VLOOKUP(C:C,worksheet!A:T, 13, FALSE)</f>
        <v>0</v>
      </c>
      <c r="J10">
        <f>VLOOKUP(C:C,worksheet!A:T, 15, FALSE)</f>
        <v>0</v>
      </c>
      <c r="K10" s="143">
        <f t="shared" si="0"/>
        <v>-1</v>
      </c>
      <c r="L10" s="143">
        <f t="shared" si="1"/>
        <v>-1</v>
      </c>
      <c r="M10" s="142"/>
    </row>
    <row r="11" spans="1:13" x14ac:dyDescent="0.25">
      <c r="A11">
        <f>VLOOKUP(C:C,worksheet!A:T, 2, FALSE)</f>
        <v>2</v>
      </c>
      <c r="B11" t="str">
        <f>VLOOKUP(C:C,worksheet!A:T, 3, FALSE)</f>
        <v>I-15 HOV SB</v>
      </c>
      <c r="C11">
        <f>'[2]I-15 HOV SB'!A11</f>
        <v>23142</v>
      </c>
      <c r="D11">
        <f>VLOOKUP(C:C,worksheet!A:T, 4, FALSE)</f>
        <v>18</v>
      </c>
      <c r="E11">
        <f>VLOOKUP(C:C,worksheet!A:T, 5, FALSE)</f>
        <v>1.91</v>
      </c>
      <c r="F11" t="str">
        <f>VLOOKUP(C:C,worksheet!A:T, 6, FALSE)</f>
        <v>MIRA MESA</v>
      </c>
      <c r="G11">
        <f>VLOOKUP(C:C,worksheet!A:T, 8, FALSE)</f>
        <v>72.19</v>
      </c>
      <c r="H11">
        <f>VLOOKUP(C:C,worksheet!A:T, 10, FALSE)</f>
        <v>69.42</v>
      </c>
      <c r="I11">
        <f>VLOOKUP(C:C,worksheet!A:T, 13, FALSE)</f>
        <v>0</v>
      </c>
      <c r="J11">
        <f>VLOOKUP(C:C,worksheet!A:T, 15, FALSE)</f>
        <v>0</v>
      </c>
      <c r="K11" s="143">
        <f t="shared" si="0"/>
        <v>-1</v>
      </c>
      <c r="L11" s="143">
        <f t="shared" si="1"/>
        <v>-1</v>
      </c>
      <c r="M11" s="142"/>
    </row>
    <row r="12" spans="1:13" x14ac:dyDescent="0.25">
      <c r="A12">
        <f>VLOOKUP(C:C,worksheet!A:T, 2, FALSE)</f>
        <v>2</v>
      </c>
      <c r="B12" t="str">
        <f>VLOOKUP(C:C,worksheet!A:T, 3, FALSE)</f>
        <v>I-15 HOV SB</v>
      </c>
      <c r="C12">
        <f>'[2]I-15 HOV SB'!A12</f>
        <v>29415</v>
      </c>
      <c r="D12">
        <f>VLOOKUP(C:C,worksheet!A:T, 4, FALSE)</f>
        <v>19</v>
      </c>
      <c r="E12">
        <f>VLOOKUP(C:C,worksheet!A:T, 5, FALSE)</f>
        <v>1.54</v>
      </c>
      <c r="F12" t="str">
        <f>VLOOKUP(C:C,worksheet!A:T, 6, FALSE)</f>
        <v>MIRAMAR</v>
      </c>
      <c r="G12">
        <f>VLOOKUP(C:C,worksheet!A:T, 8, FALSE)</f>
        <v>72.12</v>
      </c>
      <c r="H12">
        <f>VLOOKUP(C:C,worksheet!A:T, 10, FALSE)</f>
        <v>68.87</v>
      </c>
      <c r="I12">
        <f>VLOOKUP(C:C,worksheet!A:T, 13, FALSE)</f>
        <v>0</v>
      </c>
      <c r="J12">
        <f>VLOOKUP(C:C,worksheet!A:T, 15, FALSE)</f>
        <v>0</v>
      </c>
      <c r="K12" s="143">
        <f t="shared" si="0"/>
        <v>-1</v>
      </c>
      <c r="L12" s="143">
        <f t="shared" si="1"/>
        <v>-1</v>
      </c>
      <c r="M12" s="142"/>
    </row>
    <row r="13" spans="1:13" x14ac:dyDescent="0.25">
      <c r="A13">
        <f>VLOOKUP(C:C,worksheet!A:T, 2, FALSE)</f>
        <v>2</v>
      </c>
      <c r="B13" t="str">
        <f>VLOOKUP(C:C,worksheet!A:T, 3, FALSE)</f>
        <v>I-15 HOV SB</v>
      </c>
      <c r="C13">
        <f>'[2]I-15 HOV SB'!A13</f>
        <v>31144</v>
      </c>
      <c r="D13">
        <f>VLOOKUP(C:C,worksheet!A:T, 4, FALSE)</f>
        <v>20</v>
      </c>
      <c r="E13">
        <f>VLOOKUP(C:C,worksheet!A:T, 5, FALSE)</f>
        <v>0.52</v>
      </c>
      <c r="F13" t="str">
        <f>VLOOKUP(C:C,worksheet!A:T, 6, FALSE)</f>
        <v>ramp I-15 HOV SB</v>
      </c>
      <c r="G13">
        <f>VLOOKUP(C:C,worksheet!A:T, 8, FALSE)</f>
        <v>73.209999999999994</v>
      </c>
      <c r="H13">
        <f>VLOOKUP(C:C,worksheet!A:T, 10, FALSE)</f>
        <v>66.58</v>
      </c>
      <c r="I13">
        <f>VLOOKUP(C:C,worksheet!A:T, 13, FALSE)</f>
        <v>0</v>
      </c>
      <c r="J13">
        <f>VLOOKUP(C:C,worksheet!A:T, 15, FALSE)</f>
        <v>0</v>
      </c>
      <c r="K13" s="143">
        <f t="shared" si="0"/>
        <v>-1</v>
      </c>
      <c r="L13" s="143">
        <f t="shared" si="1"/>
        <v>-1</v>
      </c>
      <c r="M13" s="142"/>
    </row>
    <row r="14" spans="1:13" x14ac:dyDescent="0.25">
      <c r="K14" s="142"/>
      <c r="L14" s="142"/>
      <c r="M14" s="142"/>
    </row>
    <row r="15" spans="1:13" x14ac:dyDescent="0.25">
      <c r="K15" s="142"/>
      <c r="L15" s="142"/>
      <c r="M15" s="142"/>
    </row>
    <row r="16" spans="1:13" x14ac:dyDescent="0.25">
      <c r="K16" s="142"/>
      <c r="L16" s="142"/>
      <c r="M16" s="142"/>
    </row>
    <row r="17" spans="11:13" x14ac:dyDescent="0.25">
      <c r="K17" s="142"/>
      <c r="L17" s="142"/>
      <c r="M17" s="142"/>
    </row>
    <row r="18" spans="11:13" x14ac:dyDescent="0.25">
      <c r="K18" s="142"/>
      <c r="L18" s="142"/>
      <c r="M18" s="142"/>
    </row>
    <row r="19" spans="11:13" x14ac:dyDescent="0.25">
      <c r="K19" s="142"/>
      <c r="L19" s="142"/>
      <c r="M19" s="142"/>
    </row>
    <row r="20" spans="11:13" x14ac:dyDescent="0.25">
      <c r="K20" s="142"/>
      <c r="L20" s="142"/>
      <c r="M20" s="142"/>
    </row>
    <row r="21" spans="11:13" x14ac:dyDescent="0.25">
      <c r="K21" s="142"/>
      <c r="L21" s="142"/>
      <c r="M21" s="142"/>
    </row>
    <row r="22" spans="11:13" x14ac:dyDescent="0.25">
      <c r="K22" s="142"/>
      <c r="L22" s="142"/>
      <c r="M22" s="142"/>
    </row>
    <row r="23" spans="11:13" x14ac:dyDescent="0.25">
      <c r="K23" s="142"/>
      <c r="L23" s="142"/>
      <c r="M23" s="142"/>
    </row>
    <row r="24" spans="11:13" x14ac:dyDescent="0.25">
      <c r="K24" s="142"/>
      <c r="L24" s="142"/>
      <c r="M24" s="142"/>
    </row>
    <row r="25" spans="11:13" x14ac:dyDescent="0.25">
      <c r="K25" s="142"/>
      <c r="L25" s="142"/>
      <c r="M25" s="142"/>
    </row>
    <row r="26" spans="11:13" x14ac:dyDescent="0.25">
      <c r="K26" s="142"/>
      <c r="L26" s="142"/>
      <c r="M26" s="142"/>
    </row>
    <row r="27" spans="11:13" x14ac:dyDescent="0.25">
      <c r="K27" s="142"/>
      <c r="L27" s="142"/>
      <c r="M27" s="142"/>
    </row>
    <row r="28" spans="11:13" x14ac:dyDescent="0.25">
      <c r="K28" s="142"/>
      <c r="L28" s="142"/>
      <c r="M28" s="142"/>
    </row>
    <row r="29" spans="11:13" x14ac:dyDescent="0.25">
      <c r="K29" s="142"/>
      <c r="L29" s="142"/>
      <c r="M29" s="142"/>
    </row>
    <row r="30" spans="11:13" x14ac:dyDescent="0.25">
      <c r="K30" s="142"/>
      <c r="L30" s="142"/>
      <c r="M30" s="142"/>
    </row>
    <row r="31" spans="11:13" x14ac:dyDescent="0.25">
      <c r="K31" s="142"/>
      <c r="L31" s="142"/>
      <c r="M31" s="142"/>
    </row>
    <row r="32" spans="11:13" x14ac:dyDescent="0.25">
      <c r="K32" s="142"/>
      <c r="L32" s="142"/>
      <c r="M32" s="142"/>
    </row>
    <row r="33" spans="11:13" x14ac:dyDescent="0.25">
      <c r="K33" s="142"/>
      <c r="L33" s="142"/>
      <c r="M33" s="142"/>
    </row>
    <row r="34" spans="11:13" x14ac:dyDescent="0.25">
      <c r="K34" s="142"/>
      <c r="L34" s="142"/>
      <c r="M34" s="142"/>
    </row>
    <row r="35" spans="11:13" x14ac:dyDescent="0.25">
      <c r="K35" s="142"/>
      <c r="L35" s="142"/>
      <c r="M35" s="142"/>
    </row>
    <row r="36" spans="11:13" x14ac:dyDescent="0.25">
      <c r="K36" s="142"/>
      <c r="L36" s="142"/>
      <c r="M36" s="142"/>
    </row>
    <row r="37" spans="11:13" x14ac:dyDescent="0.25">
      <c r="K37" s="142"/>
      <c r="L37" s="142"/>
      <c r="M37" s="142"/>
    </row>
    <row r="38" spans="11:13" x14ac:dyDescent="0.25">
      <c r="K38" s="142"/>
      <c r="L38" s="142"/>
      <c r="M38" s="142"/>
    </row>
    <row r="39" spans="11:13" x14ac:dyDescent="0.25">
      <c r="K39" s="142"/>
      <c r="L39" s="142"/>
      <c r="M39" s="142"/>
    </row>
    <row r="40" spans="11:13" x14ac:dyDescent="0.25">
      <c r="K40" s="142"/>
      <c r="L40" s="142"/>
      <c r="M40" s="142"/>
    </row>
    <row r="41" spans="11:13" x14ac:dyDescent="0.25">
      <c r="K41" s="142"/>
      <c r="L41" s="142"/>
      <c r="M41" s="142"/>
    </row>
    <row r="42" spans="11:13" x14ac:dyDescent="0.25">
      <c r="K42" s="142"/>
      <c r="L42" s="142"/>
      <c r="M42" s="142"/>
    </row>
    <row r="43" spans="11:13" x14ac:dyDescent="0.25">
      <c r="K43" s="142"/>
      <c r="L43" s="142"/>
      <c r="M43" s="142"/>
    </row>
    <row r="44" spans="11:13" x14ac:dyDescent="0.25">
      <c r="K44" s="142"/>
      <c r="L44" s="142"/>
      <c r="M44" s="142"/>
    </row>
    <row r="45" spans="11:13" x14ac:dyDescent="0.25">
      <c r="K45" s="142"/>
      <c r="L45" s="142"/>
      <c r="M45" s="142"/>
    </row>
    <row r="46" spans="11:13" x14ac:dyDescent="0.25">
      <c r="K46" s="142"/>
      <c r="L46" s="142"/>
      <c r="M46" s="142"/>
    </row>
    <row r="47" spans="11:13" x14ac:dyDescent="0.25">
      <c r="K47" s="142"/>
      <c r="L47" s="142"/>
      <c r="M47" s="142"/>
    </row>
    <row r="48" spans="11:13" x14ac:dyDescent="0.25">
      <c r="K48" s="142"/>
      <c r="L48" s="142"/>
      <c r="M48" s="142"/>
    </row>
    <row r="49" spans="11:13" x14ac:dyDescent="0.25">
      <c r="K49" s="142"/>
      <c r="L49" s="142"/>
      <c r="M49" s="142"/>
    </row>
    <row r="50" spans="11:13" x14ac:dyDescent="0.25">
      <c r="K50" s="142"/>
      <c r="L50" s="142"/>
      <c r="M50" s="142"/>
    </row>
    <row r="51" spans="11:13" x14ac:dyDescent="0.25">
      <c r="K51" s="142"/>
      <c r="L51" s="142"/>
      <c r="M51" s="142"/>
    </row>
    <row r="52" spans="11:13" x14ac:dyDescent="0.25">
      <c r="K52" s="142"/>
      <c r="L52" s="142"/>
      <c r="M52" s="142"/>
    </row>
    <row r="53" spans="11:13" x14ac:dyDescent="0.25">
      <c r="K53" s="142"/>
      <c r="L53" s="142"/>
      <c r="M53" s="142"/>
    </row>
    <row r="54" spans="11:13" x14ac:dyDescent="0.25">
      <c r="K54" s="142"/>
      <c r="L54" s="142"/>
      <c r="M54" s="142"/>
    </row>
    <row r="55" spans="11:13" x14ac:dyDescent="0.25">
      <c r="K55" s="142"/>
      <c r="L55" s="142"/>
      <c r="M55" s="142"/>
    </row>
    <row r="56" spans="11:13" x14ac:dyDescent="0.25">
      <c r="K56" s="142"/>
      <c r="L56" s="142"/>
      <c r="M56" s="142"/>
    </row>
    <row r="57" spans="11:13" x14ac:dyDescent="0.25">
      <c r="K57" s="142"/>
      <c r="L57" s="142"/>
      <c r="M57" s="142"/>
    </row>
    <row r="58" spans="11:13" x14ac:dyDescent="0.25">
      <c r="K58" s="142"/>
      <c r="L58" s="142"/>
      <c r="M58" s="142"/>
    </row>
    <row r="59" spans="11:13" x14ac:dyDescent="0.25">
      <c r="K59" s="142"/>
      <c r="L59" s="142"/>
      <c r="M59" s="142"/>
    </row>
    <row r="60" spans="11:13" x14ac:dyDescent="0.25">
      <c r="K60" s="142"/>
      <c r="L60" s="142"/>
      <c r="M60" s="142"/>
    </row>
    <row r="61" spans="11:13" x14ac:dyDescent="0.25">
      <c r="K61" s="142"/>
      <c r="L61" s="142"/>
      <c r="M61" s="142"/>
    </row>
    <row r="62" spans="11:13" x14ac:dyDescent="0.25">
      <c r="K62" s="142"/>
      <c r="L62" s="142"/>
      <c r="M62" s="142"/>
    </row>
    <row r="63" spans="11:13" x14ac:dyDescent="0.25">
      <c r="K63" s="142"/>
      <c r="L63" s="142"/>
      <c r="M63" s="142"/>
    </row>
    <row r="64" spans="11:13" x14ac:dyDescent="0.25">
      <c r="K64" s="142"/>
      <c r="L64" s="142"/>
      <c r="M64" s="142"/>
    </row>
    <row r="65" spans="11:13" x14ac:dyDescent="0.25">
      <c r="K65" s="142"/>
      <c r="L65" s="142"/>
      <c r="M65" s="142"/>
    </row>
    <row r="66" spans="11:13" x14ac:dyDescent="0.25">
      <c r="K66" s="142"/>
      <c r="L66" s="142"/>
      <c r="M66" s="142"/>
    </row>
    <row r="67" spans="11:13" x14ac:dyDescent="0.25">
      <c r="K67" s="142"/>
      <c r="L67" s="142"/>
      <c r="M67" s="142"/>
    </row>
    <row r="68" spans="11:13" x14ac:dyDescent="0.25">
      <c r="K68" s="142"/>
      <c r="L68" s="142"/>
      <c r="M68" s="142"/>
    </row>
    <row r="69" spans="11:13" x14ac:dyDescent="0.25">
      <c r="K69" s="142"/>
      <c r="L69" s="142"/>
      <c r="M69" s="142"/>
    </row>
    <row r="70" spans="11:13" x14ac:dyDescent="0.25">
      <c r="K70" s="142"/>
      <c r="L70" s="142"/>
      <c r="M70" s="142"/>
    </row>
    <row r="71" spans="11:13" x14ac:dyDescent="0.25">
      <c r="K71" s="142"/>
      <c r="L71" s="142"/>
      <c r="M71" s="142"/>
    </row>
    <row r="72" spans="11:13" x14ac:dyDescent="0.25">
      <c r="K72" s="142"/>
      <c r="L72" s="142"/>
      <c r="M72" s="142"/>
    </row>
    <row r="73" spans="11:13" x14ac:dyDescent="0.25">
      <c r="K73" s="142"/>
      <c r="L73" s="142"/>
      <c r="M73" s="142"/>
    </row>
    <row r="74" spans="11:13" x14ac:dyDescent="0.25">
      <c r="K74" s="142"/>
      <c r="L74" s="142"/>
      <c r="M74" s="142"/>
    </row>
    <row r="75" spans="11:13" x14ac:dyDescent="0.25">
      <c r="K75" s="142"/>
      <c r="L75" s="142"/>
      <c r="M75" s="142"/>
    </row>
    <row r="76" spans="11:13" x14ac:dyDescent="0.25">
      <c r="K76" s="142"/>
      <c r="L76" s="142"/>
      <c r="M76" s="142"/>
    </row>
    <row r="77" spans="11:13" x14ac:dyDescent="0.25">
      <c r="K77" s="142"/>
      <c r="L77" s="142"/>
      <c r="M77" s="142"/>
    </row>
    <row r="78" spans="11:13" x14ac:dyDescent="0.25">
      <c r="K78" s="142"/>
      <c r="L78" s="142"/>
      <c r="M78" s="142"/>
    </row>
    <row r="79" spans="11:13" x14ac:dyDescent="0.25">
      <c r="K79" s="142"/>
      <c r="L79" s="142"/>
      <c r="M79" s="142"/>
    </row>
    <row r="80" spans="11:13" x14ac:dyDescent="0.25">
      <c r="K80" s="142"/>
      <c r="L80" s="142"/>
      <c r="M80" s="142"/>
    </row>
    <row r="81" spans="11:13" x14ac:dyDescent="0.25">
      <c r="K81" s="142"/>
      <c r="L81" s="142"/>
      <c r="M81" s="142"/>
    </row>
    <row r="82" spans="11:13" x14ac:dyDescent="0.25">
      <c r="K82" s="142"/>
      <c r="L82" s="142"/>
      <c r="M82" s="142"/>
    </row>
    <row r="83" spans="11:13" x14ac:dyDescent="0.25">
      <c r="K83" s="142"/>
      <c r="L83" s="142"/>
      <c r="M83" s="142"/>
    </row>
    <row r="84" spans="11:13" x14ac:dyDescent="0.25">
      <c r="K84" s="142"/>
      <c r="L84" s="142"/>
      <c r="M84" s="142"/>
    </row>
    <row r="85" spans="11:13" x14ac:dyDescent="0.25">
      <c r="K85" s="142"/>
      <c r="L85" s="142"/>
      <c r="M85" s="142"/>
    </row>
    <row r="86" spans="11:13" x14ac:dyDescent="0.25">
      <c r="K86" s="142"/>
      <c r="L86" s="142"/>
      <c r="M86" s="142"/>
    </row>
    <row r="87" spans="11:13" x14ac:dyDescent="0.25">
      <c r="K87" s="142"/>
      <c r="L87" s="142"/>
      <c r="M87" s="142"/>
    </row>
    <row r="88" spans="11:13" x14ac:dyDescent="0.25">
      <c r="K88" s="142"/>
      <c r="L88" s="142"/>
      <c r="M88" s="142"/>
    </row>
    <row r="89" spans="11:13" x14ac:dyDescent="0.25">
      <c r="K89" s="142"/>
      <c r="L89" s="142"/>
      <c r="M89" s="142"/>
    </row>
    <row r="90" spans="11:13" x14ac:dyDescent="0.25">
      <c r="K90" s="142"/>
      <c r="L90" s="142"/>
      <c r="M90" s="142"/>
    </row>
    <row r="91" spans="11:13" x14ac:dyDescent="0.25">
      <c r="K91" s="142"/>
      <c r="L91" s="142"/>
      <c r="M91" s="142"/>
    </row>
    <row r="92" spans="11:13" x14ac:dyDescent="0.25">
      <c r="K92" s="142"/>
      <c r="L92" s="142"/>
      <c r="M92" s="142"/>
    </row>
    <row r="93" spans="11:13" x14ac:dyDescent="0.25">
      <c r="K93" s="142"/>
      <c r="L93" s="142"/>
      <c r="M93" s="142"/>
    </row>
    <row r="94" spans="11:13" x14ac:dyDescent="0.25">
      <c r="K94" s="142"/>
      <c r="L94" s="142"/>
      <c r="M94" s="142"/>
    </row>
    <row r="95" spans="11:13" x14ac:dyDescent="0.25">
      <c r="K95" s="142"/>
      <c r="L95" s="142"/>
      <c r="M95" s="142"/>
    </row>
    <row r="96" spans="11:13" x14ac:dyDescent="0.25">
      <c r="K96" s="142"/>
      <c r="L96" s="142"/>
      <c r="M96" s="142"/>
    </row>
    <row r="97" spans="11:13" x14ac:dyDescent="0.25">
      <c r="K97" s="142"/>
      <c r="L97" s="142"/>
      <c r="M97" s="142"/>
    </row>
    <row r="98" spans="11:13" x14ac:dyDescent="0.25">
      <c r="K98" s="142"/>
      <c r="L98" s="142"/>
      <c r="M98" s="142"/>
    </row>
    <row r="99" spans="11:13" x14ac:dyDescent="0.25">
      <c r="K99" s="142"/>
      <c r="L99" s="142"/>
      <c r="M99" s="142"/>
    </row>
    <row r="100" spans="11:13" x14ac:dyDescent="0.25">
      <c r="K100" s="142"/>
      <c r="L100" s="142"/>
      <c r="M100" s="142"/>
    </row>
    <row r="101" spans="11:13" x14ac:dyDescent="0.25">
      <c r="K101" s="142"/>
      <c r="L101" s="142"/>
      <c r="M101" s="142"/>
    </row>
    <row r="102" spans="11:13" x14ac:dyDescent="0.25">
      <c r="K102" s="142"/>
      <c r="L102" s="142"/>
      <c r="M102" s="142"/>
    </row>
    <row r="103" spans="11:13" x14ac:dyDescent="0.25">
      <c r="K103" s="142"/>
      <c r="L103" s="142"/>
      <c r="M103" s="142"/>
    </row>
    <row r="104" spans="11:13" x14ac:dyDescent="0.25">
      <c r="K104" s="142"/>
      <c r="L104" s="142"/>
      <c r="M104" s="142"/>
    </row>
    <row r="105" spans="11:13" x14ac:dyDescent="0.25">
      <c r="K105" s="142"/>
      <c r="L105" s="142"/>
      <c r="M105" s="142"/>
    </row>
    <row r="106" spans="11:13" x14ac:dyDescent="0.25">
      <c r="K106" s="142"/>
      <c r="L106" s="142"/>
      <c r="M106" s="142"/>
    </row>
    <row r="107" spans="11:13" x14ac:dyDescent="0.25">
      <c r="K107" s="142"/>
      <c r="L107" s="142"/>
      <c r="M107" s="142"/>
    </row>
    <row r="108" spans="11:13" x14ac:dyDescent="0.25">
      <c r="K108" s="142"/>
      <c r="L108" s="142"/>
      <c r="M108" s="142"/>
    </row>
    <row r="109" spans="11:13" x14ac:dyDescent="0.25">
      <c r="K109" s="142"/>
      <c r="L109" s="142"/>
      <c r="M109" s="142"/>
    </row>
    <row r="110" spans="11:13" x14ac:dyDescent="0.25">
      <c r="K110" s="142"/>
      <c r="L110" s="142"/>
      <c r="M110" s="142"/>
    </row>
    <row r="111" spans="11:13" x14ac:dyDescent="0.25">
      <c r="K111" s="142"/>
      <c r="L111" s="142"/>
      <c r="M111" s="142"/>
    </row>
    <row r="112" spans="11:13" x14ac:dyDescent="0.25">
      <c r="K112" s="142"/>
      <c r="L112" s="142"/>
      <c r="M112" s="142"/>
    </row>
    <row r="113" spans="11:13" x14ac:dyDescent="0.25">
      <c r="K113" s="142"/>
      <c r="L113" s="142"/>
      <c r="M113" s="142"/>
    </row>
    <row r="114" spans="11:13" x14ac:dyDescent="0.25">
      <c r="K114" s="142"/>
      <c r="L114" s="142"/>
      <c r="M114" s="142"/>
    </row>
    <row r="115" spans="11:13" x14ac:dyDescent="0.25">
      <c r="K115" s="142"/>
      <c r="L115" s="142"/>
      <c r="M115" s="142"/>
    </row>
    <row r="116" spans="11:13" x14ac:dyDescent="0.25">
      <c r="K116" s="142"/>
      <c r="L116" s="142"/>
      <c r="M116" s="142"/>
    </row>
    <row r="117" spans="11:13" x14ac:dyDescent="0.25">
      <c r="K117" s="142"/>
      <c r="L117" s="142"/>
      <c r="M117" s="142"/>
    </row>
    <row r="118" spans="11:13" x14ac:dyDescent="0.25">
      <c r="K118" s="142"/>
      <c r="L118" s="142"/>
      <c r="M118" s="142"/>
    </row>
  </sheetData>
  <conditionalFormatting sqref="K2:K13">
    <cfRule type="cellIs" dxfId="127" priority="3" operator="lessThan">
      <formula>-0.2</formula>
    </cfRule>
    <cfRule type="cellIs" dxfId="126" priority="4" operator="greaterThan">
      <formula>0.2</formula>
    </cfRule>
  </conditionalFormatting>
  <conditionalFormatting sqref="L2:L13">
    <cfRule type="cellIs" dxfId="125" priority="1" operator="lessThan">
      <formula>-0.2</formula>
    </cfRule>
    <cfRule type="cellIs" dxfId="124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>
    <tabColor theme="7" tint="0.59999389629810485"/>
  </sheetPr>
  <dimension ref="A1:M118"/>
  <sheetViews>
    <sheetView showGridLines="0" topLeftCell="G1" zoomScale="80" zoomScaleNormal="80" workbookViewId="0">
      <selection activeCell="J19" sqref="J19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4" width="6.42578125" bestFit="1" customWidth="1"/>
    <col min="5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1</v>
      </c>
      <c r="B2" t="str">
        <f>VLOOKUP(C:C,worksheet!A:T, 3, FALSE)</f>
        <v>I-5 HOV NB</v>
      </c>
      <c r="C2">
        <f>'[2]I-5 HOV NB'!A2</f>
        <v>29565</v>
      </c>
      <c r="D2">
        <f>VLOOKUP(C:C,worksheet!A:T, 4, FALSE)</f>
        <v>4</v>
      </c>
      <c r="E2">
        <f>VLOOKUP(C:C,worksheet!A:T, 5, FALSE)</f>
        <v>0.28000000000000003</v>
      </c>
      <c r="F2" t="str">
        <f>VLOOKUP(C:C,worksheet!A:T, 6, FALSE)</f>
        <v>CARMEL VALLEY</v>
      </c>
      <c r="G2">
        <f>VLOOKUP(C:C,worksheet!A:T, 8, FALSE)</f>
        <v>67.59</v>
      </c>
      <c r="H2">
        <f>VLOOKUP(C:C,worksheet!A:T, 10, FALSE)</f>
        <v>33.54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1</v>
      </c>
      <c r="B3" t="str">
        <f>VLOOKUP(C:C,worksheet!A:T, 3, FALSE)</f>
        <v>I-5 HOV NB</v>
      </c>
      <c r="C3">
        <f>'[2]I-5 HOV NB'!A3</f>
        <v>29571</v>
      </c>
      <c r="D3">
        <f>VLOOKUP(C:C,worksheet!A:T, 4, FALSE)</f>
        <v>5</v>
      </c>
      <c r="E3">
        <f>VLOOKUP(C:C,worksheet!A:T, 5, FALSE)</f>
        <v>0.67</v>
      </c>
      <c r="F3" t="str">
        <f>VLOOKUP(C:C,worksheet!A:T, 6, FALSE)</f>
        <v>CARMEL VALLEY</v>
      </c>
      <c r="G3">
        <f>VLOOKUP(C:C,worksheet!A:T, 8, FALSE)</f>
        <v>67.48</v>
      </c>
      <c r="H3">
        <f>VLOOKUP(C:C,worksheet!A:T, 10, FALSE)</f>
        <v>69.099999999999994</v>
      </c>
      <c r="I3">
        <f>VLOOKUP(C:C,worksheet!A:T, 13, FALSE)</f>
        <v>0</v>
      </c>
      <c r="J3">
        <f>VLOOKUP(C:C,worksheet!A:T, 15, FALSE)</f>
        <v>0</v>
      </c>
      <c r="K3" s="143">
        <f t="shared" ref="K3:K4" si="0">(I3/G3)-1</f>
        <v>-1</v>
      </c>
      <c r="L3" s="143">
        <f t="shared" ref="L3:L4" si="1">(J3/H3)-1</f>
        <v>-1</v>
      </c>
      <c r="M3" s="142"/>
    </row>
    <row r="4" spans="1:13" x14ac:dyDescent="0.25">
      <c r="A4">
        <f>VLOOKUP(C:C,worksheet!A:T, 2, FALSE)</f>
        <v>1</v>
      </c>
      <c r="B4" t="str">
        <f>VLOOKUP(C:C,worksheet!A:T, 3, FALSE)</f>
        <v>I-5 HOV NB</v>
      </c>
      <c r="C4">
        <f>'[2]I-5 HOV NB'!A4</f>
        <v>25381</v>
      </c>
      <c r="D4">
        <f>VLOOKUP(C:C,worksheet!A:T, 4, FALSE)</f>
        <v>7</v>
      </c>
      <c r="E4">
        <f>VLOOKUP(C:C,worksheet!A:T, 5, FALSE)</f>
        <v>1.34</v>
      </c>
      <c r="F4" t="str">
        <f>VLOOKUP(C:C,worksheet!A:T, 6, FALSE)</f>
        <v>DEL MAR HEIGHTS</v>
      </c>
      <c r="G4">
        <f>VLOOKUP(C:C,worksheet!A:T, 8, FALSE)</f>
        <v>67.48</v>
      </c>
      <c r="H4">
        <f>VLOOKUP(C:C,worksheet!A:T, 10, FALSE)</f>
        <v>69.099999999999994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K5" s="143"/>
      <c r="L5" s="143"/>
      <c r="M5" s="142"/>
    </row>
    <row r="6" spans="1:13" x14ac:dyDescent="0.25">
      <c r="K6" s="143"/>
      <c r="L6" s="143"/>
      <c r="M6" s="142"/>
    </row>
    <row r="7" spans="1:13" x14ac:dyDescent="0.25">
      <c r="K7" s="143"/>
      <c r="L7" s="143"/>
      <c r="M7" s="142"/>
    </row>
    <row r="8" spans="1:13" x14ac:dyDescent="0.25">
      <c r="K8" s="143"/>
      <c r="L8" s="143"/>
      <c r="M8" s="142"/>
    </row>
    <row r="9" spans="1:13" x14ac:dyDescent="0.25">
      <c r="K9" s="143"/>
      <c r="L9" s="143"/>
      <c r="M9" s="142"/>
    </row>
    <row r="10" spans="1:13" x14ac:dyDescent="0.25">
      <c r="K10" s="142"/>
      <c r="L10" s="142"/>
      <c r="M10" s="142"/>
    </row>
    <row r="11" spans="1:13" x14ac:dyDescent="0.25">
      <c r="K11" s="142"/>
      <c r="L11" s="142"/>
      <c r="M11" s="142"/>
    </row>
    <row r="12" spans="1:13" x14ac:dyDescent="0.25">
      <c r="K12" s="142"/>
      <c r="L12" s="142"/>
      <c r="M12" s="142"/>
    </row>
    <row r="13" spans="1:13" x14ac:dyDescent="0.25">
      <c r="K13" s="142"/>
      <c r="L13" s="142"/>
      <c r="M13" s="142"/>
    </row>
    <row r="14" spans="1:13" x14ac:dyDescent="0.25">
      <c r="K14" s="142"/>
      <c r="L14" s="142"/>
      <c r="M14" s="142"/>
    </row>
    <row r="15" spans="1:13" x14ac:dyDescent="0.25">
      <c r="K15" s="142"/>
      <c r="L15" s="142"/>
      <c r="M15" s="142"/>
    </row>
    <row r="16" spans="1:13" x14ac:dyDescent="0.25">
      <c r="K16" s="142"/>
      <c r="L16" s="142"/>
      <c r="M16" s="142"/>
    </row>
    <row r="17" spans="11:13" x14ac:dyDescent="0.25">
      <c r="K17" s="142"/>
      <c r="L17" s="142"/>
      <c r="M17" s="142"/>
    </row>
    <row r="18" spans="11:13" x14ac:dyDescent="0.25">
      <c r="K18" s="142"/>
      <c r="L18" s="142"/>
      <c r="M18" s="142"/>
    </row>
    <row r="19" spans="11:13" x14ac:dyDescent="0.25">
      <c r="K19" s="142"/>
      <c r="L19" s="142"/>
      <c r="M19" s="142"/>
    </row>
    <row r="20" spans="11:13" x14ac:dyDescent="0.25">
      <c r="K20" s="142"/>
      <c r="L20" s="142"/>
      <c r="M20" s="142"/>
    </row>
    <row r="21" spans="11:13" x14ac:dyDescent="0.25">
      <c r="K21" s="142"/>
      <c r="L21" s="142"/>
      <c r="M21" s="142"/>
    </row>
    <row r="22" spans="11:13" x14ac:dyDescent="0.25">
      <c r="K22" s="142"/>
      <c r="L22" s="142"/>
      <c r="M22" s="142"/>
    </row>
    <row r="23" spans="11:13" x14ac:dyDescent="0.25">
      <c r="K23" s="142"/>
      <c r="L23" s="142"/>
      <c r="M23" s="142"/>
    </row>
    <row r="24" spans="11:13" x14ac:dyDescent="0.25">
      <c r="K24" s="142"/>
      <c r="L24" s="142"/>
      <c r="M24" s="142"/>
    </row>
    <row r="25" spans="11:13" x14ac:dyDescent="0.25">
      <c r="K25" s="142"/>
      <c r="L25" s="142"/>
      <c r="M25" s="142"/>
    </row>
    <row r="26" spans="11:13" x14ac:dyDescent="0.25">
      <c r="K26" s="142"/>
      <c r="L26" s="142"/>
      <c r="M26" s="142"/>
    </row>
    <row r="27" spans="11:13" x14ac:dyDescent="0.25">
      <c r="K27" s="142"/>
      <c r="L27" s="142"/>
      <c r="M27" s="142"/>
    </row>
    <row r="28" spans="11:13" x14ac:dyDescent="0.25">
      <c r="K28" s="142"/>
      <c r="L28" s="142"/>
      <c r="M28" s="142"/>
    </row>
    <row r="29" spans="11:13" x14ac:dyDescent="0.25">
      <c r="K29" s="142"/>
      <c r="L29" s="142"/>
      <c r="M29" s="142"/>
    </row>
    <row r="30" spans="11:13" x14ac:dyDescent="0.25">
      <c r="K30" s="142"/>
      <c r="L30" s="142"/>
      <c r="M30" s="142"/>
    </row>
    <row r="31" spans="11:13" x14ac:dyDescent="0.25">
      <c r="K31" s="142"/>
      <c r="L31" s="142"/>
      <c r="M31" s="142"/>
    </row>
    <row r="32" spans="11:13" x14ac:dyDescent="0.25">
      <c r="K32" s="142"/>
      <c r="L32" s="142"/>
      <c r="M32" s="142"/>
    </row>
    <row r="33" spans="11:13" x14ac:dyDescent="0.25">
      <c r="K33" s="142"/>
      <c r="L33" s="142"/>
      <c r="M33" s="142"/>
    </row>
    <row r="34" spans="11:13" x14ac:dyDescent="0.25">
      <c r="K34" s="142"/>
      <c r="L34" s="142"/>
      <c r="M34" s="142"/>
    </row>
    <row r="35" spans="11:13" x14ac:dyDescent="0.25">
      <c r="K35" s="142"/>
      <c r="L35" s="142"/>
      <c r="M35" s="142"/>
    </row>
    <row r="36" spans="11:13" x14ac:dyDescent="0.25">
      <c r="K36" s="142"/>
      <c r="L36" s="142"/>
      <c r="M36" s="142"/>
    </row>
    <row r="37" spans="11:13" x14ac:dyDescent="0.25">
      <c r="K37" s="142"/>
      <c r="L37" s="142"/>
      <c r="M37" s="142"/>
    </row>
    <row r="38" spans="11:13" x14ac:dyDescent="0.25">
      <c r="K38" s="142"/>
      <c r="L38" s="142"/>
      <c r="M38" s="142"/>
    </row>
    <row r="39" spans="11:13" x14ac:dyDescent="0.25">
      <c r="K39" s="142"/>
      <c r="L39" s="142"/>
      <c r="M39" s="142"/>
    </row>
    <row r="40" spans="11:13" x14ac:dyDescent="0.25">
      <c r="K40" s="142"/>
      <c r="L40" s="142"/>
      <c r="M40" s="142"/>
    </row>
    <row r="41" spans="11:13" x14ac:dyDescent="0.25">
      <c r="K41" s="142"/>
      <c r="L41" s="142"/>
      <c r="M41" s="142"/>
    </row>
    <row r="42" spans="11:13" x14ac:dyDescent="0.25">
      <c r="K42" s="142"/>
      <c r="L42" s="142"/>
      <c r="M42" s="142"/>
    </row>
    <row r="43" spans="11:13" x14ac:dyDescent="0.25">
      <c r="K43" s="142"/>
      <c r="L43" s="142"/>
      <c r="M43" s="142"/>
    </row>
    <row r="44" spans="11:13" x14ac:dyDescent="0.25">
      <c r="K44" s="142"/>
      <c r="L44" s="142"/>
      <c r="M44" s="142"/>
    </row>
    <row r="45" spans="11:13" x14ac:dyDescent="0.25">
      <c r="K45" s="142"/>
      <c r="L45" s="142"/>
      <c r="M45" s="142"/>
    </row>
    <row r="46" spans="11:13" x14ac:dyDescent="0.25">
      <c r="K46" s="142"/>
      <c r="L46" s="142"/>
      <c r="M46" s="142"/>
    </row>
    <row r="47" spans="11:13" x14ac:dyDescent="0.25">
      <c r="K47" s="142"/>
      <c r="L47" s="142"/>
      <c r="M47" s="142"/>
    </row>
    <row r="48" spans="11:13" x14ac:dyDescent="0.25">
      <c r="K48" s="142"/>
      <c r="L48" s="142"/>
      <c r="M48" s="142"/>
    </row>
    <row r="49" spans="11:13" x14ac:dyDescent="0.25">
      <c r="K49" s="142"/>
      <c r="L49" s="142"/>
      <c r="M49" s="142"/>
    </row>
    <row r="50" spans="11:13" x14ac:dyDescent="0.25">
      <c r="K50" s="142"/>
      <c r="L50" s="142"/>
      <c r="M50" s="142"/>
    </row>
    <row r="51" spans="11:13" x14ac:dyDescent="0.25">
      <c r="K51" s="142"/>
      <c r="L51" s="142"/>
      <c r="M51" s="142"/>
    </row>
    <row r="52" spans="11:13" x14ac:dyDescent="0.25">
      <c r="K52" s="142"/>
      <c r="L52" s="142"/>
      <c r="M52" s="142"/>
    </row>
    <row r="53" spans="11:13" x14ac:dyDescent="0.25">
      <c r="K53" s="142"/>
      <c r="L53" s="142"/>
      <c r="M53" s="142"/>
    </row>
    <row r="54" spans="11:13" x14ac:dyDescent="0.25">
      <c r="K54" s="142"/>
      <c r="L54" s="142"/>
      <c r="M54" s="142"/>
    </row>
    <row r="55" spans="11:13" x14ac:dyDescent="0.25">
      <c r="K55" s="142"/>
      <c r="L55" s="142"/>
      <c r="M55" s="142"/>
    </row>
    <row r="56" spans="11:13" x14ac:dyDescent="0.25">
      <c r="K56" s="142"/>
      <c r="L56" s="142"/>
      <c r="M56" s="142"/>
    </row>
    <row r="57" spans="11:13" x14ac:dyDescent="0.25">
      <c r="K57" s="142"/>
      <c r="L57" s="142"/>
      <c r="M57" s="142"/>
    </row>
    <row r="58" spans="11:13" x14ac:dyDescent="0.25">
      <c r="K58" s="142"/>
      <c r="L58" s="142"/>
      <c r="M58" s="142"/>
    </row>
    <row r="59" spans="11:13" x14ac:dyDescent="0.25">
      <c r="K59" s="142"/>
      <c r="L59" s="142"/>
      <c r="M59" s="142"/>
    </row>
    <row r="60" spans="11:13" x14ac:dyDescent="0.25">
      <c r="K60" s="142"/>
      <c r="L60" s="142"/>
      <c r="M60" s="142"/>
    </row>
    <row r="61" spans="11:13" x14ac:dyDescent="0.25">
      <c r="K61" s="142"/>
      <c r="L61" s="142"/>
      <c r="M61" s="142"/>
    </row>
    <row r="62" spans="11:13" x14ac:dyDescent="0.25">
      <c r="K62" s="142"/>
      <c r="L62" s="142"/>
      <c r="M62" s="142"/>
    </row>
    <row r="63" spans="11:13" x14ac:dyDescent="0.25">
      <c r="K63" s="142"/>
      <c r="L63" s="142"/>
      <c r="M63" s="142"/>
    </row>
    <row r="64" spans="11:13" x14ac:dyDescent="0.25">
      <c r="K64" s="142"/>
      <c r="L64" s="142"/>
      <c r="M64" s="142"/>
    </row>
    <row r="65" spans="11:13" x14ac:dyDescent="0.25">
      <c r="K65" s="142"/>
      <c r="L65" s="142"/>
      <c r="M65" s="142"/>
    </row>
    <row r="66" spans="11:13" x14ac:dyDescent="0.25">
      <c r="K66" s="142"/>
      <c r="L66" s="142"/>
      <c r="M66" s="142"/>
    </row>
    <row r="67" spans="11:13" x14ac:dyDescent="0.25">
      <c r="K67" s="142"/>
      <c r="L67" s="142"/>
      <c r="M67" s="142"/>
    </row>
    <row r="68" spans="11:13" x14ac:dyDescent="0.25">
      <c r="K68" s="142"/>
      <c r="L68" s="142"/>
      <c r="M68" s="142"/>
    </row>
    <row r="69" spans="11:13" x14ac:dyDescent="0.25">
      <c r="K69" s="142"/>
      <c r="L69" s="142"/>
      <c r="M69" s="142"/>
    </row>
    <row r="70" spans="11:13" x14ac:dyDescent="0.25">
      <c r="K70" s="142"/>
      <c r="L70" s="142"/>
      <c r="M70" s="142"/>
    </row>
    <row r="71" spans="11:13" x14ac:dyDescent="0.25">
      <c r="K71" s="142"/>
      <c r="L71" s="142"/>
      <c r="M71" s="142"/>
    </row>
    <row r="72" spans="11:13" x14ac:dyDescent="0.25">
      <c r="K72" s="142"/>
      <c r="L72" s="142"/>
      <c r="M72" s="142"/>
    </row>
    <row r="73" spans="11:13" x14ac:dyDescent="0.25">
      <c r="K73" s="142"/>
      <c r="L73" s="142"/>
      <c r="M73" s="142"/>
    </row>
    <row r="74" spans="11:13" x14ac:dyDescent="0.25">
      <c r="K74" s="142"/>
      <c r="L74" s="142"/>
      <c r="M74" s="142"/>
    </row>
    <row r="75" spans="11:13" x14ac:dyDescent="0.25">
      <c r="K75" s="142"/>
      <c r="L75" s="142"/>
      <c r="M75" s="142"/>
    </row>
    <row r="76" spans="11:13" x14ac:dyDescent="0.25">
      <c r="K76" s="142"/>
      <c r="L76" s="142"/>
      <c r="M76" s="142"/>
    </row>
    <row r="77" spans="11:13" x14ac:dyDescent="0.25">
      <c r="K77" s="142"/>
      <c r="L77" s="142"/>
      <c r="M77" s="142"/>
    </row>
    <row r="78" spans="11:13" x14ac:dyDescent="0.25">
      <c r="K78" s="142"/>
      <c r="L78" s="142"/>
      <c r="M78" s="142"/>
    </row>
    <row r="79" spans="11:13" x14ac:dyDescent="0.25">
      <c r="K79" s="142"/>
      <c r="L79" s="142"/>
      <c r="M79" s="142"/>
    </row>
    <row r="80" spans="11:13" x14ac:dyDescent="0.25">
      <c r="K80" s="142"/>
      <c r="L80" s="142"/>
      <c r="M80" s="142"/>
    </row>
    <row r="81" spans="11:13" x14ac:dyDescent="0.25">
      <c r="K81" s="142"/>
      <c r="L81" s="142"/>
      <c r="M81" s="142"/>
    </row>
    <row r="82" spans="11:13" x14ac:dyDescent="0.25">
      <c r="K82" s="142"/>
      <c r="L82" s="142"/>
      <c r="M82" s="142"/>
    </row>
    <row r="83" spans="11:13" x14ac:dyDescent="0.25">
      <c r="K83" s="142"/>
      <c r="L83" s="142"/>
      <c r="M83" s="142"/>
    </row>
    <row r="84" spans="11:13" x14ac:dyDescent="0.25">
      <c r="K84" s="142"/>
      <c r="L84" s="142"/>
      <c r="M84" s="142"/>
    </row>
    <row r="85" spans="11:13" x14ac:dyDescent="0.25">
      <c r="K85" s="142"/>
      <c r="L85" s="142"/>
      <c r="M85" s="142"/>
    </row>
    <row r="86" spans="11:13" x14ac:dyDescent="0.25">
      <c r="K86" s="142"/>
      <c r="L86" s="142"/>
      <c r="M86" s="142"/>
    </row>
    <row r="87" spans="11:13" x14ac:dyDescent="0.25">
      <c r="K87" s="142"/>
      <c r="L87" s="142"/>
      <c r="M87" s="142"/>
    </row>
    <row r="88" spans="11:13" x14ac:dyDescent="0.25">
      <c r="K88" s="142"/>
      <c r="L88" s="142"/>
      <c r="M88" s="142"/>
    </row>
    <row r="89" spans="11:13" x14ac:dyDescent="0.25">
      <c r="K89" s="142"/>
      <c r="L89" s="142"/>
      <c r="M89" s="142"/>
    </row>
    <row r="90" spans="11:13" x14ac:dyDescent="0.25">
      <c r="K90" s="142"/>
      <c r="L90" s="142"/>
      <c r="M90" s="142"/>
    </row>
    <row r="91" spans="11:13" x14ac:dyDescent="0.25">
      <c r="K91" s="142"/>
      <c r="L91" s="142"/>
      <c r="M91" s="142"/>
    </row>
    <row r="92" spans="11:13" x14ac:dyDescent="0.25">
      <c r="K92" s="142"/>
      <c r="L92" s="142"/>
      <c r="M92" s="142"/>
    </row>
    <row r="93" spans="11:13" x14ac:dyDescent="0.25">
      <c r="K93" s="142"/>
      <c r="L93" s="142"/>
      <c r="M93" s="142"/>
    </row>
    <row r="94" spans="11:13" x14ac:dyDescent="0.25">
      <c r="K94" s="142"/>
      <c r="L94" s="142"/>
      <c r="M94" s="142"/>
    </row>
    <row r="95" spans="11:13" x14ac:dyDescent="0.25">
      <c r="K95" s="142"/>
      <c r="L95" s="142"/>
      <c r="M95" s="142"/>
    </row>
    <row r="96" spans="11:13" x14ac:dyDescent="0.25">
      <c r="K96" s="142"/>
      <c r="L96" s="142"/>
      <c r="M96" s="142"/>
    </row>
    <row r="97" spans="11:13" x14ac:dyDescent="0.25">
      <c r="K97" s="142"/>
      <c r="L97" s="142"/>
      <c r="M97" s="142"/>
    </row>
    <row r="98" spans="11:13" x14ac:dyDescent="0.25">
      <c r="K98" s="142"/>
      <c r="L98" s="142"/>
      <c r="M98" s="142"/>
    </row>
    <row r="99" spans="11:13" x14ac:dyDescent="0.25">
      <c r="K99" s="142"/>
      <c r="L99" s="142"/>
      <c r="M99" s="142"/>
    </row>
    <row r="100" spans="11:13" x14ac:dyDescent="0.25">
      <c r="K100" s="142"/>
      <c r="L100" s="142"/>
      <c r="M100" s="142"/>
    </row>
    <row r="101" spans="11:13" x14ac:dyDescent="0.25">
      <c r="K101" s="142"/>
      <c r="L101" s="142"/>
      <c r="M101" s="142"/>
    </row>
    <row r="102" spans="11:13" x14ac:dyDescent="0.25">
      <c r="K102" s="142"/>
      <c r="L102" s="142"/>
      <c r="M102" s="142"/>
    </row>
    <row r="103" spans="11:13" x14ac:dyDescent="0.25">
      <c r="K103" s="142"/>
      <c r="L103" s="142"/>
      <c r="M103" s="142"/>
    </row>
    <row r="104" spans="11:13" x14ac:dyDescent="0.25">
      <c r="K104" s="142"/>
      <c r="L104" s="142"/>
      <c r="M104" s="142"/>
    </row>
    <row r="105" spans="11:13" x14ac:dyDescent="0.25">
      <c r="K105" s="142"/>
      <c r="L105" s="142"/>
      <c r="M105" s="142"/>
    </row>
    <row r="106" spans="11:13" x14ac:dyDescent="0.25">
      <c r="K106" s="142"/>
      <c r="L106" s="142"/>
      <c r="M106" s="142"/>
    </row>
    <row r="107" spans="11:13" x14ac:dyDescent="0.25">
      <c r="K107" s="142"/>
      <c r="L107" s="142"/>
      <c r="M107" s="142"/>
    </row>
    <row r="108" spans="11:13" x14ac:dyDescent="0.25">
      <c r="K108" s="142"/>
      <c r="L108" s="142"/>
      <c r="M108" s="142"/>
    </row>
    <row r="109" spans="11:13" x14ac:dyDescent="0.25">
      <c r="K109" s="142"/>
      <c r="L109" s="142"/>
      <c r="M109" s="142"/>
    </row>
    <row r="110" spans="11:13" x14ac:dyDescent="0.25">
      <c r="K110" s="142"/>
      <c r="L110" s="142"/>
      <c r="M110" s="142"/>
    </row>
    <row r="111" spans="11:13" x14ac:dyDescent="0.25">
      <c r="K111" s="142"/>
      <c r="L111" s="142"/>
      <c r="M111" s="142"/>
    </row>
    <row r="112" spans="11:13" x14ac:dyDescent="0.25">
      <c r="K112" s="142"/>
      <c r="L112" s="142"/>
      <c r="M112" s="142"/>
    </row>
    <row r="113" spans="11:13" x14ac:dyDescent="0.25">
      <c r="K113" s="142"/>
      <c r="L113" s="142"/>
      <c r="M113" s="142"/>
    </row>
    <row r="114" spans="11:13" x14ac:dyDescent="0.25">
      <c r="K114" s="142"/>
      <c r="L114" s="142"/>
      <c r="M114" s="142"/>
    </row>
    <row r="115" spans="11:13" x14ac:dyDescent="0.25">
      <c r="K115" s="142"/>
      <c r="L115" s="142"/>
      <c r="M115" s="142"/>
    </row>
    <row r="116" spans="11:13" x14ac:dyDescent="0.25">
      <c r="K116" s="142"/>
      <c r="L116" s="142"/>
      <c r="M116" s="142"/>
    </row>
    <row r="117" spans="11:13" x14ac:dyDescent="0.25">
      <c r="K117" s="142"/>
      <c r="L117" s="142"/>
      <c r="M117" s="142"/>
    </row>
    <row r="118" spans="11:13" x14ac:dyDescent="0.25">
      <c r="K118" s="142"/>
      <c r="L118" s="142"/>
      <c r="M118" s="142"/>
    </row>
  </sheetData>
  <conditionalFormatting sqref="K5:K9">
    <cfRule type="cellIs" dxfId="123" priority="7" operator="lessThan">
      <formula>-0.2</formula>
    </cfRule>
    <cfRule type="cellIs" dxfId="122" priority="8" operator="greaterThan">
      <formula>0.2</formula>
    </cfRule>
  </conditionalFormatting>
  <conditionalFormatting sqref="L5:L9">
    <cfRule type="cellIs" dxfId="121" priority="5" operator="lessThan">
      <formula>-0.2</formula>
    </cfRule>
    <cfRule type="cellIs" dxfId="120" priority="6" operator="greaterThan">
      <formula>0.2</formula>
    </cfRule>
  </conditionalFormatting>
  <conditionalFormatting sqref="K2:K4">
    <cfRule type="cellIs" dxfId="119" priority="3" operator="lessThan">
      <formula>-0.2</formula>
    </cfRule>
    <cfRule type="cellIs" dxfId="118" priority="4" operator="greaterThan">
      <formula>0.2</formula>
    </cfRule>
  </conditionalFormatting>
  <conditionalFormatting sqref="L2:L4">
    <cfRule type="cellIs" dxfId="117" priority="1" operator="lessThan">
      <formula>-0.2</formula>
    </cfRule>
    <cfRule type="cellIs" dxfId="116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>
    <tabColor theme="7" tint="0.59999389629810485"/>
  </sheetPr>
  <dimension ref="A1:M118"/>
  <sheetViews>
    <sheetView showGridLines="0" topLeftCell="G1" zoomScale="80" zoomScaleNormal="80" workbookViewId="0">
      <selection activeCell="J20" sqref="J20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4" width="6.42578125" bestFit="1" customWidth="1"/>
    <col min="5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2</v>
      </c>
      <c r="B2" t="str">
        <f>VLOOKUP(C:C,worksheet!A:T, 3, FALSE)</f>
        <v>I-5 HOV SB</v>
      </c>
      <c r="C2">
        <f>'[2]I-5 HOV SB'!A2</f>
        <v>29577</v>
      </c>
      <c r="D2">
        <f>VLOOKUP(C:C,worksheet!A:T, 4, FALSE)</f>
        <v>23</v>
      </c>
      <c r="E2">
        <f>VLOOKUP(C:C,worksheet!A:T, 5, FALSE)</f>
        <v>0.62</v>
      </c>
      <c r="F2" t="str">
        <f>VLOOKUP(C:C,worksheet!A:T, 6, FALSE)</f>
        <v>VIA DE LA VALLE</v>
      </c>
      <c r="G2">
        <f>VLOOKUP(C:C,worksheet!A:T, 8, FALSE)</f>
        <v>67.48</v>
      </c>
      <c r="H2">
        <f>VLOOKUP(C:C,worksheet!A:T, 10, FALSE)</f>
        <v>69.099999999999994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2</v>
      </c>
      <c r="B3" t="str">
        <f>VLOOKUP(C:C,worksheet!A:T, 3, FALSE)</f>
        <v>I-5 HOV SB</v>
      </c>
      <c r="C3">
        <f>'[2]I-5 HOV SB'!A3</f>
        <v>29573</v>
      </c>
      <c r="D3">
        <f>VLOOKUP(C:C,worksheet!A:T, 4, FALSE)</f>
        <v>24</v>
      </c>
      <c r="E3">
        <f>VLOOKUP(C:C,worksheet!A:T, 5, FALSE)</f>
        <v>0.6</v>
      </c>
      <c r="F3" t="str">
        <f>VLOOKUP(C:C,worksheet!A:T, 6, FALSE)</f>
        <v>CARMEL VALLEY</v>
      </c>
      <c r="G3">
        <f>VLOOKUP(C:C,worksheet!A:T, 8, FALSE)</f>
        <v>67.48</v>
      </c>
      <c r="H3">
        <f>VLOOKUP(C:C,worksheet!A:T, 10, FALSE)</f>
        <v>69.099999999999994</v>
      </c>
      <c r="I3">
        <f>VLOOKUP(C:C,worksheet!A:T, 13, FALSE)</f>
        <v>0</v>
      </c>
      <c r="J3">
        <f>VLOOKUP(C:C,worksheet!A:T, 15, FALSE)</f>
        <v>0</v>
      </c>
      <c r="K3" s="143">
        <f t="shared" ref="K3:K5" si="0">(I3/G3)-1</f>
        <v>-1</v>
      </c>
      <c r="L3" s="143">
        <f t="shared" ref="L3:L5" si="1">(J3/H3)-1</f>
        <v>-1</v>
      </c>
      <c r="M3" s="142"/>
    </row>
    <row r="4" spans="1:13" x14ac:dyDescent="0.25">
      <c r="A4">
        <f>VLOOKUP(C:C,worksheet!A:T, 2, FALSE)</f>
        <v>2</v>
      </c>
      <c r="B4" t="str">
        <f>VLOOKUP(C:C,worksheet!A:T, 3, FALSE)</f>
        <v>I-5 HOV SB</v>
      </c>
      <c r="C4">
        <f>'[2]I-5 HOV SB'!A4</f>
        <v>29570</v>
      </c>
      <c r="D4">
        <f>VLOOKUP(C:C,worksheet!A:T, 4, FALSE)</f>
        <v>26</v>
      </c>
      <c r="E4">
        <f>VLOOKUP(C:C,worksheet!A:T, 5, FALSE)</f>
        <v>0.28999999999999998</v>
      </c>
      <c r="F4" t="str">
        <f>VLOOKUP(C:C,worksheet!A:T, 6, FALSE)</f>
        <v>CARMEL VALLEY</v>
      </c>
      <c r="G4">
        <f>VLOOKUP(C:C,worksheet!A:T, 8, FALSE)</f>
        <v>70.790000000000006</v>
      </c>
      <c r="H4">
        <f>VLOOKUP(C:C,worksheet!A:T, 10, FALSE)</f>
        <v>71.989999999999995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A5">
        <f>VLOOKUP(C:C,worksheet!A:T, 2, FALSE)</f>
        <v>2</v>
      </c>
      <c r="B5" t="str">
        <f>VLOOKUP(C:C,worksheet!A:T, 3, FALSE)</f>
        <v>I-5 HOV SB</v>
      </c>
      <c r="C5">
        <f>'[2]I-5 HOV SB'!A5</f>
        <v>29559</v>
      </c>
      <c r="D5">
        <f>VLOOKUP(C:C,worksheet!A:T, 4, FALSE)</f>
        <v>28</v>
      </c>
      <c r="E5">
        <f>VLOOKUP(C:C,worksheet!A:T, 5, FALSE)</f>
        <v>1.05</v>
      </c>
      <c r="F5" t="str">
        <f>VLOOKUP(C:C,worksheet!A:T, 6, FALSE)</f>
        <v>CARMEL VALLEY</v>
      </c>
      <c r="G5">
        <f>VLOOKUP(C:C,worksheet!A:T, 8, FALSE)</f>
        <v>70.14</v>
      </c>
      <c r="H5">
        <f>VLOOKUP(C:C,worksheet!A:T, 10, FALSE)</f>
        <v>54.36</v>
      </c>
      <c r="I5">
        <f>VLOOKUP(C:C,worksheet!A:T, 13, FALSE)</f>
        <v>0</v>
      </c>
      <c r="J5">
        <f>VLOOKUP(C:C,worksheet!A:T, 15, FALSE)</f>
        <v>0</v>
      </c>
      <c r="K5" s="143">
        <f t="shared" si="0"/>
        <v>-1</v>
      </c>
      <c r="L5" s="143">
        <f t="shared" si="1"/>
        <v>-1</v>
      </c>
      <c r="M5" s="142"/>
    </row>
    <row r="6" spans="1:13" x14ac:dyDescent="0.25">
      <c r="K6" s="143"/>
      <c r="L6" s="143"/>
      <c r="M6" s="142"/>
    </row>
    <row r="7" spans="1:13" x14ac:dyDescent="0.25">
      <c r="K7" s="143"/>
      <c r="L7" s="143"/>
      <c r="M7" s="142"/>
    </row>
    <row r="8" spans="1:13" x14ac:dyDescent="0.25">
      <c r="K8" s="143"/>
      <c r="L8" s="143"/>
      <c r="M8" s="142"/>
    </row>
    <row r="9" spans="1:13" x14ac:dyDescent="0.25">
      <c r="K9" s="143"/>
      <c r="L9" s="143"/>
      <c r="M9" s="142"/>
    </row>
    <row r="10" spans="1:13" x14ac:dyDescent="0.25">
      <c r="K10" s="142"/>
      <c r="L10" s="142"/>
      <c r="M10" s="142"/>
    </row>
    <row r="11" spans="1:13" x14ac:dyDescent="0.25">
      <c r="K11" s="142"/>
      <c r="L11" s="142"/>
      <c r="M11" s="142"/>
    </row>
    <row r="12" spans="1:13" x14ac:dyDescent="0.25">
      <c r="K12" s="142"/>
      <c r="L12" s="142"/>
      <c r="M12" s="142"/>
    </row>
    <row r="13" spans="1:13" x14ac:dyDescent="0.25">
      <c r="K13" s="142"/>
      <c r="L13" s="142"/>
      <c r="M13" s="142"/>
    </row>
    <row r="14" spans="1:13" x14ac:dyDescent="0.25">
      <c r="K14" s="142"/>
      <c r="L14" s="142"/>
      <c r="M14" s="142"/>
    </row>
    <row r="15" spans="1:13" x14ac:dyDescent="0.25">
      <c r="K15" s="142"/>
      <c r="L15" s="142"/>
      <c r="M15" s="142"/>
    </row>
    <row r="16" spans="1:13" x14ac:dyDescent="0.25">
      <c r="K16" s="142"/>
      <c r="L16" s="142"/>
      <c r="M16" s="142"/>
    </row>
    <row r="17" spans="11:13" x14ac:dyDescent="0.25">
      <c r="K17" s="142"/>
      <c r="L17" s="142"/>
      <c r="M17" s="142"/>
    </row>
    <row r="18" spans="11:13" x14ac:dyDescent="0.25">
      <c r="K18" s="142"/>
      <c r="L18" s="142"/>
      <c r="M18" s="142"/>
    </row>
    <row r="19" spans="11:13" x14ac:dyDescent="0.25">
      <c r="K19" s="142"/>
      <c r="L19" s="142"/>
      <c r="M19" s="142"/>
    </row>
    <row r="20" spans="11:13" x14ac:dyDescent="0.25">
      <c r="K20" s="142"/>
      <c r="L20" s="142"/>
      <c r="M20" s="142"/>
    </row>
    <row r="21" spans="11:13" x14ac:dyDescent="0.25">
      <c r="K21" s="142"/>
      <c r="L21" s="142"/>
      <c r="M21" s="142"/>
    </row>
    <row r="22" spans="11:13" x14ac:dyDescent="0.25">
      <c r="K22" s="142"/>
      <c r="L22" s="142"/>
      <c r="M22" s="142"/>
    </row>
    <row r="23" spans="11:13" x14ac:dyDescent="0.25">
      <c r="K23" s="142"/>
      <c r="L23" s="142"/>
      <c r="M23" s="142"/>
    </row>
    <row r="24" spans="11:13" x14ac:dyDescent="0.25">
      <c r="K24" s="142"/>
      <c r="L24" s="142"/>
      <c r="M24" s="142"/>
    </row>
    <row r="25" spans="11:13" x14ac:dyDescent="0.25">
      <c r="K25" s="142"/>
      <c r="L25" s="142"/>
      <c r="M25" s="142"/>
    </row>
    <row r="26" spans="11:13" x14ac:dyDescent="0.25">
      <c r="K26" s="142"/>
      <c r="L26" s="142"/>
      <c r="M26" s="142"/>
    </row>
    <row r="27" spans="11:13" x14ac:dyDescent="0.25">
      <c r="K27" s="142"/>
      <c r="L27" s="142"/>
      <c r="M27" s="142"/>
    </row>
    <row r="28" spans="11:13" x14ac:dyDescent="0.25">
      <c r="K28" s="142"/>
      <c r="L28" s="142"/>
      <c r="M28" s="142"/>
    </row>
    <row r="29" spans="11:13" x14ac:dyDescent="0.25">
      <c r="K29" s="142"/>
      <c r="L29" s="142"/>
      <c r="M29" s="142"/>
    </row>
    <row r="30" spans="11:13" x14ac:dyDescent="0.25">
      <c r="K30" s="142"/>
      <c r="L30" s="142"/>
      <c r="M30" s="142"/>
    </row>
    <row r="31" spans="11:13" x14ac:dyDescent="0.25">
      <c r="K31" s="142"/>
      <c r="L31" s="142"/>
      <c r="M31" s="142"/>
    </row>
    <row r="32" spans="11:13" x14ac:dyDescent="0.25">
      <c r="K32" s="142"/>
      <c r="L32" s="142"/>
      <c r="M32" s="142"/>
    </row>
    <row r="33" spans="11:13" x14ac:dyDescent="0.25">
      <c r="K33" s="142"/>
      <c r="L33" s="142"/>
      <c r="M33" s="142"/>
    </row>
    <row r="34" spans="11:13" x14ac:dyDescent="0.25">
      <c r="K34" s="142"/>
      <c r="L34" s="142"/>
      <c r="M34" s="142"/>
    </row>
    <row r="35" spans="11:13" x14ac:dyDescent="0.25">
      <c r="K35" s="142"/>
      <c r="L35" s="142"/>
      <c r="M35" s="142"/>
    </row>
    <row r="36" spans="11:13" x14ac:dyDescent="0.25">
      <c r="K36" s="142"/>
      <c r="L36" s="142"/>
      <c r="M36" s="142"/>
    </row>
    <row r="37" spans="11:13" x14ac:dyDescent="0.25">
      <c r="K37" s="142"/>
      <c r="L37" s="142"/>
      <c r="M37" s="142"/>
    </row>
    <row r="38" spans="11:13" x14ac:dyDescent="0.25">
      <c r="K38" s="142"/>
      <c r="L38" s="142"/>
      <c r="M38" s="142"/>
    </row>
    <row r="39" spans="11:13" x14ac:dyDescent="0.25">
      <c r="K39" s="142"/>
      <c r="L39" s="142"/>
      <c r="M39" s="142"/>
    </row>
    <row r="40" spans="11:13" x14ac:dyDescent="0.25">
      <c r="K40" s="142"/>
      <c r="L40" s="142"/>
      <c r="M40" s="142"/>
    </row>
    <row r="41" spans="11:13" x14ac:dyDescent="0.25">
      <c r="K41" s="142"/>
      <c r="L41" s="142"/>
      <c r="M41" s="142"/>
    </row>
    <row r="42" spans="11:13" x14ac:dyDescent="0.25">
      <c r="K42" s="142"/>
      <c r="L42" s="142"/>
      <c r="M42" s="142"/>
    </row>
    <row r="43" spans="11:13" x14ac:dyDescent="0.25">
      <c r="K43" s="142"/>
      <c r="L43" s="142"/>
      <c r="M43" s="142"/>
    </row>
    <row r="44" spans="11:13" x14ac:dyDescent="0.25">
      <c r="K44" s="142"/>
      <c r="L44" s="142"/>
      <c r="M44" s="142"/>
    </row>
    <row r="45" spans="11:13" x14ac:dyDescent="0.25">
      <c r="K45" s="142"/>
      <c r="L45" s="142"/>
      <c r="M45" s="142"/>
    </row>
    <row r="46" spans="11:13" x14ac:dyDescent="0.25">
      <c r="K46" s="142"/>
      <c r="L46" s="142"/>
      <c r="M46" s="142"/>
    </row>
    <row r="47" spans="11:13" x14ac:dyDescent="0.25">
      <c r="K47" s="142"/>
      <c r="L47" s="142"/>
      <c r="M47" s="142"/>
    </row>
    <row r="48" spans="11:13" x14ac:dyDescent="0.25">
      <c r="K48" s="142"/>
      <c r="L48" s="142"/>
      <c r="M48" s="142"/>
    </row>
    <row r="49" spans="11:13" x14ac:dyDescent="0.25">
      <c r="K49" s="142"/>
      <c r="L49" s="142"/>
      <c r="M49" s="142"/>
    </row>
    <row r="50" spans="11:13" x14ac:dyDescent="0.25">
      <c r="K50" s="142"/>
      <c r="L50" s="142"/>
      <c r="M50" s="142"/>
    </row>
    <row r="51" spans="11:13" x14ac:dyDescent="0.25">
      <c r="K51" s="142"/>
      <c r="L51" s="142"/>
      <c r="M51" s="142"/>
    </row>
    <row r="52" spans="11:13" x14ac:dyDescent="0.25">
      <c r="K52" s="142"/>
      <c r="L52" s="142"/>
      <c r="M52" s="142"/>
    </row>
    <row r="53" spans="11:13" x14ac:dyDescent="0.25">
      <c r="K53" s="142"/>
      <c r="L53" s="142"/>
      <c r="M53" s="142"/>
    </row>
    <row r="54" spans="11:13" x14ac:dyDescent="0.25">
      <c r="K54" s="142"/>
      <c r="L54" s="142"/>
      <c r="M54" s="142"/>
    </row>
    <row r="55" spans="11:13" x14ac:dyDescent="0.25">
      <c r="K55" s="142"/>
      <c r="L55" s="142"/>
      <c r="M55" s="142"/>
    </row>
    <row r="56" spans="11:13" x14ac:dyDescent="0.25">
      <c r="K56" s="142"/>
      <c r="L56" s="142"/>
      <c r="M56" s="142"/>
    </row>
    <row r="57" spans="11:13" x14ac:dyDescent="0.25">
      <c r="K57" s="142"/>
      <c r="L57" s="142"/>
      <c r="M57" s="142"/>
    </row>
    <row r="58" spans="11:13" x14ac:dyDescent="0.25">
      <c r="K58" s="142"/>
      <c r="L58" s="142"/>
      <c r="M58" s="142"/>
    </row>
    <row r="59" spans="11:13" x14ac:dyDescent="0.25">
      <c r="K59" s="142"/>
      <c r="L59" s="142"/>
      <c r="M59" s="142"/>
    </row>
    <row r="60" spans="11:13" x14ac:dyDescent="0.25">
      <c r="K60" s="142"/>
      <c r="L60" s="142"/>
      <c r="M60" s="142"/>
    </row>
    <row r="61" spans="11:13" x14ac:dyDescent="0.25">
      <c r="K61" s="142"/>
      <c r="L61" s="142"/>
      <c r="M61" s="142"/>
    </row>
    <row r="62" spans="11:13" x14ac:dyDescent="0.25">
      <c r="K62" s="142"/>
      <c r="L62" s="142"/>
      <c r="M62" s="142"/>
    </row>
    <row r="63" spans="11:13" x14ac:dyDescent="0.25">
      <c r="K63" s="142"/>
      <c r="L63" s="142"/>
      <c r="M63" s="142"/>
    </row>
    <row r="64" spans="11:13" x14ac:dyDescent="0.25">
      <c r="K64" s="142"/>
      <c r="L64" s="142"/>
      <c r="M64" s="142"/>
    </row>
    <row r="65" spans="11:13" x14ac:dyDescent="0.25">
      <c r="K65" s="142"/>
      <c r="L65" s="142"/>
      <c r="M65" s="142"/>
    </row>
    <row r="66" spans="11:13" x14ac:dyDescent="0.25">
      <c r="K66" s="142"/>
      <c r="L66" s="142"/>
      <c r="M66" s="142"/>
    </row>
    <row r="67" spans="11:13" x14ac:dyDescent="0.25">
      <c r="K67" s="142"/>
      <c r="L67" s="142"/>
      <c r="M67" s="142"/>
    </row>
    <row r="68" spans="11:13" x14ac:dyDescent="0.25">
      <c r="K68" s="142"/>
      <c r="L68" s="142"/>
      <c r="M68" s="142"/>
    </row>
    <row r="69" spans="11:13" x14ac:dyDescent="0.25">
      <c r="K69" s="142"/>
      <c r="L69" s="142"/>
      <c r="M69" s="142"/>
    </row>
    <row r="70" spans="11:13" x14ac:dyDescent="0.25">
      <c r="K70" s="142"/>
      <c r="L70" s="142"/>
      <c r="M70" s="142"/>
    </row>
    <row r="71" spans="11:13" x14ac:dyDescent="0.25">
      <c r="K71" s="142"/>
      <c r="L71" s="142"/>
      <c r="M71" s="142"/>
    </row>
    <row r="72" spans="11:13" x14ac:dyDescent="0.25">
      <c r="K72" s="142"/>
      <c r="L72" s="142"/>
      <c r="M72" s="142"/>
    </row>
    <row r="73" spans="11:13" x14ac:dyDescent="0.25">
      <c r="K73" s="142"/>
      <c r="L73" s="142"/>
      <c r="M73" s="142"/>
    </row>
    <row r="74" spans="11:13" x14ac:dyDescent="0.25">
      <c r="K74" s="142"/>
      <c r="L74" s="142"/>
      <c r="M74" s="142"/>
    </row>
    <row r="75" spans="11:13" x14ac:dyDescent="0.25">
      <c r="K75" s="142"/>
      <c r="L75" s="142"/>
      <c r="M75" s="142"/>
    </row>
    <row r="76" spans="11:13" x14ac:dyDescent="0.25">
      <c r="K76" s="142"/>
      <c r="L76" s="142"/>
      <c r="M76" s="142"/>
    </row>
    <row r="77" spans="11:13" x14ac:dyDescent="0.25">
      <c r="K77" s="142"/>
      <c r="L77" s="142"/>
      <c r="M77" s="142"/>
    </row>
    <row r="78" spans="11:13" x14ac:dyDescent="0.25">
      <c r="K78" s="142"/>
      <c r="L78" s="142"/>
      <c r="M78" s="142"/>
    </row>
    <row r="79" spans="11:13" x14ac:dyDescent="0.25">
      <c r="K79" s="142"/>
      <c r="L79" s="142"/>
      <c r="M79" s="142"/>
    </row>
    <row r="80" spans="11:13" x14ac:dyDescent="0.25">
      <c r="K80" s="142"/>
      <c r="L80" s="142"/>
      <c r="M80" s="142"/>
    </row>
    <row r="81" spans="11:13" x14ac:dyDescent="0.25">
      <c r="K81" s="142"/>
      <c r="L81" s="142"/>
      <c r="M81" s="142"/>
    </row>
    <row r="82" spans="11:13" x14ac:dyDescent="0.25">
      <c r="K82" s="142"/>
      <c r="L82" s="142"/>
      <c r="M82" s="142"/>
    </row>
    <row r="83" spans="11:13" x14ac:dyDescent="0.25">
      <c r="K83" s="142"/>
      <c r="L83" s="142"/>
      <c r="M83" s="142"/>
    </row>
    <row r="84" spans="11:13" x14ac:dyDescent="0.25">
      <c r="K84" s="142"/>
      <c r="L84" s="142"/>
      <c r="M84" s="142"/>
    </row>
    <row r="85" spans="11:13" x14ac:dyDescent="0.25">
      <c r="K85" s="142"/>
      <c r="L85" s="142"/>
      <c r="M85" s="142"/>
    </row>
    <row r="86" spans="11:13" x14ac:dyDescent="0.25">
      <c r="K86" s="142"/>
      <c r="L86" s="142"/>
      <c r="M86" s="142"/>
    </row>
    <row r="87" spans="11:13" x14ac:dyDescent="0.25">
      <c r="K87" s="142"/>
      <c r="L87" s="142"/>
      <c r="M87" s="142"/>
    </row>
    <row r="88" spans="11:13" x14ac:dyDescent="0.25">
      <c r="K88" s="142"/>
      <c r="L88" s="142"/>
      <c r="M88" s="142"/>
    </row>
    <row r="89" spans="11:13" x14ac:dyDescent="0.25">
      <c r="K89" s="142"/>
      <c r="L89" s="142"/>
      <c r="M89" s="142"/>
    </row>
    <row r="90" spans="11:13" x14ac:dyDescent="0.25">
      <c r="K90" s="142"/>
      <c r="L90" s="142"/>
      <c r="M90" s="142"/>
    </row>
    <row r="91" spans="11:13" x14ac:dyDescent="0.25">
      <c r="K91" s="142"/>
      <c r="L91" s="142"/>
      <c r="M91" s="142"/>
    </row>
    <row r="92" spans="11:13" x14ac:dyDescent="0.25">
      <c r="K92" s="142"/>
      <c r="L92" s="142"/>
      <c r="M92" s="142"/>
    </row>
    <row r="93" spans="11:13" x14ac:dyDescent="0.25">
      <c r="K93" s="142"/>
      <c r="L93" s="142"/>
      <c r="M93" s="142"/>
    </row>
    <row r="94" spans="11:13" x14ac:dyDescent="0.25">
      <c r="K94" s="142"/>
      <c r="L94" s="142"/>
      <c r="M94" s="142"/>
    </row>
    <row r="95" spans="11:13" x14ac:dyDescent="0.25">
      <c r="K95" s="142"/>
      <c r="L95" s="142"/>
      <c r="M95" s="142"/>
    </row>
    <row r="96" spans="11:13" x14ac:dyDescent="0.25">
      <c r="K96" s="142"/>
      <c r="L96" s="142"/>
      <c r="M96" s="142"/>
    </row>
    <row r="97" spans="11:13" x14ac:dyDescent="0.25">
      <c r="K97" s="142"/>
      <c r="L97" s="142"/>
      <c r="M97" s="142"/>
    </row>
    <row r="98" spans="11:13" x14ac:dyDescent="0.25">
      <c r="K98" s="142"/>
      <c r="L98" s="142"/>
      <c r="M98" s="142"/>
    </row>
    <row r="99" spans="11:13" x14ac:dyDescent="0.25">
      <c r="K99" s="142"/>
      <c r="L99" s="142"/>
      <c r="M99" s="142"/>
    </row>
    <row r="100" spans="11:13" x14ac:dyDescent="0.25">
      <c r="K100" s="142"/>
      <c r="L100" s="142"/>
      <c r="M100" s="142"/>
    </row>
    <row r="101" spans="11:13" x14ac:dyDescent="0.25">
      <c r="K101" s="142"/>
      <c r="L101" s="142"/>
      <c r="M101" s="142"/>
    </row>
    <row r="102" spans="11:13" x14ac:dyDescent="0.25">
      <c r="K102" s="142"/>
      <c r="L102" s="142"/>
      <c r="M102" s="142"/>
    </row>
    <row r="103" spans="11:13" x14ac:dyDescent="0.25">
      <c r="K103" s="142"/>
      <c r="L103" s="142"/>
      <c r="M103" s="142"/>
    </row>
    <row r="104" spans="11:13" x14ac:dyDescent="0.25">
      <c r="K104" s="142"/>
      <c r="L104" s="142"/>
      <c r="M104" s="142"/>
    </row>
    <row r="105" spans="11:13" x14ac:dyDescent="0.25">
      <c r="K105" s="142"/>
      <c r="L105" s="142"/>
      <c r="M105" s="142"/>
    </row>
    <row r="106" spans="11:13" x14ac:dyDescent="0.25">
      <c r="K106" s="142"/>
      <c r="L106" s="142"/>
      <c r="M106" s="142"/>
    </row>
    <row r="107" spans="11:13" x14ac:dyDescent="0.25">
      <c r="K107" s="142"/>
      <c r="L107" s="142"/>
      <c r="M107" s="142"/>
    </row>
    <row r="108" spans="11:13" x14ac:dyDescent="0.25">
      <c r="K108" s="142"/>
      <c r="L108" s="142"/>
      <c r="M108" s="142"/>
    </row>
    <row r="109" spans="11:13" x14ac:dyDescent="0.25">
      <c r="K109" s="142"/>
      <c r="L109" s="142"/>
      <c r="M109" s="142"/>
    </row>
    <row r="110" spans="11:13" x14ac:dyDescent="0.25">
      <c r="K110" s="142"/>
      <c r="L110" s="142"/>
      <c r="M110" s="142"/>
    </row>
    <row r="111" spans="11:13" x14ac:dyDescent="0.25">
      <c r="K111" s="142"/>
      <c r="L111" s="142"/>
      <c r="M111" s="142"/>
    </row>
    <row r="112" spans="11:13" x14ac:dyDescent="0.25">
      <c r="K112" s="142"/>
      <c r="L112" s="142"/>
      <c r="M112" s="142"/>
    </row>
    <row r="113" spans="11:13" x14ac:dyDescent="0.25">
      <c r="K113" s="142"/>
      <c r="L113" s="142"/>
      <c r="M113" s="142"/>
    </row>
    <row r="114" spans="11:13" x14ac:dyDescent="0.25">
      <c r="K114" s="142"/>
      <c r="L114" s="142"/>
      <c r="M114" s="142"/>
    </row>
    <row r="115" spans="11:13" x14ac:dyDescent="0.25">
      <c r="K115" s="142"/>
      <c r="L115" s="142"/>
      <c r="M115" s="142"/>
    </row>
    <row r="116" spans="11:13" x14ac:dyDescent="0.25">
      <c r="K116" s="142"/>
      <c r="L116" s="142"/>
      <c r="M116" s="142"/>
    </row>
    <row r="117" spans="11:13" x14ac:dyDescent="0.25">
      <c r="K117" s="142"/>
      <c r="L117" s="142"/>
      <c r="M117" s="142"/>
    </row>
    <row r="118" spans="11:13" x14ac:dyDescent="0.25">
      <c r="K118" s="142"/>
      <c r="L118" s="142"/>
      <c r="M118" s="142"/>
    </row>
  </sheetData>
  <conditionalFormatting sqref="K6:K9">
    <cfRule type="cellIs" dxfId="115" priority="7" operator="lessThan">
      <formula>-0.2</formula>
    </cfRule>
    <cfRule type="cellIs" dxfId="114" priority="8" operator="greaterThan">
      <formula>0.2</formula>
    </cfRule>
  </conditionalFormatting>
  <conditionalFormatting sqref="L6:L9">
    <cfRule type="cellIs" dxfId="113" priority="5" operator="lessThan">
      <formula>-0.2</formula>
    </cfRule>
    <cfRule type="cellIs" dxfId="112" priority="6" operator="greaterThan">
      <formula>0.2</formula>
    </cfRule>
  </conditionalFormatting>
  <conditionalFormatting sqref="K2:K5">
    <cfRule type="cellIs" dxfId="111" priority="3" operator="lessThan">
      <formula>-0.2</formula>
    </cfRule>
    <cfRule type="cellIs" dxfId="110" priority="4" operator="greaterThan">
      <formula>0.2</formula>
    </cfRule>
  </conditionalFormatting>
  <conditionalFormatting sqref="L2:L5">
    <cfRule type="cellIs" dxfId="109" priority="1" operator="lessThan">
      <formula>-0.2</formula>
    </cfRule>
    <cfRule type="cellIs" dxfId="108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>
    <tabColor theme="7" tint="0.59999389629810485"/>
  </sheetPr>
  <dimension ref="A1:M118"/>
  <sheetViews>
    <sheetView showGridLines="0" topLeftCell="G1" zoomScale="80" zoomScaleNormal="80" workbookViewId="0">
      <selection activeCell="A2" sqref="A2:L4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4" width="6.42578125" bestFit="1" customWidth="1"/>
    <col min="5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1</v>
      </c>
      <c r="B2" t="str">
        <f>VLOOKUP(C:C,worksheet!A:T, 3, FALSE)</f>
        <v>I-5 NB AUX LOCAL ACC</v>
      </c>
      <c r="C2">
        <f>'[2]I-5 NB AUX LOCAL ACC'!A2</f>
        <v>28795</v>
      </c>
      <c r="D2">
        <f>VLOOKUP(C:C,worksheet!A:T, 4, FALSE)</f>
        <v>2</v>
      </c>
      <c r="E2">
        <f>VLOOKUP(C:C,worksheet!A:T, 5, FALSE)</f>
        <v>0.79</v>
      </c>
      <c r="F2">
        <f>VLOOKUP(C:C,worksheet!A:T, 6, FALSE)</f>
        <v>0</v>
      </c>
      <c r="G2">
        <f>VLOOKUP(C:C,worksheet!A:T, 8, FALSE)</f>
        <v>67.819999999999993</v>
      </c>
      <c r="H2">
        <f>VLOOKUP(C:C,worksheet!A:T, 10, FALSE)</f>
        <v>54.45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1</v>
      </c>
      <c r="B3" t="str">
        <f>VLOOKUP(C:C,worksheet!A:T, 3, FALSE)</f>
        <v>I-5 NB AUX LOCAL ACC</v>
      </c>
      <c r="C3">
        <f>'[2]I-5 NB AUX LOCAL ACC'!A3</f>
        <v>28790</v>
      </c>
      <c r="D3">
        <f>VLOOKUP(C:C,worksheet!A:T, 4, FALSE)</f>
        <v>3</v>
      </c>
      <c r="E3">
        <f>VLOOKUP(C:C,worksheet!A:T, 5, FALSE)</f>
        <v>0.37</v>
      </c>
      <c r="F3" t="str">
        <f>VLOOKUP(C:C,worksheet!A:T, 6, FALSE)</f>
        <v>LRT-MIDCOAST</v>
      </c>
      <c r="G3">
        <f>VLOOKUP(C:C,worksheet!A:T, 8, FALSE)</f>
        <v>67.819999999999993</v>
      </c>
      <c r="H3">
        <f>VLOOKUP(C:C,worksheet!A:T, 10, FALSE)</f>
        <v>54.45</v>
      </c>
      <c r="I3">
        <f>VLOOKUP(C:C,worksheet!A:T, 13, FALSE)</f>
        <v>0</v>
      </c>
      <c r="J3">
        <f>VLOOKUP(C:C,worksheet!A:T, 15, FALSE)</f>
        <v>0</v>
      </c>
      <c r="K3" s="143">
        <f t="shared" ref="K3:K4" si="0">(I3/G3)-1</f>
        <v>-1</v>
      </c>
      <c r="L3" s="143">
        <f t="shared" ref="L3:L4" si="1">(J3/H3)-1</f>
        <v>-1</v>
      </c>
      <c r="M3" s="142"/>
    </row>
    <row r="4" spans="1:13" x14ac:dyDescent="0.25">
      <c r="A4">
        <f>VLOOKUP(C:C,worksheet!A:T, 2, FALSE)</f>
        <v>1</v>
      </c>
      <c r="B4" t="str">
        <f>VLOOKUP(C:C,worksheet!A:T, 3, FALSE)</f>
        <v>I-5 NB AUX LOCAL ACC</v>
      </c>
      <c r="C4">
        <f>'[2]I-5 NB AUX LOCAL ACC'!A4</f>
        <v>28789</v>
      </c>
      <c r="D4">
        <f>VLOOKUP(C:C,worksheet!A:T, 4, FALSE)</f>
        <v>4</v>
      </c>
      <c r="E4">
        <f>VLOOKUP(C:C,worksheet!A:T, 5, FALSE)</f>
        <v>0.71</v>
      </c>
      <c r="F4" t="str">
        <f>VLOOKUP(C:C,worksheet!A:T, 6, FALSE)</f>
        <v>LRT-MIDCOAST</v>
      </c>
      <c r="G4">
        <f>VLOOKUP(C:C,worksheet!A:T, 8, FALSE)</f>
        <v>67.819999999999993</v>
      </c>
      <c r="H4">
        <f>VLOOKUP(C:C,worksheet!A:T, 10, FALSE)</f>
        <v>54.45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K5" s="143"/>
      <c r="L5" s="143"/>
      <c r="M5" s="142"/>
    </row>
    <row r="6" spans="1:13" x14ac:dyDescent="0.25">
      <c r="K6" s="143"/>
      <c r="L6" s="143"/>
      <c r="M6" s="142"/>
    </row>
    <row r="7" spans="1:13" x14ac:dyDescent="0.25">
      <c r="K7" s="143"/>
      <c r="L7" s="143"/>
      <c r="M7" s="142"/>
    </row>
    <row r="8" spans="1:13" x14ac:dyDescent="0.25">
      <c r="K8" s="143"/>
      <c r="L8" s="143"/>
      <c r="M8" s="142"/>
    </row>
    <row r="9" spans="1:13" x14ac:dyDescent="0.25">
      <c r="K9" s="143"/>
      <c r="L9" s="143"/>
      <c r="M9" s="142"/>
    </row>
    <row r="10" spans="1:13" x14ac:dyDescent="0.25">
      <c r="K10" s="142"/>
      <c r="L10" s="142"/>
      <c r="M10" s="142"/>
    </row>
    <row r="11" spans="1:13" x14ac:dyDescent="0.25">
      <c r="K11" s="142"/>
      <c r="L11" s="142"/>
      <c r="M11" s="142"/>
    </row>
    <row r="12" spans="1:13" x14ac:dyDescent="0.25">
      <c r="K12" s="142"/>
      <c r="L12" s="142"/>
      <c r="M12" s="142"/>
    </row>
    <row r="13" spans="1:13" x14ac:dyDescent="0.25">
      <c r="K13" s="142"/>
      <c r="L13" s="142"/>
      <c r="M13" s="142"/>
    </row>
    <row r="14" spans="1:13" x14ac:dyDescent="0.25">
      <c r="K14" s="142"/>
      <c r="L14" s="142"/>
      <c r="M14" s="142"/>
    </row>
    <row r="15" spans="1:13" x14ac:dyDescent="0.25">
      <c r="K15" s="142"/>
      <c r="L15" s="142"/>
      <c r="M15" s="142"/>
    </row>
    <row r="16" spans="1:13" x14ac:dyDescent="0.25">
      <c r="K16" s="142"/>
      <c r="L16" s="142"/>
      <c r="M16" s="142"/>
    </row>
    <row r="17" spans="11:13" x14ac:dyDescent="0.25">
      <c r="K17" s="142"/>
      <c r="L17" s="142"/>
      <c r="M17" s="142"/>
    </row>
    <row r="18" spans="11:13" x14ac:dyDescent="0.25">
      <c r="K18" s="142"/>
      <c r="L18" s="142"/>
      <c r="M18" s="142"/>
    </row>
    <row r="19" spans="11:13" x14ac:dyDescent="0.25">
      <c r="K19" s="142"/>
      <c r="L19" s="142"/>
      <c r="M19" s="142"/>
    </row>
    <row r="20" spans="11:13" x14ac:dyDescent="0.25">
      <c r="K20" s="142"/>
      <c r="L20" s="142"/>
      <c r="M20" s="142"/>
    </row>
    <row r="21" spans="11:13" x14ac:dyDescent="0.25">
      <c r="K21" s="142"/>
      <c r="L21" s="142"/>
      <c r="M21" s="142"/>
    </row>
    <row r="22" spans="11:13" x14ac:dyDescent="0.25">
      <c r="K22" s="142"/>
      <c r="L22" s="142"/>
      <c r="M22" s="142"/>
    </row>
    <row r="23" spans="11:13" x14ac:dyDescent="0.25">
      <c r="K23" s="142"/>
      <c r="L23" s="142"/>
      <c r="M23" s="142"/>
    </row>
    <row r="24" spans="11:13" x14ac:dyDescent="0.25">
      <c r="K24" s="142"/>
      <c r="L24" s="142"/>
      <c r="M24" s="142"/>
    </row>
    <row r="25" spans="11:13" x14ac:dyDescent="0.25">
      <c r="K25" s="142"/>
      <c r="L25" s="142"/>
      <c r="M25" s="142"/>
    </row>
    <row r="26" spans="11:13" x14ac:dyDescent="0.25">
      <c r="K26" s="142"/>
      <c r="L26" s="142"/>
      <c r="M26" s="142"/>
    </row>
    <row r="27" spans="11:13" x14ac:dyDescent="0.25">
      <c r="K27" s="142"/>
      <c r="L27" s="142"/>
      <c r="M27" s="142"/>
    </row>
    <row r="28" spans="11:13" x14ac:dyDescent="0.25">
      <c r="K28" s="142"/>
      <c r="L28" s="142"/>
      <c r="M28" s="142"/>
    </row>
    <row r="29" spans="11:13" x14ac:dyDescent="0.25">
      <c r="K29" s="142"/>
      <c r="L29" s="142"/>
      <c r="M29" s="142"/>
    </row>
    <row r="30" spans="11:13" x14ac:dyDescent="0.25">
      <c r="K30" s="142"/>
      <c r="L30" s="142"/>
      <c r="M30" s="142"/>
    </row>
    <row r="31" spans="11:13" x14ac:dyDescent="0.25">
      <c r="K31" s="142"/>
      <c r="L31" s="142"/>
      <c r="M31" s="142"/>
    </row>
    <row r="32" spans="11:13" x14ac:dyDescent="0.25">
      <c r="K32" s="142"/>
      <c r="L32" s="142"/>
      <c r="M32" s="142"/>
    </row>
    <row r="33" spans="11:13" x14ac:dyDescent="0.25">
      <c r="K33" s="142"/>
      <c r="L33" s="142"/>
      <c r="M33" s="142"/>
    </row>
    <row r="34" spans="11:13" x14ac:dyDescent="0.25">
      <c r="K34" s="142"/>
      <c r="L34" s="142"/>
      <c r="M34" s="142"/>
    </row>
    <row r="35" spans="11:13" x14ac:dyDescent="0.25">
      <c r="K35" s="142"/>
      <c r="L35" s="142"/>
      <c r="M35" s="142"/>
    </row>
    <row r="36" spans="11:13" x14ac:dyDescent="0.25">
      <c r="K36" s="142"/>
      <c r="L36" s="142"/>
      <c r="M36" s="142"/>
    </row>
    <row r="37" spans="11:13" x14ac:dyDescent="0.25">
      <c r="K37" s="142"/>
      <c r="L37" s="142"/>
      <c r="M37" s="142"/>
    </row>
    <row r="38" spans="11:13" x14ac:dyDescent="0.25">
      <c r="K38" s="142"/>
      <c r="L38" s="142"/>
      <c r="M38" s="142"/>
    </row>
    <row r="39" spans="11:13" x14ac:dyDescent="0.25">
      <c r="K39" s="142"/>
      <c r="L39" s="142"/>
      <c r="M39" s="142"/>
    </row>
    <row r="40" spans="11:13" x14ac:dyDescent="0.25">
      <c r="K40" s="142"/>
      <c r="L40" s="142"/>
      <c r="M40" s="142"/>
    </row>
    <row r="41" spans="11:13" x14ac:dyDescent="0.25">
      <c r="K41" s="142"/>
      <c r="L41" s="142"/>
      <c r="M41" s="142"/>
    </row>
    <row r="42" spans="11:13" x14ac:dyDescent="0.25">
      <c r="K42" s="142"/>
      <c r="L42" s="142"/>
      <c r="M42" s="142"/>
    </row>
    <row r="43" spans="11:13" x14ac:dyDescent="0.25">
      <c r="K43" s="142"/>
      <c r="L43" s="142"/>
      <c r="M43" s="142"/>
    </row>
    <row r="44" spans="11:13" x14ac:dyDescent="0.25">
      <c r="K44" s="142"/>
      <c r="L44" s="142"/>
      <c r="M44" s="142"/>
    </row>
    <row r="45" spans="11:13" x14ac:dyDescent="0.25">
      <c r="K45" s="142"/>
      <c r="L45" s="142"/>
      <c r="M45" s="142"/>
    </row>
    <row r="46" spans="11:13" x14ac:dyDescent="0.25">
      <c r="K46" s="142"/>
      <c r="L46" s="142"/>
      <c r="M46" s="142"/>
    </row>
    <row r="47" spans="11:13" x14ac:dyDescent="0.25">
      <c r="K47" s="142"/>
      <c r="L47" s="142"/>
      <c r="M47" s="142"/>
    </row>
    <row r="48" spans="11:13" x14ac:dyDescent="0.25">
      <c r="K48" s="142"/>
      <c r="L48" s="142"/>
      <c r="M48" s="142"/>
    </row>
    <row r="49" spans="11:13" x14ac:dyDescent="0.25">
      <c r="K49" s="142"/>
      <c r="L49" s="142"/>
      <c r="M49" s="142"/>
    </row>
    <row r="50" spans="11:13" x14ac:dyDescent="0.25">
      <c r="K50" s="142"/>
      <c r="L50" s="142"/>
      <c r="M50" s="142"/>
    </row>
    <row r="51" spans="11:13" x14ac:dyDescent="0.25">
      <c r="K51" s="142"/>
      <c r="L51" s="142"/>
      <c r="M51" s="142"/>
    </row>
    <row r="52" spans="11:13" x14ac:dyDescent="0.25">
      <c r="K52" s="142"/>
      <c r="L52" s="142"/>
      <c r="M52" s="142"/>
    </row>
    <row r="53" spans="11:13" x14ac:dyDescent="0.25">
      <c r="K53" s="142"/>
      <c r="L53" s="142"/>
      <c r="M53" s="142"/>
    </row>
    <row r="54" spans="11:13" x14ac:dyDescent="0.25">
      <c r="K54" s="142"/>
      <c r="L54" s="142"/>
      <c r="M54" s="142"/>
    </row>
    <row r="55" spans="11:13" x14ac:dyDescent="0.25">
      <c r="K55" s="142"/>
      <c r="L55" s="142"/>
      <c r="M55" s="142"/>
    </row>
    <row r="56" spans="11:13" x14ac:dyDescent="0.25">
      <c r="K56" s="142"/>
      <c r="L56" s="142"/>
      <c r="M56" s="142"/>
    </row>
    <row r="57" spans="11:13" x14ac:dyDescent="0.25">
      <c r="K57" s="142"/>
      <c r="L57" s="142"/>
      <c r="M57" s="142"/>
    </row>
    <row r="58" spans="11:13" x14ac:dyDescent="0.25">
      <c r="K58" s="142"/>
      <c r="L58" s="142"/>
      <c r="M58" s="142"/>
    </row>
    <row r="59" spans="11:13" x14ac:dyDescent="0.25">
      <c r="K59" s="142"/>
      <c r="L59" s="142"/>
      <c r="M59" s="142"/>
    </row>
    <row r="60" spans="11:13" x14ac:dyDescent="0.25">
      <c r="K60" s="142"/>
      <c r="L60" s="142"/>
      <c r="M60" s="142"/>
    </row>
    <row r="61" spans="11:13" x14ac:dyDescent="0.25">
      <c r="K61" s="142"/>
      <c r="L61" s="142"/>
      <c r="M61" s="142"/>
    </row>
    <row r="62" spans="11:13" x14ac:dyDescent="0.25">
      <c r="K62" s="142"/>
      <c r="L62" s="142"/>
      <c r="M62" s="142"/>
    </row>
    <row r="63" spans="11:13" x14ac:dyDescent="0.25">
      <c r="K63" s="142"/>
      <c r="L63" s="142"/>
      <c r="M63" s="142"/>
    </row>
    <row r="64" spans="11:13" x14ac:dyDescent="0.25">
      <c r="K64" s="142"/>
      <c r="L64" s="142"/>
      <c r="M64" s="142"/>
    </row>
    <row r="65" spans="11:13" x14ac:dyDescent="0.25">
      <c r="K65" s="142"/>
      <c r="L65" s="142"/>
      <c r="M65" s="142"/>
    </row>
    <row r="66" spans="11:13" x14ac:dyDescent="0.25">
      <c r="K66" s="142"/>
      <c r="L66" s="142"/>
      <c r="M66" s="142"/>
    </row>
    <row r="67" spans="11:13" x14ac:dyDescent="0.25">
      <c r="K67" s="142"/>
      <c r="L67" s="142"/>
      <c r="M67" s="142"/>
    </row>
    <row r="68" spans="11:13" x14ac:dyDescent="0.25">
      <c r="K68" s="142"/>
      <c r="L68" s="142"/>
      <c r="M68" s="142"/>
    </row>
    <row r="69" spans="11:13" x14ac:dyDescent="0.25">
      <c r="K69" s="142"/>
      <c r="L69" s="142"/>
      <c r="M69" s="142"/>
    </row>
    <row r="70" spans="11:13" x14ac:dyDescent="0.25">
      <c r="K70" s="142"/>
      <c r="L70" s="142"/>
      <c r="M70" s="142"/>
    </row>
    <row r="71" spans="11:13" x14ac:dyDescent="0.25">
      <c r="K71" s="142"/>
      <c r="L71" s="142"/>
      <c r="M71" s="142"/>
    </row>
    <row r="72" spans="11:13" x14ac:dyDescent="0.25">
      <c r="K72" s="142"/>
      <c r="L72" s="142"/>
      <c r="M72" s="142"/>
    </row>
    <row r="73" spans="11:13" x14ac:dyDescent="0.25">
      <c r="K73" s="142"/>
      <c r="L73" s="142"/>
      <c r="M73" s="142"/>
    </row>
    <row r="74" spans="11:13" x14ac:dyDescent="0.25">
      <c r="K74" s="142"/>
      <c r="L74" s="142"/>
      <c r="M74" s="142"/>
    </row>
    <row r="75" spans="11:13" x14ac:dyDescent="0.25">
      <c r="K75" s="142"/>
      <c r="L75" s="142"/>
      <c r="M75" s="142"/>
    </row>
    <row r="76" spans="11:13" x14ac:dyDescent="0.25">
      <c r="K76" s="142"/>
      <c r="L76" s="142"/>
      <c r="M76" s="142"/>
    </row>
    <row r="77" spans="11:13" x14ac:dyDescent="0.25">
      <c r="K77" s="142"/>
      <c r="L77" s="142"/>
      <c r="M77" s="142"/>
    </row>
    <row r="78" spans="11:13" x14ac:dyDescent="0.25">
      <c r="K78" s="142"/>
      <c r="L78" s="142"/>
      <c r="M78" s="142"/>
    </row>
    <row r="79" spans="11:13" x14ac:dyDescent="0.25">
      <c r="K79" s="142"/>
      <c r="L79" s="142"/>
      <c r="M79" s="142"/>
    </row>
    <row r="80" spans="11:13" x14ac:dyDescent="0.25">
      <c r="K80" s="142"/>
      <c r="L80" s="142"/>
      <c r="M80" s="142"/>
    </row>
    <row r="81" spans="11:13" x14ac:dyDescent="0.25">
      <c r="K81" s="142"/>
      <c r="L81" s="142"/>
      <c r="M81" s="142"/>
    </row>
    <row r="82" spans="11:13" x14ac:dyDescent="0.25">
      <c r="K82" s="142"/>
      <c r="L82" s="142"/>
      <c r="M82" s="142"/>
    </row>
    <row r="83" spans="11:13" x14ac:dyDescent="0.25">
      <c r="K83" s="142"/>
      <c r="L83" s="142"/>
      <c r="M83" s="142"/>
    </row>
    <row r="84" spans="11:13" x14ac:dyDescent="0.25">
      <c r="K84" s="142"/>
      <c r="L84" s="142"/>
      <c r="M84" s="142"/>
    </row>
    <row r="85" spans="11:13" x14ac:dyDescent="0.25">
      <c r="K85" s="142"/>
      <c r="L85" s="142"/>
      <c r="M85" s="142"/>
    </row>
    <row r="86" spans="11:13" x14ac:dyDescent="0.25">
      <c r="K86" s="142"/>
      <c r="L86" s="142"/>
      <c r="M86" s="142"/>
    </row>
    <row r="87" spans="11:13" x14ac:dyDescent="0.25">
      <c r="K87" s="142"/>
      <c r="L87" s="142"/>
      <c r="M87" s="142"/>
    </row>
    <row r="88" spans="11:13" x14ac:dyDescent="0.25">
      <c r="K88" s="142"/>
      <c r="L88" s="142"/>
      <c r="M88" s="142"/>
    </row>
    <row r="89" spans="11:13" x14ac:dyDescent="0.25">
      <c r="K89" s="142"/>
      <c r="L89" s="142"/>
      <c r="M89" s="142"/>
    </row>
    <row r="90" spans="11:13" x14ac:dyDescent="0.25">
      <c r="K90" s="142"/>
      <c r="L90" s="142"/>
      <c r="M90" s="142"/>
    </row>
    <row r="91" spans="11:13" x14ac:dyDescent="0.25">
      <c r="K91" s="142"/>
      <c r="L91" s="142"/>
      <c r="M91" s="142"/>
    </row>
    <row r="92" spans="11:13" x14ac:dyDescent="0.25">
      <c r="K92" s="142"/>
      <c r="L92" s="142"/>
      <c r="M92" s="142"/>
    </row>
    <row r="93" spans="11:13" x14ac:dyDescent="0.25">
      <c r="K93" s="142"/>
      <c r="L93" s="142"/>
      <c r="M93" s="142"/>
    </row>
    <row r="94" spans="11:13" x14ac:dyDescent="0.25">
      <c r="K94" s="142"/>
      <c r="L94" s="142"/>
      <c r="M94" s="142"/>
    </row>
    <row r="95" spans="11:13" x14ac:dyDescent="0.25">
      <c r="K95" s="142"/>
      <c r="L95" s="142"/>
      <c r="M95" s="142"/>
    </row>
    <row r="96" spans="11:13" x14ac:dyDescent="0.25">
      <c r="K96" s="142"/>
      <c r="L96" s="142"/>
      <c r="M96" s="142"/>
    </row>
    <row r="97" spans="11:13" x14ac:dyDescent="0.25">
      <c r="K97" s="142"/>
      <c r="L97" s="142"/>
      <c r="M97" s="142"/>
    </row>
    <row r="98" spans="11:13" x14ac:dyDescent="0.25">
      <c r="K98" s="142"/>
      <c r="L98" s="142"/>
      <c r="M98" s="142"/>
    </row>
    <row r="99" spans="11:13" x14ac:dyDescent="0.25">
      <c r="K99" s="142"/>
      <c r="L99" s="142"/>
      <c r="M99" s="142"/>
    </row>
    <row r="100" spans="11:13" x14ac:dyDescent="0.25">
      <c r="K100" s="142"/>
      <c r="L100" s="142"/>
      <c r="M100" s="142"/>
    </row>
    <row r="101" spans="11:13" x14ac:dyDescent="0.25">
      <c r="K101" s="142"/>
      <c r="L101" s="142"/>
      <c r="M101" s="142"/>
    </row>
    <row r="102" spans="11:13" x14ac:dyDescent="0.25">
      <c r="K102" s="142"/>
      <c r="L102" s="142"/>
      <c r="M102" s="142"/>
    </row>
    <row r="103" spans="11:13" x14ac:dyDescent="0.25">
      <c r="K103" s="142"/>
      <c r="L103" s="142"/>
      <c r="M103" s="142"/>
    </row>
    <row r="104" spans="11:13" x14ac:dyDescent="0.25">
      <c r="K104" s="142"/>
      <c r="L104" s="142"/>
      <c r="M104" s="142"/>
    </row>
    <row r="105" spans="11:13" x14ac:dyDescent="0.25">
      <c r="K105" s="142"/>
      <c r="L105" s="142"/>
      <c r="M105" s="142"/>
    </row>
    <row r="106" spans="11:13" x14ac:dyDescent="0.25">
      <c r="K106" s="142"/>
      <c r="L106" s="142"/>
      <c r="M106" s="142"/>
    </row>
    <row r="107" spans="11:13" x14ac:dyDescent="0.25">
      <c r="K107" s="142"/>
      <c r="L107" s="142"/>
      <c r="M107" s="142"/>
    </row>
    <row r="108" spans="11:13" x14ac:dyDescent="0.25">
      <c r="K108" s="142"/>
      <c r="L108" s="142"/>
      <c r="M108" s="142"/>
    </row>
    <row r="109" spans="11:13" x14ac:dyDescent="0.25">
      <c r="K109" s="142"/>
      <c r="L109" s="142"/>
      <c r="M109" s="142"/>
    </row>
    <row r="110" spans="11:13" x14ac:dyDescent="0.25">
      <c r="K110" s="142"/>
      <c r="L110" s="142"/>
      <c r="M110" s="142"/>
    </row>
    <row r="111" spans="11:13" x14ac:dyDescent="0.25">
      <c r="K111" s="142"/>
      <c r="L111" s="142"/>
      <c r="M111" s="142"/>
    </row>
    <row r="112" spans="11:13" x14ac:dyDescent="0.25">
      <c r="K112" s="142"/>
      <c r="L112" s="142"/>
      <c r="M112" s="142"/>
    </row>
    <row r="113" spans="11:13" x14ac:dyDescent="0.25">
      <c r="K113" s="142"/>
      <c r="L113" s="142"/>
      <c r="M113" s="142"/>
    </row>
    <row r="114" spans="11:13" x14ac:dyDescent="0.25">
      <c r="K114" s="142"/>
      <c r="L114" s="142"/>
      <c r="M114" s="142"/>
    </row>
    <row r="115" spans="11:13" x14ac:dyDescent="0.25">
      <c r="K115" s="142"/>
      <c r="L115" s="142"/>
      <c r="M115" s="142"/>
    </row>
    <row r="116" spans="11:13" x14ac:dyDescent="0.25">
      <c r="K116" s="142"/>
      <c r="L116" s="142"/>
      <c r="M116" s="142"/>
    </row>
    <row r="117" spans="11:13" x14ac:dyDescent="0.25">
      <c r="K117" s="142"/>
      <c r="L117" s="142"/>
      <c r="M117" s="142"/>
    </row>
    <row r="118" spans="11:13" x14ac:dyDescent="0.25">
      <c r="K118" s="142"/>
      <c r="L118" s="142"/>
      <c r="M118" s="142"/>
    </row>
  </sheetData>
  <conditionalFormatting sqref="K5:K9">
    <cfRule type="cellIs" dxfId="107" priority="7" operator="lessThan">
      <formula>-0.2</formula>
    </cfRule>
    <cfRule type="cellIs" dxfId="106" priority="8" operator="greaterThan">
      <formula>0.2</formula>
    </cfRule>
  </conditionalFormatting>
  <conditionalFormatting sqref="L5:L9">
    <cfRule type="cellIs" dxfId="105" priority="5" operator="lessThan">
      <formula>-0.2</formula>
    </cfRule>
    <cfRule type="cellIs" dxfId="104" priority="6" operator="greaterThan">
      <formula>0.2</formula>
    </cfRule>
  </conditionalFormatting>
  <conditionalFormatting sqref="K2:K4">
    <cfRule type="cellIs" dxfId="103" priority="3" operator="lessThan">
      <formula>-0.2</formula>
    </cfRule>
    <cfRule type="cellIs" dxfId="102" priority="4" operator="greaterThan">
      <formula>0.2</formula>
    </cfRule>
  </conditionalFormatting>
  <conditionalFormatting sqref="L2:L4">
    <cfRule type="cellIs" dxfId="101" priority="1" operator="lessThan">
      <formula>-0.2</formula>
    </cfRule>
    <cfRule type="cellIs" dxfId="100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>
    <tabColor theme="7" tint="0.59999389629810485"/>
  </sheetPr>
  <dimension ref="A1:M118"/>
  <sheetViews>
    <sheetView showGridLines="0" topLeftCell="G1" zoomScale="80" zoomScaleNormal="80" workbookViewId="0">
      <selection activeCell="AO46" sqref="AO46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4" width="6.42578125" bestFit="1" customWidth="1"/>
    <col min="5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2</v>
      </c>
      <c r="B2" t="str">
        <f>VLOOKUP(C:C,worksheet!A:T, 3, FALSE)</f>
        <v>I-5 SB AUX LOCAL ACC</v>
      </c>
      <c r="C2">
        <f>'[2]I-5 SB AUX LOCAL ACC'!A2</f>
        <v>25467</v>
      </c>
      <c r="D2">
        <f>VLOOKUP(C:C,worksheet!A:T, 4, FALSE)</f>
        <v>5</v>
      </c>
      <c r="E2">
        <f>VLOOKUP(C:C,worksheet!A:T, 5, FALSE)</f>
        <v>0.31</v>
      </c>
      <c r="F2">
        <f>VLOOKUP(C:C,worksheet!A:T, 6, FALSE)</f>
        <v>0</v>
      </c>
      <c r="G2">
        <f>VLOOKUP(C:C,worksheet!A:T, 8, FALSE)</f>
        <v>66.16</v>
      </c>
      <c r="H2">
        <f>VLOOKUP(C:C,worksheet!A:T, 10, FALSE)</f>
        <v>66.72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2</v>
      </c>
      <c r="B3" t="str">
        <f>VLOOKUP(C:C,worksheet!A:T, 3, FALSE)</f>
        <v>I-5 SB AUX LOCAL ACC</v>
      </c>
      <c r="C3">
        <f>'[2]I-5 SB AUX LOCAL ACC'!A3</f>
        <v>28787</v>
      </c>
      <c r="D3">
        <f>VLOOKUP(C:C,worksheet!A:T, 4, FALSE)</f>
        <v>6</v>
      </c>
      <c r="E3">
        <f>VLOOKUP(C:C,worksheet!A:T, 5, FALSE)</f>
        <v>0.73</v>
      </c>
      <c r="F3">
        <f>VLOOKUP(C:C,worksheet!A:T, 6, FALSE)</f>
        <v>0</v>
      </c>
      <c r="G3">
        <f>VLOOKUP(C:C,worksheet!A:T, 8, FALSE)</f>
        <v>66.16</v>
      </c>
      <c r="H3">
        <f>VLOOKUP(C:C,worksheet!A:T, 10, FALSE)</f>
        <v>66.72</v>
      </c>
      <c r="I3">
        <f>VLOOKUP(C:C,worksheet!A:T, 13, FALSE)</f>
        <v>0</v>
      </c>
      <c r="J3">
        <f>VLOOKUP(C:C,worksheet!A:T, 15, FALSE)</f>
        <v>0</v>
      </c>
      <c r="K3" s="143">
        <f t="shared" ref="K3:K5" si="0">(I3/G3)-1</f>
        <v>-1</v>
      </c>
      <c r="L3" s="143">
        <f t="shared" ref="L3:L5" si="1">(J3/H3)-1</f>
        <v>-1</v>
      </c>
      <c r="M3" s="142"/>
    </row>
    <row r="4" spans="1:13" x14ac:dyDescent="0.25">
      <c r="A4">
        <f>VLOOKUP(C:C,worksheet!A:T, 2, FALSE)</f>
        <v>2</v>
      </c>
      <c r="B4" t="str">
        <f>VLOOKUP(C:C,worksheet!A:T, 3, FALSE)</f>
        <v>I-5 SB AUX LOCAL ACC</v>
      </c>
      <c r="C4">
        <f>'[2]I-5 SB AUX LOCAL ACC'!A4</f>
        <v>28791</v>
      </c>
      <c r="D4">
        <f>VLOOKUP(C:C,worksheet!A:T, 4, FALSE)</f>
        <v>7</v>
      </c>
      <c r="E4">
        <f>VLOOKUP(C:C,worksheet!A:T, 5, FALSE)</f>
        <v>0.37</v>
      </c>
      <c r="F4" t="str">
        <f>VLOOKUP(C:C,worksheet!A:T, 6, FALSE)</f>
        <v>CARMEL MOUNTAIN</v>
      </c>
      <c r="G4">
        <f>VLOOKUP(C:C,worksheet!A:T, 8, FALSE)</f>
        <v>66.98</v>
      </c>
      <c r="H4">
        <f>VLOOKUP(C:C,worksheet!A:T, 10, FALSE)</f>
        <v>69.180000000000007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A5">
        <f>VLOOKUP(C:C,worksheet!A:T, 2, FALSE)</f>
        <v>2</v>
      </c>
      <c r="B5" t="str">
        <f>VLOOKUP(C:C,worksheet!A:T, 3, FALSE)</f>
        <v>I-5 SB AUX LOCAL ACC</v>
      </c>
      <c r="C5">
        <f>'[2]I-5 SB AUX LOCAL ACC'!A5</f>
        <v>28792</v>
      </c>
      <c r="D5">
        <f>VLOOKUP(C:C,worksheet!A:T, 4, FALSE)</f>
        <v>8</v>
      </c>
      <c r="E5">
        <f>VLOOKUP(C:C,worksheet!A:T, 5, FALSE)</f>
        <v>0.63</v>
      </c>
      <c r="F5" t="str">
        <f>VLOOKUP(C:C,worksheet!A:T, 6, FALSE)</f>
        <v>CARMEL MOUNTAIN</v>
      </c>
      <c r="G5">
        <f>VLOOKUP(C:C,worksheet!A:T, 8, FALSE)</f>
        <v>66.98</v>
      </c>
      <c r="H5">
        <f>VLOOKUP(C:C,worksheet!A:T, 10, FALSE)</f>
        <v>69.180000000000007</v>
      </c>
      <c r="I5">
        <f>VLOOKUP(C:C,worksheet!A:T, 13, FALSE)</f>
        <v>0</v>
      </c>
      <c r="J5">
        <f>VLOOKUP(C:C,worksheet!A:T, 15, FALSE)</f>
        <v>0</v>
      </c>
      <c r="K5" s="143">
        <f t="shared" si="0"/>
        <v>-1</v>
      </c>
      <c r="L5" s="143">
        <f t="shared" si="1"/>
        <v>-1</v>
      </c>
      <c r="M5" s="142"/>
    </row>
    <row r="6" spans="1:13" x14ac:dyDescent="0.25">
      <c r="K6" s="143"/>
      <c r="L6" s="143"/>
      <c r="M6" s="142"/>
    </row>
    <row r="7" spans="1:13" x14ac:dyDescent="0.25">
      <c r="K7" s="143"/>
      <c r="L7" s="143"/>
      <c r="M7" s="142"/>
    </row>
    <row r="8" spans="1:13" x14ac:dyDescent="0.25">
      <c r="K8" s="143"/>
      <c r="L8" s="143"/>
      <c r="M8" s="142"/>
    </row>
    <row r="9" spans="1:13" x14ac:dyDescent="0.25">
      <c r="K9" s="143"/>
      <c r="L9" s="143"/>
      <c r="M9" s="142"/>
    </row>
    <row r="10" spans="1:13" x14ac:dyDescent="0.25">
      <c r="K10" s="142"/>
      <c r="L10" s="142"/>
      <c r="M10" s="142"/>
    </row>
    <row r="11" spans="1:13" x14ac:dyDescent="0.25">
      <c r="K11" s="142"/>
      <c r="L11" s="142"/>
      <c r="M11" s="142"/>
    </row>
    <row r="12" spans="1:13" x14ac:dyDescent="0.25">
      <c r="K12" s="142"/>
      <c r="L12" s="142"/>
      <c r="M12" s="142"/>
    </row>
    <row r="13" spans="1:13" x14ac:dyDescent="0.25">
      <c r="K13" s="142"/>
      <c r="L13" s="142"/>
      <c r="M13" s="142"/>
    </row>
    <row r="14" spans="1:13" x14ac:dyDescent="0.25">
      <c r="K14" s="142"/>
      <c r="L14" s="142"/>
      <c r="M14" s="142"/>
    </row>
    <row r="15" spans="1:13" x14ac:dyDescent="0.25">
      <c r="K15" s="142"/>
      <c r="L15" s="142"/>
      <c r="M15" s="142"/>
    </row>
    <row r="16" spans="1:13" x14ac:dyDescent="0.25">
      <c r="K16" s="142"/>
      <c r="L16" s="142"/>
      <c r="M16" s="142"/>
    </row>
    <row r="17" spans="11:13" x14ac:dyDescent="0.25">
      <c r="K17" s="142"/>
      <c r="L17" s="142"/>
      <c r="M17" s="142"/>
    </row>
    <row r="18" spans="11:13" x14ac:dyDescent="0.25">
      <c r="K18" s="142"/>
      <c r="L18" s="142"/>
      <c r="M18" s="142"/>
    </row>
    <row r="19" spans="11:13" x14ac:dyDescent="0.25">
      <c r="K19" s="142"/>
      <c r="L19" s="142"/>
      <c r="M19" s="142"/>
    </row>
    <row r="20" spans="11:13" x14ac:dyDescent="0.25">
      <c r="K20" s="142"/>
      <c r="L20" s="142"/>
      <c r="M20" s="142"/>
    </row>
    <row r="21" spans="11:13" x14ac:dyDescent="0.25">
      <c r="K21" s="142"/>
      <c r="L21" s="142"/>
      <c r="M21" s="142"/>
    </row>
    <row r="22" spans="11:13" x14ac:dyDescent="0.25">
      <c r="K22" s="142"/>
      <c r="L22" s="142"/>
      <c r="M22" s="142"/>
    </row>
    <row r="23" spans="11:13" x14ac:dyDescent="0.25">
      <c r="K23" s="142"/>
      <c r="L23" s="142"/>
      <c r="M23" s="142"/>
    </row>
    <row r="24" spans="11:13" x14ac:dyDescent="0.25">
      <c r="K24" s="142"/>
      <c r="L24" s="142"/>
      <c r="M24" s="142"/>
    </row>
    <row r="25" spans="11:13" x14ac:dyDescent="0.25">
      <c r="K25" s="142"/>
      <c r="L25" s="142"/>
      <c r="M25" s="142"/>
    </row>
    <row r="26" spans="11:13" x14ac:dyDescent="0.25">
      <c r="K26" s="142"/>
      <c r="L26" s="142"/>
      <c r="M26" s="142"/>
    </row>
    <row r="27" spans="11:13" x14ac:dyDescent="0.25">
      <c r="K27" s="142"/>
      <c r="L27" s="142"/>
      <c r="M27" s="142"/>
    </row>
    <row r="28" spans="11:13" x14ac:dyDescent="0.25">
      <c r="K28" s="142"/>
      <c r="L28" s="142"/>
      <c r="M28" s="142"/>
    </row>
    <row r="29" spans="11:13" x14ac:dyDescent="0.25">
      <c r="K29" s="142"/>
      <c r="L29" s="142"/>
      <c r="M29" s="142"/>
    </row>
    <row r="30" spans="11:13" x14ac:dyDescent="0.25">
      <c r="K30" s="142"/>
      <c r="L30" s="142"/>
      <c r="M30" s="142"/>
    </row>
    <row r="31" spans="11:13" x14ac:dyDescent="0.25">
      <c r="K31" s="142"/>
      <c r="L31" s="142"/>
      <c r="M31" s="142"/>
    </row>
    <row r="32" spans="11:13" x14ac:dyDescent="0.25">
      <c r="K32" s="142"/>
      <c r="L32" s="142"/>
      <c r="M32" s="142"/>
    </row>
    <row r="33" spans="11:13" x14ac:dyDescent="0.25">
      <c r="K33" s="142"/>
      <c r="L33" s="142"/>
      <c r="M33" s="142"/>
    </row>
    <row r="34" spans="11:13" x14ac:dyDescent="0.25">
      <c r="K34" s="142"/>
      <c r="L34" s="142"/>
      <c r="M34" s="142"/>
    </row>
    <row r="35" spans="11:13" x14ac:dyDescent="0.25">
      <c r="K35" s="142"/>
      <c r="L35" s="142"/>
      <c r="M35" s="142"/>
    </row>
    <row r="36" spans="11:13" x14ac:dyDescent="0.25">
      <c r="K36" s="142"/>
      <c r="L36" s="142"/>
      <c r="M36" s="142"/>
    </row>
    <row r="37" spans="11:13" x14ac:dyDescent="0.25">
      <c r="K37" s="142"/>
      <c r="L37" s="142"/>
      <c r="M37" s="142"/>
    </row>
    <row r="38" spans="11:13" x14ac:dyDescent="0.25">
      <c r="K38" s="142"/>
      <c r="L38" s="142"/>
      <c r="M38" s="142"/>
    </row>
    <row r="39" spans="11:13" x14ac:dyDescent="0.25">
      <c r="K39" s="142"/>
      <c r="L39" s="142"/>
      <c r="M39" s="142"/>
    </row>
    <row r="40" spans="11:13" x14ac:dyDescent="0.25">
      <c r="K40" s="142"/>
      <c r="L40" s="142"/>
      <c r="M40" s="142"/>
    </row>
    <row r="41" spans="11:13" x14ac:dyDescent="0.25">
      <c r="K41" s="142"/>
      <c r="L41" s="142"/>
      <c r="M41" s="142"/>
    </row>
    <row r="42" spans="11:13" x14ac:dyDescent="0.25">
      <c r="K42" s="142"/>
      <c r="L42" s="142"/>
      <c r="M42" s="142"/>
    </row>
    <row r="43" spans="11:13" x14ac:dyDescent="0.25">
      <c r="K43" s="142"/>
      <c r="L43" s="142"/>
      <c r="M43" s="142"/>
    </row>
    <row r="44" spans="11:13" x14ac:dyDescent="0.25">
      <c r="K44" s="142"/>
      <c r="L44" s="142"/>
      <c r="M44" s="142"/>
    </row>
    <row r="45" spans="11:13" x14ac:dyDescent="0.25">
      <c r="K45" s="142"/>
      <c r="L45" s="142"/>
      <c r="M45" s="142"/>
    </row>
    <row r="46" spans="11:13" x14ac:dyDescent="0.25">
      <c r="K46" s="142"/>
      <c r="L46" s="142"/>
      <c r="M46" s="142"/>
    </row>
    <row r="47" spans="11:13" x14ac:dyDescent="0.25">
      <c r="K47" s="142"/>
      <c r="L47" s="142"/>
      <c r="M47" s="142"/>
    </row>
    <row r="48" spans="11:13" x14ac:dyDescent="0.25">
      <c r="K48" s="142"/>
      <c r="L48" s="142"/>
      <c r="M48" s="142"/>
    </row>
    <row r="49" spans="11:13" x14ac:dyDescent="0.25">
      <c r="K49" s="142"/>
      <c r="L49" s="142"/>
      <c r="M49" s="142"/>
    </row>
    <row r="50" spans="11:13" x14ac:dyDescent="0.25">
      <c r="K50" s="142"/>
      <c r="L50" s="142"/>
      <c r="M50" s="142"/>
    </row>
    <row r="51" spans="11:13" x14ac:dyDescent="0.25">
      <c r="K51" s="142"/>
      <c r="L51" s="142"/>
      <c r="M51" s="142"/>
    </row>
    <row r="52" spans="11:13" x14ac:dyDescent="0.25">
      <c r="K52" s="142"/>
      <c r="L52" s="142"/>
      <c r="M52" s="142"/>
    </row>
    <row r="53" spans="11:13" x14ac:dyDescent="0.25">
      <c r="K53" s="142"/>
      <c r="L53" s="142"/>
      <c r="M53" s="142"/>
    </row>
    <row r="54" spans="11:13" x14ac:dyDescent="0.25">
      <c r="K54" s="142"/>
      <c r="L54" s="142"/>
      <c r="M54" s="142"/>
    </row>
    <row r="55" spans="11:13" x14ac:dyDescent="0.25">
      <c r="K55" s="142"/>
      <c r="L55" s="142"/>
      <c r="M55" s="142"/>
    </row>
    <row r="56" spans="11:13" x14ac:dyDescent="0.25">
      <c r="K56" s="142"/>
      <c r="L56" s="142"/>
      <c r="M56" s="142"/>
    </row>
    <row r="57" spans="11:13" x14ac:dyDescent="0.25">
      <c r="K57" s="142"/>
      <c r="L57" s="142"/>
      <c r="M57" s="142"/>
    </row>
    <row r="58" spans="11:13" x14ac:dyDescent="0.25">
      <c r="K58" s="142"/>
      <c r="L58" s="142"/>
      <c r="M58" s="142"/>
    </row>
    <row r="59" spans="11:13" x14ac:dyDescent="0.25">
      <c r="K59" s="142"/>
      <c r="L59" s="142"/>
      <c r="M59" s="142"/>
    </row>
    <row r="60" spans="11:13" x14ac:dyDescent="0.25">
      <c r="K60" s="142"/>
      <c r="L60" s="142"/>
      <c r="M60" s="142"/>
    </row>
    <row r="61" spans="11:13" x14ac:dyDescent="0.25">
      <c r="K61" s="142"/>
      <c r="L61" s="142"/>
      <c r="M61" s="142"/>
    </row>
    <row r="62" spans="11:13" x14ac:dyDescent="0.25">
      <c r="K62" s="142"/>
      <c r="L62" s="142"/>
      <c r="M62" s="142"/>
    </row>
    <row r="63" spans="11:13" x14ac:dyDescent="0.25">
      <c r="K63" s="142"/>
      <c r="L63" s="142"/>
      <c r="M63" s="142"/>
    </row>
    <row r="64" spans="11:13" x14ac:dyDescent="0.25">
      <c r="K64" s="142"/>
      <c r="L64" s="142"/>
      <c r="M64" s="142"/>
    </row>
    <row r="65" spans="11:13" x14ac:dyDescent="0.25">
      <c r="K65" s="142"/>
      <c r="L65" s="142"/>
      <c r="M65" s="142"/>
    </row>
    <row r="66" spans="11:13" x14ac:dyDescent="0.25">
      <c r="K66" s="142"/>
      <c r="L66" s="142"/>
      <c r="M66" s="142"/>
    </row>
    <row r="67" spans="11:13" x14ac:dyDescent="0.25">
      <c r="K67" s="142"/>
      <c r="L67" s="142"/>
      <c r="M67" s="142"/>
    </row>
    <row r="68" spans="11:13" x14ac:dyDescent="0.25">
      <c r="K68" s="142"/>
      <c r="L68" s="142"/>
      <c r="M68" s="142"/>
    </row>
    <row r="69" spans="11:13" x14ac:dyDescent="0.25">
      <c r="K69" s="142"/>
      <c r="L69" s="142"/>
      <c r="M69" s="142"/>
    </row>
    <row r="70" spans="11:13" x14ac:dyDescent="0.25">
      <c r="K70" s="142"/>
      <c r="L70" s="142"/>
      <c r="M70" s="142"/>
    </row>
    <row r="71" spans="11:13" x14ac:dyDescent="0.25">
      <c r="K71" s="142"/>
      <c r="L71" s="142"/>
      <c r="M71" s="142"/>
    </row>
    <row r="72" spans="11:13" x14ac:dyDescent="0.25">
      <c r="K72" s="142"/>
      <c r="L72" s="142"/>
      <c r="M72" s="142"/>
    </row>
    <row r="73" spans="11:13" x14ac:dyDescent="0.25">
      <c r="K73" s="142"/>
      <c r="L73" s="142"/>
      <c r="M73" s="142"/>
    </row>
    <row r="74" spans="11:13" x14ac:dyDescent="0.25">
      <c r="K74" s="142"/>
      <c r="L74" s="142"/>
      <c r="M74" s="142"/>
    </row>
    <row r="75" spans="11:13" x14ac:dyDescent="0.25">
      <c r="K75" s="142"/>
      <c r="L75" s="142"/>
      <c r="M75" s="142"/>
    </row>
    <row r="76" spans="11:13" x14ac:dyDescent="0.25">
      <c r="K76" s="142"/>
      <c r="L76" s="142"/>
      <c r="M76" s="142"/>
    </row>
    <row r="77" spans="11:13" x14ac:dyDescent="0.25">
      <c r="K77" s="142"/>
      <c r="L77" s="142"/>
      <c r="M77" s="142"/>
    </row>
    <row r="78" spans="11:13" x14ac:dyDescent="0.25">
      <c r="K78" s="142"/>
      <c r="L78" s="142"/>
      <c r="M78" s="142"/>
    </row>
    <row r="79" spans="11:13" x14ac:dyDescent="0.25">
      <c r="K79" s="142"/>
      <c r="L79" s="142"/>
      <c r="M79" s="142"/>
    </row>
    <row r="80" spans="11:13" x14ac:dyDescent="0.25">
      <c r="K80" s="142"/>
      <c r="L80" s="142"/>
      <c r="M80" s="142"/>
    </row>
    <row r="81" spans="11:13" x14ac:dyDescent="0.25">
      <c r="K81" s="142"/>
      <c r="L81" s="142"/>
      <c r="M81" s="142"/>
    </row>
    <row r="82" spans="11:13" x14ac:dyDescent="0.25">
      <c r="K82" s="142"/>
      <c r="L82" s="142"/>
      <c r="M82" s="142"/>
    </row>
    <row r="83" spans="11:13" x14ac:dyDescent="0.25">
      <c r="K83" s="142"/>
      <c r="L83" s="142"/>
      <c r="M83" s="142"/>
    </row>
    <row r="84" spans="11:13" x14ac:dyDescent="0.25">
      <c r="K84" s="142"/>
      <c r="L84" s="142"/>
      <c r="M84" s="142"/>
    </row>
    <row r="85" spans="11:13" x14ac:dyDescent="0.25">
      <c r="K85" s="142"/>
      <c r="L85" s="142"/>
      <c r="M85" s="142"/>
    </row>
    <row r="86" spans="11:13" x14ac:dyDescent="0.25">
      <c r="K86" s="142"/>
      <c r="L86" s="142"/>
      <c r="M86" s="142"/>
    </row>
    <row r="87" spans="11:13" x14ac:dyDescent="0.25">
      <c r="K87" s="142"/>
      <c r="L87" s="142"/>
      <c r="M87" s="142"/>
    </row>
    <row r="88" spans="11:13" x14ac:dyDescent="0.25">
      <c r="K88" s="142"/>
      <c r="L88" s="142"/>
      <c r="M88" s="142"/>
    </row>
    <row r="89" spans="11:13" x14ac:dyDescent="0.25">
      <c r="K89" s="142"/>
      <c r="L89" s="142"/>
      <c r="M89" s="142"/>
    </row>
    <row r="90" spans="11:13" x14ac:dyDescent="0.25">
      <c r="K90" s="142"/>
      <c r="L90" s="142"/>
      <c r="M90" s="142"/>
    </row>
    <row r="91" spans="11:13" x14ac:dyDescent="0.25">
      <c r="K91" s="142"/>
      <c r="L91" s="142"/>
      <c r="M91" s="142"/>
    </row>
    <row r="92" spans="11:13" x14ac:dyDescent="0.25">
      <c r="K92" s="142"/>
      <c r="L92" s="142"/>
      <c r="M92" s="142"/>
    </row>
    <row r="93" spans="11:13" x14ac:dyDescent="0.25">
      <c r="K93" s="142"/>
      <c r="L93" s="142"/>
      <c r="M93" s="142"/>
    </row>
    <row r="94" spans="11:13" x14ac:dyDescent="0.25">
      <c r="K94" s="142"/>
      <c r="L94" s="142"/>
      <c r="M94" s="142"/>
    </row>
    <row r="95" spans="11:13" x14ac:dyDescent="0.25">
      <c r="K95" s="142"/>
      <c r="L95" s="142"/>
      <c r="M95" s="142"/>
    </row>
    <row r="96" spans="11:13" x14ac:dyDescent="0.25">
      <c r="K96" s="142"/>
      <c r="L96" s="142"/>
      <c r="M96" s="142"/>
    </row>
    <row r="97" spans="11:13" x14ac:dyDescent="0.25">
      <c r="K97" s="142"/>
      <c r="L97" s="142"/>
      <c r="M97" s="142"/>
    </row>
    <row r="98" spans="11:13" x14ac:dyDescent="0.25">
      <c r="K98" s="142"/>
      <c r="L98" s="142"/>
      <c r="M98" s="142"/>
    </row>
    <row r="99" spans="11:13" x14ac:dyDescent="0.25">
      <c r="K99" s="142"/>
      <c r="L99" s="142"/>
      <c r="M99" s="142"/>
    </row>
    <row r="100" spans="11:13" x14ac:dyDescent="0.25">
      <c r="K100" s="142"/>
      <c r="L100" s="142"/>
      <c r="M100" s="142"/>
    </row>
    <row r="101" spans="11:13" x14ac:dyDescent="0.25">
      <c r="K101" s="142"/>
      <c r="L101" s="142"/>
      <c r="M101" s="142"/>
    </row>
    <row r="102" spans="11:13" x14ac:dyDescent="0.25">
      <c r="K102" s="142"/>
      <c r="L102" s="142"/>
      <c r="M102" s="142"/>
    </row>
    <row r="103" spans="11:13" x14ac:dyDescent="0.25">
      <c r="K103" s="142"/>
      <c r="L103" s="142"/>
      <c r="M103" s="142"/>
    </row>
    <row r="104" spans="11:13" x14ac:dyDescent="0.25">
      <c r="K104" s="142"/>
      <c r="L104" s="142"/>
      <c r="M104" s="142"/>
    </row>
    <row r="105" spans="11:13" x14ac:dyDescent="0.25">
      <c r="K105" s="142"/>
      <c r="L105" s="142"/>
      <c r="M105" s="142"/>
    </row>
    <row r="106" spans="11:13" x14ac:dyDescent="0.25">
      <c r="K106" s="142"/>
      <c r="L106" s="142"/>
      <c r="M106" s="142"/>
    </row>
    <row r="107" spans="11:13" x14ac:dyDescent="0.25">
      <c r="K107" s="142"/>
      <c r="L107" s="142"/>
      <c r="M107" s="142"/>
    </row>
    <row r="108" spans="11:13" x14ac:dyDescent="0.25">
      <c r="K108" s="142"/>
      <c r="L108" s="142"/>
      <c r="M108" s="142"/>
    </row>
    <row r="109" spans="11:13" x14ac:dyDescent="0.25">
      <c r="K109" s="142"/>
      <c r="L109" s="142"/>
      <c r="M109" s="142"/>
    </row>
    <row r="110" spans="11:13" x14ac:dyDescent="0.25">
      <c r="K110" s="142"/>
      <c r="L110" s="142"/>
      <c r="M110" s="142"/>
    </row>
    <row r="111" spans="11:13" x14ac:dyDescent="0.25">
      <c r="K111" s="142"/>
      <c r="L111" s="142"/>
      <c r="M111" s="142"/>
    </row>
    <row r="112" spans="11:13" x14ac:dyDescent="0.25">
      <c r="K112" s="142"/>
      <c r="L112" s="142"/>
      <c r="M112" s="142"/>
    </row>
    <row r="113" spans="11:13" x14ac:dyDescent="0.25">
      <c r="K113" s="142"/>
      <c r="L113" s="142"/>
      <c r="M113" s="142"/>
    </row>
    <row r="114" spans="11:13" x14ac:dyDescent="0.25">
      <c r="K114" s="142"/>
      <c r="L114" s="142"/>
      <c r="M114" s="142"/>
    </row>
    <row r="115" spans="11:13" x14ac:dyDescent="0.25">
      <c r="K115" s="142"/>
      <c r="L115" s="142"/>
      <c r="M115" s="142"/>
    </row>
    <row r="116" spans="11:13" x14ac:dyDescent="0.25">
      <c r="K116" s="142"/>
      <c r="L116" s="142"/>
      <c r="M116" s="142"/>
    </row>
    <row r="117" spans="11:13" x14ac:dyDescent="0.25">
      <c r="K117" s="142"/>
      <c r="L117" s="142"/>
      <c r="M117" s="142"/>
    </row>
    <row r="118" spans="11:13" x14ac:dyDescent="0.25">
      <c r="K118" s="142"/>
      <c r="L118" s="142"/>
      <c r="M118" s="142"/>
    </row>
  </sheetData>
  <conditionalFormatting sqref="K6:K9">
    <cfRule type="cellIs" dxfId="99" priority="7" operator="lessThan">
      <formula>-0.2</formula>
    </cfRule>
    <cfRule type="cellIs" dxfId="98" priority="8" operator="greaterThan">
      <formula>0.2</formula>
    </cfRule>
  </conditionalFormatting>
  <conditionalFormatting sqref="L6:L9">
    <cfRule type="cellIs" dxfId="97" priority="5" operator="lessThan">
      <formula>-0.2</formula>
    </cfRule>
    <cfRule type="cellIs" dxfId="96" priority="6" operator="greaterThan">
      <formula>0.2</formula>
    </cfRule>
  </conditionalFormatting>
  <conditionalFormatting sqref="K2:K5">
    <cfRule type="cellIs" dxfId="95" priority="3" operator="lessThan">
      <formula>-0.2</formula>
    </cfRule>
    <cfRule type="cellIs" dxfId="94" priority="4" operator="greaterThan">
      <formula>0.2</formula>
    </cfRule>
  </conditionalFormatting>
  <conditionalFormatting sqref="L2:L5">
    <cfRule type="cellIs" dxfId="93" priority="1" operator="lessThan">
      <formula>-0.2</formula>
    </cfRule>
    <cfRule type="cellIs" dxfId="92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9" tint="0.59999389629810485"/>
  </sheetPr>
  <dimension ref="A1:M118"/>
  <sheetViews>
    <sheetView showGridLines="0" topLeftCell="G1" zoomScale="80" zoomScaleNormal="80" workbookViewId="0">
      <selection activeCell="AA47" sqref="AA47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4" width="6.42578125" bestFit="1" customWidth="1"/>
    <col min="5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4</v>
      </c>
      <c r="B2" t="str">
        <f>VLOOKUP(C:C,worksheet!A:T, 3, FALSE)</f>
        <v>I-8 EB</v>
      </c>
      <c r="C2">
        <f>'[2]I-8 EB'!A2</f>
        <v>28455</v>
      </c>
      <c r="D2">
        <f>VLOOKUP(C:C,worksheet!A:T, 4, FALSE)</f>
        <v>1</v>
      </c>
      <c r="E2">
        <f>VLOOKUP(C:C,worksheet!A:T, 5, FALSE)</f>
        <v>0.87</v>
      </c>
      <c r="F2" t="str">
        <f>VLOOKUP(C:C,worksheet!A:T, 6, FALSE)</f>
        <v>I-8 EB</v>
      </c>
      <c r="G2">
        <f>VLOOKUP(C:C,worksheet!A:T, 8, FALSE)</f>
        <v>36.049999999999997</v>
      </c>
      <c r="H2">
        <f>VLOOKUP(C:C,worksheet!A:T, 10, FALSE)</f>
        <v>31.12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4</v>
      </c>
      <c r="B3" t="str">
        <f>VLOOKUP(C:C,worksheet!A:T, 3, FALSE)</f>
        <v>I-8 EB</v>
      </c>
      <c r="C3">
        <f>'[2]I-8 EB'!A3</f>
        <v>28084</v>
      </c>
      <c r="D3">
        <f>VLOOKUP(C:C,worksheet!A:T, 4, FALSE)</f>
        <v>2</v>
      </c>
      <c r="E3">
        <f>VLOOKUP(C:C,worksheet!A:T, 5, FALSE)</f>
        <v>0.16</v>
      </c>
      <c r="F3" t="str">
        <f>VLOOKUP(C:C,worksheet!A:T, 6, FALSE)</f>
        <v>MIDWAY</v>
      </c>
      <c r="G3">
        <f>VLOOKUP(C:C,worksheet!A:T, 8, FALSE)</f>
        <v>59.46</v>
      </c>
      <c r="H3">
        <f>VLOOKUP(C:C,worksheet!A:T, 10, FALSE)</f>
        <v>51.89</v>
      </c>
      <c r="I3">
        <f>VLOOKUP(C:C,worksheet!A:T, 13, FALSE)</f>
        <v>0</v>
      </c>
      <c r="J3">
        <f>VLOOKUP(C:C,worksheet!A:T, 15, FALSE)</f>
        <v>0</v>
      </c>
      <c r="K3" s="143">
        <f t="shared" ref="K3:K62" si="0">(I3/G3)-1</f>
        <v>-1</v>
      </c>
      <c r="L3" s="143">
        <f t="shared" ref="L3:L62" si="1">(J3/H3)-1</f>
        <v>-1</v>
      </c>
      <c r="M3" s="142"/>
    </row>
    <row r="4" spans="1:13" x14ac:dyDescent="0.25">
      <c r="A4">
        <f>VLOOKUP(C:C,worksheet!A:T, 2, FALSE)</f>
        <v>4</v>
      </c>
      <c r="B4" t="str">
        <f>VLOOKUP(C:C,worksheet!A:T, 3, FALSE)</f>
        <v>I-8 EB</v>
      </c>
      <c r="C4">
        <f>'[2]I-8 EB'!A4</f>
        <v>28086</v>
      </c>
      <c r="D4">
        <f>VLOOKUP(C:C,worksheet!A:T, 4, FALSE)</f>
        <v>3</v>
      </c>
      <c r="E4">
        <f>VLOOKUP(C:C,worksheet!A:T, 5, FALSE)</f>
        <v>0.57999999999999996</v>
      </c>
      <c r="F4" t="str">
        <f>VLOOKUP(C:C,worksheet!A:T, 6, FALSE)</f>
        <v>MIDWAY</v>
      </c>
      <c r="G4">
        <f>VLOOKUP(C:C,worksheet!A:T, 8, FALSE)</f>
        <v>59.46</v>
      </c>
      <c r="H4">
        <f>VLOOKUP(C:C,worksheet!A:T, 10, FALSE)</f>
        <v>51.89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A5">
        <f>VLOOKUP(C:C,worksheet!A:T, 2, FALSE)</f>
        <v>4</v>
      </c>
      <c r="B5" t="str">
        <f>VLOOKUP(C:C,worksheet!A:T, 3, FALSE)</f>
        <v>I-8 EB</v>
      </c>
      <c r="C5">
        <f>'[2]I-8 EB'!A5</f>
        <v>28087</v>
      </c>
      <c r="D5">
        <f>VLOOKUP(C:C,worksheet!A:T, 4, FALSE)</f>
        <v>6</v>
      </c>
      <c r="E5">
        <f>VLOOKUP(C:C,worksheet!A:T, 5, FALSE)</f>
        <v>7.0000000000000007E-2</v>
      </c>
      <c r="F5" t="str">
        <f>VLOOKUP(C:C,worksheet!A:T, 6, FALSE)</f>
        <v>I-5 SB</v>
      </c>
      <c r="G5">
        <f>VLOOKUP(C:C,worksheet!A:T, 8, FALSE)</f>
        <v>61.81</v>
      </c>
      <c r="H5">
        <f>VLOOKUP(C:C,worksheet!A:T, 10, FALSE)</f>
        <v>22.4</v>
      </c>
      <c r="I5">
        <f>VLOOKUP(C:C,worksheet!A:T, 13, FALSE)</f>
        <v>0</v>
      </c>
      <c r="J5">
        <f>VLOOKUP(C:C,worksheet!A:T, 15, FALSE)</f>
        <v>0</v>
      </c>
      <c r="K5" s="143">
        <f t="shared" si="0"/>
        <v>-1</v>
      </c>
      <c r="L5" s="143">
        <f t="shared" si="1"/>
        <v>-1</v>
      </c>
      <c r="M5" s="142"/>
    </row>
    <row r="6" spans="1:13" x14ac:dyDescent="0.25">
      <c r="A6">
        <f>VLOOKUP(C:C,worksheet!A:T, 2, FALSE)</f>
        <v>4</v>
      </c>
      <c r="B6" t="str">
        <f>VLOOKUP(C:C,worksheet!A:T, 3, FALSE)</f>
        <v>I-8 EB</v>
      </c>
      <c r="C6">
        <f>'[2]I-8 EB'!A6</f>
        <v>27603</v>
      </c>
      <c r="D6">
        <f>VLOOKUP(C:C,worksheet!A:T, 4, FALSE)</f>
        <v>9</v>
      </c>
      <c r="E6">
        <f>VLOOKUP(C:C,worksheet!A:T, 5, FALSE)</f>
        <v>0.17</v>
      </c>
      <c r="F6" t="str">
        <f>VLOOKUP(C:C,worksheet!A:T, 6, FALSE)</f>
        <v>MORENA</v>
      </c>
      <c r="G6">
        <f>VLOOKUP(C:C,worksheet!A:T, 8, FALSE)</f>
        <v>62.44</v>
      </c>
      <c r="H6">
        <f>VLOOKUP(C:C,worksheet!A:T, 10, FALSE)</f>
        <v>64.77</v>
      </c>
      <c r="I6">
        <f>VLOOKUP(C:C,worksheet!A:T, 13, FALSE)</f>
        <v>0</v>
      </c>
      <c r="J6">
        <f>VLOOKUP(C:C,worksheet!A:T, 15, FALSE)</f>
        <v>0</v>
      </c>
      <c r="K6" s="143">
        <f t="shared" si="0"/>
        <v>-1</v>
      </c>
      <c r="L6" s="143">
        <f t="shared" si="1"/>
        <v>-1</v>
      </c>
      <c r="M6" s="142"/>
    </row>
    <row r="7" spans="1:13" x14ac:dyDescent="0.25">
      <c r="A7">
        <f>VLOOKUP(C:C,worksheet!A:T, 2, FALSE)</f>
        <v>4</v>
      </c>
      <c r="B7" t="str">
        <f>VLOOKUP(C:C,worksheet!A:T, 3, FALSE)</f>
        <v>I-8 EB</v>
      </c>
      <c r="C7">
        <f>'[2]I-8 EB'!A7</f>
        <v>27605</v>
      </c>
      <c r="D7">
        <f>VLOOKUP(C:C,worksheet!A:T, 4, FALSE)</f>
        <v>11</v>
      </c>
      <c r="E7">
        <f>VLOOKUP(C:C,worksheet!A:T, 5, FALSE)</f>
        <v>0.31</v>
      </c>
      <c r="F7" t="str">
        <f>VLOOKUP(C:C,worksheet!A:T, 6, FALSE)</f>
        <v>HOTEL CIRCLE NORTH</v>
      </c>
      <c r="G7">
        <f>VLOOKUP(C:C,worksheet!A:T, 8, FALSE)</f>
        <v>60.85</v>
      </c>
      <c r="H7">
        <f>VLOOKUP(C:C,worksheet!A:T, 10, FALSE)</f>
        <v>65.87</v>
      </c>
      <c r="I7">
        <f>VLOOKUP(C:C,worksheet!A:T, 13, FALSE)</f>
        <v>0</v>
      </c>
      <c r="J7">
        <f>VLOOKUP(C:C,worksheet!A:T, 15, FALSE)</f>
        <v>0</v>
      </c>
      <c r="K7" s="143">
        <f t="shared" si="0"/>
        <v>-1</v>
      </c>
      <c r="L7" s="143">
        <f t="shared" si="1"/>
        <v>-1</v>
      </c>
      <c r="M7" s="142"/>
    </row>
    <row r="8" spans="1:13" x14ac:dyDescent="0.25">
      <c r="A8">
        <f>VLOOKUP(C:C,worksheet!A:T, 2, FALSE)</f>
        <v>4</v>
      </c>
      <c r="B8" t="str">
        <f>VLOOKUP(C:C,worksheet!A:T, 3, FALSE)</f>
        <v>I-8 EB</v>
      </c>
      <c r="C8">
        <f>'[2]I-8 EB'!A8</f>
        <v>29089</v>
      </c>
      <c r="D8">
        <f>VLOOKUP(C:C,worksheet!A:T, 4, FALSE)</f>
        <v>14</v>
      </c>
      <c r="E8">
        <f>VLOOKUP(C:C,worksheet!A:T, 5, FALSE)</f>
        <v>0.17</v>
      </c>
      <c r="F8" t="str">
        <f>VLOOKUP(C:C,worksheet!A:T, 6, FALSE)</f>
        <v>HOTEL CIRCLE SOUTH</v>
      </c>
      <c r="G8">
        <f>VLOOKUP(C:C,worksheet!A:T, 8, FALSE)</f>
        <v>63.78</v>
      </c>
      <c r="H8">
        <f>VLOOKUP(C:C,worksheet!A:T, 10, FALSE)</f>
        <v>54.76</v>
      </c>
      <c r="I8">
        <f>VLOOKUP(C:C,worksheet!A:T, 13, FALSE)</f>
        <v>0</v>
      </c>
      <c r="J8">
        <f>VLOOKUP(C:C,worksheet!A:T, 15, FALSE)</f>
        <v>0</v>
      </c>
      <c r="K8" s="143">
        <f t="shared" si="0"/>
        <v>-1</v>
      </c>
      <c r="L8" s="143">
        <f t="shared" si="1"/>
        <v>-1</v>
      </c>
      <c r="M8" s="142"/>
    </row>
    <row r="9" spans="1:13" x14ac:dyDescent="0.25">
      <c r="A9">
        <f>VLOOKUP(C:C,worksheet!A:T, 2, FALSE)</f>
        <v>4</v>
      </c>
      <c r="B9" t="str">
        <f>VLOOKUP(C:C,worksheet!A:T, 3, FALSE)</f>
        <v>I-8 EB</v>
      </c>
      <c r="C9">
        <f>'[2]I-8 EB'!A9</f>
        <v>27606</v>
      </c>
      <c r="D9">
        <f>VLOOKUP(C:C,worksheet!A:T, 4, FALSE)</f>
        <v>16</v>
      </c>
      <c r="E9">
        <f>VLOOKUP(C:C,worksheet!A:T, 5, FALSE)</f>
        <v>0.28000000000000003</v>
      </c>
      <c r="F9" t="str">
        <f>VLOOKUP(C:C,worksheet!A:T, 6, FALSE)</f>
        <v>SR-163 SB</v>
      </c>
      <c r="G9">
        <f>VLOOKUP(C:C,worksheet!A:T, 8, FALSE)</f>
        <v>66.8</v>
      </c>
      <c r="H9">
        <f>VLOOKUP(C:C,worksheet!A:T, 10, FALSE)</f>
        <v>49.67</v>
      </c>
      <c r="I9">
        <f>VLOOKUP(C:C,worksheet!A:T, 13, FALSE)</f>
        <v>0</v>
      </c>
      <c r="J9">
        <f>VLOOKUP(C:C,worksheet!A:T, 15, FALSE)</f>
        <v>0</v>
      </c>
      <c r="K9" s="143">
        <f t="shared" si="0"/>
        <v>-1</v>
      </c>
      <c r="L9" s="143">
        <f t="shared" si="1"/>
        <v>-1</v>
      </c>
      <c r="M9" s="142"/>
    </row>
    <row r="10" spans="1:13" x14ac:dyDescent="0.25">
      <c r="A10">
        <f>VLOOKUP(C:C,worksheet!A:T, 2, FALSE)</f>
        <v>4</v>
      </c>
      <c r="B10" t="str">
        <f>VLOOKUP(C:C,worksheet!A:T, 3, FALSE)</f>
        <v>I-8 EB</v>
      </c>
      <c r="C10">
        <f>'[2]I-8 EB'!A10</f>
        <v>28093</v>
      </c>
      <c r="D10">
        <f>VLOOKUP(C:C,worksheet!A:T, 4, FALSE)</f>
        <v>17</v>
      </c>
      <c r="E10">
        <f>VLOOKUP(C:C,worksheet!A:T, 5, FALSE)</f>
        <v>0.69</v>
      </c>
      <c r="F10" t="str">
        <f>VLOOKUP(C:C,worksheet!A:T, 6, FALSE)</f>
        <v>MISSION CENTER</v>
      </c>
      <c r="G10">
        <f>VLOOKUP(C:C,worksheet!A:T, 8, FALSE)</f>
        <v>54.61</v>
      </c>
      <c r="H10">
        <f>VLOOKUP(C:C,worksheet!A:T, 10, FALSE)</f>
        <v>62.66</v>
      </c>
      <c r="I10">
        <f>VLOOKUP(C:C,worksheet!A:T, 13, FALSE)</f>
        <v>0</v>
      </c>
      <c r="J10">
        <f>VLOOKUP(C:C,worksheet!A:T, 15, FALSE)</f>
        <v>0</v>
      </c>
      <c r="K10" s="143">
        <f t="shared" si="0"/>
        <v>-1</v>
      </c>
      <c r="L10" s="143">
        <f t="shared" si="1"/>
        <v>-1</v>
      </c>
      <c r="M10" s="142"/>
    </row>
    <row r="11" spans="1:13" x14ac:dyDescent="0.25">
      <c r="A11">
        <f>VLOOKUP(C:C,worksheet!A:T, 2, FALSE)</f>
        <v>4</v>
      </c>
      <c r="B11" t="str">
        <f>VLOOKUP(C:C,worksheet!A:T, 3, FALSE)</f>
        <v>I-8 EB</v>
      </c>
      <c r="C11">
        <f>'[2]I-8 EB'!A11</f>
        <v>29108</v>
      </c>
      <c r="D11">
        <f>VLOOKUP(C:C,worksheet!A:T, 4, FALSE)</f>
        <v>19</v>
      </c>
      <c r="E11">
        <f>VLOOKUP(C:C,worksheet!A:T, 5, FALSE)</f>
        <v>0.22</v>
      </c>
      <c r="F11" t="str">
        <f>VLOOKUP(C:C,worksheet!A:T, 6, FALSE)</f>
        <v>MISSION CENTER</v>
      </c>
      <c r="G11">
        <f>VLOOKUP(C:C,worksheet!A:T, 8, FALSE)</f>
        <v>54.61</v>
      </c>
      <c r="H11">
        <f>VLOOKUP(C:C,worksheet!A:T, 10, FALSE)</f>
        <v>62.66</v>
      </c>
      <c r="I11">
        <f>VLOOKUP(C:C,worksheet!A:T, 13, FALSE)</f>
        <v>0</v>
      </c>
      <c r="J11">
        <f>VLOOKUP(C:C,worksheet!A:T, 15, FALSE)</f>
        <v>0</v>
      </c>
      <c r="K11" s="143">
        <f t="shared" si="0"/>
        <v>-1</v>
      </c>
      <c r="L11" s="143">
        <f t="shared" si="1"/>
        <v>-1</v>
      </c>
      <c r="M11" s="142"/>
    </row>
    <row r="12" spans="1:13" x14ac:dyDescent="0.25">
      <c r="A12">
        <f>VLOOKUP(C:C,worksheet!A:T, 2, FALSE)</f>
        <v>4</v>
      </c>
      <c r="B12" t="str">
        <f>VLOOKUP(C:C,worksheet!A:T, 3, FALSE)</f>
        <v>I-8 EB</v>
      </c>
      <c r="C12">
        <f>'[2]I-8 EB'!A12</f>
        <v>29105</v>
      </c>
      <c r="D12">
        <f>VLOOKUP(C:C,worksheet!A:T, 4, FALSE)</f>
        <v>20</v>
      </c>
      <c r="E12">
        <f>VLOOKUP(C:C,worksheet!A:T, 5, FALSE)</f>
        <v>0.35</v>
      </c>
      <c r="F12" t="str">
        <f>VLOOKUP(C:C,worksheet!A:T, 6, FALSE)</f>
        <v>TEXAS</v>
      </c>
      <c r="G12">
        <f>VLOOKUP(C:C,worksheet!A:T, 8, FALSE)</f>
        <v>67.67</v>
      </c>
      <c r="H12">
        <f>VLOOKUP(C:C,worksheet!A:T, 10, FALSE)</f>
        <v>48.37</v>
      </c>
      <c r="I12">
        <f>VLOOKUP(C:C,worksheet!A:T, 13, FALSE)</f>
        <v>0</v>
      </c>
      <c r="J12">
        <f>VLOOKUP(C:C,worksheet!A:T, 15, FALSE)</f>
        <v>0</v>
      </c>
      <c r="K12" s="143">
        <f t="shared" si="0"/>
        <v>-1</v>
      </c>
      <c r="L12" s="143">
        <f t="shared" si="1"/>
        <v>-1</v>
      </c>
      <c r="M12" s="142"/>
    </row>
    <row r="13" spans="1:13" x14ac:dyDescent="0.25">
      <c r="A13">
        <f>VLOOKUP(C:C,worksheet!A:T, 2, FALSE)</f>
        <v>4</v>
      </c>
      <c r="B13" t="str">
        <f>VLOOKUP(C:C,worksheet!A:T, 3, FALSE)</f>
        <v>I-8 EB</v>
      </c>
      <c r="C13">
        <f>'[2]I-8 EB'!A13</f>
        <v>27607</v>
      </c>
      <c r="D13">
        <f>VLOOKUP(C:C,worksheet!A:T, 4, FALSE)</f>
        <v>21</v>
      </c>
      <c r="E13">
        <f>VLOOKUP(C:C,worksheet!A:T, 5, FALSE)</f>
        <v>0.27</v>
      </c>
      <c r="F13" t="str">
        <f>VLOOKUP(C:C,worksheet!A:T, 6, FALSE)</f>
        <v>I-805 SB</v>
      </c>
      <c r="G13">
        <f>VLOOKUP(C:C,worksheet!A:T, 8, FALSE)</f>
        <v>67.8</v>
      </c>
      <c r="H13">
        <f>VLOOKUP(C:C,worksheet!A:T, 10, FALSE)</f>
        <v>48.14</v>
      </c>
      <c r="I13">
        <f>VLOOKUP(C:C,worksheet!A:T, 13, FALSE)</f>
        <v>0</v>
      </c>
      <c r="J13">
        <f>VLOOKUP(C:C,worksheet!A:T, 15, FALSE)</f>
        <v>0</v>
      </c>
      <c r="K13" s="143">
        <f t="shared" si="0"/>
        <v>-1</v>
      </c>
      <c r="L13" s="143">
        <f t="shared" si="1"/>
        <v>-1</v>
      </c>
      <c r="M13" s="142"/>
    </row>
    <row r="14" spans="1:13" x14ac:dyDescent="0.25">
      <c r="A14">
        <f>VLOOKUP(C:C,worksheet!A:T, 2, FALSE)</f>
        <v>4</v>
      </c>
      <c r="B14" t="str">
        <f>VLOOKUP(C:C,worksheet!A:T, 3, FALSE)</f>
        <v>I-8 EB</v>
      </c>
      <c r="C14">
        <f>'[2]I-8 EB'!A14</f>
        <v>28106</v>
      </c>
      <c r="D14">
        <f>VLOOKUP(C:C,worksheet!A:T, 4, FALSE)</f>
        <v>23</v>
      </c>
      <c r="E14">
        <f>VLOOKUP(C:C,worksheet!A:T, 5, FALSE)</f>
        <v>0.39</v>
      </c>
      <c r="F14" t="str">
        <f>VLOOKUP(C:C,worksheet!A:T, 6, FALSE)</f>
        <v>TEXAS</v>
      </c>
      <c r="G14">
        <f>VLOOKUP(C:C,worksheet!A:T, 8, FALSE)</f>
        <v>67.8</v>
      </c>
      <c r="H14">
        <f>VLOOKUP(C:C,worksheet!A:T, 10, FALSE)</f>
        <v>48.14</v>
      </c>
      <c r="I14">
        <f>VLOOKUP(C:C,worksheet!A:T, 13, FALSE)</f>
        <v>0</v>
      </c>
      <c r="J14">
        <f>VLOOKUP(C:C,worksheet!A:T, 15, FALSE)</f>
        <v>0</v>
      </c>
      <c r="K14" s="143">
        <f t="shared" si="0"/>
        <v>-1</v>
      </c>
      <c r="L14" s="143">
        <f t="shared" si="1"/>
        <v>-1</v>
      </c>
      <c r="M14" s="142"/>
    </row>
    <row r="15" spans="1:13" x14ac:dyDescent="0.25">
      <c r="A15">
        <f>VLOOKUP(C:C,worksheet!A:T, 2, FALSE)</f>
        <v>4</v>
      </c>
      <c r="B15" t="str">
        <f>VLOOKUP(C:C,worksheet!A:T, 3, FALSE)</f>
        <v>I-8 EB</v>
      </c>
      <c r="C15">
        <f>'[2]I-8 EB'!A15</f>
        <v>16096</v>
      </c>
      <c r="D15">
        <f>VLOOKUP(C:C,worksheet!A:T, 4, FALSE)</f>
        <v>25</v>
      </c>
      <c r="E15">
        <f>VLOOKUP(C:C,worksheet!A:T, 5, FALSE)</f>
        <v>0.85</v>
      </c>
      <c r="F15" t="str">
        <f>VLOOKUP(C:C,worksheet!A:T, 6, FALSE)</f>
        <v>SR-15 SB</v>
      </c>
      <c r="G15">
        <f>VLOOKUP(C:C,worksheet!A:T, 8, FALSE)</f>
        <v>67.59</v>
      </c>
      <c r="H15">
        <f>VLOOKUP(C:C,worksheet!A:T, 10, FALSE)</f>
        <v>35.24</v>
      </c>
      <c r="I15">
        <f>VLOOKUP(C:C,worksheet!A:T, 13, FALSE)</f>
        <v>0</v>
      </c>
      <c r="J15">
        <f>VLOOKUP(C:C,worksheet!A:T, 15, FALSE)</f>
        <v>0</v>
      </c>
      <c r="K15" s="143">
        <f t="shared" si="0"/>
        <v>-1</v>
      </c>
      <c r="L15" s="143">
        <f t="shared" si="1"/>
        <v>-1</v>
      </c>
      <c r="M15" s="142"/>
    </row>
    <row r="16" spans="1:13" x14ac:dyDescent="0.25">
      <c r="A16">
        <f>VLOOKUP(C:C,worksheet!A:T, 2, FALSE)</f>
        <v>4</v>
      </c>
      <c r="B16" t="str">
        <f>VLOOKUP(C:C,worksheet!A:T, 3, FALSE)</f>
        <v>I-8 EB</v>
      </c>
      <c r="C16">
        <f>'[2]I-8 EB'!A16</f>
        <v>14515</v>
      </c>
      <c r="D16">
        <f>VLOOKUP(C:C,worksheet!A:T, 4, FALSE)</f>
        <v>26</v>
      </c>
      <c r="E16">
        <f>VLOOKUP(C:C,worksheet!A:T, 5, FALSE)</f>
        <v>0.17</v>
      </c>
      <c r="F16" t="str">
        <f>VLOOKUP(C:C,worksheet!A:T, 6, FALSE)</f>
        <v>SR-15 NB</v>
      </c>
      <c r="G16">
        <f>VLOOKUP(C:C,worksheet!A:T, 8, FALSE)</f>
        <v>66.56</v>
      </c>
      <c r="H16">
        <f>VLOOKUP(C:C,worksheet!A:T, 10, FALSE)</f>
        <v>32.6</v>
      </c>
      <c r="I16">
        <f>VLOOKUP(C:C,worksheet!A:T, 13, FALSE)</f>
        <v>0</v>
      </c>
      <c r="J16">
        <f>VLOOKUP(C:C,worksheet!A:T, 15, FALSE)</f>
        <v>0</v>
      </c>
      <c r="K16" s="143">
        <f t="shared" si="0"/>
        <v>-1</v>
      </c>
      <c r="L16" s="143">
        <f t="shared" si="1"/>
        <v>-1</v>
      </c>
      <c r="M16" s="142"/>
    </row>
    <row r="17" spans="1:13" x14ac:dyDescent="0.25">
      <c r="A17">
        <f>VLOOKUP(C:C,worksheet!A:T, 2, FALSE)</f>
        <v>4</v>
      </c>
      <c r="B17" t="str">
        <f>VLOOKUP(C:C,worksheet!A:T, 3, FALSE)</f>
        <v>I-8 EB</v>
      </c>
      <c r="C17">
        <f>'[2]I-8 EB'!A17</f>
        <v>15429</v>
      </c>
      <c r="D17">
        <f>VLOOKUP(C:C,worksheet!A:T, 4, FALSE)</f>
        <v>27</v>
      </c>
      <c r="E17">
        <f>VLOOKUP(C:C,worksheet!A:T, 5, FALSE)</f>
        <v>0.16</v>
      </c>
      <c r="F17" t="str">
        <f>VLOOKUP(C:C,worksheet!A:T, 6, FALSE)</f>
        <v>FAIRMOUNT</v>
      </c>
      <c r="G17">
        <f>VLOOKUP(C:C,worksheet!A:T, 8, FALSE)</f>
        <v>66.56</v>
      </c>
      <c r="H17">
        <f>VLOOKUP(C:C,worksheet!A:T, 10, FALSE)</f>
        <v>32.6</v>
      </c>
      <c r="I17">
        <f>VLOOKUP(C:C,worksheet!A:T, 13, FALSE)</f>
        <v>0</v>
      </c>
      <c r="J17">
        <f>VLOOKUP(C:C,worksheet!A:T, 15, FALSE)</f>
        <v>0</v>
      </c>
      <c r="K17" s="143">
        <f t="shared" si="0"/>
        <v>-1</v>
      </c>
      <c r="L17" s="143">
        <f t="shared" si="1"/>
        <v>-1</v>
      </c>
      <c r="M17" s="142"/>
    </row>
    <row r="18" spans="1:13" x14ac:dyDescent="0.25">
      <c r="A18">
        <f>VLOOKUP(C:C,worksheet!A:T, 2, FALSE)</f>
        <v>4</v>
      </c>
      <c r="B18" t="str">
        <f>VLOOKUP(C:C,worksheet!A:T, 3, FALSE)</f>
        <v>I-8 EB</v>
      </c>
      <c r="C18">
        <f>'[2]I-8 EB'!A18</f>
        <v>15432</v>
      </c>
      <c r="D18">
        <f>VLOOKUP(C:C,worksheet!A:T, 4, FALSE)</f>
        <v>28</v>
      </c>
      <c r="E18">
        <f>VLOOKUP(C:C,worksheet!A:T, 5, FALSE)</f>
        <v>0.35</v>
      </c>
      <c r="F18" t="str">
        <f>VLOOKUP(C:C,worksheet!A:T, 6, FALSE)</f>
        <v>FAIRMOUNT</v>
      </c>
      <c r="G18">
        <f>VLOOKUP(C:C,worksheet!A:T, 8, FALSE)</f>
        <v>67.180000000000007</v>
      </c>
      <c r="H18">
        <f>VLOOKUP(C:C,worksheet!A:T, 10, FALSE)</f>
        <v>46.19</v>
      </c>
      <c r="I18">
        <f>VLOOKUP(C:C,worksheet!A:T, 13, FALSE)</f>
        <v>0</v>
      </c>
      <c r="J18">
        <f>VLOOKUP(C:C,worksheet!A:T, 15, FALSE)</f>
        <v>0</v>
      </c>
      <c r="K18" s="143">
        <f t="shared" si="0"/>
        <v>-1</v>
      </c>
      <c r="L18" s="143">
        <f t="shared" si="1"/>
        <v>-1</v>
      </c>
      <c r="M18" s="142"/>
    </row>
    <row r="19" spans="1:13" x14ac:dyDescent="0.25">
      <c r="A19">
        <f>VLOOKUP(C:C,worksheet!A:T, 2, FALSE)</f>
        <v>4</v>
      </c>
      <c r="B19" t="str">
        <f>VLOOKUP(C:C,worksheet!A:T, 3, FALSE)</f>
        <v>I-8 EB</v>
      </c>
      <c r="C19">
        <f>'[2]I-8 EB'!A19</f>
        <v>15435</v>
      </c>
      <c r="D19">
        <f>VLOOKUP(C:C,worksheet!A:T, 4, FALSE)</f>
        <v>29</v>
      </c>
      <c r="E19">
        <f>VLOOKUP(C:C,worksheet!A:T, 5, FALSE)</f>
        <v>0.24</v>
      </c>
      <c r="F19" t="str">
        <f>VLOOKUP(C:C,worksheet!A:T, 6, FALSE)</f>
        <v>WARING</v>
      </c>
      <c r="G19">
        <f>VLOOKUP(C:C,worksheet!A:T, 8, FALSE)</f>
        <v>67.180000000000007</v>
      </c>
      <c r="H19">
        <f>VLOOKUP(C:C,worksheet!A:T, 10, FALSE)</f>
        <v>46.19</v>
      </c>
      <c r="I19">
        <f>VLOOKUP(C:C,worksheet!A:T, 13, FALSE)</f>
        <v>0</v>
      </c>
      <c r="J19">
        <f>VLOOKUP(C:C,worksheet!A:T, 15, FALSE)</f>
        <v>0</v>
      </c>
      <c r="K19" s="143">
        <f t="shared" si="0"/>
        <v>-1</v>
      </c>
      <c r="L19" s="143">
        <f t="shared" si="1"/>
        <v>-1</v>
      </c>
      <c r="M19" s="142"/>
    </row>
    <row r="20" spans="1:13" x14ac:dyDescent="0.25">
      <c r="A20">
        <f>VLOOKUP(C:C,worksheet!A:T, 2, FALSE)</f>
        <v>4</v>
      </c>
      <c r="B20" t="str">
        <f>VLOOKUP(C:C,worksheet!A:T, 3, FALSE)</f>
        <v>I-8 EB</v>
      </c>
      <c r="C20">
        <f>'[2]I-8 EB'!A20</f>
        <v>14953</v>
      </c>
      <c r="D20">
        <f>VLOOKUP(C:C,worksheet!A:T, 4, FALSE)</f>
        <v>30</v>
      </c>
      <c r="E20">
        <f>VLOOKUP(C:C,worksheet!A:T, 5, FALSE)</f>
        <v>0.15</v>
      </c>
      <c r="F20" t="str">
        <f>VLOOKUP(C:C,worksheet!A:T, 6, FALSE)</f>
        <v>WARING</v>
      </c>
      <c r="G20">
        <f>VLOOKUP(C:C,worksheet!A:T, 8, FALSE)</f>
        <v>67.180000000000007</v>
      </c>
      <c r="H20">
        <f>VLOOKUP(C:C,worksheet!A:T, 10, FALSE)</f>
        <v>46.19</v>
      </c>
      <c r="I20">
        <f>VLOOKUP(C:C,worksheet!A:T, 13, FALSE)</f>
        <v>0</v>
      </c>
      <c r="J20">
        <f>VLOOKUP(C:C,worksheet!A:T, 15, FALSE)</f>
        <v>0</v>
      </c>
      <c r="K20" s="143">
        <f t="shared" si="0"/>
        <v>-1</v>
      </c>
      <c r="L20" s="143">
        <f t="shared" si="1"/>
        <v>-1</v>
      </c>
      <c r="M20" s="142"/>
    </row>
    <row r="21" spans="1:13" x14ac:dyDescent="0.25">
      <c r="A21">
        <f>VLOOKUP(C:C,worksheet!A:T, 2, FALSE)</f>
        <v>4</v>
      </c>
      <c r="B21" t="str">
        <f>VLOOKUP(C:C,worksheet!A:T, 3, FALSE)</f>
        <v>I-8 EB</v>
      </c>
      <c r="C21">
        <f>'[2]I-8 EB'!A21</f>
        <v>15457</v>
      </c>
      <c r="D21">
        <f>VLOOKUP(C:C,worksheet!A:T, 4, FALSE)</f>
        <v>32</v>
      </c>
      <c r="E21">
        <f>VLOOKUP(C:C,worksheet!A:T, 5, FALSE)</f>
        <v>0.47</v>
      </c>
      <c r="F21" t="str">
        <f>VLOOKUP(C:C,worksheet!A:T, 6, FALSE)</f>
        <v>COLLEGE</v>
      </c>
      <c r="G21">
        <f>VLOOKUP(C:C,worksheet!A:T, 8, FALSE)</f>
        <v>66.760000000000005</v>
      </c>
      <c r="H21">
        <f>VLOOKUP(C:C,worksheet!A:T, 10, FALSE)</f>
        <v>57.98</v>
      </c>
      <c r="I21">
        <f>VLOOKUP(C:C,worksheet!A:T, 13, FALSE)</f>
        <v>0</v>
      </c>
      <c r="J21">
        <f>VLOOKUP(C:C,worksheet!A:T, 15, FALSE)</f>
        <v>0</v>
      </c>
      <c r="K21" s="143">
        <f t="shared" si="0"/>
        <v>-1</v>
      </c>
      <c r="L21" s="143">
        <f t="shared" si="1"/>
        <v>-1</v>
      </c>
      <c r="M21" s="142"/>
    </row>
    <row r="22" spans="1:13" x14ac:dyDescent="0.25">
      <c r="A22">
        <f>VLOOKUP(C:C,worksheet!A:T, 2, FALSE)</f>
        <v>4</v>
      </c>
      <c r="B22" t="str">
        <f>VLOOKUP(C:C,worksheet!A:T, 3, FALSE)</f>
        <v>I-8 EB</v>
      </c>
      <c r="C22">
        <f>'[2]I-8 EB'!A22</f>
        <v>28119</v>
      </c>
      <c r="D22">
        <f>VLOOKUP(C:C,worksheet!A:T, 4, FALSE)</f>
        <v>34</v>
      </c>
      <c r="E22">
        <f>VLOOKUP(C:C,worksheet!A:T, 5, FALSE)</f>
        <v>0.6</v>
      </c>
      <c r="F22" t="str">
        <f>VLOOKUP(C:C,worksheet!A:T, 6, FALSE)</f>
        <v>LAKE MURRAY</v>
      </c>
      <c r="G22">
        <f>VLOOKUP(C:C,worksheet!A:T, 8, FALSE)</f>
        <v>49.12</v>
      </c>
      <c r="H22">
        <f>VLOOKUP(C:C,worksheet!A:T, 10, FALSE)</f>
        <v>66.900000000000006</v>
      </c>
      <c r="I22">
        <f>VLOOKUP(C:C,worksheet!A:T, 13, FALSE)</f>
        <v>0</v>
      </c>
      <c r="J22">
        <f>VLOOKUP(C:C,worksheet!A:T, 15, FALSE)</f>
        <v>0</v>
      </c>
      <c r="K22" s="143">
        <f t="shared" si="0"/>
        <v>-1</v>
      </c>
      <c r="L22" s="143">
        <f t="shared" si="1"/>
        <v>-1</v>
      </c>
      <c r="M22" s="142"/>
    </row>
    <row r="23" spans="1:13" x14ac:dyDescent="0.25">
      <c r="A23">
        <f>VLOOKUP(C:C,worksheet!A:T, 2, FALSE)</f>
        <v>4</v>
      </c>
      <c r="B23" t="str">
        <f>VLOOKUP(C:C,worksheet!A:T, 3, FALSE)</f>
        <v>I-8 EB</v>
      </c>
      <c r="C23">
        <f>'[2]I-8 EB'!A23</f>
        <v>28123</v>
      </c>
      <c r="D23">
        <f>VLOOKUP(C:C,worksheet!A:T, 4, FALSE)</f>
        <v>36</v>
      </c>
      <c r="E23">
        <f>VLOOKUP(C:C,worksheet!A:T, 5, FALSE)</f>
        <v>0.52</v>
      </c>
      <c r="F23" t="str">
        <f>VLOOKUP(C:C,worksheet!A:T, 6, FALSE)</f>
        <v>FLETCHER</v>
      </c>
      <c r="G23">
        <f>VLOOKUP(C:C,worksheet!A:T, 8, FALSE)</f>
        <v>39.96</v>
      </c>
      <c r="H23">
        <f>VLOOKUP(C:C,worksheet!A:T, 10, FALSE)</f>
        <v>67.31</v>
      </c>
      <c r="I23">
        <f>VLOOKUP(C:C,worksheet!A:T, 13, FALSE)</f>
        <v>0</v>
      </c>
      <c r="J23">
        <f>VLOOKUP(C:C,worksheet!A:T, 15, FALSE)</f>
        <v>0</v>
      </c>
      <c r="K23" s="143">
        <f t="shared" si="0"/>
        <v>-1</v>
      </c>
      <c r="L23" s="143">
        <f t="shared" si="1"/>
        <v>-1</v>
      </c>
      <c r="M23" s="142"/>
    </row>
    <row r="24" spans="1:13" x14ac:dyDescent="0.25">
      <c r="A24">
        <f>VLOOKUP(C:C,worksheet!A:T, 2, FALSE)</f>
        <v>4</v>
      </c>
      <c r="B24" t="str">
        <f>VLOOKUP(C:C,worksheet!A:T, 3, FALSE)</f>
        <v>I-8 EB</v>
      </c>
      <c r="C24">
        <f>'[2]I-8 EB'!A24</f>
        <v>20719</v>
      </c>
      <c r="D24">
        <f>VLOOKUP(C:C,worksheet!A:T, 4, FALSE)</f>
        <v>38</v>
      </c>
      <c r="E24">
        <f>VLOOKUP(C:C,worksheet!A:T, 5, FALSE)</f>
        <v>0.46</v>
      </c>
      <c r="F24" t="str">
        <f>VLOOKUP(C:C,worksheet!A:T, 6, FALSE)</f>
        <v>SPRING</v>
      </c>
      <c r="G24">
        <f>VLOOKUP(C:C,worksheet!A:T, 8, FALSE)</f>
        <v>41.84</v>
      </c>
      <c r="H24">
        <f>VLOOKUP(C:C,worksheet!A:T, 10, FALSE)</f>
        <v>68.819999999999993</v>
      </c>
      <c r="I24">
        <f>VLOOKUP(C:C,worksheet!A:T, 13, FALSE)</f>
        <v>0</v>
      </c>
      <c r="J24">
        <f>VLOOKUP(C:C,worksheet!A:T, 15, FALSE)</f>
        <v>0</v>
      </c>
      <c r="K24" s="143">
        <f t="shared" si="0"/>
        <v>-1</v>
      </c>
      <c r="L24" s="143">
        <f t="shared" si="1"/>
        <v>-1</v>
      </c>
      <c r="M24" s="142"/>
    </row>
    <row r="25" spans="1:13" x14ac:dyDescent="0.25">
      <c r="A25">
        <f>VLOOKUP(C:C,worksheet!A:T, 2, FALSE)</f>
        <v>4</v>
      </c>
      <c r="B25" t="str">
        <f>VLOOKUP(C:C,worksheet!A:T, 3, FALSE)</f>
        <v>I-8 EB</v>
      </c>
      <c r="C25">
        <f>'[2]I-8 EB'!A25</f>
        <v>28143</v>
      </c>
      <c r="D25">
        <f>VLOOKUP(C:C,worksheet!A:T, 4, FALSE)</f>
        <v>39</v>
      </c>
      <c r="E25">
        <f>VLOOKUP(C:C,worksheet!A:T, 5, FALSE)</f>
        <v>0.21</v>
      </c>
      <c r="F25" t="str">
        <f>VLOOKUP(C:C,worksheet!A:T, 6, FALSE)</f>
        <v>EL CAJON</v>
      </c>
      <c r="G25">
        <f>VLOOKUP(C:C,worksheet!A:T, 8, FALSE)</f>
        <v>65.59</v>
      </c>
      <c r="H25">
        <f>VLOOKUP(C:C,worksheet!A:T, 10, FALSE)</f>
        <v>62.03</v>
      </c>
      <c r="I25">
        <f>VLOOKUP(C:C,worksheet!A:T, 13, FALSE)</f>
        <v>0</v>
      </c>
      <c r="J25">
        <f>VLOOKUP(C:C,worksheet!A:T, 15, FALSE)</f>
        <v>0</v>
      </c>
      <c r="K25" s="143">
        <f t="shared" si="0"/>
        <v>-1</v>
      </c>
      <c r="L25" s="143">
        <f t="shared" si="1"/>
        <v>-1</v>
      </c>
      <c r="M25" s="142"/>
    </row>
    <row r="26" spans="1:13" x14ac:dyDescent="0.25">
      <c r="A26">
        <f>VLOOKUP(C:C,worksheet!A:T, 2, FALSE)</f>
        <v>4</v>
      </c>
      <c r="B26" t="str">
        <f>VLOOKUP(C:C,worksheet!A:T, 3, FALSE)</f>
        <v>I-8 EB</v>
      </c>
      <c r="C26">
        <f>'[2]I-8 EB'!A26</f>
        <v>28390</v>
      </c>
      <c r="D26">
        <f>VLOOKUP(C:C,worksheet!A:T, 4, FALSE)</f>
        <v>40</v>
      </c>
      <c r="E26">
        <f>VLOOKUP(C:C,worksheet!A:T, 5, FALSE)</f>
        <v>0.25</v>
      </c>
      <c r="F26" t="str">
        <f>VLOOKUP(C:C,worksheet!A:T, 6, FALSE)</f>
        <v>GROSSMONT</v>
      </c>
      <c r="G26">
        <f>VLOOKUP(C:C,worksheet!A:T, 8, FALSE)</f>
        <v>65.64</v>
      </c>
      <c r="H26">
        <f>VLOOKUP(C:C,worksheet!A:T, 10, FALSE)</f>
        <v>63.17</v>
      </c>
      <c r="I26">
        <f>VLOOKUP(C:C,worksheet!A:T, 13, FALSE)</f>
        <v>0</v>
      </c>
      <c r="J26">
        <f>VLOOKUP(C:C,worksheet!A:T, 15, FALSE)</f>
        <v>0</v>
      </c>
      <c r="K26" s="143">
        <f t="shared" si="0"/>
        <v>-1</v>
      </c>
      <c r="L26" s="143">
        <f t="shared" si="1"/>
        <v>-1</v>
      </c>
      <c r="M26" s="142"/>
    </row>
    <row r="27" spans="1:13" x14ac:dyDescent="0.25">
      <c r="A27">
        <f>VLOOKUP(C:C,worksheet!A:T, 2, FALSE)</f>
        <v>4</v>
      </c>
      <c r="B27" t="str">
        <f>VLOOKUP(C:C,worksheet!A:T, 3, FALSE)</f>
        <v>I-8 EB</v>
      </c>
      <c r="C27">
        <f>'[2]I-8 EB'!A27</f>
        <v>11278</v>
      </c>
      <c r="D27">
        <f>VLOOKUP(C:C,worksheet!A:T, 4, FALSE)</f>
        <v>41</v>
      </c>
      <c r="E27">
        <f>VLOOKUP(C:C,worksheet!A:T, 5, FALSE)</f>
        <v>0.1</v>
      </c>
      <c r="F27" t="str">
        <f>VLOOKUP(C:C,worksheet!A:T, 6, FALSE)</f>
        <v>GROSSMONT</v>
      </c>
      <c r="G27">
        <f>VLOOKUP(C:C,worksheet!A:T, 8, FALSE)</f>
        <v>67</v>
      </c>
      <c r="H27">
        <f>VLOOKUP(C:C,worksheet!A:T, 10, FALSE)</f>
        <v>65.81</v>
      </c>
      <c r="I27">
        <f>VLOOKUP(C:C,worksheet!A:T, 13, FALSE)</f>
        <v>0</v>
      </c>
      <c r="J27">
        <f>VLOOKUP(C:C,worksheet!A:T, 15, FALSE)</f>
        <v>0</v>
      </c>
      <c r="K27" s="143">
        <f t="shared" si="0"/>
        <v>-1</v>
      </c>
      <c r="L27" s="143">
        <f t="shared" si="1"/>
        <v>-1</v>
      </c>
      <c r="M27" s="142"/>
    </row>
    <row r="28" spans="1:13" x14ac:dyDescent="0.25">
      <c r="A28">
        <f>VLOOKUP(C:C,worksheet!A:T, 2, FALSE)</f>
        <v>4</v>
      </c>
      <c r="B28" t="str">
        <f>VLOOKUP(C:C,worksheet!A:T, 3, FALSE)</f>
        <v>I-8 EB</v>
      </c>
      <c r="C28">
        <f>'[2]I-8 EB'!A28</f>
        <v>11288</v>
      </c>
      <c r="D28">
        <f>VLOOKUP(C:C,worksheet!A:T, 4, FALSE)</f>
        <v>42</v>
      </c>
      <c r="E28">
        <f>VLOOKUP(C:C,worksheet!A:T, 5, FALSE)</f>
        <v>0.28999999999999998</v>
      </c>
      <c r="F28" t="str">
        <f>VLOOKUP(C:C,worksheet!A:T, 6, FALSE)</f>
        <v>SR-125 SB</v>
      </c>
      <c r="G28">
        <f>VLOOKUP(C:C,worksheet!A:T, 8, FALSE)</f>
        <v>66.239999999999995</v>
      </c>
      <c r="H28">
        <f>VLOOKUP(C:C,worksheet!A:T, 10, FALSE)</f>
        <v>65.61</v>
      </c>
      <c r="I28">
        <f>VLOOKUP(C:C,worksheet!A:T, 13, FALSE)</f>
        <v>0</v>
      </c>
      <c r="J28">
        <f>VLOOKUP(C:C,worksheet!A:T, 15, FALSE)</f>
        <v>0</v>
      </c>
      <c r="K28" s="143">
        <f t="shared" si="0"/>
        <v>-1</v>
      </c>
      <c r="L28" s="143">
        <f t="shared" si="1"/>
        <v>-1</v>
      </c>
      <c r="M28" s="142"/>
    </row>
    <row r="29" spans="1:13" x14ac:dyDescent="0.25">
      <c r="A29">
        <f>VLOOKUP(C:C,worksheet!A:T, 2, FALSE)</f>
        <v>4</v>
      </c>
      <c r="B29" t="str">
        <f>VLOOKUP(C:C,worksheet!A:T, 3, FALSE)</f>
        <v>I-8 EB</v>
      </c>
      <c r="C29">
        <f>'[2]I-8 EB'!A29</f>
        <v>11287</v>
      </c>
      <c r="D29">
        <f>VLOOKUP(C:C,worksheet!A:T, 4, FALSE)</f>
        <v>43</v>
      </c>
      <c r="E29">
        <f>VLOOKUP(C:C,worksheet!A:T, 5, FALSE)</f>
        <v>0.21</v>
      </c>
      <c r="F29">
        <f>VLOOKUP(C:C,worksheet!A:T, 6, FALSE)</f>
        <v>0</v>
      </c>
      <c r="G29">
        <f>VLOOKUP(C:C,worksheet!A:T, 8, FALSE)</f>
        <v>66.239999999999995</v>
      </c>
      <c r="H29">
        <f>VLOOKUP(C:C,worksheet!A:T, 10, FALSE)</f>
        <v>65.61</v>
      </c>
      <c r="I29">
        <f>VLOOKUP(C:C,worksheet!A:T, 13, FALSE)</f>
        <v>0</v>
      </c>
      <c r="J29">
        <f>VLOOKUP(C:C,worksheet!A:T, 15, FALSE)</f>
        <v>0</v>
      </c>
      <c r="K29" s="143">
        <f t="shared" si="0"/>
        <v>-1</v>
      </c>
      <c r="L29" s="143">
        <f t="shared" si="1"/>
        <v>-1</v>
      </c>
      <c r="M29" s="142"/>
    </row>
    <row r="30" spans="1:13" x14ac:dyDescent="0.25">
      <c r="A30">
        <f>VLOOKUP(C:C,worksheet!A:T, 2, FALSE)</f>
        <v>4</v>
      </c>
      <c r="B30" t="str">
        <f>VLOOKUP(C:C,worksheet!A:T, 3, FALSE)</f>
        <v>I-8 EB</v>
      </c>
      <c r="C30">
        <f>'[2]I-8 EB'!A30</f>
        <v>11245</v>
      </c>
      <c r="D30">
        <f>VLOOKUP(C:C,worksheet!A:T, 4, FALSE)</f>
        <v>44</v>
      </c>
      <c r="E30">
        <f>VLOOKUP(C:C,worksheet!A:T, 5, FALSE)</f>
        <v>0.13</v>
      </c>
      <c r="F30" t="str">
        <f>VLOOKUP(C:C,worksheet!A:T, 6, FALSE)</f>
        <v>SR-125 SB</v>
      </c>
      <c r="G30">
        <f>VLOOKUP(C:C,worksheet!A:T, 8, FALSE)</f>
        <v>66.239999999999995</v>
      </c>
      <c r="H30">
        <f>VLOOKUP(C:C,worksheet!A:T, 10, FALSE)</f>
        <v>65.61</v>
      </c>
      <c r="I30">
        <f>VLOOKUP(C:C,worksheet!A:T, 13, FALSE)</f>
        <v>0</v>
      </c>
      <c r="J30">
        <f>VLOOKUP(C:C,worksheet!A:T, 15, FALSE)</f>
        <v>0</v>
      </c>
      <c r="K30" s="143">
        <f t="shared" si="0"/>
        <v>-1</v>
      </c>
      <c r="L30" s="143">
        <f t="shared" si="1"/>
        <v>-1</v>
      </c>
      <c r="M30" s="142"/>
    </row>
    <row r="31" spans="1:13" x14ac:dyDescent="0.25">
      <c r="A31">
        <f>VLOOKUP(C:C,worksheet!A:T, 2, FALSE)</f>
        <v>4</v>
      </c>
      <c r="B31" t="str">
        <f>VLOOKUP(C:C,worksheet!A:T, 3, FALSE)</f>
        <v>I-8 EB</v>
      </c>
      <c r="C31">
        <f>'[2]I-8 EB'!A31</f>
        <v>11271</v>
      </c>
      <c r="D31">
        <f>VLOOKUP(C:C,worksheet!A:T, 4, FALSE)</f>
        <v>46</v>
      </c>
      <c r="E31">
        <f>VLOOKUP(C:C,worksheet!A:T, 5, FALSE)</f>
        <v>0.16</v>
      </c>
      <c r="F31" t="str">
        <f>VLOOKUP(C:C,worksheet!A:T, 6, FALSE)</f>
        <v>SR-125 NB</v>
      </c>
      <c r="G31">
        <f>VLOOKUP(C:C,worksheet!A:T, 8, FALSE)</f>
        <v>66.239999999999995</v>
      </c>
      <c r="H31">
        <f>VLOOKUP(C:C,worksheet!A:T, 10, FALSE)</f>
        <v>65.61</v>
      </c>
      <c r="I31">
        <f>VLOOKUP(C:C,worksheet!A:T, 13, FALSE)</f>
        <v>0</v>
      </c>
      <c r="J31">
        <f>VLOOKUP(C:C,worksheet!A:T, 15, FALSE)</f>
        <v>0</v>
      </c>
      <c r="K31" s="143">
        <f t="shared" si="0"/>
        <v>-1</v>
      </c>
      <c r="L31" s="143">
        <f t="shared" si="1"/>
        <v>-1</v>
      </c>
      <c r="M31" s="142"/>
    </row>
    <row r="32" spans="1:13" x14ac:dyDescent="0.25">
      <c r="A32">
        <f>VLOOKUP(C:C,worksheet!A:T, 2, FALSE)</f>
        <v>4</v>
      </c>
      <c r="B32" t="str">
        <f>VLOOKUP(C:C,worksheet!A:T, 3, FALSE)</f>
        <v>I-8 EB</v>
      </c>
      <c r="C32">
        <f>'[2]I-8 EB'!A32</f>
        <v>11054</v>
      </c>
      <c r="D32">
        <f>VLOOKUP(C:C,worksheet!A:T, 4, FALSE)</f>
        <v>48</v>
      </c>
      <c r="E32">
        <f>VLOOKUP(C:C,worksheet!A:T, 5, FALSE)</f>
        <v>0.92</v>
      </c>
      <c r="F32" t="str">
        <f>VLOOKUP(C:C,worksheet!A:T, 6, FALSE)</f>
        <v>EL CAJON</v>
      </c>
      <c r="G32">
        <f>VLOOKUP(C:C,worksheet!A:T, 8, FALSE)</f>
        <v>66.64</v>
      </c>
      <c r="H32">
        <f>VLOOKUP(C:C,worksheet!A:T, 10, FALSE)</f>
        <v>64.55</v>
      </c>
      <c r="I32">
        <f>VLOOKUP(C:C,worksheet!A:T, 13, FALSE)</f>
        <v>0</v>
      </c>
      <c r="J32">
        <f>VLOOKUP(C:C,worksheet!A:T, 15, FALSE)</f>
        <v>0</v>
      </c>
      <c r="K32" s="143">
        <f t="shared" si="0"/>
        <v>-1</v>
      </c>
      <c r="L32" s="143">
        <f t="shared" si="1"/>
        <v>-1</v>
      </c>
      <c r="M32" s="142"/>
    </row>
    <row r="33" spans="1:13" x14ac:dyDescent="0.25">
      <c r="A33">
        <f>VLOOKUP(C:C,worksheet!A:T, 2, FALSE)</f>
        <v>4</v>
      </c>
      <c r="B33" t="str">
        <f>VLOOKUP(C:C,worksheet!A:T, 3, FALSE)</f>
        <v>I-8 EB</v>
      </c>
      <c r="C33">
        <f>'[2]I-8 EB'!A33</f>
        <v>11055</v>
      </c>
      <c r="D33">
        <f>VLOOKUP(C:C,worksheet!A:T, 4, FALSE)</f>
        <v>49</v>
      </c>
      <c r="E33">
        <f>VLOOKUP(C:C,worksheet!A:T, 5, FALSE)</f>
        <v>0.48</v>
      </c>
      <c r="F33" t="str">
        <f>VLOOKUP(C:C,worksheet!A:T, 6, FALSE)</f>
        <v>MAIN</v>
      </c>
      <c r="G33">
        <f>VLOOKUP(C:C,worksheet!A:T, 8, FALSE)</f>
        <v>67.56</v>
      </c>
      <c r="H33">
        <f>VLOOKUP(C:C,worksheet!A:T, 10, FALSE)</f>
        <v>65.569999999999993</v>
      </c>
      <c r="I33">
        <f>VLOOKUP(C:C,worksheet!A:T, 13, FALSE)</f>
        <v>0</v>
      </c>
      <c r="J33">
        <f>VLOOKUP(C:C,worksheet!A:T, 15, FALSE)</f>
        <v>0</v>
      </c>
      <c r="K33" s="143">
        <f t="shared" si="0"/>
        <v>-1</v>
      </c>
      <c r="L33" s="143">
        <f t="shared" si="1"/>
        <v>-1</v>
      </c>
      <c r="M33" s="142"/>
    </row>
    <row r="34" spans="1:13" x14ac:dyDescent="0.25">
      <c r="A34">
        <f>VLOOKUP(C:C,worksheet!A:T, 2, FALSE)</f>
        <v>4</v>
      </c>
      <c r="B34" t="str">
        <f>VLOOKUP(C:C,worksheet!A:T, 3, FALSE)</f>
        <v>I-8 EB</v>
      </c>
      <c r="C34">
        <f>'[2]I-8 EB'!A34</f>
        <v>20726</v>
      </c>
      <c r="D34">
        <f>VLOOKUP(C:C,worksheet!A:T, 4, FALSE)</f>
        <v>53</v>
      </c>
      <c r="E34">
        <f>VLOOKUP(C:C,worksheet!A:T, 5, FALSE)</f>
        <v>0.51</v>
      </c>
      <c r="F34" t="str">
        <f>VLOOKUP(C:C,worksheet!A:T, 6, FALSE)</f>
        <v>MAGNOLIA</v>
      </c>
      <c r="G34">
        <f>VLOOKUP(C:C,worksheet!A:T, 8, FALSE)</f>
        <v>66.13</v>
      </c>
      <c r="H34">
        <f>VLOOKUP(C:C,worksheet!A:T, 10, FALSE)</f>
        <v>61.09</v>
      </c>
      <c r="I34">
        <f>VLOOKUP(C:C,worksheet!A:T, 13, FALSE)</f>
        <v>0</v>
      </c>
      <c r="J34">
        <f>VLOOKUP(C:C,worksheet!A:T, 15, FALSE)</f>
        <v>0</v>
      </c>
      <c r="K34" s="143">
        <f t="shared" si="0"/>
        <v>-1</v>
      </c>
      <c r="L34" s="143">
        <f t="shared" si="1"/>
        <v>-1</v>
      </c>
      <c r="M34" s="142"/>
    </row>
    <row r="35" spans="1:13" x14ac:dyDescent="0.25">
      <c r="A35">
        <f>VLOOKUP(C:C,worksheet!A:T, 2, FALSE)</f>
        <v>4</v>
      </c>
      <c r="B35" t="str">
        <f>VLOOKUP(C:C,worksheet!A:T, 3, FALSE)</f>
        <v>I-8 EB</v>
      </c>
      <c r="C35">
        <f>'[2]I-8 EB'!A35</f>
        <v>28179</v>
      </c>
      <c r="D35">
        <f>VLOOKUP(C:C,worksheet!A:T, 4, FALSE)</f>
        <v>54</v>
      </c>
      <c r="E35">
        <f>VLOOKUP(C:C,worksheet!A:T, 5, FALSE)</f>
        <v>0.21</v>
      </c>
      <c r="F35" t="str">
        <f>VLOOKUP(C:C,worksheet!A:T, 6, FALSE)</f>
        <v>MAGNOLIA</v>
      </c>
      <c r="G35">
        <f>VLOOKUP(C:C,worksheet!A:T, 8, FALSE)</f>
        <v>66.13</v>
      </c>
      <c r="H35">
        <f>VLOOKUP(C:C,worksheet!A:T, 10, FALSE)</f>
        <v>61.09</v>
      </c>
      <c r="I35">
        <f>VLOOKUP(C:C,worksheet!A:T, 13, FALSE)</f>
        <v>0</v>
      </c>
      <c r="J35">
        <f>VLOOKUP(C:C,worksheet!A:T, 15, FALSE)</f>
        <v>0</v>
      </c>
      <c r="K35" s="143">
        <f t="shared" si="0"/>
        <v>-1</v>
      </c>
      <c r="L35" s="143">
        <f t="shared" si="1"/>
        <v>-1</v>
      </c>
      <c r="M35" s="142"/>
    </row>
    <row r="36" spans="1:13" x14ac:dyDescent="0.25">
      <c r="A36">
        <f>VLOOKUP(C:C,worksheet!A:T, 2, FALSE)</f>
        <v>4</v>
      </c>
      <c r="B36" t="str">
        <f>VLOOKUP(C:C,worksheet!A:T, 3, FALSE)</f>
        <v>I-8 EB</v>
      </c>
      <c r="C36">
        <f>'[2]I-8 EB'!A36</f>
        <v>28184</v>
      </c>
      <c r="D36">
        <f>VLOOKUP(C:C,worksheet!A:T, 4, FALSE)</f>
        <v>55</v>
      </c>
      <c r="E36">
        <f>VLOOKUP(C:C,worksheet!A:T, 5, FALSE)</f>
        <v>0.48</v>
      </c>
      <c r="F36" t="str">
        <f>VLOOKUP(C:C,worksheet!A:T, 6, FALSE)</f>
        <v>MOLLISON</v>
      </c>
      <c r="G36">
        <f>VLOOKUP(C:C,worksheet!A:T, 8, FALSE)</f>
        <v>64.42</v>
      </c>
      <c r="H36">
        <f>VLOOKUP(C:C,worksheet!A:T, 10, FALSE)</f>
        <v>53.47</v>
      </c>
      <c r="I36">
        <f>VLOOKUP(C:C,worksheet!A:T, 13, FALSE)</f>
        <v>0</v>
      </c>
      <c r="J36">
        <f>VLOOKUP(C:C,worksheet!A:T, 15, FALSE)</f>
        <v>0</v>
      </c>
      <c r="K36" s="143">
        <f t="shared" si="0"/>
        <v>-1</v>
      </c>
      <c r="L36" s="143">
        <f t="shared" si="1"/>
        <v>-1</v>
      </c>
      <c r="M36" s="142"/>
    </row>
    <row r="37" spans="1:13" x14ac:dyDescent="0.25">
      <c r="A37">
        <f>VLOOKUP(C:C,worksheet!A:T, 2, FALSE)</f>
        <v>4</v>
      </c>
      <c r="B37" t="str">
        <f>VLOOKUP(C:C,worksheet!A:T, 3, FALSE)</f>
        <v>I-8 EB</v>
      </c>
      <c r="C37">
        <f>'[2]I-8 EB'!A37</f>
        <v>28191</v>
      </c>
      <c r="D37">
        <f>VLOOKUP(C:C,worksheet!A:T, 4, FALSE)</f>
        <v>57</v>
      </c>
      <c r="E37">
        <f>VLOOKUP(C:C,worksheet!A:T, 5, FALSE)</f>
        <v>0.48</v>
      </c>
      <c r="F37" t="str">
        <f>VLOOKUP(C:C,worksheet!A:T, 6, FALSE)</f>
        <v>02ND</v>
      </c>
      <c r="G37">
        <f>VLOOKUP(C:C,worksheet!A:T, 8, FALSE)</f>
        <v>65.28</v>
      </c>
      <c r="H37">
        <f>VLOOKUP(C:C,worksheet!A:T, 10, FALSE)</f>
        <v>59.18</v>
      </c>
      <c r="I37">
        <f>VLOOKUP(C:C,worksheet!A:T, 13, FALSE)</f>
        <v>0</v>
      </c>
      <c r="J37">
        <f>VLOOKUP(C:C,worksheet!A:T, 15, FALSE)</f>
        <v>0</v>
      </c>
      <c r="K37" s="143">
        <f t="shared" si="0"/>
        <v>-1</v>
      </c>
      <c r="L37" s="143">
        <f t="shared" si="1"/>
        <v>-1</v>
      </c>
      <c r="M37" s="142"/>
    </row>
    <row r="38" spans="1:13" x14ac:dyDescent="0.25">
      <c r="A38">
        <f>VLOOKUP(C:C,worksheet!A:T, 2, FALSE)</f>
        <v>4</v>
      </c>
      <c r="B38" t="str">
        <f>VLOOKUP(C:C,worksheet!A:T, 3, FALSE)</f>
        <v>I-8 EB</v>
      </c>
      <c r="C38">
        <f>'[2]I-8 EB'!A38</f>
        <v>28380</v>
      </c>
      <c r="D38">
        <f>VLOOKUP(C:C,worksheet!A:T, 4, FALSE)</f>
        <v>58</v>
      </c>
      <c r="E38">
        <f>VLOOKUP(C:C,worksheet!A:T, 5, FALSE)</f>
        <v>0.34</v>
      </c>
      <c r="F38" t="str">
        <f>VLOOKUP(C:C,worksheet!A:T, 6, FALSE)</f>
        <v>SR  54</v>
      </c>
      <c r="G38">
        <f>VLOOKUP(C:C,worksheet!A:T, 8, FALSE)</f>
        <v>66.63</v>
      </c>
      <c r="H38">
        <f>VLOOKUP(C:C,worksheet!A:T, 10, FALSE)</f>
        <v>61.11</v>
      </c>
      <c r="I38">
        <f>VLOOKUP(C:C,worksheet!A:T, 13, FALSE)</f>
        <v>0</v>
      </c>
      <c r="J38">
        <f>VLOOKUP(C:C,worksheet!A:T, 15, FALSE)</f>
        <v>0</v>
      </c>
      <c r="K38" s="143">
        <f t="shared" si="0"/>
        <v>-1</v>
      </c>
      <c r="L38" s="143">
        <f t="shared" si="1"/>
        <v>-1</v>
      </c>
      <c r="M38" s="142"/>
    </row>
    <row r="39" spans="1:13" x14ac:dyDescent="0.25">
      <c r="A39">
        <f>VLOOKUP(C:C,worksheet!A:T, 2, FALSE)</f>
        <v>4</v>
      </c>
      <c r="B39" t="str">
        <f>VLOOKUP(C:C,worksheet!A:T, 3, FALSE)</f>
        <v>I-8 EB</v>
      </c>
      <c r="C39">
        <f>'[2]I-8 EB'!A39</f>
        <v>28381</v>
      </c>
      <c r="D39">
        <f>VLOOKUP(C:C,worksheet!A:T, 4, FALSE)</f>
        <v>59</v>
      </c>
      <c r="E39">
        <f>VLOOKUP(C:C,worksheet!A:T, 5, FALSE)</f>
        <v>0.22</v>
      </c>
      <c r="F39" t="str">
        <f>VLOOKUP(C:C,worksheet!A:T, 6, FALSE)</f>
        <v>SR  54</v>
      </c>
      <c r="G39">
        <f>VLOOKUP(C:C,worksheet!A:T, 8, FALSE)</f>
        <v>66.63</v>
      </c>
      <c r="H39">
        <f>VLOOKUP(C:C,worksheet!A:T, 10, FALSE)</f>
        <v>61.11</v>
      </c>
      <c r="I39">
        <f>VLOOKUP(C:C,worksheet!A:T, 13, FALSE)</f>
        <v>0</v>
      </c>
      <c r="J39">
        <f>VLOOKUP(C:C,worksheet!A:T, 15, FALSE)</f>
        <v>0</v>
      </c>
      <c r="K39" s="143">
        <f t="shared" si="0"/>
        <v>-1</v>
      </c>
      <c r="L39" s="143">
        <f t="shared" si="1"/>
        <v>-1</v>
      </c>
      <c r="M39" s="142"/>
    </row>
    <row r="40" spans="1:13" x14ac:dyDescent="0.25">
      <c r="A40">
        <f>VLOOKUP(C:C,worksheet!A:T, 2, FALSE)</f>
        <v>4</v>
      </c>
      <c r="B40" t="str">
        <f>VLOOKUP(C:C,worksheet!A:T, 3, FALSE)</f>
        <v>I-8 EB</v>
      </c>
      <c r="C40">
        <f>'[2]I-8 EB'!A40</f>
        <v>28635</v>
      </c>
      <c r="D40">
        <f>VLOOKUP(C:C,worksheet!A:T, 4, FALSE)</f>
        <v>62</v>
      </c>
      <c r="E40">
        <f>VLOOKUP(C:C,worksheet!A:T, 5, FALSE)</f>
        <v>0.32</v>
      </c>
      <c r="F40" t="str">
        <f>VLOOKUP(C:C,worksheet!A:T, 6, FALSE)</f>
        <v>GREENFIELD</v>
      </c>
      <c r="G40">
        <f>VLOOKUP(C:C,worksheet!A:T, 8, FALSE)</f>
        <v>65.8</v>
      </c>
      <c r="H40">
        <f>VLOOKUP(C:C,worksheet!A:T, 10, FALSE)</f>
        <v>59.37</v>
      </c>
      <c r="I40">
        <f>VLOOKUP(C:C,worksheet!A:T, 13, FALSE)</f>
        <v>0</v>
      </c>
      <c r="J40">
        <f>VLOOKUP(C:C,worksheet!A:T, 15, FALSE)</f>
        <v>0</v>
      </c>
      <c r="K40" s="143">
        <f t="shared" si="0"/>
        <v>-1</v>
      </c>
      <c r="L40" s="143">
        <f t="shared" si="1"/>
        <v>-1</v>
      </c>
      <c r="M40" s="142"/>
    </row>
    <row r="41" spans="1:13" x14ac:dyDescent="0.25">
      <c r="A41">
        <f>VLOOKUP(C:C,worksheet!A:T, 2, FALSE)</f>
        <v>4</v>
      </c>
      <c r="B41" t="str">
        <f>VLOOKUP(C:C,worksheet!A:T, 3, FALSE)</f>
        <v>I-8 EB</v>
      </c>
      <c r="C41">
        <f>'[2]I-8 EB'!A41</f>
        <v>28203</v>
      </c>
      <c r="D41">
        <f>VLOOKUP(C:C,worksheet!A:T, 4, FALSE)</f>
        <v>64</v>
      </c>
      <c r="E41">
        <f>VLOOKUP(C:C,worksheet!A:T, 5, FALSE)</f>
        <v>0.41</v>
      </c>
      <c r="F41" t="str">
        <f>VLOOKUP(C:C,worksheet!A:T, 6, FALSE)</f>
        <v>CAM CANADA</v>
      </c>
      <c r="G41">
        <f>VLOOKUP(C:C,worksheet!A:T, 8, FALSE)</f>
        <v>66.459999999999994</v>
      </c>
      <c r="H41">
        <f>VLOOKUP(C:C,worksheet!A:T, 10, FALSE)</f>
        <v>62.89</v>
      </c>
      <c r="I41">
        <f>VLOOKUP(C:C,worksheet!A:T, 13, FALSE)</f>
        <v>0</v>
      </c>
      <c r="J41">
        <f>VLOOKUP(C:C,worksheet!A:T, 15, FALSE)</f>
        <v>0</v>
      </c>
      <c r="K41" s="143">
        <f t="shared" si="0"/>
        <v>-1</v>
      </c>
      <c r="L41" s="143">
        <f t="shared" si="1"/>
        <v>-1</v>
      </c>
      <c r="M41" s="142"/>
    </row>
    <row r="42" spans="1:13" x14ac:dyDescent="0.25">
      <c r="A42">
        <f>VLOOKUP(C:C,worksheet!A:T, 2, FALSE)</f>
        <v>4</v>
      </c>
      <c r="B42" t="str">
        <f>VLOOKUP(C:C,worksheet!A:T, 3, FALSE)</f>
        <v>I-8 EB</v>
      </c>
      <c r="C42">
        <f>'[2]I-8 EB'!A42</f>
        <v>28208</v>
      </c>
      <c r="D42">
        <f>VLOOKUP(C:C,worksheet!A:T, 4, FALSE)</f>
        <v>65</v>
      </c>
      <c r="E42">
        <f>VLOOKUP(C:C,worksheet!A:T, 5, FALSE)</f>
        <v>1.3</v>
      </c>
      <c r="F42" t="str">
        <f>VLOOKUP(C:C,worksheet!A:T, 6, FALSE)</f>
        <v>CAM CANADA</v>
      </c>
      <c r="G42">
        <f>VLOOKUP(C:C,worksheet!A:T, 8, FALSE)</f>
        <v>66</v>
      </c>
      <c r="H42">
        <f>VLOOKUP(C:C,worksheet!A:T, 10, FALSE)</f>
        <v>65.56</v>
      </c>
      <c r="I42">
        <f>VLOOKUP(C:C,worksheet!A:T, 13, FALSE)</f>
        <v>0</v>
      </c>
      <c r="J42">
        <f>VLOOKUP(C:C,worksheet!A:T, 15, FALSE)</f>
        <v>0</v>
      </c>
      <c r="K42" s="143">
        <f t="shared" si="0"/>
        <v>-1</v>
      </c>
      <c r="L42" s="143">
        <f t="shared" si="1"/>
        <v>-1</v>
      </c>
      <c r="M42" s="142"/>
    </row>
    <row r="43" spans="1:13" x14ac:dyDescent="0.25">
      <c r="A43">
        <f>VLOOKUP(C:C,worksheet!A:T, 2, FALSE)</f>
        <v>4</v>
      </c>
      <c r="B43" t="str">
        <f>VLOOKUP(C:C,worksheet!A:T, 3, FALSE)</f>
        <v>I-8 EB</v>
      </c>
      <c r="C43">
        <f>'[2]I-8 EB'!A43</f>
        <v>28209</v>
      </c>
      <c r="D43">
        <f>VLOOKUP(C:C,worksheet!A:T, 4, FALSE)</f>
        <v>66</v>
      </c>
      <c r="E43">
        <f>VLOOKUP(C:C,worksheet!A:T, 5, FALSE)</f>
        <v>0.27</v>
      </c>
      <c r="F43" t="str">
        <f>VLOOKUP(C:C,worksheet!A:T, 6, FALSE)</f>
        <v>LAKE JENNINGS PARK</v>
      </c>
      <c r="G43">
        <f>VLOOKUP(C:C,worksheet!A:T, 8, FALSE)</f>
        <v>66</v>
      </c>
      <c r="H43">
        <f>VLOOKUP(C:C,worksheet!A:T, 10, FALSE)</f>
        <v>65.56</v>
      </c>
      <c r="I43">
        <f>VLOOKUP(C:C,worksheet!A:T, 13, FALSE)</f>
        <v>0</v>
      </c>
      <c r="J43">
        <f>VLOOKUP(C:C,worksheet!A:T, 15, FALSE)</f>
        <v>0</v>
      </c>
      <c r="K43" s="143">
        <f t="shared" si="0"/>
        <v>-1</v>
      </c>
      <c r="L43" s="143">
        <f t="shared" si="1"/>
        <v>-1</v>
      </c>
      <c r="M43" s="142"/>
    </row>
    <row r="44" spans="1:13" x14ac:dyDescent="0.25">
      <c r="A44">
        <f>VLOOKUP(C:C,worksheet!A:T, 2, FALSE)</f>
        <v>4</v>
      </c>
      <c r="B44" t="str">
        <f>VLOOKUP(C:C,worksheet!A:T, 3, FALSE)</f>
        <v>I-8 EB</v>
      </c>
      <c r="C44">
        <f>'[2]I-8 EB'!A44</f>
        <v>28214</v>
      </c>
      <c r="D44">
        <f>VLOOKUP(C:C,worksheet!A:T, 4, FALSE)</f>
        <v>67</v>
      </c>
      <c r="E44">
        <f>VLOOKUP(C:C,worksheet!A:T, 5, FALSE)</f>
        <v>0.24</v>
      </c>
      <c r="F44" t="str">
        <f>VLOOKUP(C:C,worksheet!A:T, 6, FALSE)</f>
        <v>LAKE JENNINGS PARK</v>
      </c>
      <c r="G44">
        <f>VLOOKUP(C:C,worksheet!A:T, 8, FALSE)</f>
        <v>66</v>
      </c>
      <c r="H44">
        <f>VLOOKUP(C:C,worksheet!A:T, 10, FALSE)</f>
        <v>65.56</v>
      </c>
      <c r="I44">
        <f>VLOOKUP(C:C,worksheet!A:T, 13, FALSE)</f>
        <v>0</v>
      </c>
      <c r="J44">
        <f>VLOOKUP(C:C,worksheet!A:T, 15, FALSE)</f>
        <v>0</v>
      </c>
      <c r="K44" s="143">
        <f t="shared" si="0"/>
        <v>-1</v>
      </c>
      <c r="L44" s="143">
        <f t="shared" si="1"/>
        <v>-1</v>
      </c>
      <c r="M44" s="142"/>
    </row>
    <row r="45" spans="1:13" x14ac:dyDescent="0.25">
      <c r="A45">
        <f>VLOOKUP(C:C,worksheet!A:T, 2, FALSE)</f>
        <v>4</v>
      </c>
      <c r="B45" t="str">
        <f>VLOOKUP(C:C,worksheet!A:T, 3, FALSE)</f>
        <v>I-8 EB</v>
      </c>
      <c r="C45">
        <f>'[2]I-8 EB'!A45</f>
        <v>36079</v>
      </c>
      <c r="D45">
        <f>VLOOKUP(C:C,worksheet!A:T, 4, FALSE)</f>
        <v>69</v>
      </c>
      <c r="E45">
        <f>VLOOKUP(C:C,worksheet!A:T, 5, FALSE)</f>
        <v>0.61</v>
      </c>
      <c r="F45">
        <f>VLOOKUP(C:C,worksheet!A:T, 6, FALSE)</f>
        <v>0</v>
      </c>
      <c r="G45">
        <f>VLOOKUP(C:C,worksheet!A:T, 8, FALSE)</f>
        <v>65.45</v>
      </c>
      <c r="H45">
        <f>VLOOKUP(C:C,worksheet!A:T, 10, FALSE)</f>
        <v>64.39</v>
      </c>
      <c r="I45">
        <f>VLOOKUP(C:C,worksheet!A:T, 13, FALSE)</f>
        <v>0</v>
      </c>
      <c r="J45">
        <f>VLOOKUP(C:C,worksheet!A:T, 15, FALSE)</f>
        <v>0</v>
      </c>
      <c r="K45" s="143">
        <f t="shared" si="0"/>
        <v>-1</v>
      </c>
      <c r="L45" s="143">
        <f t="shared" si="1"/>
        <v>-1</v>
      </c>
      <c r="M45" s="142"/>
    </row>
    <row r="46" spans="1:13" x14ac:dyDescent="0.25">
      <c r="A46">
        <f>VLOOKUP(C:C,worksheet!A:T, 2, FALSE)</f>
        <v>4</v>
      </c>
      <c r="B46" t="str">
        <f>VLOOKUP(C:C,worksheet!A:T, 3, FALSE)</f>
        <v>I-8 EB</v>
      </c>
      <c r="C46">
        <f>'[2]I-8 EB'!A46</f>
        <v>28227</v>
      </c>
      <c r="D46">
        <f>VLOOKUP(C:C,worksheet!A:T, 4, FALSE)</f>
        <v>72</v>
      </c>
      <c r="E46">
        <f>VLOOKUP(C:C,worksheet!A:T, 5, FALSE)</f>
        <v>0.7</v>
      </c>
      <c r="F46" t="str">
        <f>VLOOKUP(C:C,worksheet!A:T, 6, FALSE)</f>
        <v>TAVERN</v>
      </c>
      <c r="G46">
        <f>VLOOKUP(C:C,worksheet!A:T, 8, FALSE)</f>
        <v>61.75</v>
      </c>
      <c r="H46">
        <f>VLOOKUP(C:C,worksheet!A:T, 10, FALSE)</f>
        <v>58.37</v>
      </c>
      <c r="I46">
        <f>VLOOKUP(C:C,worksheet!A:T, 13, FALSE)</f>
        <v>0</v>
      </c>
      <c r="J46">
        <f>VLOOKUP(C:C,worksheet!A:T, 15, FALSE)</f>
        <v>0</v>
      </c>
      <c r="K46" s="143">
        <f t="shared" si="0"/>
        <v>-1</v>
      </c>
      <c r="L46" s="143">
        <f t="shared" si="1"/>
        <v>-1</v>
      </c>
      <c r="M46" s="142"/>
    </row>
    <row r="47" spans="1:13" x14ac:dyDescent="0.25">
      <c r="A47">
        <f>VLOOKUP(C:C,worksheet!A:T, 2, FALSE)</f>
        <v>4</v>
      </c>
      <c r="B47" t="str">
        <f>VLOOKUP(C:C,worksheet!A:T, 3, FALSE)</f>
        <v>I-8 EB</v>
      </c>
      <c r="C47">
        <f>'[2]I-8 EB'!A47</f>
        <v>28235</v>
      </c>
      <c r="D47">
        <f>VLOOKUP(C:C,worksheet!A:T, 4, FALSE)</f>
        <v>74</v>
      </c>
      <c r="E47">
        <f>VLOOKUP(C:C,worksheet!A:T, 5, FALSE)</f>
        <v>0.46</v>
      </c>
      <c r="F47" t="str">
        <f>VLOOKUP(C:C,worksheet!A:T, 6, FALSE)</f>
        <v>WEST WILLOWS</v>
      </c>
      <c r="G47">
        <f>VLOOKUP(C:C,worksheet!A:T, 8, FALSE)</f>
        <v>65.709999999999994</v>
      </c>
      <c r="H47">
        <f>VLOOKUP(C:C,worksheet!A:T, 10, FALSE)</f>
        <v>64.540000000000006</v>
      </c>
      <c r="I47">
        <f>VLOOKUP(C:C,worksheet!A:T, 13, FALSE)</f>
        <v>0</v>
      </c>
      <c r="J47">
        <f>VLOOKUP(C:C,worksheet!A:T, 15, FALSE)</f>
        <v>0</v>
      </c>
      <c r="K47" s="143">
        <f t="shared" si="0"/>
        <v>-1</v>
      </c>
      <c r="L47" s="143">
        <f t="shared" si="1"/>
        <v>-1</v>
      </c>
      <c r="M47" s="142"/>
    </row>
    <row r="48" spans="1:13" x14ac:dyDescent="0.25">
      <c r="A48">
        <f>VLOOKUP(C:C,worksheet!A:T, 2, FALSE)</f>
        <v>4</v>
      </c>
      <c r="B48" t="str">
        <f>VLOOKUP(C:C,worksheet!A:T, 3, FALSE)</f>
        <v>I-8 EB</v>
      </c>
      <c r="C48">
        <f>'[2]I-8 EB'!A48</f>
        <v>28245</v>
      </c>
      <c r="D48">
        <f>VLOOKUP(C:C,worksheet!A:T, 4, FALSE)</f>
        <v>76</v>
      </c>
      <c r="E48">
        <f>VLOOKUP(C:C,worksheet!A:T, 5, FALSE)</f>
        <v>0.55000000000000004</v>
      </c>
      <c r="F48" t="str">
        <f>VLOOKUP(C:C,worksheet!A:T, 6, FALSE)</f>
        <v>EAST WILLOWS</v>
      </c>
      <c r="G48">
        <f>VLOOKUP(C:C,worksheet!A:T, 8, FALSE)</f>
        <v>64.7</v>
      </c>
      <c r="H48">
        <f>VLOOKUP(C:C,worksheet!A:T, 10, FALSE)</f>
        <v>62.84</v>
      </c>
      <c r="I48">
        <f>VLOOKUP(C:C,worksheet!A:T, 13, FALSE)</f>
        <v>0</v>
      </c>
      <c r="J48">
        <f>VLOOKUP(C:C,worksheet!A:T, 15, FALSE)</f>
        <v>0</v>
      </c>
      <c r="K48" s="143">
        <f t="shared" si="0"/>
        <v>-1</v>
      </c>
      <c r="L48" s="143">
        <f t="shared" si="1"/>
        <v>-1</v>
      </c>
      <c r="M48" s="142"/>
    </row>
    <row r="49" spans="1:13" x14ac:dyDescent="0.25">
      <c r="A49">
        <f>VLOOKUP(C:C,worksheet!A:T, 2, FALSE)</f>
        <v>4</v>
      </c>
      <c r="B49" t="str">
        <f>VLOOKUP(C:C,worksheet!A:T, 3, FALSE)</f>
        <v>I-8 EB</v>
      </c>
      <c r="C49">
        <f>'[2]I-8 EB'!A49</f>
        <v>28253</v>
      </c>
      <c r="D49">
        <f>VLOOKUP(C:C,worksheet!A:T, 4, FALSE)</f>
        <v>78</v>
      </c>
      <c r="E49">
        <f>VLOOKUP(C:C,worksheet!A:T, 5, FALSE)</f>
        <v>0.67</v>
      </c>
      <c r="F49" t="str">
        <f>VLOOKUP(C:C,worksheet!A:T, 6, FALSE)</f>
        <v>JAPATUL VALLEY</v>
      </c>
      <c r="G49">
        <f>VLOOKUP(C:C,worksheet!A:T, 8, FALSE)</f>
        <v>61.69</v>
      </c>
      <c r="H49">
        <f>VLOOKUP(C:C,worksheet!A:T, 10, FALSE)</f>
        <v>57.52</v>
      </c>
      <c r="I49">
        <f>VLOOKUP(C:C,worksheet!A:T, 13, FALSE)</f>
        <v>0</v>
      </c>
      <c r="J49">
        <f>VLOOKUP(C:C,worksheet!A:T, 15, FALSE)</f>
        <v>0</v>
      </c>
      <c r="K49" s="143">
        <f t="shared" si="0"/>
        <v>-1</v>
      </c>
      <c r="L49" s="143">
        <f t="shared" si="1"/>
        <v>-1</v>
      </c>
      <c r="M49" s="142"/>
    </row>
    <row r="50" spans="1:13" x14ac:dyDescent="0.25">
      <c r="A50">
        <f>VLOOKUP(C:C,worksheet!A:T, 2, FALSE)</f>
        <v>4</v>
      </c>
      <c r="B50" t="str">
        <f>VLOOKUP(C:C,worksheet!A:T, 3, FALSE)</f>
        <v>I-8 EB</v>
      </c>
      <c r="C50">
        <f>'[2]I-8 EB'!A50</f>
        <v>29215</v>
      </c>
      <c r="D50">
        <f>VLOOKUP(C:C,worksheet!A:T, 4, FALSE)</f>
        <v>80</v>
      </c>
      <c r="E50">
        <f>VLOOKUP(C:C,worksheet!A:T, 5, FALSE)</f>
        <v>2.2000000000000002</v>
      </c>
      <c r="F50" t="str">
        <f>VLOOKUP(C:C,worksheet!A:T, 6, FALSE)</f>
        <v>JAPATUL VALLEY</v>
      </c>
      <c r="G50">
        <f>VLOOKUP(C:C,worksheet!A:T, 8, FALSE)</f>
        <v>61.69</v>
      </c>
      <c r="H50">
        <f>VLOOKUP(C:C,worksheet!A:T, 10, FALSE)</f>
        <v>57.52</v>
      </c>
      <c r="I50">
        <f>VLOOKUP(C:C,worksheet!A:T, 13, FALSE)</f>
        <v>0</v>
      </c>
      <c r="J50">
        <f>VLOOKUP(C:C,worksheet!A:T, 15, FALSE)</f>
        <v>0</v>
      </c>
      <c r="K50" s="143">
        <f t="shared" si="0"/>
        <v>-1</v>
      </c>
      <c r="L50" s="143">
        <f t="shared" si="1"/>
        <v>-1</v>
      </c>
      <c r="M50" s="142"/>
    </row>
    <row r="51" spans="1:13" x14ac:dyDescent="0.25">
      <c r="A51">
        <f>VLOOKUP(C:C,worksheet!A:T, 2, FALSE)</f>
        <v>4</v>
      </c>
      <c r="B51" t="str">
        <f>VLOOKUP(C:C,worksheet!A:T, 3, FALSE)</f>
        <v>I-8 EB</v>
      </c>
      <c r="C51">
        <f>'[2]I-8 EB'!A51</f>
        <v>28258</v>
      </c>
      <c r="D51">
        <f>VLOOKUP(C:C,worksheet!A:T, 4, FALSE)</f>
        <v>81</v>
      </c>
      <c r="E51">
        <f>VLOOKUP(C:C,worksheet!A:T, 5, FALSE)</f>
        <v>0.51</v>
      </c>
      <c r="F51" t="str">
        <f>VLOOKUP(C:C,worksheet!A:T, 6, FALSE)</f>
        <v>PINE VALLEY</v>
      </c>
      <c r="G51">
        <f>VLOOKUP(C:C,worksheet!A:T, 8, FALSE)</f>
        <v>65.739999999999995</v>
      </c>
      <c r="H51">
        <f>VLOOKUP(C:C,worksheet!A:T, 10, FALSE)</f>
        <v>63.38</v>
      </c>
      <c r="I51">
        <f>VLOOKUP(C:C,worksheet!A:T, 13, FALSE)</f>
        <v>0</v>
      </c>
      <c r="J51">
        <f>VLOOKUP(C:C,worksheet!A:T, 15, FALSE)</f>
        <v>0</v>
      </c>
      <c r="K51" s="143">
        <f t="shared" si="0"/>
        <v>-1</v>
      </c>
      <c r="L51" s="143">
        <f t="shared" si="1"/>
        <v>-1</v>
      </c>
      <c r="M51" s="142"/>
    </row>
    <row r="52" spans="1:13" x14ac:dyDescent="0.25">
      <c r="A52">
        <f>VLOOKUP(C:C,worksheet!A:T, 2, FALSE)</f>
        <v>4</v>
      </c>
      <c r="B52" t="str">
        <f>VLOOKUP(C:C,worksheet!A:T, 3, FALSE)</f>
        <v>I-8 EB</v>
      </c>
      <c r="C52">
        <f>'[2]I-8 EB'!A52</f>
        <v>28261</v>
      </c>
      <c r="D52">
        <f>VLOOKUP(C:C,worksheet!A:T, 4, FALSE)</f>
        <v>82</v>
      </c>
      <c r="E52">
        <f>VLOOKUP(C:C,worksheet!A:T, 5, FALSE)</f>
        <v>0.8</v>
      </c>
      <c r="F52" t="str">
        <f>VLOOKUP(C:C,worksheet!A:T, 6, FALSE)</f>
        <v>PINE VALLEY</v>
      </c>
      <c r="G52">
        <f>VLOOKUP(C:C,worksheet!A:T, 8, FALSE)</f>
        <v>65.739999999999995</v>
      </c>
      <c r="H52">
        <f>VLOOKUP(C:C,worksheet!A:T, 10, FALSE)</f>
        <v>63.38</v>
      </c>
      <c r="I52">
        <f>VLOOKUP(C:C,worksheet!A:T, 13, FALSE)</f>
        <v>0</v>
      </c>
      <c r="J52">
        <f>VLOOKUP(C:C,worksheet!A:T, 15, FALSE)</f>
        <v>0</v>
      </c>
      <c r="K52" s="143">
        <f t="shared" si="0"/>
        <v>-1</v>
      </c>
      <c r="L52" s="143">
        <f t="shared" si="1"/>
        <v>-1</v>
      </c>
      <c r="M52" s="142"/>
    </row>
    <row r="53" spans="1:13" x14ac:dyDescent="0.25">
      <c r="A53">
        <f>VLOOKUP(C:C,worksheet!A:T, 2, FALSE)</f>
        <v>4</v>
      </c>
      <c r="B53" t="str">
        <f>VLOOKUP(C:C,worksheet!A:T, 3, FALSE)</f>
        <v>I-8 EB</v>
      </c>
      <c r="C53">
        <f>'[2]I-8 EB'!A53</f>
        <v>28265</v>
      </c>
      <c r="D53">
        <f>VLOOKUP(C:C,worksheet!A:T, 4, FALSE)</f>
        <v>83</v>
      </c>
      <c r="E53">
        <f>VLOOKUP(C:C,worksheet!A:T, 5, FALSE)</f>
        <v>0.54</v>
      </c>
      <c r="F53" t="str">
        <f>VLOOKUP(C:C,worksheet!A:T, 6, FALSE)</f>
        <v>SUNRISE</v>
      </c>
      <c r="G53">
        <f>VLOOKUP(C:C,worksheet!A:T, 8, FALSE)</f>
        <v>65.849999999999994</v>
      </c>
      <c r="H53">
        <f>VLOOKUP(C:C,worksheet!A:T, 10, FALSE)</f>
        <v>63.8</v>
      </c>
      <c r="I53">
        <f>VLOOKUP(C:C,worksheet!A:T, 13, FALSE)</f>
        <v>0</v>
      </c>
      <c r="J53">
        <f>VLOOKUP(C:C,worksheet!A:T, 15, FALSE)</f>
        <v>0</v>
      </c>
      <c r="K53" s="143">
        <f t="shared" si="0"/>
        <v>-1</v>
      </c>
      <c r="L53" s="143">
        <f t="shared" si="1"/>
        <v>-1</v>
      </c>
      <c r="M53" s="142"/>
    </row>
    <row r="54" spans="1:13" x14ac:dyDescent="0.25">
      <c r="A54">
        <f>VLOOKUP(C:C,worksheet!A:T, 2, FALSE)</f>
        <v>4</v>
      </c>
      <c r="B54" t="str">
        <f>VLOOKUP(C:C,worksheet!A:T, 3, FALSE)</f>
        <v>I-8 EB</v>
      </c>
      <c r="C54">
        <f>'[2]I-8 EB'!A54</f>
        <v>28264</v>
      </c>
      <c r="D54">
        <f>VLOOKUP(C:C,worksheet!A:T, 4, FALSE)</f>
        <v>84</v>
      </c>
      <c r="E54">
        <f>VLOOKUP(C:C,worksheet!A:T, 5, FALSE)</f>
        <v>3.48</v>
      </c>
      <c r="F54" t="str">
        <f>VLOOKUP(C:C,worksheet!A:T, 6, FALSE)</f>
        <v>SUNRISE</v>
      </c>
      <c r="G54">
        <f>VLOOKUP(C:C,worksheet!A:T, 8, FALSE)</f>
        <v>65.849999999999994</v>
      </c>
      <c r="H54">
        <f>VLOOKUP(C:C,worksheet!A:T, 10, FALSE)</f>
        <v>63.8</v>
      </c>
      <c r="I54">
        <f>VLOOKUP(C:C,worksheet!A:T, 13, FALSE)</f>
        <v>0</v>
      </c>
      <c r="J54">
        <f>VLOOKUP(C:C,worksheet!A:T, 15, FALSE)</f>
        <v>0</v>
      </c>
      <c r="K54" s="143">
        <f t="shared" si="0"/>
        <v>-1</v>
      </c>
      <c r="L54" s="143">
        <f t="shared" si="1"/>
        <v>-1</v>
      </c>
      <c r="M54" s="142"/>
    </row>
    <row r="55" spans="1:13" x14ac:dyDescent="0.25">
      <c r="A55">
        <f>VLOOKUP(C:C,worksheet!A:T, 2, FALSE)</f>
        <v>4</v>
      </c>
      <c r="B55" t="str">
        <f>VLOOKUP(C:C,worksheet!A:T, 3, FALSE)</f>
        <v>I-8 EB</v>
      </c>
      <c r="C55">
        <f>'[2]I-8 EB'!A55</f>
        <v>27206</v>
      </c>
      <c r="D55">
        <f>VLOOKUP(C:C,worksheet!A:T, 4, FALSE)</f>
        <v>85</v>
      </c>
      <c r="E55">
        <f>VLOOKUP(C:C,worksheet!A:T, 5, FALSE)</f>
        <v>0.44</v>
      </c>
      <c r="F55" t="str">
        <f>VLOOKUP(C:C,worksheet!A:T, 6, FALSE)</f>
        <v>BUCKMAN SPRINGS</v>
      </c>
      <c r="G55">
        <f>VLOOKUP(C:C,worksheet!A:T, 8, FALSE)</f>
        <v>67.3</v>
      </c>
      <c r="H55">
        <f>VLOOKUP(C:C,worksheet!A:T, 10, FALSE)</f>
        <v>64.760000000000005</v>
      </c>
      <c r="I55">
        <f>VLOOKUP(C:C,worksheet!A:T, 13, FALSE)</f>
        <v>0</v>
      </c>
      <c r="J55">
        <f>VLOOKUP(C:C,worksheet!A:T, 15, FALSE)</f>
        <v>0</v>
      </c>
      <c r="K55" s="143">
        <f t="shared" si="0"/>
        <v>-1</v>
      </c>
      <c r="L55" s="143">
        <f t="shared" si="1"/>
        <v>-1</v>
      </c>
      <c r="M55" s="142"/>
    </row>
    <row r="56" spans="1:13" x14ac:dyDescent="0.25">
      <c r="A56">
        <f>VLOOKUP(C:C,worksheet!A:T, 2, FALSE)</f>
        <v>4</v>
      </c>
      <c r="B56" t="str">
        <f>VLOOKUP(C:C,worksheet!A:T, 3, FALSE)</f>
        <v>I-8 EB</v>
      </c>
      <c r="C56">
        <f>'[2]I-8 EB'!A56</f>
        <v>28269</v>
      </c>
      <c r="D56">
        <f>VLOOKUP(C:C,worksheet!A:T, 4, FALSE)</f>
        <v>86</v>
      </c>
      <c r="E56">
        <f>VLOOKUP(C:C,worksheet!A:T, 5, FALSE)</f>
        <v>2.6</v>
      </c>
      <c r="F56" t="str">
        <f>VLOOKUP(C:C,worksheet!A:T, 6, FALSE)</f>
        <v>BUCKMAN SPRINGS</v>
      </c>
      <c r="G56">
        <f>VLOOKUP(C:C,worksheet!A:T, 8, FALSE)</f>
        <v>66.31</v>
      </c>
      <c r="H56">
        <f>VLOOKUP(C:C,worksheet!A:T, 10, FALSE)</f>
        <v>63.87</v>
      </c>
      <c r="I56">
        <f>VLOOKUP(C:C,worksheet!A:T, 13, FALSE)</f>
        <v>0</v>
      </c>
      <c r="J56">
        <f>VLOOKUP(C:C,worksheet!A:T, 15, FALSE)</f>
        <v>0</v>
      </c>
      <c r="K56" s="143">
        <f t="shared" si="0"/>
        <v>-1</v>
      </c>
      <c r="L56" s="143">
        <f t="shared" si="1"/>
        <v>-1</v>
      </c>
      <c r="M56" s="142"/>
    </row>
    <row r="57" spans="1:13" x14ac:dyDescent="0.25">
      <c r="A57">
        <f>VLOOKUP(C:C,worksheet!A:T, 2, FALSE)</f>
        <v>4</v>
      </c>
      <c r="B57" t="str">
        <f>VLOOKUP(C:C,worksheet!A:T, 3, FALSE)</f>
        <v>I-8 EB</v>
      </c>
      <c r="C57">
        <f>'[2]I-8 EB'!A57</f>
        <v>27210</v>
      </c>
      <c r="D57">
        <f>VLOOKUP(C:C,worksheet!A:T, 4, FALSE)</f>
        <v>87</v>
      </c>
      <c r="E57">
        <f>VLOOKUP(C:C,worksheet!A:T, 5, FALSE)</f>
        <v>0.7</v>
      </c>
      <c r="F57" t="str">
        <f>VLOOKUP(C:C,worksheet!A:T, 6, FALSE)</f>
        <v>CAMERON TRUCK</v>
      </c>
      <c r="G57">
        <f>VLOOKUP(C:C,worksheet!A:T, 8, FALSE)</f>
        <v>66.31</v>
      </c>
      <c r="H57">
        <f>VLOOKUP(C:C,worksheet!A:T, 10, FALSE)</f>
        <v>63.87</v>
      </c>
      <c r="I57">
        <f>VLOOKUP(C:C,worksheet!A:T, 13, FALSE)</f>
        <v>0</v>
      </c>
      <c r="J57">
        <f>VLOOKUP(C:C,worksheet!A:T, 15, FALSE)</f>
        <v>0</v>
      </c>
      <c r="K57" s="143">
        <f t="shared" si="0"/>
        <v>-1</v>
      </c>
      <c r="L57" s="143">
        <f t="shared" si="1"/>
        <v>-1</v>
      </c>
      <c r="M57" s="142"/>
    </row>
    <row r="58" spans="1:13" x14ac:dyDescent="0.25">
      <c r="A58">
        <f>VLOOKUP(C:C,worksheet!A:T, 2, FALSE)</f>
        <v>4</v>
      </c>
      <c r="B58" t="str">
        <f>VLOOKUP(C:C,worksheet!A:T, 3, FALSE)</f>
        <v>I-8 EB</v>
      </c>
      <c r="C58">
        <f>'[2]I-8 EB'!A58</f>
        <v>27207</v>
      </c>
      <c r="D58">
        <f>VLOOKUP(C:C,worksheet!A:T, 4, FALSE)</f>
        <v>89</v>
      </c>
      <c r="E58">
        <f>VLOOKUP(C:C,worksheet!A:T, 5, FALSE)</f>
        <v>0.57999999999999996</v>
      </c>
      <c r="F58" t="str">
        <f>VLOOKUP(C:C,worksheet!A:T, 6, FALSE)</f>
        <v>CRESTWOOD</v>
      </c>
      <c r="G58">
        <f>VLOOKUP(C:C,worksheet!A:T, 8, FALSE)</f>
        <v>65.91</v>
      </c>
      <c r="H58">
        <f>VLOOKUP(C:C,worksheet!A:T, 10, FALSE)</f>
        <v>63.66</v>
      </c>
      <c r="I58">
        <f>VLOOKUP(C:C,worksheet!A:T, 13, FALSE)</f>
        <v>0</v>
      </c>
      <c r="J58">
        <f>VLOOKUP(C:C,worksheet!A:T, 15, FALSE)</f>
        <v>0</v>
      </c>
      <c r="K58" s="143">
        <f t="shared" si="0"/>
        <v>-1</v>
      </c>
      <c r="L58" s="143">
        <f t="shared" si="1"/>
        <v>-1</v>
      </c>
      <c r="M58" s="142"/>
    </row>
    <row r="59" spans="1:13" x14ac:dyDescent="0.25">
      <c r="A59">
        <f>VLOOKUP(C:C,worksheet!A:T, 2, FALSE)</f>
        <v>4</v>
      </c>
      <c r="B59" t="str">
        <f>VLOOKUP(C:C,worksheet!A:T, 3, FALSE)</f>
        <v>I-8 EB</v>
      </c>
      <c r="C59">
        <f>'[2]I-8 EB'!A59</f>
        <v>27208</v>
      </c>
      <c r="D59">
        <f>VLOOKUP(C:C,worksheet!A:T, 4, FALSE)</f>
        <v>91</v>
      </c>
      <c r="E59">
        <f>VLOOKUP(C:C,worksheet!A:T, 5, FALSE)</f>
        <v>0.63</v>
      </c>
      <c r="F59" t="str">
        <f>VLOOKUP(C:C,worksheet!A:T, 6, FALSE)</f>
        <v>SR-94</v>
      </c>
      <c r="G59">
        <f>VLOOKUP(C:C,worksheet!A:T, 8, FALSE)</f>
        <v>65.64</v>
      </c>
      <c r="H59">
        <f>VLOOKUP(C:C,worksheet!A:T, 10, FALSE)</f>
        <v>64.069999999999993</v>
      </c>
      <c r="I59">
        <f>VLOOKUP(C:C,worksheet!A:T, 13, FALSE)</f>
        <v>0</v>
      </c>
      <c r="J59">
        <f>VLOOKUP(C:C,worksheet!A:T, 15, FALSE)</f>
        <v>0</v>
      </c>
      <c r="K59" s="143">
        <f t="shared" si="0"/>
        <v>-1</v>
      </c>
      <c r="L59" s="143">
        <f t="shared" si="1"/>
        <v>-1</v>
      </c>
      <c r="M59" s="142"/>
    </row>
    <row r="60" spans="1:13" x14ac:dyDescent="0.25">
      <c r="A60">
        <f>VLOOKUP(C:C,worksheet!A:T, 2, FALSE)</f>
        <v>4</v>
      </c>
      <c r="B60" t="str">
        <f>VLOOKUP(C:C,worksheet!A:T, 3, FALSE)</f>
        <v>I-8 EB</v>
      </c>
      <c r="C60">
        <f>'[2]I-8 EB'!A60</f>
        <v>27539</v>
      </c>
      <c r="D60">
        <f>VLOOKUP(C:C,worksheet!A:T, 4, FALSE)</f>
        <v>92</v>
      </c>
      <c r="E60">
        <f>VLOOKUP(C:C,worksheet!A:T, 5, FALSE)</f>
        <v>7.62</v>
      </c>
      <c r="F60" t="str">
        <f>VLOOKUP(C:C,worksheet!A:T, 6, FALSE)</f>
        <v>SR-94</v>
      </c>
      <c r="G60">
        <f>VLOOKUP(C:C,worksheet!A:T, 8, FALSE)</f>
        <v>65.64</v>
      </c>
      <c r="H60">
        <f>VLOOKUP(C:C,worksheet!A:T, 10, FALSE)</f>
        <v>64.069999999999993</v>
      </c>
      <c r="I60">
        <f>VLOOKUP(C:C,worksheet!A:T, 13, FALSE)</f>
        <v>0</v>
      </c>
      <c r="J60">
        <f>VLOOKUP(C:C,worksheet!A:T, 15, FALSE)</f>
        <v>0</v>
      </c>
      <c r="K60" s="143">
        <f t="shared" si="0"/>
        <v>-1</v>
      </c>
      <c r="L60" s="143">
        <f t="shared" si="1"/>
        <v>-1</v>
      </c>
      <c r="M60" s="142"/>
    </row>
    <row r="61" spans="1:13" x14ac:dyDescent="0.25">
      <c r="A61">
        <f>VLOOKUP(C:C,worksheet!A:T, 2, FALSE)</f>
        <v>4</v>
      </c>
      <c r="B61" t="str">
        <f>VLOOKUP(C:C,worksheet!A:T, 3, FALSE)</f>
        <v>I-8 EB</v>
      </c>
      <c r="C61">
        <f>'[2]I-8 EB'!A61</f>
        <v>27204</v>
      </c>
      <c r="D61">
        <f>VLOOKUP(C:C,worksheet!A:T, 4, FALSE)</f>
        <v>93</v>
      </c>
      <c r="E61">
        <f>VLOOKUP(C:C,worksheet!A:T, 5, FALSE)</f>
        <v>0.35</v>
      </c>
      <c r="F61" t="str">
        <f>VLOOKUP(C:C,worksheet!A:T, 6, FALSE)</f>
        <v>CORRIZO GORGE</v>
      </c>
      <c r="G61">
        <f>VLOOKUP(C:C,worksheet!A:T, 8, FALSE)</f>
        <v>62.47</v>
      </c>
      <c r="H61">
        <f>VLOOKUP(C:C,worksheet!A:T, 10, FALSE)</f>
        <v>59.7</v>
      </c>
      <c r="I61">
        <f>VLOOKUP(C:C,worksheet!A:T, 13, FALSE)</f>
        <v>0</v>
      </c>
      <c r="J61">
        <f>VLOOKUP(C:C,worksheet!A:T, 15, FALSE)</f>
        <v>0</v>
      </c>
      <c r="K61" s="143">
        <f t="shared" si="0"/>
        <v>-1</v>
      </c>
      <c r="L61" s="143">
        <f t="shared" si="1"/>
        <v>-1</v>
      </c>
      <c r="M61" s="142"/>
    </row>
    <row r="62" spans="1:13" x14ac:dyDescent="0.25">
      <c r="A62">
        <f>VLOOKUP(C:C,worksheet!A:T, 2, FALSE)</f>
        <v>4</v>
      </c>
      <c r="B62" t="str">
        <f>VLOOKUP(C:C,worksheet!A:T, 3, FALSE)</f>
        <v>I-8 EB</v>
      </c>
      <c r="C62">
        <f>'[2]I-8 EB'!A62</f>
        <v>27335</v>
      </c>
      <c r="D62">
        <f>VLOOKUP(C:C,worksheet!A:T, 4, FALSE)</f>
        <v>95</v>
      </c>
      <c r="E62">
        <f>VLOOKUP(C:C,worksheet!A:T, 5, FALSE)</f>
        <v>0.31</v>
      </c>
      <c r="F62" t="str">
        <f>VLOOKUP(C:C,worksheet!A:T, 6, FALSE)</f>
        <v>IN KO PAH</v>
      </c>
      <c r="G62">
        <f>VLOOKUP(C:C,worksheet!A:T, 8, FALSE)</f>
        <v>60.46</v>
      </c>
      <c r="H62">
        <f>VLOOKUP(C:C,worksheet!A:T, 10, FALSE)</f>
        <v>56.02</v>
      </c>
      <c r="I62">
        <f>VLOOKUP(C:C,worksheet!A:T, 13, FALSE)</f>
        <v>0</v>
      </c>
      <c r="J62">
        <f>VLOOKUP(C:C,worksheet!A:T, 15, FALSE)</f>
        <v>0</v>
      </c>
      <c r="K62" s="143">
        <f t="shared" si="0"/>
        <v>-1</v>
      </c>
      <c r="L62" s="143">
        <f t="shared" si="1"/>
        <v>-1</v>
      </c>
      <c r="M62" s="142"/>
    </row>
    <row r="63" spans="1:13" x14ac:dyDescent="0.25">
      <c r="K63" s="143"/>
      <c r="L63" s="143"/>
      <c r="M63" s="142"/>
    </row>
    <row r="64" spans="1:13" x14ac:dyDescent="0.25">
      <c r="K64" s="143"/>
      <c r="L64" s="143"/>
      <c r="M64" s="142"/>
    </row>
    <row r="65" spans="11:13" x14ac:dyDescent="0.25">
      <c r="K65" s="142"/>
      <c r="L65" s="142"/>
      <c r="M65" s="142"/>
    </row>
    <row r="66" spans="11:13" x14ac:dyDescent="0.25">
      <c r="K66" s="142"/>
      <c r="L66" s="142"/>
      <c r="M66" s="142"/>
    </row>
    <row r="67" spans="11:13" x14ac:dyDescent="0.25">
      <c r="K67" s="142"/>
      <c r="L67" s="142"/>
      <c r="M67" s="142"/>
    </row>
    <row r="68" spans="11:13" x14ac:dyDescent="0.25">
      <c r="K68" s="142"/>
      <c r="L68" s="142"/>
      <c r="M68" s="142"/>
    </row>
    <row r="69" spans="11:13" x14ac:dyDescent="0.25">
      <c r="K69" s="142"/>
      <c r="L69" s="142"/>
      <c r="M69" s="142"/>
    </row>
    <row r="70" spans="11:13" x14ac:dyDescent="0.25">
      <c r="K70" s="142"/>
      <c r="L70" s="142"/>
      <c r="M70" s="142"/>
    </row>
    <row r="71" spans="11:13" x14ac:dyDescent="0.25">
      <c r="K71" s="142"/>
      <c r="L71" s="142"/>
      <c r="M71" s="142"/>
    </row>
    <row r="72" spans="11:13" x14ac:dyDescent="0.25">
      <c r="K72" s="142"/>
      <c r="L72" s="142"/>
      <c r="M72" s="142"/>
    </row>
    <row r="73" spans="11:13" x14ac:dyDescent="0.25">
      <c r="K73" s="142"/>
      <c r="L73" s="142"/>
      <c r="M73" s="142"/>
    </row>
    <row r="74" spans="11:13" x14ac:dyDescent="0.25">
      <c r="K74" s="142"/>
      <c r="L74" s="142"/>
      <c r="M74" s="142"/>
    </row>
    <row r="75" spans="11:13" x14ac:dyDescent="0.25">
      <c r="K75" s="142"/>
      <c r="L75" s="142"/>
      <c r="M75" s="142"/>
    </row>
    <row r="76" spans="11:13" x14ac:dyDescent="0.25">
      <c r="K76" s="142"/>
      <c r="L76" s="142"/>
      <c r="M76" s="142"/>
    </row>
    <row r="77" spans="11:13" x14ac:dyDescent="0.25">
      <c r="K77" s="142"/>
      <c r="L77" s="142"/>
      <c r="M77" s="142"/>
    </row>
    <row r="78" spans="11:13" x14ac:dyDescent="0.25">
      <c r="K78" s="142"/>
      <c r="L78" s="142"/>
      <c r="M78" s="142"/>
    </row>
    <row r="79" spans="11:13" x14ac:dyDescent="0.25">
      <c r="K79" s="142"/>
      <c r="L79" s="142"/>
      <c r="M79" s="142"/>
    </row>
    <row r="80" spans="11:13" x14ac:dyDescent="0.25">
      <c r="K80" s="142"/>
      <c r="L80" s="142"/>
      <c r="M80" s="142"/>
    </row>
    <row r="81" spans="11:13" x14ac:dyDescent="0.25">
      <c r="K81" s="142"/>
      <c r="L81" s="142"/>
      <c r="M81" s="142"/>
    </row>
    <row r="82" spans="11:13" x14ac:dyDescent="0.25">
      <c r="K82" s="142"/>
      <c r="L82" s="142"/>
      <c r="M82" s="142"/>
    </row>
    <row r="83" spans="11:13" x14ac:dyDescent="0.25">
      <c r="K83" s="142"/>
      <c r="L83" s="142"/>
      <c r="M83" s="142"/>
    </row>
    <row r="84" spans="11:13" x14ac:dyDescent="0.25">
      <c r="K84" s="142"/>
      <c r="L84" s="142"/>
      <c r="M84" s="142"/>
    </row>
    <row r="85" spans="11:13" x14ac:dyDescent="0.25">
      <c r="K85" s="142"/>
      <c r="L85" s="142"/>
      <c r="M85" s="142"/>
    </row>
    <row r="86" spans="11:13" x14ac:dyDescent="0.25">
      <c r="K86" s="142"/>
      <c r="L86" s="142"/>
      <c r="M86" s="142"/>
    </row>
    <row r="87" spans="11:13" x14ac:dyDescent="0.25">
      <c r="K87" s="142"/>
      <c r="L87" s="142"/>
      <c r="M87" s="142"/>
    </row>
    <row r="88" spans="11:13" x14ac:dyDescent="0.25">
      <c r="K88" s="142"/>
      <c r="L88" s="142"/>
      <c r="M88" s="142"/>
    </row>
    <row r="89" spans="11:13" x14ac:dyDescent="0.25">
      <c r="K89" s="142"/>
      <c r="L89" s="142"/>
      <c r="M89" s="142"/>
    </row>
    <row r="90" spans="11:13" x14ac:dyDescent="0.25">
      <c r="K90" s="142"/>
      <c r="L90" s="142"/>
      <c r="M90" s="142"/>
    </row>
    <row r="91" spans="11:13" x14ac:dyDescent="0.25">
      <c r="K91" s="142"/>
      <c r="L91" s="142"/>
      <c r="M91" s="142"/>
    </row>
    <row r="92" spans="11:13" x14ac:dyDescent="0.25">
      <c r="K92" s="142"/>
      <c r="L92" s="142"/>
      <c r="M92" s="142"/>
    </row>
    <row r="93" spans="11:13" x14ac:dyDescent="0.25">
      <c r="K93" s="142"/>
      <c r="L93" s="142"/>
      <c r="M93" s="142"/>
    </row>
    <row r="94" spans="11:13" x14ac:dyDescent="0.25">
      <c r="K94" s="142"/>
      <c r="L94" s="142"/>
      <c r="M94" s="142"/>
    </row>
    <row r="95" spans="11:13" x14ac:dyDescent="0.25">
      <c r="K95" s="142"/>
      <c r="L95" s="142"/>
      <c r="M95" s="142"/>
    </row>
    <row r="96" spans="11:13" x14ac:dyDescent="0.25">
      <c r="K96" s="142"/>
      <c r="L96" s="142"/>
      <c r="M96" s="142"/>
    </row>
    <row r="97" spans="11:13" x14ac:dyDescent="0.25">
      <c r="K97" s="142"/>
      <c r="L97" s="142"/>
      <c r="M97" s="142"/>
    </row>
    <row r="98" spans="11:13" x14ac:dyDescent="0.25">
      <c r="K98" s="142"/>
      <c r="L98" s="142"/>
      <c r="M98" s="142"/>
    </row>
    <row r="99" spans="11:13" x14ac:dyDescent="0.25">
      <c r="K99" s="142"/>
      <c r="L99" s="142"/>
      <c r="M99" s="142"/>
    </row>
    <row r="100" spans="11:13" x14ac:dyDescent="0.25">
      <c r="K100" s="142"/>
      <c r="L100" s="142"/>
      <c r="M100" s="142"/>
    </row>
    <row r="101" spans="11:13" x14ac:dyDescent="0.25">
      <c r="K101" s="142"/>
      <c r="L101" s="142"/>
      <c r="M101" s="142"/>
    </row>
    <row r="102" spans="11:13" x14ac:dyDescent="0.25">
      <c r="K102" s="142"/>
      <c r="L102" s="142"/>
      <c r="M102" s="142"/>
    </row>
    <row r="103" spans="11:13" x14ac:dyDescent="0.25">
      <c r="K103" s="142"/>
      <c r="L103" s="142"/>
      <c r="M103" s="142"/>
    </row>
    <row r="104" spans="11:13" x14ac:dyDescent="0.25">
      <c r="K104" s="142"/>
      <c r="L104" s="142"/>
      <c r="M104" s="142"/>
    </row>
    <row r="105" spans="11:13" x14ac:dyDescent="0.25">
      <c r="K105" s="142"/>
      <c r="L105" s="142"/>
      <c r="M105" s="142"/>
    </row>
    <row r="106" spans="11:13" x14ac:dyDescent="0.25">
      <c r="K106" s="142"/>
      <c r="L106" s="142"/>
      <c r="M106" s="142"/>
    </row>
    <row r="107" spans="11:13" x14ac:dyDescent="0.25">
      <c r="K107" s="142"/>
      <c r="L107" s="142"/>
      <c r="M107" s="142"/>
    </row>
    <row r="108" spans="11:13" x14ac:dyDescent="0.25">
      <c r="K108" s="142"/>
      <c r="L108" s="142"/>
      <c r="M108" s="142"/>
    </row>
    <row r="109" spans="11:13" x14ac:dyDescent="0.25">
      <c r="K109" s="142"/>
      <c r="L109" s="142"/>
      <c r="M109" s="142"/>
    </row>
    <row r="110" spans="11:13" x14ac:dyDescent="0.25">
      <c r="K110" s="142"/>
      <c r="L110" s="142"/>
      <c r="M110" s="142"/>
    </row>
    <row r="111" spans="11:13" x14ac:dyDescent="0.25">
      <c r="K111" s="142"/>
      <c r="L111" s="142"/>
      <c r="M111" s="142"/>
    </row>
    <row r="112" spans="11:13" x14ac:dyDescent="0.25">
      <c r="K112" s="142"/>
      <c r="L112" s="142"/>
      <c r="M112" s="142"/>
    </row>
    <row r="113" spans="11:13" x14ac:dyDescent="0.25">
      <c r="K113" s="142"/>
      <c r="L113" s="142"/>
      <c r="M113" s="142"/>
    </row>
    <row r="114" spans="11:13" x14ac:dyDescent="0.25">
      <c r="K114" s="142"/>
      <c r="L114" s="142"/>
      <c r="M114" s="142"/>
    </row>
    <row r="115" spans="11:13" x14ac:dyDescent="0.25">
      <c r="K115" s="142"/>
      <c r="L115" s="142"/>
      <c r="M115" s="142"/>
    </row>
    <row r="116" spans="11:13" x14ac:dyDescent="0.25">
      <c r="K116" s="142"/>
      <c r="L116" s="142"/>
      <c r="M116" s="142"/>
    </row>
    <row r="117" spans="11:13" x14ac:dyDescent="0.25">
      <c r="K117" s="142"/>
      <c r="L117" s="142"/>
      <c r="M117" s="142"/>
    </row>
    <row r="118" spans="11:13" x14ac:dyDescent="0.25">
      <c r="K118" s="142"/>
      <c r="L118" s="142"/>
      <c r="M118" s="142"/>
    </row>
  </sheetData>
  <conditionalFormatting sqref="K63:K64">
    <cfRule type="cellIs" dxfId="91" priority="7" operator="lessThan">
      <formula>-0.2</formula>
    </cfRule>
    <cfRule type="cellIs" dxfId="90" priority="8" operator="greaterThan">
      <formula>0.2</formula>
    </cfRule>
  </conditionalFormatting>
  <conditionalFormatting sqref="L63:L64">
    <cfRule type="cellIs" dxfId="89" priority="5" operator="lessThan">
      <formula>-0.2</formula>
    </cfRule>
    <cfRule type="cellIs" dxfId="88" priority="6" operator="greaterThan">
      <formula>0.2</formula>
    </cfRule>
  </conditionalFormatting>
  <conditionalFormatting sqref="K2:K62">
    <cfRule type="cellIs" dxfId="87" priority="3" operator="lessThan">
      <formula>-0.2</formula>
    </cfRule>
    <cfRule type="cellIs" dxfId="86" priority="4" operator="greaterThan">
      <formula>0.2</formula>
    </cfRule>
  </conditionalFormatting>
  <conditionalFormatting sqref="L2:L62">
    <cfRule type="cellIs" dxfId="85" priority="1" operator="lessThan">
      <formula>-0.2</formula>
    </cfRule>
    <cfRule type="cellIs" dxfId="84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9" tint="0.59999389629810485"/>
  </sheetPr>
  <dimension ref="A1:M118"/>
  <sheetViews>
    <sheetView showGridLines="0" topLeftCell="G1" zoomScale="80" zoomScaleNormal="80" workbookViewId="0">
      <selection activeCell="T46" sqref="T46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4" width="6.42578125" bestFit="1" customWidth="1"/>
    <col min="5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3</v>
      </c>
      <c r="B2" t="str">
        <f>VLOOKUP(C:C,worksheet!A:T, 3, FALSE)</f>
        <v>I-8 WB</v>
      </c>
      <c r="C2">
        <f>'[2]I-8 WB'!A2</f>
        <v>27213</v>
      </c>
      <c r="D2">
        <f>VLOOKUP(C:C,worksheet!A:T, 4, FALSE)</f>
        <v>4</v>
      </c>
      <c r="E2">
        <f>VLOOKUP(C:C,worksheet!A:T, 5, FALSE)</f>
        <v>0.43</v>
      </c>
      <c r="F2" t="str">
        <f>VLOOKUP(C:C,worksheet!A:T, 6, FALSE)</f>
        <v>CORRIZO GORGE</v>
      </c>
      <c r="G2">
        <f>VLOOKUP(C:C,worksheet!A:T, 8, FALSE)</f>
        <v>60.92</v>
      </c>
      <c r="H2">
        <f>VLOOKUP(C:C,worksheet!A:T, 10, FALSE)</f>
        <v>62.36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3</v>
      </c>
      <c r="B3" t="str">
        <f>VLOOKUP(C:C,worksheet!A:T, 3, FALSE)</f>
        <v>I-8 WB</v>
      </c>
      <c r="C3">
        <f>'[2]I-8 WB'!A3</f>
        <v>27540</v>
      </c>
      <c r="D3">
        <f>VLOOKUP(C:C,worksheet!A:T, 4, FALSE)</f>
        <v>5</v>
      </c>
      <c r="E3">
        <f>VLOOKUP(C:C,worksheet!A:T, 5, FALSE)</f>
        <v>7.6</v>
      </c>
      <c r="F3" t="str">
        <f>VLOOKUP(C:C,worksheet!A:T, 6, FALSE)</f>
        <v>CORRIZO GORGE</v>
      </c>
      <c r="G3">
        <f>VLOOKUP(C:C,worksheet!A:T, 8, FALSE)</f>
        <v>56.13</v>
      </c>
      <c r="H3">
        <f>VLOOKUP(C:C,worksheet!A:T, 10, FALSE)</f>
        <v>59.06</v>
      </c>
      <c r="I3">
        <f>VLOOKUP(C:C,worksheet!A:T, 13, FALSE)</f>
        <v>0</v>
      </c>
      <c r="J3">
        <f>VLOOKUP(C:C,worksheet!A:T, 15, FALSE)</f>
        <v>0</v>
      </c>
      <c r="K3" s="143">
        <f t="shared" ref="K3:K65" si="0">(I3/G3)-1</f>
        <v>-1</v>
      </c>
      <c r="L3" s="143">
        <f t="shared" ref="L3:L65" si="1">(J3/H3)-1</f>
        <v>-1</v>
      </c>
      <c r="M3" s="142"/>
    </row>
    <row r="4" spans="1:13" x14ac:dyDescent="0.25">
      <c r="A4">
        <f>VLOOKUP(C:C,worksheet!A:T, 2, FALSE)</f>
        <v>3</v>
      </c>
      <c r="B4" t="str">
        <f>VLOOKUP(C:C,worksheet!A:T, 3, FALSE)</f>
        <v>I-8 WB</v>
      </c>
      <c r="C4">
        <f>'[2]I-8 WB'!A4</f>
        <v>27212</v>
      </c>
      <c r="D4">
        <f>VLOOKUP(C:C,worksheet!A:T, 4, FALSE)</f>
        <v>6</v>
      </c>
      <c r="E4">
        <f>VLOOKUP(C:C,worksheet!A:T, 5, FALSE)</f>
        <v>0.62</v>
      </c>
      <c r="F4" t="str">
        <f>VLOOKUP(C:C,worksheet!A:T, 6, FALSE)</f>
        <v>SR-94</v>
      </c>
      <c r="G4">
        <f>VLOOKUP(C:C,worksheet!A:T, 8, FALSE)</f>
        <v>56.13</v>
      </c>
      <c r="H4">
        <f>VLOOKUP(C:C,worksheet!A:T, 10, FALSE)</f>
        <v>59.06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A5">
        <f>VLOOKUP(C:C,worksheet!A:T, 2, FALSE)</f>
        <v>3</v>
      </c>
      <c r="B5" t="str">
        <f>VLOOKUP(C:C,worksheet!A:T, 3, FALSE)</f>
        <v>I-8 WB</v>
      </c>
      <c r="C5">
        <f>'[2]I-8 WB'!A5</f>
        <v>27211</v>
      </c>
      <c r="D5">
        <f>VLOOKUP(C:C,worksheet!A:T, 4, FALSE)</f>
        <v>8</v>
      </c>
      <c r="E5">
        <f>VLOOKUP(C:C,worksheet!A:T, 5, FALSE)</f>
        <v>0.6</v>
      </c>
      <c r="F5" t="str">
        <f>VLOOKUP(C:C,worksheet!A:T, 6, FALSE)</f>
        <v>CRESTWOOD</v>
      </c>
      <c r="G5">
        <f>VLOOKUP(C:C,worksheet!A:T, 8, FALSE)</f>
        <v>62.99</v>
      </c>
      <c r="H5">
        <f>VLOOKUP(C:C,worksheet!A:T, 10, FALSE)</f>
        <v>65.48</v>
      </c>
      <c r="I5">
        <f>VLOOKUP(C:C,worksheet!A:T, 13, FALSE)</f>
        <v>0</v>
      </c>
      <c r="J5">
        <f>VLOOKUP(C:C,worksheet!A:T, 15, FALSE)</f>
        <v>0</v>
      </c>
      <c r="K5" s="143">
        <f t="shared" si="0"/>
        <v>-1</v>
      </c>
      <c r="L5" s="143">
        <f t="shared" si="1"/>
        <v>-1</v>
      </c>
      <c r="M5" s="142"/>
    </row>
    <row r="6" spans="1:13" x14ac:dyDescent="0.25">
      <c r="A6">
        <f>VLOOKUP(C:C,worksheet!A:T, 2, FALSE)</f>
        <v>3</v>
      </c>
      <c r="B6" t="str">
        <f>VLOOKUP(C:C,worksheet!A:T, 3, FALSE)</f>
        <v>I-8 WB</v>
      </c>
      <c r="C6">
        <f>'[2]I-8 WB'!A6</f>
        <v>27209</v>
      </c>
      <c r="D6">
        <f>VLOOKUP(C:C,worksheet!A:T, 4, FALSE)</f>
        <v>10</v>
      </c>
      <c r="E6">
        <f>VLOOKUP(C:C,worksheet!A:T, 5, FALSE)</f>
        <v>0.57999999999999996</v>
      </c>
      <c r="F6" t="str">
        <f>VLOOKUP(C:C,worksheet!A:T, 6, FALSE)</f>
        <v>CAMERON TRUCK</v>
      </c>
      <c r="G6">
        <f>VLOOKUP(C:C,worksheet!A:T, 8, FALSE)</f>
        <v>61.43</v>
      </c>
      <c r="H6">
        <f>VLOOKUP(C:C,worksheet!A:T, 10, FALSE)</f>
        <v>64.25</v>
      </c>
      <c r="I6">
        <f>VLOOKUP(C:C,worksheet!A:T, 13, FALSE)</f>
        <v>0</v>
      </c>
      <c r="J6">
        <f>VLOOKUP(C:C,worksheet!A:T, 15, FALSE)</f>
        <v>0</v>
      </c>
      <c r="K6" s="143">
        <f t="shared" si="0"/>
        <v>-1</v>
      </c>
      <c r="L6" s="143">
        <f t="shared" si="1"/>
        <v>-1</v>
      </c>
      <c r="M6" s="142"/>
    </row>
    <row r="7" spans="1:13" x14ac:dyDescent="0.25">
      <c r="A7">
        <f>VLOOKUP(C:C,worksheet!A:T, 2, FALSE)</f>
        <v>3</v>
      </c>
      <c r="B7" t="str">
        <f>VLOOKUP(C:C,worksheet!A:T, 3, FALSE)</f>
        <v>I-8 WB</v>
      </c>
      <c r="C7">
        <f>'[2]I-8 WB'!A7</f>
        <v>28270</v>
      </c>
      <c r="D7">
        <f>VLOOKUP(C:C,worksheet!A:T, 4, FALSE)</f>
        <v>11</v>
      </c>
      <c r="E7">
        <f>VLOOKUP(C:C,worksheet!A:T, 5, FALSE)</f>
        <v>2.59</v>
      </c>
      <c r="F7" t="str">
        <f>VLOOKUP(C:C,worksheet!A:T, 6, FALSE)</f>
        <v>CAMERON TRUCK</v>
      </c>
      <c r="G7">
        <f>VLOOKUP(C:C,worksheet!A:T, 8, FALSE)</f>
        <v>61.43</v>
      </c>
      <c r="H7">
        <f>VLOOKUP(C:C,worksheet!A:T, 10, FALSE)</f>
        <v>64.25</v>
      </c>
      <c r="I7">
        <f>VLOOKUP(C:C,worksheet!A:T, 13, FALSE)</f>
        <v>0</v>
      </c>
      <c r="J7">
        <f>VLOOKUP(C:C,worksheet!A:T, 15, FALSE)</f>
        <v>0</v>
      </c>
      <c r="K7" s="143">
        <f t="shared" si="0"/>
        <v>-1</v>
      </c>
      <c r="L7" s="143">
        <f t="shared" si="1"/>
        <v>-1</v>
      </c>
      <c r="M7" s="142"/>
    </row>
    <row r="8" spans="1:13" x14ac:dyDescent="0.25">
      <c r="A8">
        <f>VLOOKUP(C:C,worksheet!A:T, 2, FALSE)</f>
        <v>3</v>
      </c>
      <c r="B8" t="str">
        <f>VLOOKUP(C:C,worksheet!A:T, 3, FALSE)</f>
        <v>I-8 WB</v>
      </c>
      <c r="C8">
        <f>'[2]I-8 WB'!A8</f>
        <v>27205</v>
      </c>
      <c r="D8">
        <f>VLOOKUP(C:C,worksheet!A:T, 4, FALSE)</f>
        <v>12</v>
      </c>
      <c r="E8">
        <f>VLOOKUP(C:C,worksheet!A:T, 5, FALSE)</f>
        <v>0.51</v>
      </c>
      <c r="F8" t="str">
        <f>VLOOKUP(C:C,worksheet!A:T, 6, FALSE)</f>
        <v>BUCKMAN SPRINGS</v>
      </c>
      <c r="G8">
        <f>VLOOKUP(C:C,worksheet!A:T, 8, FALSE)</f>
        <v>58.28</v>
      </c>
      <c r="H8">
        <f>VLOOKUP(C:C,worksheet!A:T, 10, FALSE)</f>
        <v>61.97</v>
      </c>
      <c r="I8">
        <f>VLOOKUP(C:C,worksheet!A:T, 13, FALSE)</f>
        <v>0</v>
      </c>
      <c r="J8">
        <f>VLOOKUP(C:C,worksheet!A:T, 15, FALSE)</f>
        <v>0</v>
      </c>
      <c r="K8" s="143">
        <f t="shared" si="0"/>
        <v>-1</v>
      </c>
      <c r="L8" s="143">
        <f t="shared" si="1"/>
        <v>-1</v>
      </c>
      <c r="M8" s="142"/>
    </row>
    <row r="9" spans="1:13" x14ac:dyDescent="0.25">
      <c r="A9">
        <f>VLOOKUP(C:C,worksheet!A:T, 2, FALSE)</f>
        <v>3</v>
      </c>
      <c r="B9" t="str">
        <f>VLOOKUP(C:C,worksheet!A:T, 3, FALSE)</f>
        <v>I-8 WB</v>
      </c>
      <c r="C9">
        <f>'[2]I-8 WB'!A9</f>
        <v>27534</v>
      </c>
      <c r="D9">
        <f>VLOOKUP(C:C,worksheet!A:T, 4, FALSE)</f>
        <v>13</v>
      </c>
      <c r="E9">
        <f>VLOOKUP(C:C,worksheet!A:T, 5, FALSE)</f>
        <v>3.23</v>
      </c>
      <c r="F9" t="str">
        <f>VLOOKUP(C:C,worksheet!A:T, 6, FALSE)</f>
        <v>BUCKMAN SPRINGS</v>
      </c>
      <c r="G9">
        <f>VLOOKUP(C:C,worksheet!A:T, 8, FALSE)</f>
        <v>58.28</v>
      </c>
      <c r="H9">
        <f>VLOOKUP(C:C,worksheet!A:T, 10, FALSE)</f>
        <v>61.97</v>
      </c>
      <c r="I9">
        <f>VLOOKUP(C:C,worksheet!A:T, 13, FALSE)</f>
        <v>0</v>
      </c>
      <c r="J9">
        <f>VLOOKUP(C:C,worksheet!A:T, 15, FALSE)</f>
        <v>0</v>
      </c>
      <c r="K9" s="143">
        <f t="shared" si="0"/>
        <v>-1</v>
      </c>
      <c r="L9" s="143">
        <f t="shared" si="1"/>
        <v>-1</v>
      </c>
      <c r="M9" s="142"/>
    </row>
    <row r="10" spans="1:13" x14ac:dyDescent="0.25">
      <c r="A10">
        <f>VLOOKUP(C:C,worksheet!A:T, 2, FALSE)</f>
        <v>3</v>
      </c>
      <c r="B10" t="str">
        <f>VLOOKUP(C:C,worksheet!A:T, 3, FALSE)</f>
        <v>I-8 WB</v>
      </c>
      <c r="C10">
        <f>'[2]I-8 WB'!A10</f>
        <v>28267</v>
      </c>
      <c r="D10">
        <f>VLOOKUP(C:C,worksheet!A:T, 4, FALSE)</f>
        <v>14</v>
      </c>
      <c r="E10">
        <f>VLOOKUP(C:C,worksheet!A:T, 5, FALSE)</f>
        <v>0.74</v>
      </c>
      <c r="F10" t="str">
        <f>VLOOKUP(C:C,worksheet!A:T, 6, FALSE)</f>
        <v>SUNRISE</v>
      </c>
      <c r="G10">
        <f>VLOOKUP(C:C,worksheet!A:T, 8, FALSE)</f>
        <v>52.7</v>
      </c>
      <c r="H10">
        <f>VLOOKUP(C:C,worksheet!A:T, 10, FALSE)</f>
        <v>57.42</v>
      </c>
      <c r="I10">
        <f>VLOOKUP(C:C,worksheet!A:T, 13, FALSE)</f>
        <v>0</v>
      </c>
      <c r="J10">
        <f>VLOOKUP(C:C,worksheet!A:T, 15, FALSE)</f>
        <v>0</v>
      </c>
      <c r="K10" s="143">
        <f t="shared" si="0"/>
        <v>-1</v>
      </c>
      <c r="L10" s="143">
        <f t="shared" si="1"/>
        <v>-1</v>
      </c>
      <c r="M10" s="142"/>
    </row>
    <row r="11" spans="1:13" x14ac:dyDescent="0.25">
      <c r="A11">
        <f>VLOOKUP(C:C,worksheet!A:T, 2, FALSE)</f>
        <v>3</v>
      </c>
      <c r="B11" t="str">
        <f>VLOOKUP(C:C,worksheet!A:T, 3, FALSE)</f>
        <v>I-8 WB</v>
      </c>
      <c r="C11">
        <f>'[2]I-8 WB'!A11</f>
        <v>28260</v>
      </c>
      <c r="D11">
        <f>VLOOKUP(C:C,worksheet!A:T, 4, FALSE)</f>
        <v>15</v>
      </c>
      <c r="E11">
        <f>VLOOKUP(C:C,worksheet!A:T, 5, FALSE)</f>
        <v>0.8</v>
      </c>
      <c r="F11" t="str">
        <f>VLOOKUP(C:C,worksheet!A:T, 6, FALSE)</f>
        <v>SUNRISE</v>
      </c>
      <c r="G11">
        <f>VLOOKUP(C:C,worksheet!A:T, 8, FALSE)</f>
        <v>52.7</v>
      </c>
      <c r="H11">
        <f>VLOOKUP(C:C,worksheet!A:T, 10, FALSE)</f>
        <v>57.42</v>
      </c>
      <c r="I11">
        <f>VLOOKUP(C:C,worksheet!A:T, 13, FALSE)</f>
        <v>0</v>
      </c>
      <c r="J11">
        <f>VLOOKUP(C:C,worksheet!A:T, 15, FALSE)</f>
        <v>0</v>
      </c>
      <c r="K11" s="143">
        <f t="shared" si="0"/>
        <v>-1</v>
      </c>
      <c r="L11" s="143">
        <f t="shared" si="1"/>
        <v>-1</v>
      </c>
      <c r="M11" s="142"/>
    </row>
    <row r="12" spans="1:13" x14ac:dyDescent="0.25">
      <c r="A12">
        <f>VLOOKUP(C:C,worksheet!A:T, 2, FALSE)</f>
        <v>3</v>
      </c>
      <c r="B12" t="str">
        <f>VLOOKUP(C:C,worksheet!A:T, 3, FALSE)</f>
        <v>I-8 WB</v>
      </c>
      <c r="C12">
        <f>'[2]I-8 WB'!A12</f>
        <v>28257</v>
      </c>
      <c r="D12">
        <f>VLOOKUP(C:C,worksheet!A:T, 4, FALSE)</f>
        <v>16</v>
      </c>
      <c r="E12">
        <f>VLOOKUP(C:C,worksheet!A:T, 5, FALSE)</f>
        <v>0.65</v>
      </c>
      <c r="F12" t="str">
        <f>VLOOKUP(C:C,worksheet!A:T, 6, FALSE)</f>
        <v>PINE VALLEY</v>
      </c>
      <c r="G12">
        <f>VLOOKUP(C:C,worksheet!A:T, 8, FALSE)</f>
        <v>62.83</v>
      </c>
      <c r="H12">
        <f>VLOOKUP(C:C,worksheet!A:T, 10, FALSE)</f>
        <v>65.260000000000005</v>
      </c>
      <c r="I12">
        <f>VLOOKUP(C:C,worksheet!A:T, 13, FALSE)</f>
        <v>0</v>
      </c>
      <c r="J12">
        <f>VLOOKUP(C:C,worksheet!A:T, 15, FALSE)</f>
        <v>0</v>
      </c>
      <c r="K12" s="143">
        <f t="shared" si="0"/>
        <v>-1</v>
      </c>
      <c r="L12" s="143">
        <f t="shared" si="1"/>
        <v>-1</v>
      </c>
      <c r="M12" s="142"/>
    </row>
    <row r="13" spans="1:13" x14ac:dyDescent="0.25">
      <c r="A13">
        <f>VLOOKUP(C:C,worksheet!A:T, 2, FALSE)</f>
        <v>3</v>
      </c>
      <c r="B13" t="str">
        <f>VLOOKUP(C:C,worksheet!A:T, 3, FALSE)</f>
        <v>I-8 WB</v>
      </c>
      <c r="C13">
        <f>'[2]I-8 WB'!A13</f>
        <v>28254</v>
      </c>
      <c r="D13">
        <f>VLOOKUP(C:C,worksheet!A:T, 4, FALSE)</f>
        <v>17</v>
      </c>
      <c r="E13">
        <f>VLOOKUP(C:C,worksheet!A:T, 5, FALSE)</f>
        <v>5.01</v>
      </c>
      <c r="F13" t="str">
        <f>VLOOKUP(C:C,worksheet!A:T, 6, FALSE)</f>
        <v>PINE VALLEY</v>
      </c>
      <c r="G13">
        <f>VLOOKUP(C:C,worksheet!A:T, 8, FALSE)</f>
        <v>62.83</v>
      </c>
      <c r="H13">
        <f>VLOOKUP(C:C,worksheet!A:T, 10, FALSE)</f>
        <v>65.260000000000005</v>
      </c>
      <c r="I13">
        <f>VLOOKUP(C:C,worksheet!A:T, 13, FALSE)</f>
        <v>0</v>
      </c>
      <c r="J13">
        <f>VLOOKUP(C:C,worksheet!A:T, 15, FALSE)</f>
        <v>0</v>
      </c>
      <c r="K13" s="143">
        <f t="shared" si="0"/>
        <v>-1</v>
      </c>
      <c r="L13" s="143">
        <f t="shared" si="1"/>
        <v>-1</v>
      </c>
      <c r="M13" s="142"/>
    </row>
    <row r="14" spans="1:13" x14ac:dyDescent="0.25">
      <c r="A14">
        <f>VLOOKUP(C:C,worksheet!A:T, 2, FALSE)</f>
        <v>3</v>
      </c>
      <c r="B14" t="str">
        <f>VLOOKUP(C:C,worksheet!A:T, 3, FALSE)</f>
        <v>I-8 WB</v>
      </c>
      <c r="C14">
        <f>'[2]I-8 WB'!A14</f>
        <v>28250</v>
      </c>
      <c r="D14">
        <f>VLOOKUP(C:C,worksheet!A:T, 4, FALSE)</f>
        <v>18</v>
      </c>
      <c r="E14">
        <f>VLOOKUP(C:C,worksheet!A:T, 5, FALSE)</f>
        <v>0.57999999999999996</v>
      </c>
      <c r="F14" t="str">
        <f>VLOOKUP(C:C,worksheet!A:T, 6, FALSE)</f>
        <v>JAPATUL VALLEY</v>
      </c>
      <c r="G14">
        <f>VLOOKUP(C:C,worksheet!A:T, 8, FALSE)</f>
        <v>62.64</v>
      </c>
      <c r="H14">
        <f>VLOOKUP(C:C,worksheet!A:T, 10, FALSE)</f>
        <v>65.36</v>
      </c>
      <c r="I14">
        <f>VLOOKUP(C:C,worksheet!A:T, 13, FALSE)</f>
        <v>0</v>
      </c>
      <c r="J14">
        <f>VLOOKUP(C:C,worksheet!A:T, 15, FALSE)</f>
        <v>0</v>
      </c>
      <c r="K14" s="143">
        <f t="shared" si="0"/>
        <v>-1</v>
      </c>
      <c r="L14" s="143">
        <f t="shared" si="1"/>
        <v>-1</v>
      </c>
      <c r="M14" s="142"/>
    </row>
    <row r="15" spans="1:13" x14ac:dyDescent="0.25">
      <c r="A15">
        <f>VLOOKUP(C:C,worksheet!A:T, 2, FALSE)</f>
        <v>3</v>
      </c>
      <c r="B15" t="str">
        <f>VLOOKUP(C:C,worksheet!A:T, 3, FALSE)</f>
        <v>I-8 WB</v>
      </c>
      <c r="C15">
        <f>'[2]I-8 WB'!A15</f>
        <v>28246</v>
      </c>
      <c r="D15">
        <f>VLOOKUP(C:C,worksheet!A:T, 4, FALSE)</f>
        <v>19</v>
      </c>
      <c r="E15">
        <f>VLOOKUP(C:C,worksheet!A:T, 5, FALSE)</f>
        <v>2.96</v>
      </c>
      <c r="F15" t="str">
        <f>VLOOKUP(C:C,worksheet!A:T, 6, FALSE)</f>
        <v>JAPATUL VALLEY</v>
      </c>
      <c r="G15">
        <f>VLOOKUP(C:C,worksheet!A:T, 8, FALSE)</f>
        <v>62.64</v>
      </c>
      <c r="H15">
        <f>VLOOKUP(C:C,worksheet!A:T, 10, FALSE)</f>
        <v>65.36</v>
      </c>
      <c r="I15">
        <f>VLOOKUP(C:C,worksheet!A:T, 13, FALSE)</f>
        <v>0</v>
      </c>
      <c r="J15">
        <f>VLOOKUP(C:C,worksheet!A:T, 15, FALSE)</f>
        <v>0</v>
      </c>
      <c r="K15" s="143">
        <f t="shared" si="0"/>
        <v>-1</v>
      </c>
      <c r="L15" s="143">
        <f t="shared" si="1"/>
        <v>-1</v>
      </c>
      <c r="M15" s="142"/>
    </row>
    <row r="16" spans="1:13" x14ac:dyDescent="0.25">
      <c r="A16">
        <f>VLOOKUP(C:C,worksheet!A:T, 2, FALSE)</f>
        <v>3</v>
      </c>
      <c r="B16" t="str">
        <f>VLOOKUP(C:C,worksheet!A:T, 3, FALSE)</f>
        <v>I-8 WB</v>
      </c>
      <c r="C16">
        <f>'[2]I-8 WB'!A16</f>
        <v>28244</v>
      </c>
      <c r="D16">
        <f>VLOOKUP(C:C,worksheet!A:T, 4, FALSE)</f>
        <v>20</v>
      </c>
      <c r="E16">
        <f>VLOOKUP(C:C,worksheet!A:T, 5, FALSE)</f>
        <v>0.55000000000000004</v>
      </c>
      <c r="F16" t="str">
        <f>VLOOKUP(C:C,worksheet!A:T, 6, FALSE)</f>
        <v>EAST WILLOWS</v>
      </c>
      <c r="G16">
        <f>VLOOKUP(C:C,worksheet!A:T, 8, FALSE)</f>
        <v>65.489999999999995</v>
      </c>
      <c r="H16">
        <f>VLOOKUP(C:C,worksheet!A:T, 10, FALSE)</f>
        <v>66.819999999999993</v>
      </c>
      <c r="I16">
        <f>VLOOKUP(C:C,worksheet!A:T, 13, FALSE)</f>
        <v>0</v>
      </c>
      <c r="J16">
        <f>VLOOKUP(C:C,worksheet!A:T, 15, FALSE)</f>
        <v>0</v>
      </c>
      <c r="K16" s="143">
        <f t="shared" si="0"/>
        <v>-1</v>
      </c>
      <c r="L16" s="143">
        <f t="shared" si="1"/>
        <v>-1</v>
      </c>
      <c r="M16" s="142"/>
    </row>
    <row r="17" spans="1:13" x14ac:dyDescent="0.25">
      <c r="A17">
        <f>VLOOKUP(C:C,worksheet!A:T, 2, FALSE)</f>
        <v>3</v>
      </c>
      <c r="B17" t="str">
        <f>VLOOKUP(C:C,worksheet!A:T, 3, FALSE)</f>
        <v>I-8 WB</v>
      </c>
      <c r="C17">
        <f>'[2]I-8 WB'!A17</f>
        <v>28237</v>
      </c>
      <c r="D17">
        <f>VLOOKUP(C:C,worksheet!A:T, 4, FALSE)</f>
        <v>22</v>
      </c>
      <c r="E17">
        <f>VLOOKUP(C:C,worksheet!A:T, 5, FALSE)</f>
        <v>0.47</v>
      </c>
      <c r="F17" t="str">
        <f>VLOOKUP(C:C,worksheet!A:T, 6, FALSE)</f>
        <v>WEST WILLOWS</v>
      </c>
      <c r="G17">
        <f>VLOOKUP(C:C,worksheet!A:T, 8, FALSE)</f>
        <v>64.45</v>
      </c>
      <c r="H17">
        <f>VLOOKUP(C:C,worksheet!A:T, 10, FALSE)</f>
        <v>65.680000000000007</v>
      </c>
      <c r="I17">
        <f>VLOOKUP(C:C,worksheet!A:T, 13, FALSE)</f>
        <v>0</v>
      </c>
      <c r="J17">
        <f>VLOOKUP(C:C,worksheet!A:T, 15, FALSE)</f>
        <v>0</v>
      </c>
      <c r="K17" s="143">
        <f t="shared" si="0"/>
        <v>-1</v>
      </c>
      <c r="L17" s="143">
        <f t="shared" si="1"/>
        <v>-1</v>
      </c>
      <c r="M17" s="142"/>
    </row>
    <row r="18" spans="1:13" x14ac:dyDescent="0.25">
      <c r="A18">
        <f>VLOOKUP(C:C,worksheet!A:T, 2, FALSE)</f>
        <v>3</v>
      </c>
      <c r="B18" t="str">
        <f>VLOOKUP(C:C,worksheet!A:T, 3, FALSE)</f>
        <v>I-8 WB</v>
      </c>
      <c r="C18">
        <f>'[2]I-8 WB'!A18</f>
        <v>28231</v>
      </c>
      <c r="D18">
        <f>VLOOKUP(C:C,worksheet!A:T, 4, FALSE)</f>
        <v>23</v>
      </c>
      <c r="E18">
        <f>VLOOKUP(C:C,worksheet!A:T, 5, FALSE)</f>
        <v>2.34</v>
      </c>
      <c r="F18" t="str">
        <f>VLOOKUP(C:C,worksheet!A:T, 6, FALSE)</f>
        <v>WEST WILLOWS</v>
      </c>
      <c r="G18">
        <f>VLOOKUP(C:C,worksheet!A:T, 8, FALSE)</f>
        <v>64.45</v>
      </c>
      <c r="H18">
        <f>VLOOKUP(C:C,worksheet!A:T, 10, FALSE)</f>
        <v>65.680000000000007</v>
      </c>
      <c r="I18">
        <f>VLOOKUP(C:C,worksheet!A:T, 13, FALSE)</f>
        <v>0</v>
      </c>
      <c r="J18">
        <f>VLOOKUP(C:C,worksheet!A:T, 15, FALSE)</f>
        <v>0</v>
      </c>
      <c r="K18" s="143">
        <f t="shared" si="0"/>
        <v>-1</v>
      </c>
      <c r="L18" s="143">
        <f t="shared" si="1"/>
        <v>-1</v>
      </c>
      <c r="M18" s="142"/>
    </row>
    <row r="19" spans="1:13" x14ac:dyDescent="0.25">
      <c r="A19">
        <f>VLOOKUP(C:C,worksheet!A:T, 2, FALSE)</f>
        <v>3</v>
      </c>
      <c r="B19" t="str">
        <f>VLOOKUP(C:C,worksheet!A:T, 3, FALSE)</f>
        <v>I-8 WB</v>
      </c>
      <c r="C19">
        <f>'[2]I-8 WB'!A19</f>
        <v>28229</v>
      </c>
      <c r="D19">
        <f>VLOOKUP(C:C,worksheet!A:T, 4, FALSE)</f>
        <v>24</v>
      </c>
      <c r="E19">
        <f>VLOOKUP(C:C,worksheet!A:T, 5, FALSE)</f>
        <v>0.57999999999999996</v>
      </c>
      <c r="F19" t="str">
        <f>VLOOKUP(C:C,worksheet!A:T, 6, FALSE)</f>
        <v>TAVERN</v>
      </c>
      <c r="G19">
        <f>VLOOKUP(C:C,worksheet!A:T, 8, FALSE)</f>
        <v>65.27</v>
      </c>
      <c r="H19">
        <f>VLOOKUP(C:C,worksheet!A:T, 10, FALSE)</f>
        <v>66.64</v>
      </c>
      <c r="I19">
        <f>VLOOKUP(C:C,worksheet!A:T, 13, FALSE)</f>
        <v>0</v>
      </c>
      <c r="J19">
        <f>VLOOKUP(C:C,worksheet!A:T, 15, FALSE)</f>
        <v>0</v>
      </c>
      <c r="K19" s="143">
        <f t="shared" si="0"/>
        <v>-1</v>
      </c>
      <c r="L19" s="143">
        <f t="shared" si="1"/>
        <v>-1</v>
      </c>
      <c r="M19" s="142"/>
    </row>
    <row r="20" spans="1:13" x14ac:dyDescent="0.25">
      <c r="A20">
        <f>VLOOKUP(C:C,worksheet!A:T, 2, FALSE)</f>
        <v>3</v>
      </c>
      <c r="B20" t="str">
        <f>VLOOKUP(C:C,worksheet!A:T, 3, FALSE)</f>
        <v>I-8 WB</v>
      </c>
      <c r="C20">
        <f>'[2]I-8 WB'!A20</f>
        <v>28223</v>
      </c>
      <c r="D20">
        <f>VLOOKUP(C:C,worksheet!A:T, 4, FALSE)</f>
        <v>25</v>
      </c>
      <c r="E20">
        <f>VLOOKUP(C:C,worksheet!A:T, 5, FALSE)</f>
        <v>2.16</v>
      </c>
      <c r="F20" t="str">
        <f>VLOOKUP(C:C,worksheet!A:T, 6, FALSE)</f>
        <v>TAVERN</v>
      </c>
      <c r="G20">
        <f>VLOOKUP(C:C,worksheet!A:T, 8, FALSE)</f>
        <v>65.27</v>
      </c>
      <c r="H20">
        <f>VLOOKUP(C:C,worksheet!A:T, 10, FALSE)</f>
        <v>66.64</v>
      </c>
      <c r="I20">
        <f>VLOOKUP(C:C,worksheet!A:T, 13, FALSE)</f>
        <v>0</v>
      </c>
      <c r="J20">
        <f>VLOOKUP(C:C,worksheet!A:T, 15, FALSE)</f>
        <v>0</v>
      </c>
      <c r="K20" s="143">
        <f t="shared" si="0"/>
        <v>-1</v>
      </c>
      <c r="L20" s="143">
        <f t="shared" si="1"/>
        <v>-1</v>
      </c>
      <c r="M20" s="142"/>
    </row>
    <row r="21" spans="1:13" x14ac:dyDescent="0.25">
      <c r="A21">
        <f>VLOOKUP(C:C,worksheet!A:T, 2, FALSE)</f>
        <v>3</v>
      </c>
      <c r="B21" t="str">
        <f>VLOOKUP(C:C,worksheet!A:T, 3, FALSE)</f>
        <v>I-8 WB</v>
      </c>
      <c r="C21">
        <f>'[2]I-8 WB'!A21</f>
        <v>28219</v>
      </c>
      <c r="D21">
        <f>VLOOKUP(C:C,worksheet!A:T, 4, FALSE)</f>
        <v>26</v>
      </c>
      <c r="E21">
        <f>VLOOKUP(C:C,worksheet!A:T, 5, FALSE)</f>
        <v>0.57999999999999996</v>
      </c>
      <c r="F21" t="str">
        <f>VLOOKUP(C:C,worksheet!A:T, 6, FALSE)</f>
        <v>DUNBAR</v>
      </c>
      <c r="G21">
        <f>VLOOKUP(C:C,worksheet!A:T, 8, FALSE)</f>
        <v>66.790000000000006</v>
      </c>
      <c r="H21">
        <f>VLOOKUP(C:C,worksheet!A:T, 10, FALSE)</f>
        <v>66.739999999999995</v>
      </c>
      <c r="I21">
        <f>VLOOKUP(C:C,worksheet!A:T, 13, FALSE)</f>
        <v>0</v>
      </c>
      <c r="J21">
        <f>VLOOKUP(C:C,worksheet!A:T, 15, FALSE)</f>
        <v>0</v>
      </c>
      <c r="K21" s="143">
        <f t="shared" si="0"/>
        <v>-1</v>
      </c>
      <c r="L21" s="143">
        <f t="shared" si="1"/>
        <v>-1</v>
      </c>
      <c r="M21" s="142"/>
    </row>
    <row r="22" spans="1:13" x14ac:dyDescent="0.25">
      <c r="A22">
        <f>VLOOKUP(C:C,worksheet!A:T, 2, FALSE)</f>
        <v>3</v>
      </c>
      <c r="B22" t="str">
        <f>VLOOKUP(C:C,worksheet!A:T, 3, FALSE)</f>
        <v>I-8 WB</v>
      </c>
      <c r="C22">
        <f>'[2]I-8 WB'!A22</f>
        <v>28211</v>
      </c>
      <c r="D22">
        <f>VLOOKUP(C:C,worksheet!A:T, 4, FALSE)</f>
        <v>28</v>
      </c>
      <c r="E22">
        <f>VLOOKUP(C:C,worksheet!A:T, 5, FALSE)</f>
        <v>0.23</v>
      </c>
      <c r="F22" t="str">
        <f>VLOOKUP(C:C,worksheet!A:T, 6, FALSE)</f>
        <v>LAKE JENNINGS PARK</v>
      </c>
      <c r="G22">
        <f>VLOOKUP(C:C,worksheet!A:T, 8, FALSE)</f>
        <v>66.17</v>
      </c>
      <c r="H22">
        <f>VLOOKUP(C:C,worksheet!A:T, 10, FALSE)</f>
        <v>66.7</v>
      </c>
      <c r="I22">
        <f>VLOOKUP(C:C,worksheet!A:T, 13, FALSE)</f>
        <v>0</v>
      </c>
      <c r="J22">
        <f>VLOOKUP(C:C,worksheet!A:T, 15, FALSE)</f>
        <v>0</v>
      </c>
      <c r="K22" s="143">
        <f t="shared" si="0"/>
        <v>-1</v>
      </c>
      <c r="L22" s="143">
        <f t="shared" si="1"/>
        <v>-1</v>
      </c>
      <c r="M22" s="142"/>
    </row>
    <row r="23" spans="1:13" x14ac:dyDescent="0.25">
      <c r="A23">
        <f>VLOOKUP(C:C,worksheet!A:T, 2, FALSE)</f>
        <v>3</v>
      </c>
      <c r="B23" t="str">
        <f>VLOOKUP(C:C,worksheet!A:T, 3, FALSE)</f>
        <v>I-8 WB</v>
      </c>
      <c r="C23">
        <f>'[2]I-8 WB'!A23</f>
        <v>28205</v>
      </c>
      <c r="D23">
        <f>VLOOKUP(C:C,worksheet!A:T, 4, FALSE)</f>
        <v>29</v>
      </c>
      <c r="E23">
        <f>VLOOKUP(C:C,worksheet!A:T, 5, FALSE)</f>
        <v>0.22</v>
      </c>
      <c r="F23" t="str">
        <f>VLOOKUP(C:C,worksheet!A:T, 6, FALSE)</f>
        <v>LAKE JENNINGS PARK</v>
      </c>
      <c r="G23">
        <f>VLOOKUP(C:C,worksheet!A:T, 8, FALSE)</f>
        <v>66.17</v>
      </c>
      <c r="H23">
        <f>VLOOKUP(C:C,worksheet!A:T, 10, FALSE)</f>
        <v>66.7</v>
      </c>
      <c r="I23">
        <f>VLOOKUP(C:C,worksheet!A:T, 13, FALSE)</f>
        <v>0</v>
      </c>
      <c r="J23">
        <f>VLOOKUP(C:C,worksheet!A:T, 15, FALSE)</f>
        <v>0</v>
      </c>
      <c r="K23" s="143">
        <f t="shared" si="0"/>
        <v>-1</v>
      </c>
      <c r="L23" s="143">
        <f t="shared" si="1"/>
        <v>-1</v>
      </c>
      <c r="M23" s="142"/>
    </row>
    <row r="24" spans="1:13" x14ac:dyDescent="0.25">
      <c r="A24">
        <f>VLOOKUP(C:C,worksheet!A:T, 2, FALSE)</f>
        <v>3</v>
      </c>
      <c r="B24" t="str">
        <f>VLOOKUP(C:C,worksheet!A:T, 3, FALSE)</f>
        <v>I-8 WB</v>
      </c>
      <c r="C24">
        <f>'[2]I-8 WB'!A24</f>
        <v>28206</v>
      </c>
      <c r="D24">
        <f>VLOOKUP(C:C,worksheet!A:T, 4, FALSE)</f>
        <v>30</v>
      </c>
      <c r="E24">
        <f>VLOOKUP(C:C,worksheet!A:T, 5, FALSE)</f>
        <v>1.39</v>
      </c>
      <c r="F24" t="str">
        <f>VLOOKUP(C:C,worksheet!A:T, 6, FALSE)</f>
        <v>LAKE JENNINGS PARK</v>
      </c>
      <c r="G24">
        <f>VLOOKUP(C:C,worksheet!A:T, 8, FALSE)</f>
        <v>63.12</v>
      </c>
      <c r="H24">
        <f>VLOOKUP(C:C,worksheet!A:T, 10, FALSE)</f>
        <v>66.2</v>
      </c>
      <c r="I24">
        <f>VLOOKUP(C:C,worksheet!A:T, 13, FALSE)</f>
        <v>0</v>
      </c>
      <c r="J24">
        <f>VLOOKUP(C:C,worksheet!A:T, 15, FALSE)</f>
        <v>0</v>
      </c>
      <c r="K24" s="143">
        <f t="shared" si="0"/>
        <v>-1</v>
      </c>
      <c r="L24" s="143">
        <f t="shared" si="1"/>
        <v>-1</v>
      </c>
      <c r="M24" s="142"/>
    </row>
    <row r="25" spans="1:13" x14ac:dyDescent="0.25">
      <c r="A25">
        <f>VLOOKUP(C:C,worksheet!A:T, 2, FALSE)</f>
        <v>3</v>
      </c>
      <c r="B25" t="str">
        <f>VLOOKUP(C:C,worksheet!A:T, 3, FALSE)</f>
        <v>I-8 WB</v>
      </c>
      <c r="C25">
        <f>'[2]I-8 WB'!A25</f>
        <v>28638</v>
      </c>
      <c r="D25">
        <f>VLOOKUP(C:C,worksheet!A:T, 4, FALSE)</f>
        <v>31</v>
      </c>
      <c r="E25">
        <f>VLOOKUP(C:C,worksheet!A:T, 5, FALSE)</f>
        <v>0.41</v>
      </c>
      <c r="F25" t="str">
        <f>VLOOKUP(C:C,worksheet!A:T, 6, FALSE)</f>
        <v>CAM CANADA</v>
      </c>
      <c r="G25">
        <f>VLOOKUP(C:C,worksheet!A:T, 8, FALSE)</f>
        <v>63.12</v>
      </c>
      <c r="H25">
        <f>VLOOKUP(C:C,worksheet!A:T, 10, FALSE)</f>
        <v>66.2</v>
      </c>
      <c r="I25">
        <f>VLOOKUP(C:C,worksheet!A:T, 13, FALSE)</f>
        <v>0</v>
      </c>
      <c r="J25">
        <f>VLOOKUP(C:C,worksheet!A:T, 15, FALSE)</f>
        <v>0</v>
      </c>
      <c r="K25" s="143">
        <f t="shared" si="0"/>
        <v>-1</v>
      </c>
      <c r="L25" s="143">
        <f t="shared" si="1"/>
        <v>-1</v>
      </c>
      <c r="M25" s="142"/>
    </row>
    <row r="26" spans="1:13" x14ac:dyDescent="0.25">
      <c r="A26">
        <f>VLOOKUP(C:C,worksheet!A:T, 2, FALSE)</f>
        <v>3</v>
      </c>
      <c r="B26" t="str">
        <f>VLOOKUP(C:C,worksheet!A:T, 3, FALSE)</f>
        <v>I-8 WB</v>
      </c>
      <c r="C26">
        <f>'[2]I-8 WB'!A26</f>
        <v>28637</v>
      </c>
      <c r="D26">
        <f>VLOOKUP(C:C,worksheet!A:T, 4, FALSE)</f>
        <v>32</v>
      </c>
      <c r="E26">
        <f>VLOOKUP(C:C,worksheet!A:T, 5, FALSE)</f>
        <v>0.86</v>
      </c>
      <c r="F26" t="str">
        <f>VLOOKUP(C:C,worksheet!A:T, 6, FALSE)</f>
        <v>CAM CANADA</v>
      </c>
      <c r="G26">
        <f>VLOOKUP(C:C,worksheet!A:T, 8, FALSE)</f>
        <v>62.02</v>
      </c>
      <c r="H26">
        <f>VLOOKUP(C:C,worksheet!A:T, 10, FALSE)</f>
        <v>66.59</v>
      </c>
      <c r="I26">
        <f>VLOOKUP(C:C,worksheet!A:T, 13, FALSE)</f>
        <v>0</v>
      </c>
      <c r="J26">
        <f>VLOOKUP(C:C,worksheet!A:T, 15, FALSE)</f>
        <v>0</v>
      </c>
      <c r="K26" s="143">
        <f t="shared" si="0"/>
        <v>-1</v>
      </c>
      <c r="L26" s="143">
        <f t="shared" si="1"/>
        <v>-1</v>
      </c>
      <c r="M26" s="142"/>
    </row>
    <row r="27" spans="1:13" x14ac:dyDescent="0.25">
      <c r="A27">
        <f>VLOOKUP(C:C,worksheet!A:T, 2, FALSE)</f>
        <v>3</v>
      </c>
      <c r="B27" t="str">
        <f>VLOOKUP(C:C,worksheet!A:T, 3, FALSE)</f>
        <v>I-8 WB</v>
      </c>
      <c r="C27">
        <f>'[2]I-8 WB'!A27</f>
        <v>28200</v>
      </c>
      <c r="D27">
        <f>VLOOKUP(C:C,worksheet!A:T, 4, FALSE)</f>
        <v>34</v>
      </c>
      <c r="E27">
        <f>VLOOKUP(C:C,worksheet!A:T, 5, FALSE)</f>
        <v>0.28999999999999998</v>
      </c>
      <c r="F27" t="str">
        <f>VLOOKUP(C:C,worksheet!A:T, 6, FALSE)</f>
        <v>GREENFIELD</v>
      </c>
      <c r="G27">
        <f>VLOOKUP(C:C,worksheet!A:T, 8, FALSE)</f>
        <v>62.02</v>
      </c>
      <c r="H27">
        <f>VLOOKUP(C:C,worksheet!A:T, 10, FALSE)</f>
        <v>66.59</v>
      </c>
      <c r="I27">
        <f>VLOOKUP(C:C,worksheet!A:T, 13, FALSE)</f>
        <v>0</v>
      </c>
      <c r="J27">
        <f>VLOOKUP(C:C,worksheet!A:T, 15, FALSE)</f>
        <v>0</v>
      </c>
      <c r="K27" s="143">
        <f t="shared" si="0"/>
        <v>-1</v>
      </c>
      <c r="L27" s="143">
        <f t="shared" si="1"/>
        <v>-1</v>
      </c>
      <c r="M27" s="142"/>
    </row>
    <row r="28" spans="1:13" x14ac:dyDescent="0.25">
      <c r="A28">
        <f>VLOOKUP(C:C,worksheet!A:T, 2, FALSE)</f>
        <v>3</v>
      </c>
      <c r="B28" t="str">
        <f>VLOOKUP(C:C,worksheet!A:T, 3, FALSE)</f>
        <v>I-8 WB</v>
      </c>
      <c r="C28">
        <f>'[2]I-8 WB'!A28</f>
        <v>28195</v>
      </c>
      <c r="D28">
        <f>VLOOKUP(C:C,worksheet!A:T, 4, FALSE)</f>
        <v>36</v>
      </c>
      <c r="E28">
        <f>VLOOKUP(C:C,worksheet!A:T, 5, FALSE)</f>
        <v>0.11</v>
      </c>
      <c r="F28" t="str">
        <f>VLOOKUP(C:C,worksheet!A:T, 6, FALSE)</f>
        <v>SR  54</v>
      </c>
      <c r="G28">
        <f>VLOOKUP(C:C,worksheet!A:T, 8, FALSE)</f>
        <v>62.73</v>
      </c>
      <c r="H28">
        <f>VLOOKUP(C:C,worksheet!A:T, 10, FALSE)</f>
        <v>65.75</v>
      </c>
      <c r="I28">
        <f>VLOOKUP(C:C,worksheet!A:T, 13, FALSE)</f>
        <v>0</v>
      </c>
      <c r="J28">
        <f>VLOOKUP(C:C,worksheet!A:T, 15, FALSE)</f>
        <v>0</v>
      </c>
      <c r="K28" s="143">
        <f t="shared" si="0"/>
        <v>-1</v>
      </c>
      <c r="L28" s="143">
        <f t="shared" si="1"/>
        <v>-1</v>
      </c>
      <c r="M28" s="142"/>
    </row>
    <row r="29" spans="1:13" x14ac:dyDescent="0.25">
      <c r="A29">
        <f>VLOOKUP(C:C,worksheet!A:T, 2, FALSE)</f>
        <v>3</v>
      </c>
      <c r="B29" t="str">
        <f>VLOOKUP(C:C,worksheet!A:T, 3, FALSE)</f>
        <v>I-8 WB</v>
      </c>
      <c r="C29">
        <f>'[2]I-8 WB'!A29</f>
        <v>28634</v>
      </c>
      <c r="D29">
        <f>VLOOKUP(C:C,worksheet!A:T, 4, FALSE)</f>
        <v>37</v>
      </c>
      <c r="E29">
        <f>VLOOKUP(C:C,worksheet!A:T, 5, FALSE)</f>
        <v>0.27</v>
      </c>
      <c r="F29" t="str">
        <f>VLOOKUP(C:C,worksheet!A:T, 6, FALSE)</f>
        <v>MAIN</v>
      </c>
      <c r="G29">
        <f>VLOOKUP(C:C,worksheet!A:T, 8, FALSE)</f>
        <v>62.73</v>
      </c>
      <c r="H29">
        <f>VLOOKUP(C:C,worksheet!A:T, 10, FALSE)</f>
        <v>65.75</v>
      </c>
      <c r="I29">
        <f>VLOOKUP(C:C,worksheet!A:T, 13, FALSE)</f>
        <v>0</v>
      </c>
      <c r="J29">
        <f>VLOOKUP(C:C,worksheet!A:T, 15, FALSE)</f>
        <v>0</v>
      </c>
      <c r="K29" s="143">
        <f t="shared" si="0"/>
        <v>-1</v>
      </c>
      <c r="L29" s="143">
        <f t="shared" si="1"/>
        <v>-1</v>
      </c>
      <c r="M29" s="142"/>
    </row>
    <row r="30" spans="1:13" x14ac:dyDescent="0.25">
      <c r="A30">
        <f>VLOOKUP(C:C,worksheet!A:T, 2, FALSE)</f>
        <v>3</v>
      </c>
      <c r="B30" t="str">
        <f>VLOOKUP(C:C,worksheet!A:T, 3, FALSE)</f>
        <v>I-8 WB</v>
      </c>
      <c r="C30">
        <f>'[2]I-8 WB'!A30</f>
        <v>28193</v>
      </c>
      <c r="D30">
        <f>VLOOKUP(C:C,worksheet!A:T, 4, FALSE)</f>
        <v>39</v>
      </c>
      <c r="E30">
        <f>VLOOKUP(C:C,worksheet!A:T, 5, FALSE)</f>
        <v>0.56000000000000005</v>
      </c>
      <c r="F30" t="str">
        <f>VLOOKUP(C:C,worksheet!A:T, 6, FALSE)</f>
        <v>02ND</v>
      </c>
      <c r="G30">
        <f>VLOOKUP(C:C,worksheet!A:T, 8, FALSE)</f>
        <v>62.7</v>
      </c>
      <c r="H30">
        <f>VLOOKUP(C:C,worksheet!A:T, 10, FALSE)</f>
        <v>64.91</v>
      </c>
      <c r="I30">
        <f>VLOOKUP(C:C,worksheet!A:T, 13, FALSE)</f>
        <v>0</v>
      </c>
      <c r="J30">
        <f>VLOOKUP(C:C,worksheet!A:T, 15, FALSE)</f>
        <v>0</v>
      </c>
      <c r="K30" s="143">
        <f t="shared" si="0"/>
        <v>-1</v>
      </c>
      <c r="L30" s="143">
        <f t="shared" si="1"/>
        <v>-1</v>
      </c>
      <c r="M30" s="142"/>
    </row>
    <row r="31" spans="1:13" x14ac:dyDescent="0.25">
      <c r="A31">
        <f>VLOOKUP(C:C,worksheet!A:T, 2, FALSE)</f>
        <v>3</v>
      </c>
      <c r="B31" t="str">
        <f>VLOOKUP(C:C,worksheet!A:T, 3, FALSE)</f>
        <v>I-8 WB</v>
      </c>
      <c r="C31">
        <f>'[2]I-8 WB'!A31</f>
        <v>28182</v>
      </c>
      <c r="D31">
        <f>VLOOKUP(C:C,worksheet!A:T, 4, FALSE)</f>
        <v>41</v>
      </c>
      <c r="E31">
        <f>VLOOKUP(C:C,worksheet!A:T, 5, FALSE)</f>
        <v>0.53</v>
      </c>
      <c r="F31" t="str">
        <f>VLOOKUP(C:C,worksheet!A:T, 6, FALSE)</f>
        <v>MOLLISON</v>
      </c>
      <c r="G31">
        <f>VLOOKUP(C:C,worksheet!A:T, 8, FALSE)</f>
        <v>63.54</v>
      </c>
      <c r="H31">
        <f>VLOOKUP(C:C,worksheet!A:T, 10, FALSE)</f>
        <v>64.430000000000007</v>
      </c>
      <c r="I31">
        <f>VLOOKUP(C:C,worksheet!A:T, 13, FALSE)</f>
        <v>0</v>
      </c>
      <c r="J31">
        <f>VLOOKUP(C:C,worksheet!A:T, 15, FALSE)</f>
        <v>0</v>
      </c>
      <c r="K31" s="143">
        <f t="shared" si="0"/>
        <v>-1</v>
      </c>
      <c r="L31" s="143">
        <f t="shared" si="1"/>
        <v>-1</v>
      </c>
      <c r="M31" s="142"/>
    </row>
    <row r="32" spans="1:13" x14ac:dyDescent="0.25">
      <c r="A32">
        <f>VLOOKUP(C:C,worksheet!A:T, 2, FALSE)</f>
        <v>3</v>
      </c>
      <c r="B32" t="str">
        <f>VLOOKUP(C:C,worksheet!A:T, 3, FALSE)</f>
        <v>I-8 WB</v>
      </c>
      <c r="C32">
        <f>'[2]I-8 WB'!A32</f>
        <v>28178</v>
      </c>
      <c r="D32">
        <f>VLOOKUP(C:C,worksheet!A:T, 4, FALSE)</f>
        <v>42</v>
      </c>
      <c r="E32">
        <f>VLOOKUP(C:C,worksheet!A:T, 5, FALSE)</f>
        <v>0.2</v>
      </c>
      <c r="F32" t="str">
        <f>VLOOKUP(C:C,worksheet!A:T, 6, FALSE)</f>
        <v>MOLLISON</v>
      </c>
      <c r="G32">
        <f>VLOOKUP(C:C,worksheet!A:T, 8, FALSE)</f>
        <v>66.95</v>
      </c>
      <c r="H32">
        <f>VLOOKUP(C:C,worksheet!A:T, 10, FALSE)</f>
        <v>66.23</v>
      </c>
      <c r="I32">
        <f>VLOOKUP(C:C,worksheet!A:T, 13, FALSE)</f>
        <v>0</v>
      </c>
      <c r="J32">
        <f>VLOOKUP(C:C,worksheet!A:T, 15, FALSE)</f>
        <v>0</v>
      </c>
      <c r="K32" s="143">
        <f t="shared" si="0"/>
        <v>-1</v>
      </c>
      <c r="L32" s="143">
        <f t="shared" si="1"/>
        <v>-1</v>
      </c>
      <c r="M32" s="142"/>
    </row>
    <row r="33" spans="1:13" x14ac:dyDescent="0.25">
      <c r="A33">
        <f>VLOOKUP(C:C,worksheet!A:T, 2, FALSE)</f>
        <v>3</v>
      </c>
      <c r="B33" t="str">
        <f>VLOOKUP(C:C,worksheet!A:T, 3, FALSE)</f>
        <v>I-8 WB</v>
      </c>
      <c r="C33">
        <f>'[2]I-8 WB'!A33</f>
        <v>20727</v>
      </c>
      <c r="D33">
        <f>VLOOKUP(C:C,worksheet!A:T, 4, FALSE)</f>
        <v>43</v>
      </c>
      <c r="E33">
        <f>VLOOKUP(C:C,worksheet!A:T, 5, FALSE)</f>
        <v>0.54</v>
      </c>
      <c r="F33" t="str">
        <f>VLOOKUP(C:C,worksheet!A:T, 6, FALSE)</f>
        <v>SR-67 NB</v>
      </c>
      <c r="G33">
        <f>VLOOKUP(C:C,worksheet!A:T, 8, FALSE)</f>
        <v>66.13</v>
      </c>
      <c r="H33">
        <f>VLOOKUP(C:C,worksheet!A:T, 10, FALSE)</f>
        <v>61.09</v>
      </c>
      <c r="I33">
        <f>VLOOKUP(C:C,worksheet!A:T, 13, FALSE)</f>
        <v>0</v>
      </c>
      <c r="J33">
        <f>VLOOKUP(C:C,worksheet!A:T, 15, FALSE)</f>
        <v>0</v>
      </c>
      <c r="K33" s="143">
        <f t="shared" si="0"/>
        <v>-1</v>
      </c>
      <c r="L33" s="143">
        <f t="shared" si="1"/>
        <v>-1</v>
      </c>
      <c r="M33" s="142"/>
    </row>
    <row r="34" spans="1:13" x14ac:dyDescent="0.25">
      <c r="A34">
        <f>VLOOKUP(C:C,worksheet!A:T, 2, FALSE)</f>
        <v>3</v>
      </c>
      <c r="B34" t="str">
        <f>VLOOKUP(C:C,worksheet!A:T, 3, FALSE)</f>
        <v>I-8 WB</v>
      </c>
      <c r="C34">
        <f>'[2]I-8 WB'!A34</f>
        <v>20730</v>
      </c>
      <c r="D34">
        <f>VLOOKUP(C:C,worksheet!A:T, 4, FALSE)</f>
        <v>44</v>
      </c>
      <c r="E34">
        <f>VLOOKUP(C:C,worksheet!A:T, 5, FALSE)</f>
        <v>0.39</v>
      </c>
      <c r="F34" t="str">
        <f>VLOOKUP(C:C,worksheet!A:T, 6, FALSE)</f>
        <v>SR-67 SB</v>
      </c>
      <c r="G34">
        <f>VLOOKUP(C:C,worksheet!A:T, 8, FALSE)</f>
        <v>63.95</v>
      </c>
      <c r="H34">
        <f>VLOOKUP(C:C,worksheet!A:T, 10, FALSE)</f>
        <v>62.83</v>
      </c>
      <c r="I34">
        <f>VLOOKUP(C:C,worksheet!A:T, 13, FALSE)</f>
        <v>0</v>
      </c>
      <c r="J34">
        <f>VLOOKUP(C:C,worksheet!A:T, 15, FALSE)</f>
        <v>0</v>
      </c>
      <c r="K34" s="143">
        <f t="shared" si="0"/>
        <v>-1</v>
      </c>
      <c r="L34" s="143">
        <f t="shared" si="1"/>
        <v>-1</v>
      </c>
      <c r="M34" s="142"/>
    </row>
    <row r="35" spans="1:13" x14ac:dyDescent="0.25">
      <c r="A35">
        <f>VLOOKUP(C:C,worksheet!A:T, 2, FALSE)</f>
        <v>3</v>
      </c>
      <c r="B35" t="str">
        <f>VLOOKUP(C:C,worksheet!A:T, 3, FALSE)</f>
        <v>I-8 WB</v>
      </c>
      <c r="C35">
        <f>'[2]I-8 WB'!A35</f>
        <v>11057</v>
      </c>
      <c r="D35">
        <f>VLOOKUP(C:C,worksheet!A:T, 4, FALSE)</f>
        <v>45</v>
      </c>
      <c r="E35">
        <f>VLOOKUP(C:C,worksheet!A:T, 5, FALSE)</f>
        <v>0.32</v>
      </c>
      <c r="F35" t="str">
        <f>VLOOKUP(C:C,worksheet!A:T, 6, FALSE)</f>
        <v>JOHNSON</v>
      </c>
      <c r="G35">
        <f>VLOOKUP(C:C,worksheet!A:T, 8, FALSE)</f>
        <v>64.28</v>
      </c>
      <c r="H35">
        <f>VLOOKUP(C:C,worksheet!A:T, 10, FALSE)</f>
        <v>64.099999999999994</v>
      </c>
      <c r="I35">
        <f>VLOOKUP(C:C,worksheet!A:T, 13, FALSE)</f>
        <v>0</v>
      </c>
      <c r="J35">
        <f>VLOOKUP(C:C,worksheet!A:T, 15, FALSE)</f>
        <v>0</v>
      </c>
      <c r="K35" s="143">
        <f t="shared" si="0"/>
        <v>-1</v>
      </c>
      <c r="L35" s="143">
        <f t="shared" si="1"/>
        <v>-1</v>
      </c>
      <c r="M35" s="142"/>
    </row>
    <row r="36" spans="1:13" x14ac:dyDescent="0.25">
      <c r="A36">
        <f>VLOOKUP(C:C,worksheet!A:T, 2, FALSE)</f>
        <v>3</v>
      </c>
      <c r="B36" t="str">
        <f>VLOOKUP(C:C,worksheet!A:T, 3, FALSE)</f>
        <v>I-8 WB</v>
      </c>
      <c r="C36">
        <f>'[2]I-8 WB'!A36</f>
        <v>11056</v>
      </c>
      <c r="D36">
        <f>VLOOKUP(C:C,worksheet!A:T, 4, FALSE)</f>
        <v>46</v>
      </c>
      <c r="E36">
        <f>VLOOKUP(C:C,worksheet!A:T, 5, FALSE)</f>
        <v>0.43</v>
      </c>
      <c r="F36" t="str">
        <f>VLOOKUP(C:C,worksheet!A:T, 6, FALSE)</f>
        <v>MAIN</v>
      </c>
      <c r="G36">
        <f>VLOOKUP(C:C,worksheet!A:T, 8, FALSE)</f>
        <v>64.28</v>
      </c>
      <c r="H36">
        <f>VLOOKUP(C:C,worksheet!A:T, 10, FALSE)</f>
        <v>64.099999999999994</v>
      </c>
      <c r="I36">
        <f>VLOOKUP(C:C,worksheet!A:T, 13, FALSE)</f>
        <v>0</v>
      </c>
      <c r="J36">
        <f>VLOOKUP(C:C,worksheet!A:T, 15, FALSE)</f>
        <v>0</v>
      </c>
      <c r="K36" s="143">
        <f t="shared" si="0"/>
        <v>-1</v>
      </c>
      <c r="L36" s="143">
        <f t="shared" si="1"/>
        <v>-1</v>
      </c>
      <c r="M36" s="142"/>
    </row>
    <row r="37" spans="1:13" x14ac:dyDescent="0.25">
      <c r="A37">
        <f>VLOOKUP(C:C,worksheet!A:T, 2, FALSE)</f>
        <v>3</v>
      </c>
      <c r="B37" t="str">
        <f>VLOOKUP(C:C,worksheet!A:T, 3, FALSE)</f>
        <v>I-8 WB</v>
      </c>
      <c r="C37">
        <f>'[2]I-8 WB'!A37</f>
        <v>11289</v>
      </c>
      <c r="D37">
        <f>VLOOKUP(C:C,worksheet!A:T, 4, FALSE)</f>
        <v>49</v>
      </c>
      <c r="E37">
        <f>VLOOKUP(C:C,worksheet!A:T, 5, FALSE)</f>
        <v>0.28999999999999998</v>
      </c>
      <c r="F37" t="str">
        <f>VLOOKUP(C:C,worksheet!A:T, 6, FALSE)</f>
        <v>SEVERIN</v>
      </c>
      <c r="G37">
        <f>VLOOKUP(C:C,worksheet!A:T, 8, FALSE)</f>
        <v>57.98</v>
      </c>
      <c r="H37">
        <f>VLOOKUP(C:C,worksheet!A:T, 10, FALSE)</f>
        <v>68.89</v>
      </c>
      <c r="I37">
        <f>VLOOKUP(C:C,worksheet!A:T, 13, FALSE)</f>
        <v>0</v>
      </c>
      <c r="J37">
        <f>VLOOKUP(C:C,worksheet!A:T, 15, FALSE)</f>
        <v>0</v>
      </c>
      <c r="K37" s="143">
        <f t="shared" si="0"/>
        <v>-1</v>
      </c>
      <c r="L37" s="143">
        <f t="shared" si="1"/>
        <v>-1</v>
      </c>
      <c r="M37" s="142"/>
    </row>
    <row r="38" spans="1:13" x14ac:dyDescent="0.25">
      <c r="A38">
        <f>VLOOKUP(C:C,worksheet!A:T, 2, FALSE)</f>
        <v>3</v>
      </c>
      <c r="B38" t="str">
        <f>VLOOKUP(C:C,worksheet!A:T, 3, FALSE)</f>
        <v>I-8 WB</v>
      </c>
      <c r="C38">
        <f>'[2]I-8 WB'!A38</f>
        <v>11290</v>
      </c>
      <c r="D38">
        <f>VLOOKUP(C:C,worksheet!A:T, 4, FALSE)</f>
        <v>50</v>
      </c>
      <c r="E38">
        <f>VLOOKUP(C:C,worksheet!A:T, 5, FALSE)</f>
        <v>0.24</v>
      </c>
      <c r="F38" t="str">
        <f>VLOOKUP(C:C,worksheet!A:T, 6, FALSE)</f>
        <v>SR-125 SB</v>
      </c>
      <c r="G38">
        <f>VLOOKUP(C:C,worksheet!A:T, 8, FALSE)</f>
        <v>57.98</v>
      </c>
      <c r="H38">
        <f>VLOOKUP(C:C,worksheet!A:T, 10, FALSE)</f>
        <v>68.89</v>
      </c>
      <c r="I38">
        <f>VLOOKUP(C:C,worksheet!A:T, 13, FALSE)</f>
        <v>0</v>
      </c>
      <c r="J38">
        <f>VLOOKUP(C:C,worksheet!A:T, 15, FALSE)</f>
        <v>0</v>
      </c>
      <c r="K38" s="143">
        <f t="shared" si="0"/>
        <v>-1</v>
      </c>
      <c r="L38" s="143">
        <f t="shared" si="1"/>
        <v>-1</v>
      </c>
      <c r="M38" s="142"/>
    </row>
    <row r="39" spans="1:13" x14ac:dyDescent="0.25">
      <c r="A39">
        <f>VLOOKUP(C:C,worksheet!A:T, 2, FALSE)</f>
        <v>3</v>
      </c>
      <c r="B39" t="str">
        <f>VLOOKUP(C:C,worksheet!A:T, 3, FALSE)</f>
        <v>I-8 WB</v>
      </c>
      <c r="C39">
        <f>'[2]I-8 WB'!A39</f>
        <v>28396</v>
      </c>
      <c r="D39">
        <f>VLOOKUP(C:C,worksheet!A:T, 4, FALSE)</f>
        <v>51</v>
      </c>
      <c r="E39">
        <f>VLOOKUP(C:C,worksheet!A:T, 5, FALSE)</f>
        <v>0.28000000000000003</v>
      </c>
      <c r="F39" t="str">
        <f>VLOOKUP(C:C,worksheet!A:T, 6, FALSE)</f>
        <v>LA MESA</v>
      </c>
      <c r="G39">
        <f>VLOOKUP(C:C,worksheet!A:T, 8, FALSE)</f>
        <v>57.98</v>
      </c>
      <c r="H39">
        <f>VLOOKUP(C:C,worksheet!A:T, 10, FALSE)</f>
        <v>68.89</v>
      </c>
      <c r="I39">
        <f>VLOOKUP(C:C,worksheet!A:T, 13, FALSE)</f>
        <v>0</v>
      </c>
      <c r="J39">
        <f>VLOOKUP(C:C,worksheet!A:T, 15, FALSE)</f>
        <v>0</v>
      </c>
      <c r="K39" s="143">
        <f t="shared" si="0"/>
        <v>-1</v>
      </c>
      <c r="L39" s="143">
        <f t="shared" si="1"/>
        <v>-1</v>
      </c>
      <c r="M39" s="142"/>
    </row>
    <row r="40" spans="1:13" x14ac:dyDescent="0.25">
      <c r="A40">
        <f>VLOOKUP(C:C,worksheet!A:T, 2, FALSE)</f>
        <v>3</v>
      </c>
      <c r="B40" t="str">
        <f>VLOOKUP(C:C,worksheet!A:T, 3, FALSE)</f>
        <v>I-8 WB</v>
      </c>
      <c r="C40">
        <f>'[2]I-8 WB'!A40</f>
        <v>11280</v>
      </c>
      <c r="D40">
        <f>VLOOKUP(C:C,worksheet!A:T, 4, FALSE)</f>
        <v>52</v>
      </c>
      <c r="E40">
        <f>VLOOKUP(C:C,worksheet!A:T, 5, FALSE)</f>
        <v>0.13</v>
      </c>
      <c r="F40" t="str">
        <f>VLOOKUP(C:C,worksheet!A:T, 6, FALSE)</f>
        <v>SR-125 NB</v>
      </c>
      <c r="G40">
        <f>VLOOKUP(C:C,worksheet!A:T, 8, FALSE)</f>
        <v>57.98</v>
      </c>
      <c r="H40">
        <f>VLOOKUP(C:C,worksheet!A:T, 10, FALSE)</f>
        <v>68.89</v>
      </c>
      <c r="I40">
        <f>VLOOKUP(C:C,worksheet!A:T, 13, FALSE)</f>
        <v>0</v>
      </c>
      <c r="J40">
        <f>VLOOKUP(C:C,worksheet!A:T, 15, FALSE)</f>
        <v>0</v>
      </c>
      <c r="K40" s="143">
        <f t="shared" si="0"/>
        <v>-1</v>
      </c>
      <c r="L40" s="143">
        <f t="shared" si="1"/>
        <v>-1</v>
      </c>
      <c r="M40" s="142"/>
    </row>
    <row r="41" spans="1:13" x14ac:dyDescent="0.25">
      <c r="A41">
        <f>VLOOKUP(C:C,worksheet!A:T, 2, FALSE)</f>
        <v>3</v>
      </c>
      <c r="B41" t="str">
        <f>VLOOKUP(C:C,worksheet!A:T, 3, FALSE)</f>
        <v>I-8 WB</v>
      </c>
      <c r="C41">
        <f>'[2]I-8 WB'!A41</f>
        <v>28397</v>
      </c>
      <c r="D41">
        <f>VLOOKUP(C:C,worksheet!A:T, 4, FALSE)</f>
        <v>54</v>
      </c>
      <c r="E41">
        <f>VLOOKUP(C:C,worksheet!A:T, 5, FALSE)</f>
        <v>0.33</v>
      </c>
      <c r="F41" t="str">
        <f>VLOOKUP(C:C,worksheet!A:T, 6, FALSE)</f>
        <v>JACKSON</v>
      </c>
      <c r="G41">
        <f>VLOOKUP(C:C,worksheet!A:T, 8, FALSE)</f>
        <v>49.49</v>
      </c>
      <c r="H41">
        <f>VLOOKUP(C:C,worksheet!A:T, 10, FALSE)</f>
        <v>68.430000000000007</v>
      </c>
      <c r="I41">
        <f>VLOOKUP(C:C,worksheet!A:T, 13, FALSE)</f>
        <v>0</v>
      </c>
      <c r="J41">
        <f>VLOOKUP(C:C,worksheet!A:T, 15, FALSE)</f>
        <v>0</v>
      </c>
      <c r="K41" s="143">
        <f t="shared" si="0"/>
        <v>-1</v>
      </c>
      <c r="L41" s="143">
        <f t="shared" si="1"/>
        <v>-1</v>
      </c>
      <c r="M41" s="142"/>
    </row>
    <row r="42" spans="1:13" x14ac:dyDescent="0.25">
      <c r="A42">
        <f>VLOOKUP(C:C,worksheet!A:T, 2, FALSE)</f>
        <v>3</v>
      </c>
      <c r="B42" t="str">
        <f>VLOOKUP(C:C,worksheet!A:T, 3, FALSE)</f>
        <v>I-8 WB</v>
      </c>
      <c r="C42">
        <f>'[2]I-8 WB'!A42</f>
        <v>28144</v>
      </c>
      <c r="D42">
        <f>VLOOKUP(C:C,worksheet!A:T, 4, FALSE)</f>
        <v>55</v>
      </c>
      <c r="E42">
        <f>VLOOKUP(C:C,worksheet!A:T, 5, FALSE)</f>
        <v>0.13</v>
      </c>
      <c r="F42" t="str">
        <f>VLOOKUP(C:C,worksheet!A:T, 6, FALSE)</f>
        <v>JACKSON</v>
      </c>
      <c r="G42">
        <f>VLOOKUP(C:C,worksheet!A:T, 8, FALSE)</f>
        <v>49.49</v>
      </c>
      <c r="H42">
        <f>VLOOKUP(C:C,worksheet!A:T, 10, FALSE)</f>
        <v>68.430000000000007</v>
      </c>
      <c r="I42">
        <f>VLOOKUP(C:C,worksheet!A:T, 13, FALSE)</f>
        <v>0</v>
      </c>
      <c r="J42">
        <f>VLOOKUP(C:C,worksheet!A:T, 15, FALSE)</f>
        <v>0</v>
      </c>
      <c r="K42" s="143">
        <f t="shared" si="0"/>
        <v>-1</v>
      </c>
      <c r="L42" s="143">
        <f t="shared" si="1"/>
        <v>-1</v>
      </c>
      <c r="M42" s="142"/>
    </row>
    <row r="43" spans="1:13" x14ac:dyDescent="0.25">
      <c r="A43">
        <f>VLOOKUP(C:C,worksheet!A:T, 2, FALSE)</f>
        <v>3</v>
      </c>
      <c r="B43" t="str">
        <f>VLOOKUP(C:C,worksheet!A:T, 3, FALSE)</f>
        <v>I-8 WB</v>
      </c>
      <c r="C43">
        <f>'[2]I-8 WB'!A43</f>
        <v>28126</v>
      </c>
      <c r="D43">
        <f>VLOOKUP(C:C,worksheet!A:T, 4, FALSE)</f>
        <v>57</v>
      </c>
      <c r="E43">
        <f>VLOOKUP(C:C,worksheet!A:T, 5, FALSE)</f>
        <v>0.12</v>
      </c>
      <c r="F43" t="str">
        <f>VLOOKUP(C:C,worksheet!A:T, 6, FALSE)</f>
        <v>SPRING</v>
      </c>
      <c r="G43">
        <f>VLOOKUP(C:C,worksheet!A:T, 8, FALSE)</f>
        <v>39.96</v>
      </c>
      <c r="H43">
        <f>VLOOKUP(C:C,worksheet!A:T, 10, FALSE)</f>
        <v>67.31</v>
      </c>
      <c r="I43">
        <f>VLOOKUP(C:C,worksheet!A:T, 13, FALSE)</f>
        <v>0</v>
      </c>
      <c r="J43">
        <f>VLOOKUP(C:C,worksheet!A:T, 15, FALSE)</f>
        <v>0</v>
      </c>
      <c r="K43" s="143">
        <f t="shared" si="0"/>
        <v>-1</v>
      </c>
      <c r="L43" s="143">
        <f t="shared" si="1"/>
        <v>-1</v>
      </c>
      <c r="M43" s="142"/>
    </row>
    <row r="44" spans="1:13" x14ac:dyDescent="0.25">
      <c r="A44">
        <f>VLOOKUP(C:C,worksheet!A:T, 2, FALSE)</f>
        <v>3</v>
      </c>
      <c r="B44" t="str">
        <f>VLOOKUP(C:C,worksheet!A:T, 3, FALSE)</f>
        <v>I-8 WB</v>
      </c>
      <c r="C44">
        <f>'[2]I-8 WB'!A44</f>
        <v>28124</v>
      </c>
      <c r="D44">
        <f>VLOOKUP(C:C,worksheet!A:T, 4, FALSE)</f>
        <v>58</v>
      </c>
      <c r="E44">
        <f>VLOOKUP(C:C,worksheet!A:T, 5, FALSE)</f>
        <v>0.45</v>
      </c>
      <c r="F44" t="str">
        <f>VLOOKUP(C:C,worksheet!A:T, 6, FALSE)</f>
        <v>FLETCHER</v>
      </c>
      <c r="G44">
        <f>VLOOKUP(C:C,worksheet!A:T, 8, FALSE)</f>
        <v>39.96</v>
      </c>
      <c r="H44">
        <f>VLOOKUP(C:C,worksheet!A:T, 10, FALSE)</f>
        <v>67.31</v>
      </c>
      <c r="I44">
        <f>VLOOKUP(C:C,worksheet!A:T, 13, FALSE)</f>
        <v>0</v>
      </c>
      <c r="J44">
        <f>VLOOKUP(C:C,worksheet!A:T, 15, FALSE)</f>
        <v>0</v>
      </c>
      <c r="K44" s="143">
        <f t="shared" si="0"/>
        <v>-1</v>
      </c>
      <c r="L44" s="143">
        <f t="shared" si="1"/>
        <v>-1</v>
      </c>
      <c r="M44" s="142"/>
    </row>
    <row r="45" spans="1:13" x14ac:dyDescent="0.25">
      <c r="A45">
        <f>VLOOKUP(C:C,worksheet!A:T, 2, FALSE)</f>
        <v>3</v>
      </c>
      <c r="B45" t="str">
        <f>VLOOKUP(C:C,worksheet!A:T, 3, FALSE)</f>
        <v>I-8 WB</v>
      </c>
      <c r="C45">
        <f>'[2]I-8 WB'!A45</f>
        <v>637</v>
      </c>
      <c r="D45">
        <f>VLOOKUP(C:C,worksheet!A:T, 4, FALSE)</f>
        <v>61</v>
      </c>
      <c r="E45">
        <f>VLOOKUP(C:C,worksheet!A:T, 5, FALSE)</f>
        <v>0.18</v>
      </c>
      <c r="F45" t="str">
        <f>VLOOKUP(C:C,worksheet!A:T, 6, FALSE)</f>
        <v>LAKE MURRAY</v>
      </c>
      <c r="G45">
        <f>VLOOKUP(C:C,worksheet!A:T, 8, FALSE)</f>
        <v>49.12</v>
      </c>
      <c r="H45">
        <f>VLOOKUP(C:C,worksheet!A:T, 10, FALSE)</f>
        <v>66.900000000000006</v>
      </c>
      <c r="I45">
        <f>VLOOKUP(C:C,worksheet!A:T, 13, FALSE)</f>
        <v>0</v>
      </c>
      <c r="J45">
        <f>VLOOKUP(C:C,worksheet!A:T, 15, FALSE)</f>
        <v>0</v>
      </c>
      <c r="K45" s="143">
        <f t="shared" si="0"/>
        <v>-1</v>
      </c>
      <c r="L45" s="143">
        <f t="shared" si="1"/>
        <v>-1</v>
      </c>
      <c r="M45" s="142"/>
    </row>
    <row r="46" spans="1:13" x14ac:dyDescent="0.25">
      <c r="A46">
        <f>VLOOKUP(C:C,worksheet!A:T, 2, FALSE)</f>
        <v>3</v>
      </c>
      <c r="B46" t="str">
        <f>VLOOKUP(C:C,worksheet!A:T, 3, FALSE)</f>
        <v>I-8 WB</v>
      </c>
      <c r="C46">
        <f>'[2]I-8 WB'!A46</f>
        <v>15456</v>
      </c>
      <c r="D46">
        <f>VLOOKUP(C:C,worksheet!A:T, 4, FALSE)</f>
        <v>63</v>
      </c>
      <c r="E46">
        <f>VLOOKUP(C:C,worksheet!A:T, 5, FALSE)</f>
        <v>0.57999999999999996</v>
      </c>
      <c r="F46" t="str">
        <f>VLOOKUP(C:C,worksheet!A:T, 6, FALSE)</f>
        <v>COLLEGE</v>
      </c>
      <c r="G46">
        <f>VLOOKUP(C:C,worksheet!A:T, 8, FALSE)</f>
        <v>47.06</v>
      </c>
      <c r="H46">
        <f>VLOOKUP(C:C,worksheet!A:T, 10, FALSE)</f>
        <v>67.94</v>
      </c>
      <c r="I46">
        <f>VLOOKUP(C:C,worksheet!A:T, 13, FALSE)</f>
        <v>0</v>
      </c>
      <c r="J46">
        <f>VLOOKUP(C:C,worksheet!A:T, 15, FALSE)</f>
        <v>0</v>
      </c>
      <c r="K46" s="143">
        <f t="shared" si="0"/>
        <v>-1</v>
      </c>
      <c r="L46" s="143">
        <f t="shared" si="1"/>
        <v>-1</v>
      </c>
      <c r="M46" s="142"/>
    </row>
    <row r="47" spans="1:13" x14ac:dyDescent="0.25">
      <c r="A47">
        <f>VLOOKUP(C:C,worksheet!A:T, 2, FALSE)</f>
        <v>3</v>
      </c>
      <c r="B47" t="str">
        <f>VLOOKUP(C:C,worksheet!A:T, 3, FALSE)</f>
        <v>I-8 WB</v>
      </c>
      <c r="C47">
        <f>'[2]I-8 WB'!A47</f>
        <v>15442</v>
      </c>
      <c r="D47">
        <f>VLOOKUP(C:C,worksheet!A:T, 4, FALSE)</f>
        <v>64</v>
      </c>
      <c r="E47">
        <f>VLOOKUP(C:C,worksheet!A:T, 5, FALSE)</f>
        <v>0.79</v>
      </c>
      <c r="F47" t="str">
        <f>VLOOKUP(C:C,worksheet!A:T, 6, FALSE)</f>
        <v>COLLEGE</v>
      </c>
      <c r="G47">
        <f>VLOOKUP(C:C,worksheet!A:T, 8, FALSE)</f>
        <v>49.85</v>
      </c>
      <c r="H47">
        <f>VLOOKUP(C:C,worksheet!A:T, 10, FALSE)</f>
        <v>68.87</v>
      </c>
      <c r="I47">
        <f>VLOOKUP(C:C,worksheet!A:T, 13, FALSE)</f>
        <v>0</v>
      </c>
      <c r="J47">
        <f>VLOOKUP(C:C,worksheet!A:T, 15, FALSE)</f>
        <v>0</v>
      </c>
      <c r="K47" s="143">
        <f t="shared" si="0"/>
        <v>-1</v>
      </c>
      <c r="L47" s="143">
        <f t="shared" si="1"/>
        <v>-1</v>
      </c>
      <c r="M47" s="142"/>
    </row>
    <row r="48" spans="1:13" x14ac:dyDescent="0.25">
      <c r="A48">
        <f>VLOOKUP(C:C,worksheet!A:T, 2, FALSE)</f>
        <v>3</v>
      </c>
      <c r="B48" t="str">
        <f>VLOOKUP(C:C,worksheet!A:T, 3, FALSE)</f>
        <v>I-8 WB</v>
      </c>
      <c r="C48">
        <f>'[2]I-8 WB'!A48</f>
        <v>15439</v>
      </c>
      <c r="D48">
        <f>VLOOKUP(C:C,worksheet!A:T, 4, FALSE)</f>
        <v>65</v>
      </c>
      <c r="E48">
        <f>VLOOKUP(C:C,worksheet!A:T, 5, FALSE)</f>
        <v>0.33</v>
      </c>
      <c r="F48" t="str">
        <f>VLOOKUP(C:C,worksheet!A:T, 6, FALSE)</f>
        <v>WARING</v>
      </c>
      <c r="G48">
        <f>VLOOKUP(C:C,worksheet!A:T, 8, FALSE)</f>
        <v>49.85</v>
      </c>
      <c r="H48">
        <f>VLOOKUP(C:C,worksheet!A:T, 10, FALSE)</f>
        <v>68.87</v>
      </c>
      <c r="I48">
        <f>VLOOKUP(C:C,worksheet!A:T, 13, FALSE)</f>
        <v>0</v>
      </c>
      <c r="J48">
        <f>VLOOKUP(C:C,worksheet!A:T, 15, FALSE)</f>
        <v>0</v>
      </c>
      <c r="K48" s="143">
        <f t="shared" si="0"/>
        <v>-1</v>
      </c>
      <c r="L48" s="143">
        <f t="shared" si="1"/>
        <v>-1</v>
      </c>
      <c r="M48" s="142"/>
    </row>
    <row r="49" spans="1:13" x14ac:dyDescent="0.25">
      <c r="A49">
        <f>VLOOKUP(C:C,worksheet!A:T, 2, FALSE)</f>
        <v>3</v>
      </c>
      <c r="B49" t="str">
        <f>VLOOKUP(C:C,worksheet!A:T, 3, FALSE)</f>
        <v>I-8 WB</v>
      </c>
      <c r="C49">
        <f>'[2]I-8 WB'!A49</f>
        <v>15430</v>
      </c>
      <c r="D49">
        <f>VLOOKUP(C:C,worksheet!A:T, 4, FALSE)</f>
        <v>66</v>
      </c>
      <c r="E49">
        <f>VLOOKUP(C:C,worksheet!A:T, 5, FALSE)</f>
        <v>0.42</v>
      </c>
      <c r="F49" t="str">
        <f>VLOOKUP(C:C,worksheet!A:T, 6, FALSE)</f>
        <v>WARING</v>
      </c>
      <c r="G49">
        <f>VLOOKUP(C:C,worksheet!A:T, 8, FALSE)</f>
        <v>47.17</v>
      </c>
      <c r="H49">
        <f>VLOOKUP(C:C,worksheet!A:T, 10, FALSE)</f>
        <v>67.900000000000006</v>
      </c>
      <c r="I49">
        <f>VLOOKUP(C:C,worksheet!A:T, 13, FALSE)</f>
        <v>0</v>
      </c>
      <c r="J49">
        <f>VLOOKUP(C:C,worksheet!A:T, 15, FALSE)</f>
        <v>0</v>
      </c>
      <c r="K49" s="143">
        <f t="shared" si="0"/>
        <v>-1</v>
      </c>
      <c r="L49" s="143">
        <f t="shared" si="1"/>
        <v>-1</v>
      </c>
      <c r="M49" s="142"/>
    </row>
    <row r="50" spans="1:13" x14ac:dyDescent="0.25">
      <c r="A50">
        <f>VLOOKUP(C:C,worksheet!A:T, 2, FALSE)</f>
        <v>3</v>
      </c>
      <c r="B50" t="str">
        <f>VLOOKUP(C:C,worksheet!A:T, 3, FALSE)</f>
        <v>I-8 WB</v>
      </c>
      <c r="C50">
        <f>'[2]I-8 WB'!A50</f>
        <v>15425</v>
      </c>
      <c r="D50">
        <f>VLOOKUP(C:C,worksheet!A:T, 4, FALSE)</f>
        <v>67</v>
      </c>
      <c r="E50">
        <f>VLOOKUP(C:C,worksheet!A:T, 5, FALSE)</f>
        <v>0.44</v>
      </c>
      <c r="F50" t="str">
        <f>VLOOKUP(C:C,worksheet!A:T, 6, FALSE)</f>
        <v>FAIRMOUNT</v>
      </c>
      <c r="G50">
        <f>VLOOKUP(C:C,worksheet!A:T, 8, FALSE)</f>
        <v>47.17</v>
      </c>
      <c r="H50">
        <f>VLOOKUP(C:C,worksheet!A:T, 10, FALSE)</f>
        <v>67.900000000000006</v>
      </c>
      <c r="I50">
        <f>VLOOKUP(C:C,worksheet!A:T, 13, FALSE)</f>
        <v>0</v>
      </c>
      <c r="J50">
        <f>VLOOKUP(C:C,worksheet!A:T, 15, FALSE)</f>
        <v>0</v>
      </c>
      <c r="K50" s="143">
        <f t="shared" si="0"/>
        <v>-1</v>
      </c>
      <c r="L50" s="143">
        <f t="shared" si="1"/>
        <v>-1</v>
      </c>
      <c r="M50" s="142"/>
    </row>
    <row r="51" spans="1:13" x14ac:dyDescent="0.25">
      <c r="A51">
        <f>VLOOKUP(C:C,worksheet!A:T, 2, FALSE)</f>
        <v>3</v>
      </c>
      <c r="B51" t="str">
        <f>VLOOKUP(C:C,worksheet!A:T, 3, FALSE)</f>
        <v>I-8 WB</v>
      </c>
      <c r="C51">
        <f>'[2]I-8 WB'!A51</f>
        <v>16534</v>
      </c>
      <c r="D51">
        <f>VLOOKUP(C:C,worksheet!A:T, 4, FALSE)</f>
        <v>68</v>
      </c>
      <c r="E51">
        <f>VLOOKUP(C:C,worksheet!A:T, 5, FALSE)</f>
        <v>0.11</v>
      </c>
      <c r="F51" t="str">
        <f>VLOOKUP(C:C,worksheet!A:T, 6, FALSE)</f>
        <v>I-15 NB</v>
      </c>
      <c r="G51">
        <f>VLOOKUP(C:C,worksheet!A:T, 8, FALSE)</f>
        <v>47.86</v>
      </c>
      <c r="H51">
        <f>VLOOKUP(C:C,worksheet!A:T, 10, FALSE)</f>
        <v>68.48</v>
      </c>
      <c r="I51">
        <f>VLOOKUP(C:C,worksheet!A:T, 13, FALSE)</f>
        <v>0</v>
      </c>
      <c r="J51">
        <f>VLOOKUP(C:C,worksheet!A:T, 15, FALSE)</f>
        <v>0</v>
      </c>
      <c r="K51" s="143">
        <f t="shared" si="0"/>
        <v>-1</v>
      </c>
      <c r="L51" s="143">
        <f t="shared" si="1"/>
        <v>-1</v>
      </c>
      <c r="M51" s="142"/>
    </row>
    <row r="52" spans="1:13" x14ac:dyDescent="0.25">
      <c r="A52">
        <f>VLOOKUP(C:C,worksheet!A:T, 2, FALSE)</f>
        <v>3</v>
      </c>
      <c r="B52" t="str">
        <f>VLOOKUP(C:C,worksheet!A:T, 3, FALSE)</f>
        <v>I-8 WB</v>
      </c>
      <c r="C52">
        <f>'[2]I-8 WB'!A52</f>
        <v>16533</v>
      </c>
      <c r="D52">
        <f>VLOOKUP(C:C,worksheet!A:T, 4, FALSE)</f>
        <v>69</v>
      </c>
      <c r="E52">
        <f>VLOOKUP(C:C,worksheet!A:T, 5, FALSE)</f>
        <v>0.56000000000000005</v>
      </c>
      <c r="F52" t="str">
        <f>VLOOKUP(C:C,worksheet!A:T, 6, FALSE)</f>
        <v>I-15 NB</v>
      </c>
      <c r="G52">
        <f>VLOOKUP(C:C,worksheet!A:T, 8, FALSE)</f>
        <v>47.86</v>
      </c>
      <c r="H52">
        <f>VLOOKUP(C:C,worksheet!A:T, 10, FALSE)</f>
        <v>68.48</v>
      </c>
      <c r="I52">
        <f>VLOOKUP(C:C,worksheet!A:T, 13, FALSE)</f>
        <v>0</v>
      </c>
      <c r="J52">
        <f>VLOOKUP(C:C,worksheet!A:T, 15, FALSE)</f>
        <v>0</v>
      </c>
      <c r="K52" s="143">
        <f t="shared" si="0"/>
        <v>-1</v>
      </c>
      <c r="L52" s="143">
        <f t="shared" si="1"/>
        <v>-1</v>
      </c>
      <c r="M52" s="142"/>
    </row>
    <row r="53" spans="1:13" x14ac:dyDescent="0.25">
      <c r="A53">
        <f>VLOOKUP(C:C,worksheet!A:T, 2, FALSE)</f>
        <v>3</v>
      </c>
      <c r="B53" t="str">
        <f>VLOOKUP(C:C,worksheet!A:T, 3, FALSE)</f>
        <v>I-8 WB</v>
      </c>
      <c r="C53">
        <f>'[2]I-8 WB'!A53</f>
        <v>10998</v>
      </c>
      <c r="D53">
        <f>VLOOKUP(C:C,worksheet!A:T, 4, FALSE)</f>
        <v>70</v>
      </c>
      <c r="E53">
        <f>VLOOKUP(C:C,worksheet!A:T, 5, FALSE)</f>
        <v>0.7</v>
      </c>
      <c r="F53" t="str">
        <f>VLOOKUP(C:C,worksheet!A:T, 6, FALSE)</f>
        <v>I-15 NB</v>
      </c>
      <c r="G53">
        <f>VLOOKUP(C:C,worksheet!A:T, 8, FALSE)</f>
        <v>47.86</v>
      </c>
      <c r="H53">
        <f>VLOOKUP(C:C,worksheet!A:T, 10, FALSE)</f>
        <v>68.48</v>
      </c>
      <c r="I53">
        <f>VLOOKUP(C:C,worksheet!A:T, 13, FALSE)</f>
        <v>0</v>
      </c>
      <c r="J53">
        <f>VLOOKUP(C:C,worksheet!A:T, 15, FALSE)</f>
        <v>0</v>
      </c>
      <c r="K53" s="143">
        <f t="shared" si="0"/>
        <v>-1</v>
      </c>
      <c r="L53" s="143">
        <f t="shared" si="1"/>
        <v>-1</v>
      </c>
      <c r="M53" s="142"/>
    </row>
    <row r="54" spans="1:13" x14ac:dyDescent="0.25">
      <c r="A54">
        <f>VLOOKUP(C:C,worksheet!A:T, 2, FALSE)</f>
        <v>3</v>
      </c>
      <c r="B54" t="str">
        <f>VLOOKUP(C:C,worksheet!A:T, 3, FALSE)</f>
        <v>I-8 WB</v>
      </c>
      <c r="C54">
        <f>'[2]I-8 WB'!A54</f>
        <v>10994</v>
      </c>
      <c r="D54">
        <f>VLOOKUP(C:C,worksheet!A:T, 4, FALSE)</f>
        <v>71</v>
      </c>
      <c r="E54">
        <f>VLOOKUP(C:C,worksheet!A:T, 5, FALSE)</f>
        <v>0.16</v>
      </c>
      <c r="F54" t="str">
        <f>VLOOKUP(C:C,worksheet!A:T, 6, FALSE)</f>
        <v>I-805 NB</v>
      </c>
      <c r="G54">
        <f>VLOOKUP(C:C,worksheet!A:T, 8, FALSE)</f>
        <v>53.51</v>
      </c>
      <c r="H54">
        <f>VLOOKUP(C:C,worksheet!A:T, 10, FALSE)</f>
        <v>67.819999999999993</v>
      </c>
      <c r="I54">
        <f>VLOOKUP(C:C,worksheet!A:T, 13, FALSE)</f>
        <v>0</v>
      </c>
      <c r="J54">
        <f>VLOOKUP(C:C,worksheet!A:T, 15, FALSE)</f>
        <v>0</v>
      </c>
      <c r="K54" s="143">
        <f t="shared" si="0"/>
        <v>-1</v>
      </c>
      <c r="L54" s="143">
        <f t="shared" si="1"/>
        <v>-1</v>
      </c>
      <c r="M54" s="142"/>
    </row>
    <row r="55" spans="1:13" x14ac:dyDescent="0.25">
      <c r="A55">
        <f>VLOOKUP(C:C,worksheet!A:T, 2, FALSE)</f>
        <v>3</v>
      </c>
      <c r="B55" t="str">
        <f>VLOOKUP(C:C,worksheet!A:T, 3, FALSE)</f>
        <v>I-8 WB</v>
      </c>
      <c r="C55">
        <f>'[2]I-8 WB'!A55</f>
        <v>10991</v>
      </c>
      <c r="D55">
        <f>VLOOKUP(C:C,worksheet!A:T, 4, FALSE)</f>
        <v>73</v>
      </c>
      <c r="E55">
        <f>VLOOKUP(C:C,worksheet!A:T, 5, FALSE)</f>
        <v>0.28999999999999998</v>
      </c>
      <c r="F55" t="str">
        <f>VLOOKUP(C:C,worksheet!A:T, 6, FALSE)</f>
        <v>TEXAS</v>
      </c>
      <c r="G55">
        <f>VLOOKUP(C:C,worksheet!A:T, 8, FALSE)</f>
        <v>67.8</v>
      </c>
      <c r="H55">
        <f>VLOOKUP(C:C,worksheet!A:T, 10, FALSE)</f>
        <v>48.14</v>
      </c>
      <c r="I55">
        <f>VLOOKUP(C:C,worksheet!A:T, 13, FALSE)</f>
        <v>0</v>
      </c>
      <c r="J55">
        <f>VLOOKUP(C:C,worksheet!A:T, 15, FALSE)</f>
        <v>0</v>
      </c>
      <c r="K55" s="143">
        <f t="shared" si="0"/>
        <v>-1</v>
      </c>
      <c r="L55" s="143">
        <f t="shared" si="1"/>
        <v>-1</v>
      </c>
      <c r="M55" s="142"/>
    </row>
    <row r="56" spans="1:13" x14ac:dyDescent="0.25">
      <c r="A56">
        <f>VLOOKUP(C:C,worksheet!A:T, 2, FALSE)</f>
        <v>3</v>
      </c>
      <c r="B56" t="str">
        <f>VLOOKUP(C:C,worksheet!A:T, 3, FALSE)</f>
        <v>I-8 WB</v>
      </c>
      <c r="C56">
        <f>'[2]I-8 WB'!A56</f>
        <v>16084</v>
      </c>
      <c r="D56">
        <f>VLOOKUP(C:C,worksheet!A:T, 4, FALSE)</f>
        <v>74</v>
      </c>
      <c r="E56">
        <f>VLOOKUP(C:C,worksheet!A:T, 5, FALSE)</f>
        <v>0.33</v>
      </c>
      <c r="F56" t="str">
        <f>VLOOKUP(C:C,worksheet!A:T, 6, FALSE)</f>
        <v>I-805 NB</v>
      </c>
      <c r="G56">
        <f>VLOOKUP(C:C,worksheet!A:T, 8, FALSE)</f>
        <v>51.81</v>
      </c>
      <c r="H56">
        <f>VLOOKUP(C:C,worksheet!A:T, 10, FALSE)</f>
        <v>66.599999999999994</v>
      </c>
      <c r="I56">
        <f>VLOOKUP(C:C,worksheet!A:T, 13, FALSE)</f>
        <v>0</v>
      </c>
      <c r="J56">
        <f>VLOOKUP(C:C,worksheet!A:T, 15, FALSE)</f>
        <v>0</v>
      </c>
      <c r="K56" s="143">
        <f t="shared" si="0"/>
        <v>-1</v>
      </c>
      <c r="L56" s="143">
        <f t="shared" si="1"/>
        <v>-1</v>
      </c>
      <c r="M56" s="142"/>
    </row>
    <row r="57" spans="1:13" x14ac:dyDescent="0.25">
      <c r="A57">
        <f>VLOOKUP(C:C,worksheet!A:T, 2, FALSE)</f>
        <v>3</v>
      </c>
      <c r="B57" t="str">
        <f>VLOOKUP(C:C,worksheet!A:T, 3, FALSE)</f>
        <v>I-8 WB</v>
      </c>
      <c r="C57">
        <f>'[2]I-8 WB'!A57</f>
        <v>16085</v>
      </c>
      <c r="D57">
        <f>VLOOKUP(C:C,worksheet!A:T, 4, FALSE)</f>
        <v>75</v>
      </c>
      <c r="E57">
        <f>VLOOKUP(C:C,worksheet!A:T, 5, FALSE)</f>
        <v>0.28000000000000003</v>
      </c>
      <c r="F57" t="str">
        <f>VLOOKUP(C:C,worksheet!A:T, 6, FALSE)</f>
        <v>TEXAS</v>
      </c>
      <c r="G57">
        <f>VLOOKUP(C:C,worksheet!A:T, 8, FALSE)</f>
        <v>51.81</v>
      </c>
      <c r="H57">
        <f>VLOOKUP(C:C,worksheet!A:T, 10, FALSE)</f>
        <v>66.599999999999994</v>
      </c>
      <c r="I57">
        <f>VLOOKUP(C:C,worksheet!A:T, 13, FALSE)</f>
        <v>0</v>
      </c>
      <c r="J57">
        <f>VLOOKUP(C:C,worksheet!A:T, 15, FALSE)</f>
        <v>0</v>
      </c>
      <c r="K57" s="143">
        <f t="shared" si="0"/>
        <v>-1</v>
      </c>
      <c r="L57" s="143">
        <f t="shared" si="1"/>
        <v>-1</v>
      </c>
      <c r="M57" s="142"/>
    </row>
    <row r="58" spans="1:13" x14ac:dyDescent="0.25">
      <c r="A58">
        <f>VLOOKUP(C:C,worksheet!A:T, 2, FALSE)</f>
        <v>3</v>
      </c>
      <c r="B58" t="str">
        <f>VLOOKUP(C:C,worksheet!A:T, 3, FALSE)</f>
        <v>I-8 WB</v>
      </c>
      <c r="C58">
        <f>'[2]I-8 WB'!A58</f>
        <v>10982</v>
      </c>
      <c r="D58">
        <f>VLOOKUP(C:C,worksheet!A:T, 4, FALSE)</f>
        <v>76</v>
      </c>
      <c r="E58">
        <f>VLOOKUP(C:C,worksheet!A:T, 5, FALSE)</f>
        <v>0.34</v>
      </c>
      <c r="F58" t="str">
        <f>VLOOKUP(C:C,worksheet!A:T, 6, FALSE)</f>
        <v>MISSION CENTER</v>
      </c>
      <c r="G58">
        <f>VLOOKUP(C:C,worksheet!A:T, 8, FALSE)</f>
        <v>54.61</v>
      </c>
      <c r="H58">
        <f>VLOOKUP(C:C,worksheet!A:T, 10, FALSE)</f>
        <v>62.66</v>
      </c>
      <c r="I58">
        <f>VLOOKUP(C:C,worksheet!A:T, 13, FALSE)</f>
        <v>0</v>
      </c>
      <c r="J58">
        <f>VLOOKUP(C:C,worksheet!A:T, 15, FALSE)</f>
        <v>0</v>
      </c>
      <c r="K58" s="143">
        <f t="shared" si="0"/>
        <v>-1</v>
      </c>
      <c r="L58" s="143">
        <f t="shared" si="1"/>
        <v>-1</v>
      </c>
      <c r="M58" s="142"/>
    </row>
    <row r="59" spans="1:13" x14ac:dyDescent="0.25">
      <c r="A59">
        <f>VLOOKUP(C:C,worksheet!A:T, 2, FALSE)</f>
        <v>3</v>
      </c>
      <c r="B59" t="str">
        <f>VLOOKUP(C:C,worksheet!A:T, 3, FALSE)</f>
        <v>I-8 WB</v>
      </c>
      <c r="C59">
        <f>'[2]I-8 WB'!A59</f>
        <v>29097</v>
      </c>
      <c r="D59">
        <f>VLOOKUP(C:C,worksheet!A:T, 4, FALSE)</f>
        <v>79</v>
      </c>
      <c r="E59">
        <f>VLOOKUP(C:C,worksheet!A:T, 5, FALSE)</f>
        <v>0.45</v>
      </c>
      <c r="F59" t="str">
        <f>VLOOKUP(C:C,worksheet!A:T, 6, FALSE)</f>
        <v>SR-163 SB</v>
      </c>
      <c r="G59">
        <f>VLOOKUP(C:C,worksheet!A:T, 8, FALSE)</f>
        <v>66.8</v>
      </c>
      <c r="H59">
        <f>VLOOKUP(C:C,worksheet!A:T, 10, FALSE)</f>
        <v>49.67</v>
      </c>
      <c r="I59">
        <f>VLOOKUP(C:C,worksheet!A:T, 13, FALSE)</f>
        <v>0</v>
      </c>
      <c r="J59">
        <f>VLOOKUP(C:C,worksheet!A:T, 15, FALSE)</f>
        <v>0</v>
      </c>
      <c r="K59" s="143">
        <f t="shared" si="0"/>
        <v>-1</v>
      </c>
      <c r="L59" s="143">
        <f t="shared" si="1"/>
        <v>-1</v>
      </c>
      <c r="M59" s="142"/>
    </row>
    <row r="60" spans="1:13" x14ac:dyDescent="0.25">
      <c r="A60">
        <f>VLOOKUP(C:C,worksheet!A:T, 2, FALSE)</f>
        <v>3</v>
      </c>
      <c r="B60" t="str">
        <f>VLOOKUP(C:C,worksheet!A:T, 3, FALSE)</f>
        <v>I-8 WB</v>
      </c>
      <c r="C60">
        <f>'[2]I-8 WB'!A60</f>
        <v>640</v>
      </c>
      <c r="D60">
        <f>VLOOKUP(C:C,worksheet!A:T, 4, FALSE)</f>
        <v>80</v>
      </c>
      <c r="E60">
        <f>VLOOKUP(C:C,worksheet!A:T, 5, FALSE)</f>
        <v>0.11</v>
      </c>
      <c r="F60" t="str">
        <f>VLOOKUP(C:C,worksheet!A:T, 6, FALSE)</f>
        <v>SR-163 SB</v>
      </c>
      <c r="G60">
        <f>VLOOKUP(C:C,worksheet!A:T, 8, FALSE)</f>
        <v>66.8</v>
      </c>
      <c r="H60">
        <f>VLOOKUP(C:C,worksheet!A:T, 10, FALSE)</f>
        <v>49.67</v>
      </c>
      <c r="I60">
        <f>VLOOKUP(C:C,worksheet!A:T, 13, FALSE)</f>
        <v>0</v>
      </c>
      <c r="J60">
        <f>VLOOKUP(C:C,worksheet!A:T, 15, FALSE)</f>
        <v>0</v>
      </c>
      <c r="K60" s="143">
        <f t="shared" si="0"/>
        <v>-1</v>
      </c>
      <c r="L60" s="143">
        <f t="shared" si="1"/>
        <v>-1</v>
      </c>
      <c r="M60" s="142"/>
    </row>
    <row r="61" spans="1:13" x14ac:dyDescent="0.25">
      <c r="A61">
        <f>VLOOKUP(C:C,worksheet!A:T, 2, FALSE)</f>
        <v>3</v>
      </c>
      <c r="B61" t="str">
        <f>VLOOKUP(C:C,worksheet!A:T, 3, FALSE)</f>
        <v>I-8 WB</v>
      </c>
      <c r="C61">
        <f>'[2]I-8 WB'!A61</f>
        <v>29095</v>
      </c>
      <c r="D61">
        <f>VLOOKUP(C:C,worksheet!A:T, 4, FALSE)</f>
        <v>81</v>
      </c>
      <c r="E61">
        <f>VLOOKUP(C:C,worksheet!A:T, 5, FALSE)</f>
        <v>0.35</v>
      </c>
      <c r="F61" t="str">
        <f>VLOOKUP(C:C,worksheet!A:T, 6, FALSE)</f>
        <v>SR-163 SB</v>
      </c>
      <c r="G61">
        <f>VLOOKUP(C:C,worksheet!A:T, 8, FALSE)</f>
        <v>62.43</v>
      </c>
      <c r="H61">
        <f>VLOOKUP(C:C,worksheet!A:T, 10, FALSE)</f>
        <v>65.569999999999993</v>
      </c>
      <c r="I61">
        <f>VLOOKUP(C:C,worksheet!A:T, 13, FALSE)</f>
        <v>0</v>
      </c>
      <c r="J61">
        <f>VLOOKUP(C:C,worksheet!A:T, 15, FALSE)</f>
        <v>0</v>
      </c>
      <c r="K61" s="143">
        <f t="shared" si="0"/>
        <v>-1</v>
      </c>
      <c r="L61" s="143">
        <f t="shared" si="1"/>
        <v>-1</v>
      </c>
      <c r="M61" s="142"/>
    </row>
    <row r="62" spans="1:13" x14ac:dyDescent="0.25">
      <c r="A62">
        <f>VLOOKUP(C:C,worksheet!A:T, 2, FALSE)</f>
        <v>3</v>
      </c>
      <c r="B62" t="str">
        <f>VLOOKUP(C:C,worksheet!A:T, 3, FALSE)</f>
        <v>I-8 WB</v>
      </c>
      <c r="C62">
        <f>'[2]I-8 WB'!A62</f>
        <v>27600</v>
      </c>
      <c r="D62">
        <f>VLOOKUP(C:C,worksheet!A:T, 4, FALSE)</f>
        <v>87</v>
      </c>
      <c r="E62">
        <f>VLOOKUP(C:C,worksheet!A:T, 5, FALSE)</f>
        <v>0.25</v>
      </c>
      <c r="F62" t="str">
        <f>VLOOKUP(C:C,worksheet!A:T, 6, FALSE)</f>
        <v>MORENA</v>
      </c>
      <c r="G62">
        <f>VLOOKUP(C:C,worksheet!A:T, 8, FALSE)</f>
        <v>62.44</v>
      </c>
      <c r="H62">
        <f>VLOOKUP(C:C,worksheet!A:T, 10, FALSE)</f>
        <v>64.77</v>
      </c>
      <c r="I62">
        <f>VLOOKUP(C:C,worksheet!A:T, 13, FALSE)</f>
        <v>0</v>
      </c>
      <c r="J62">
        <f>VLOOKUP(C:C,worksheet!A:T, 15, FALSE)</f>
        <v>0</v>
      </c>
      <c r="K62" s="143">
        <f t="shared" si="0"/>
        <v>-1</v>
      </c>
      <c r="L62" s="143">
        <f t="shared" si="1"/>
        <v>-1</v>
      </c>
      <c r="M62" s="142"/>
    </row>
    <row r="63" spans="1:13" x14ac:dyDescent="0.25">
      <c r="A63">
        <f>VLOOKUP(C:C,worksheet!A:T, 2, FALSE)</f>
        <v>3</v>
      </c>
      <c r="B63" t="str">
        <f>VLOOKUP(C:C,worksheet!A:T, 3, FALSE)</f>
        <v>I-8 WB</v>
      </c>
      <c r="C63">
        <f>'[2]I-8 WB'!A63</f>
        <v>28073</v>
      </c>
      <c r="D63">
        <f>VLOOKUP(C:C,worksheet!A:T, 4, FALSE)</f>
        <v>90</v>
      </c>
      <c r="E63">
        <f>VLOOKUP(C:C,worksheet!A:T, 5, FALSE)</f>
        <v>0.08</v>
      </c>
      <c r="F63" t="str">
        <f>VLOOKUP(C:C,worksheet!A:T, 6, FALSE)</f>
        <v>I-5 NB</v>
      </c>
      <c r="G63">
        <f>VLOOKUP(C:C,worksheet!A:T, 8, FALSE)</f>
        <v>59.84</v>
      </c>
      <c r="H63">
        <f>VLOOKUP(C:C,worksheet!A:T, 10, FALSE)</f>
        <v>59.73</v>
      </c>
      <c r="I63">
        <f>VLOOKUP(C:C,worksheet!A:T, 13, FALSE)</f>
        <v>0</v>
      </c>
      <c r="J63">
        <f>VLOOKUP(C:C,worksheet!A:T, 15, FALSE)</f>
        <v>0</v>
      </c>
      <c r="K63" s="143">
        <f t="shared" si="0"/>
        <v>-1</v>
      </c>
      <c r="L63" s="143">
        <f t="shared" si="1"/>
        <v>-1</v>
      </c>
      <c r="M63" s="142"/>
    </row>
    <row r="64" spans="1:13" x14ac:dyDescent="0.25">
      <c r="A64">
        <f>VLOOKUP(C:C,worksheet!A:T, 2, FALSE)</f>
        <v>3</v>
      </c>
      <c r="B64" t="str">
        <f>VLOOKUP(C:C,worksheet!A:T, 3, FALSE)</f>
        <v>I-8 WB</v>
      </c>
      <c r="C64">
        <f>'[2]I-8 WB'!A64</f>
        <v>30820</v>
      </c>
      <c r="D64">
        <f>VLOOKUP(C:C,worksheet!A:T, 4, FALSE)</f>
        <v>91</v>
      </c>
      <c r="E64">
        <f>VLOOKUP(C:C,worksheet!A:T, 5, FALSE)</f>
        <v>0.1</v>
      </c>
      <c r="F64" t="str">
        <f>VLOOKUP(C:C,worksheet!A:T, 6, FALSE)</f>
        <v>I-5 NB</v>
      </c>
      <c r="G64">
        <f>VLOOKUP(C:C,worksheet!A:T, 8, FALSE)</f>
        <v>59.84</v>
      </c>
      <c r="H64">
        <f>VLOOKUP(C:C,worksheet!A:T, 10, FALSE)</f>
        <v>59.73</v>
      </c>
      <c r="I64">
        <f>VLOOKUP(C:C,worksheet!A:T, 13, FALSE)</f>
        <v>0</v>
      </c>
      <c r="J64">
        <f>VLOOKUP(C:C,worksheet!A:T, 15, FALSE)</f>
        <v>0</v>
      </c>
      <c r="K64" s="143">
        <f t="shared" si="0"/>
        <v>-1</v>
      </c>
      <c r="L64" s="143">
        <f t="shared" si="1"/>
        <v>-1</v>
      </c>
      <c r="M64" s="142"/>
    </row>
    <row r="65" spans="1:13" x14ac:dyDescent="0.25">
      <c r="A65">
        <f>VLOOKUP(C:C,worksheet!A:T, 2, FALSE)</f>
        <v>3</v>
      </c>
      <c r="B65" t="str">
        <f>VLOOKUP(C:C,worksheet!A:T, 3, FALSE)</f>
        <v>I-8 WB</v>
      </c>
      <c r="C65">
        <f>'[2]I-8 WB'!A65</f>
        <v>28453</v>
      </c>
      <c r="D65">
        <f>VLOOKUP(C:C,worksheet!A:T, 4, FALSE)</f>
        <v>93</v>
      </c>
      <c r="E65">
        <f>VLOOKUP(C:C,worksheet!A:T, 5, FALSE)</f>
        <v>1.1499999999999999</v>
      </c>
      <c r="F65" t="str">
        <f>VLOOKUP(C:C,worksheet!A:T, 6, FALSE)</f>
        <v>MIDWAY</v>
      </c>
      <c r="G65">
        <f>VLOOKUP(C:C,worksheet!A:T, 8, FALSE)</f>
        <v>59.48</v>
      </c>
      <c r="H65">
        <f>VLOOKUP(C:C,worksheet!A:T, 10, FALSE)</f>
        <v>57.34</v>
      </c>
      <c r="I65">
        <f>VLOOKUP(C:C,worksheet!A:T, 13, FALSE)</f>
        <v>0</v>
      </c>
      <c r="J65">
        <f>VLOOKUP(C:C,worksheet!A:T, 15, FALSE)</f>
        <v>0</v>
      </c>
      <c r="K65" s="143">
        <f t="shared" si="0"/>
        <v>-1</v>
      </c>
      <c r="L65" s="143">
        <f t="shared" si="1"/>
        <v>-1</v>
      </c>
      <c r="M65" s="142"/>
    </row>
    <row r="66" spans="1:13" x14ac:dyDescent="0.25">
      <c r="K66" s="142"/>
      <c r="L66" s="142"/>
      <c r="M66" s="142"/>
    </row>
    <row r="67" spans="1:13" x14ac:dyDescent="0.25">
      <c r="K67" s="142"/>
      <c r="L67" s="142"/>
      <c r="M67" s="142"/>
    </row>
    <row r="68" spans="1:13" x14ac:dyDescent="0.25">
      <c r="K68" s="142"/>
      <c r="L68" s="142"/>
      <c r="M68" s="142"/>
    </row>
    <row r="69" spans="1:13" x14ac:dyDescent="0.25">
      <c r="K69" s="142"/>
      <c r="L69" s="142"/>
      <c r="M69" s="142"/>
    </row>
    <row r="70" spans="1:13" x14ac:dyDescent="0.25">
      <c r="K70" s="142"/>
      <c r="L70" s="142"/>
      <c r="M70" s="142"/>
    </row>
    <row r="71" spans="1:13" x14ac:dyDescent="0.25">
      <c r="K71" s="142"/>
      <c r="L71" s="142"/>
      <c r="M71" s="142"/>
    </row>
    <row r="72" spans="1:13" x14ac:dyDescent="0.25">
      <c r="K72" s="142"/>
      <c r="L72" s="142"/>
      <c r="M72" s="142"/>
    </row>
    <row r="73" spans="1:13" x14ac:dyDescent="0.25">
      <c r="K73" s="142"/>
      <c r="L73" s="142"/>
      <c r="M73" s="142"/>
    </row>
    <row r="74" spans="1:13" x14ac:dyDescent="0.25">
      <c r="K74" s="142"/>
      <c r="L74" s="142"/>
      <c r="M74" s="142"/>
    </row>
    <row r="75" spans="1:13" x14ac:dyDescent="0.25">
      <c r="K75" s="142"/>
      <c r="L75" s="142"/>
      <c r="M75" s="142"/>
    </row>
    <row r="76" spans="1:13" x14ac:dyDescent="0.25">
      <c r="K76" s="142"/>
      <c r="L76" s="142"/>
      <c r="M76" s="142"/>
    </row>
    <row r="77" spans="1:13" x14ac:dyDescent="0.25">
      <c r="K77" s="142"/>
      <c r="L77" s="142"/>
      <c r="M77" s="142"/>
    </row>
    <row r="78" spans="1:13" x14ac:dyDescent="0.25">
      <c r="K78" s="142"/>
      <c r="L78" s="142"/>
      <c r="M78" s="142"/>
    </row>
    <row r="79" spans="1:13" x14ac:dyDescent="0.25">
      <c r="K79" s="142"/>
      <c r="L79" s="142"/>
      <c r="M79" s="142"/>
    </row>
    <row r="80" spans="1:13" x14ac:dyDescent="0.25">
      <c r="K80" s="142"/>
      <c r="L80" s="142"/>
      <c r="M80" s="142"/>
    </row>
    <row r="81" spans="11:13" x14ac:dyDescent="0.25">
      <c r="K81" s="142"/>
      <c r="L81" s="142"/>
      <c r="M81" s="142"/>
    </row>
    <row r="82" spans="11:13" x14ac:dyDescent="0.25">
      <c r="K82" s="142"/>
      <c r="L82" s="142"/>
      <c r="M82" s="142"/>
    </row>
    <row r="83" spans="11:13" x14ac:dyDescent="0.25">
      <c r="K83" s="142"/>
      <c r="L83" s="142"/>
      <c r="M83" s="142"/>
    </row>
    <row r="84" spans="11:13" x14ac:dyDescent="0.25">
      <c r="K84" s="142"/>
      <c r="L84" s="142"/>
      <c r="M84" s="142"/>
    </row>
    <row r="85" spans="11:13" x14ac:dyDescent="0.25">
      <c r="K85" s="142"/>
      <c r="L85" s="142"/>
      <c r="M85" s="142"/>
    </row>
    <row r="86" spans="11:13" x14ac:dyDescent="0.25">
      <c r="K86" s="142"/>
      <c r="L86" s="142"/>
      <c r="M86" s="142"/>
    </row>
    <row r="87" spans="11:13" x14ac:dyDescent="0.25">
      <c r="K87" s="142"/>
      <c r="L87" s="142"/>
      <c r="M87" s="142"/>
    </row>
    <row r="88" spans="11:13" x14ac:dyDescent="0.25">
      <c r="K88" s="142"/>
      <c r="L88" s="142"/>
      <c r="M88" s="142"/>
    </row>
    <row r="89" spans="11:13" x14ac:dyDescent="0.25">
      <c r="K89" s="142"/>
      <c r="L89" s="142"/>
      <c r="M89" s="142"/>
    </row>
    <row r="90" spans="11:13" x14ac:dyDescent="0.25">
      <c r="K90" s="142"/>
      <c r="L90" s="142"/>
      <c r="M90" s="142"/>
    </row>
    <row r="91" spans="11:13" x14ac:dyDescent="0.25">
      <c r="K91" s="142"/>
      <c r="L91" s="142"/>
      <c r="M91" s="142"/>
    </row>
    <row r="92" spans="11:13" x14ac:dyDescent="0.25">
      <c r="K92" s="142"/>
      <c r="L92" s="142"/>
      <c r="M92" s="142"/>
    </row>
    <row r="93" spans="11:13" x14ac:dyDescent="0.25">
      <c r="K93" s="142"/>
      <c r="L93" s="142"/>
      <c r="M93" s="142"/>
    </row>
    <row r="94" spans="11:13" x14ac:dyDescent="0.25">
      <c r="K94" s="142"/>
      <c r="L94" s="142"/>
      <c r="M94" s="142"/>
    </row>
    <row r="95" spans="11:13" x14ac:dyDescent="0.25">
      <c r="K95" s="142"/>
      <c r="L95" s="142"/>
      <c r="M95" s="142"/>
    </row>
    <row r="96" spans="11:13" x14ac:dyDescent="0.25">
      <c r="K96" s="142"/>
      <c r="L96" s="142"/>
      <c r="M96" s="142"/>
    </row>
    <row r="97" spans="11:13" x14ac:dyDescent="0.25">
      <c r="K97" s="142"/>
      <c r="L97" s="142"/>
      <c r="M97" s="142"/>
    </row>
    <row r="98" spans="11:13" x14ac:dyDescent="0.25">
      <c r="K98" s="142"/>
      <c r="L98" s="142"/>
      <c r="M98" s="142"/>
    </row>
    <row r="99" spans="11:13" x14ac:dyDescent="0.25">
      <c r="K99" s="142"/>
      <c r="L99" s="142"/>
      <c r="M99" s="142"/>
    </row>
    <row r="100" spans="11:13" x14ac:dyDescent="0.25">
      <c r="K100" s="142"/>
      <c r="L100" s="142"/>
      <c r="M100" s="142"/>
    </row>
    <row r="101" spans="11:13" x14ac:dyDescent="0.25">
      <c r="K101" s="142"/>
      <c r="L101" s="142"/>
      <c r="M101" s="142"/>
    </row>
    <row r="102" spans="11:13" x14ac:dyDescent="0.25">
      <c r="K102" s="142"/>
      <c r="L102" s="142"/>
      <c r="M102" s="142"/>
    </row>
    <row r="103" spans="11:13" x14ac:dyDescent="0.25">
      <c r="K103" s="142"/>
      <c r="L103" s="142"/>
      <c r="M103" s="142"/>
    </row>
    <row r="104" spans="11:13" x14ac:dyDescent="0.25">
      <c r="K104" s="142"/>
      <c r="L104" s="142"/>
      <c r="M104" s="142"/>
    </row>
    <row r="105" spans="11:13" x14ac:dyDescent="0.25">
      <c r="K105" s="142"/>
      <c r="L105" s="142"/>
      <c r="M105" s="142"/>
    </row>
    <row r="106" spans="11:13" x14ac:dyDescent="0.25">
      <c r="K106" s="142"/>
      <c r="L106" s="142"/>
      <c r="M106" s="142"/>
    </row>
    <row r="107" spans="11:13" x14ac:dyDescent="0.25">
      <c r="K107" s="142"/>
      <c r="L107" s="142"/>
      <c r="M107" s="142"/>
    </row>
    <row r="108" spans="11:13" x14ac:dyDescent="0.25">
      <c r="K108" s="142"/>
      <c r="L108" s="142"/>
      <c r="M108" s="142"/>
    </row>
    <row r="109" spans="11:13" x14ac:dyDescent="0.25">
      <c r="K109" s="142"/>
      <c r="L109" s="142"/>
      <c r="M109" s="142"/>
    </row>
    <row r="110" spans="11:13" x14ac:dyDescent="0.25">
      <c r="K110" s="142"/>
      <c r="L110" s="142"/>
      <c r="M110" s="142"/>
    </row>
    <row r="111" spans="11:13" x14ac:dyDescent="0.25">
      <c r="K111" s="142"/>
      <c r="L111" s="142"/>
      <c r="M111" s="142"/>
    </row>
    <row r="112" spans="11:13" x14ac:dyDescent="0.25">
      <c r="K112" s="142"/>
      <c r="L112" s="142"/>
      <c r="M112" s="142"/>
    </row>
    <row r="113" spans="11:13" x14ac:dyDescent="0.25">
      <c r="K113" s="142"/>
      <c r="L113" s="142"/>
      <c r="M113" s="142"/>
    </row>
    <row r="114" spans="11:13" x14ac:dyDescent="0.25">
      <c r="K114" s="142"/>
      <c r="L114" s="142"/>
      <c r="M114" s="142"/>
    </row>
    <row r="115" spans="11:13" x14ac:dyDescent="0.25">
      <c r="K115" s="142"/>
      <c r="L115" s="142"/>
      <c r="M115" s="142"/>
    </row>
    <row r="116" spans="11:13" x14ac:dyDescent="0.25">
      <c r="K116" s="142"/>
      <c r="L116" s="142"/>
      <c r="M116" s="142"/>
    </row>
    <row r="117" spans="11:13" x14ac:dyDescent="0.25">
      <c r="K117" s="142"/>
      <c r="L117" s="142"/>
      <c r="M117" s="142"/>
    </row>
    <row r="118" spans="11:13" x14ac:dyDescent="0.25">
      <c r="K118" s="142"/>
      <c r="L118" s="142"/>
      <c r="M118" s="142"/>
    </row>
  </sheetData>
  <conditionalFormatting sqref="K2:K65">
    <cfRule type="cellIs" dxfId="83" priority="3" operator="lessThan">
      <formula>-0.2</formula>
    </cfRule>
    <cfRule type="cellIs" dxfId="82" priority="4" operator="greaterThan">
      <formula>0.2</formula>
    </cfRule>
  </conditionalFormatting>
  <conditionalFormatting sqref="L2:L65">
    <cfRule type="cellIs" dxfId="81" priority="1" operator="lessThan">
      <formula>-0.2</formula>
    </cfRule>
    <cfRule type="cellIs" dxfId="80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9" tint="0.59999389629810485"/>
  </sheetPr>
  <dimension ref="A1:M118"/>
  <sheetViews>
    <sheetView showGridLines="0" topLeftCell="G1" zoomScale="80" zoomScaleNormal="80" workbookViewId="0">
      <selection activeCell="N46" sqref="N46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4" width="6.42578125" bestFit="1" customWidth="1"/>
    <col min="5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4</v>
      </c>
      <c r="B2" t="str">
        <f>VLOOKUP(C:C,worksheet!A:T, 3, FALSE)</f>
        <v>SR-78 EB</v>
      </c>
      <c r="C2">
        <f>'[2]SR-78 EB'!A2</f>
        <v>27245</v>
      </c>
      <c r="D2">
        <f>VLOOKUP(C:C,worksheet!A:T, 4, FALSE)</f>
        <v>7</v>
      </c>
      <c r="E2">
        <f>VLOOKUP(C:C,worksheet!A:T, 5, FALSE)</f>
        <v>0.54</v>
      </c>
      <c r="F2" t="str">
        <f>VLOOKUP(C:C,worksheet!A:T, 6, FALSE)</f>
        <v>EL CAMINO REAL</v>
      </c>
      <c r="G2">
        <f>VLOOKUP(C:C,worksheet!A:T, 8, FALSE)</f>
        <v>67.67</v>
      </c>
      <c r="H2">
        <f>VLOOKUP(C:C,worksheet!A:T, 10, FALSE)</f>
        <v>65.150000000000006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4</v>
      </c>
      <c r="B3" t="str">
        <f>VLOOKUP(C:C,worksheet!A:T, 3, FALSE)</f>
        <v>SR-78 EB</v>
      </c>
      <c r="C3">
        <f>'[2]SR-78 EB'!A3</f>
        <v>8831</v>
      </c>
      <c r="D3">
        <f>VLOOKUP(C:C,worksheet!A:T, 4, FALSE)</f>
        <v>11</v>
      </c>
      <c r="E3">
        <f>VLOOKUP(C:C,worksheet!A:T, 5, FALSE)</f>
        <v>0.32</v>
      </c>
      <c r="F3" t="str">
        <f>VLOOKUP(C:C,worksheet!A:T, 6, FALSE)</f>
        <v>COLLEGE</v>
      </c>
      <c r="G3">
        <f>VLOOKUP(C:C,worksheet!A:T, 8, FALSE)</f>
        <v>67.599999999999994</v>
      </c>
      <c r="H3">
        <f>VLOOKUP(C:C,worksheet!A:T, 10, FALSE)</f>
        <v>65.44</v>
      </c>
      <c r="I3">
        <f>VLOOKUP(C:C,worksheet!A:T, 13, FALSE)</f>
        <v>0</v>
      </c>
      <c r="J3">
        <f>VLOOKUP(C:C,worksheet!A:T, 15, FALSE)</f>
        <v>0</v>
      </c>
      <c r="K3" s="143">
        <f t="shared" ref="K3:K19" si="0">(I3/G3)-1</f>
        <v>-1</v>
      </c>
      <c r="L3" s="143">
        <f t="shared" ref="L3:L19" si="1">(J3/H3)-1</f>
        <v>-1</v>
      </c>
      <c r="M3" s="142"/>
    </row>
    <row r="4" spans="1:13" x14ac:dyDescent="0.25">
      <c r="A4">
        <f>VLOOKUP(C:C,worksheet!A:T, 2, FALSE)</f>
        <v>4</v>
      </c>
      <c r="B4" t="str">
        <f>VLOOKUP(C:C,worksheet!A:T, 3, FALSE)</f>
        <v>SR-78 EB</v>
      </c>
      <c r="C4">
        <f>'[2]SR-78 EB'!A4</f>
        <v>16566</v>
      </c>
      <c r="D4">
        <f>VLOOKUP(C:C,worksheet!A:T, 4, FALSE)</f>
        <v>14</v>
      </c>
      <c r="E4">
        <f>VLOOKUP(C:C,worksheet!A:T, 5, FALSE)</f>
        <v>0.48</v>
      </c>
      <c r="F4" t="str">
        <f>VLOOKUP(C:C,worksheet!A:T, 6, FALSE)</f>
        <v>EMERALD</v>
      </c>
      <c r="G4">
        <f>VLOOKUP(C:C,worksheet!A:T, 8, FALSE)</f>
        <v>65.849999999999994</v>
      </c>
      <c r="H4">
        <f>VLOOKUP(C:C,worksheet!A:T, 10, FALSE)</f>
        <v>64.14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A5">
        <f>VLOOKUP(C:C,worksheet!A:T, 2, FALSE)</f>
        <v>4</v>
      </c>
      <c r="B5" t="str">
        <f>VLOOKUP(C:C,worksheet!A:T, 3, FALSE)</f>
        <v>SR-78 EB</v>
      </c>
      <c r="C5">
        <f>'[2]SR-78 EB'!A5</f>
        <v>7872</v>
      </c>
      <c r="D5">
        <f>VLOOKUP(C:C,worksheet!A:T, 4, FALSE)</f>
        <v>18</v>
      </c>
      <c r="E5">
        <f>VLOOKUP(C:C,worksheet!A:T, 5, FALSE)</f>
        <v>0.44</v>
      </c>
      <c r="F5" t="str">
        <f>VLOOKUP(C:C,worksheet!A:T, 6, FALSE)</f>
        <v>MELROSE</v>
      </c>
      <c r="G5">
        <f>VLOOKUP(C:C,worksheet!A:T, 8, FALSE)</f>
        <v>67.62</v>
      </c>
      <c r="H5">
        <f>VLOOKUP(C:C,worksheet!A:T, 10, FALSE)</f>
        <v>65.48</v>
      </c>
      <c r="I5">
        <f>VLOOKUP(C:C,worksheet!A:T, 13, FALSE)</f>
        <v>0</v>
      </c>
      <c r="J5">
        <f>VLOOKUP(C:C,worksheet!A:T, 15, FALSE)</f>
        <v>0</v>
      </c>
      <c r="K5" s="143">
        <f t="shared" si="0"/>
        <v>-1</v>
      </c>
      <c r="L5" s="143">
        <f t="shared" si="1"/>
        <v>-1</v>
      </c>
      <c r="M5" s="142"/>
    </row>
    <row r="6" spans="1:13" x14ac:dyDescent="0.25">
      <c r="A6">
        <f>VLOOKUP(C:C,worksheet!A:T, 2, FALSE)</f>
        <v>4</v>
      </c>
      <c r="B6" t="str">
        <f>VLOOKUP(C:C,worksheet!A:T, 3, FALSE)</f>
        <v>SR-78 EB</v>
      </c>
      <c r="C6">
        <f>'[2]SR-78 EB'!A6</f>
        <v>28839</v>
      </c>
      <c r="D6">
        <f>VLOOKUP(C:C,worksheet!A:T, 4, FALSE)</f>
        <v>19</v>
      </c>
      <c r="E6">
        <f>VLOOKUP(C:C,worksheet!A:T, 5, FALSE)</f>
        <v>0.19</v>
      </c>
      <c r="F6" t="str">
        <f>VLOOKUP(C:C,worksheet!A:T, 6, FALSE)</f>
        <v>MELROSE</v>
      </c>
      <c r="G6">
        <f>VLOOKUP(C:C,worksheet!A:T, 8, FALSE)</f>
        <v>67.62</v>
      </c>
      <c r="H6">
        <f>VLOOKUP(C:C,worksheet!A:T, 10, FALSE)</f>
        <v>65.48</v>
      </c>
      <c r="I6">
        <f>VLOOKUP(C:C,worksheet!A:T, 13, FALSE)</f>
        <v>0</v>
      </c>
      <c r="J6">
        <f>VLOOKUP(C:C,worksheet!A:T, 15, FALSE)</f>
        <v>0</v>
      </c>
      <c r="K6" s="143">
        <f t="shared" si="0"/>
        <v>-1</v>
      </c>
      <c r="L6" s="143">
        <f t="shared" si="1"/>
        <v>-1</v>
      </c>
      <c r="M6" s="142"/>
    </row>
    <row r="7" spans="1:13" x14ac:dyDescent="0.25">
      <c r="A7">
        <f>VLOOKUP(C:C,worksheet!A:T, 2, FALSE)</f>
        <v>4</v>
      </c>
      <c r="B7" t="str">
        <f>VLOOKUP(C:C,worksheet!A:T, 3, FALSE)</f>
        <v>SR-78 EB</v>
      </c>
      <c r="C7">
        <f>'[2]SR-78 EB'!A7</f>
        <v>27247</v>
      </c>
      <c r="D7">
        <f>VLOOKUP(C:C,worksheet!A:T, 4, FALSE)</f>
        <v>20</v>
      </c>
      <c r="E7">
        <f>VLOOKUP(C:C,worksheet!A:T, 5, FALSE)</f>
        <v>0.48</v>
      </c>
      <c r="F7" t="str">
        <f>VLOOKUP(C:C,worksheet!A:T, 6, FALSE)</f>
        <v>SUNSET</v>
      </c>
      <c r="G7">
        <f>VLOOKUP(C:C,worksheet!A:T, 8, FALSE)</f>
        <v>55.14</v>
      </c>
      <c r="H7">
        <f>VLOOKUP(C:C,worksheet!A:T, 10, FALSE)</f>
        <v>63.43</v>
      </c>
      <c r="I7">
        <f>VLOOKUP(C:C,worksheet!A:T, 13, FALSE)</f>
        <v>0</v>
      </c>
      <c r="J7">
        <f>VLOOKUP(C:C,worksheet!A:T, 15, FALSE)</f>
        <v>0</v>
      </c>
      <c r="K7" s="143">
        <f t="shared" si="0"/>
        <v>-1</v>
      </c>
      <c r="L7" s="143">
        <f t="shared" si="1"/>
        <v>-1</v>
      </c>
      <c r="M7" s="142"/>
    </row>
    <row r="8" spans="1:13" x14ac:dyDescent="0.25">
      <c r="A8">
        <f>VLOOKUP(C:C,worksheet!A:T, 2, FALSE)</f>
        <v>4</v>
      </c>
      <c r="B8" t="str">
        <f>VLOOKUP(C:C,worksheet!A:T, 3, FALSE)</f>
        <v>SR-78 EB</v>
      </c>
      <c r="C8">
        <f>'[2]SR-78 EB'!A8</f>
        <v>7873</v>
      </c>
      <c r="D8">
        <f>VLOOKUP(C:C,worksheet!A:T, 4, FALSE)</f>
        <v>22</v>
      </c>
      <c r="E8">
        <f>VLOOKUP(C:C,worksheet!A:T, 5, FALSE)</f>
        <v>0.41</v>
      </c>
      <c r="F8" t="str">
        <f>VLOOKUP(C:C,worksheet!A:T, 6, FALSE)</f>
        <v>MAR VISTA</v>
      </c>
      <c r="G8">
        <f>VLOOKUP(C:C,worksheet!A:T, 8, FALSE)</f>
        <v>66.89</v>
      </c>
      <c r="H8">
        <f>VLOOKUP(C:C,worksheet!A:T, 10, FALSE)</f>
        <v>60.19</v>
      </c>
      <c r="I8">
        <f>VLOOKUP(C:C,worksheet!A:T, 13, FALSE)</f>
        <v>0</v>
      </c>
      <c r="J8">
        <f>VLOOKUP(C:C,worksheet!A:T, 15, FALSE)</f>
        <v>0</v>
      </c>
      <c r="K8" s="143">
        <f t="shared" si="0"/>
        <v>-1</v>
      </c>
      <c r="L8" s="143">
        <f t="shared" si="1"/>
        <v>-1</v>
      </c>
      <c r="M8" s="142"/>
    </row>
    <row r="9" spans="1:13" x14ac:dyDescent="0.25">
      <c r="A9">
        <f>VLOOKUP(C:C,worksheet!A:T, 2, FALSE)</f>
        <v>4</v>
      </c>
      <c r="B9" t="str">
        <f>VLOOKUP(C:C,worksheet!A:T, 3, FALSE)</f>
        <v>SR-78 EB</v>
      </c>
      <c r="C9">
        <f>'[2]SR-78 EB'!A9</f>
        <v>8840</v>
      </c>
      <c r="D9">
        <f>VLOOKUP(C:C,worksheet!A:T, 4, FALSE)</f>
        <v>24</v>
      </c>
      <c r="E9">
        <f>VLOOKUP(C:C,worksheet!A:T, 5, FALSE)</f>
        <v>0.49</v>
      </c>
      <c r="F9" t="str">
        <f>VLOOKUP(C:C,worksheet!A:T, 6, FALSE)</f>
        <v>SYCAMORE</v>
      </c>
      <c r="G9">
        <f>VLOOKUP(C:C,worksheet!A:T, 8, FALSE)</f>
        <v>60.5</v>
      </c>
      <c r="H9">
        <f>VLOOKUP(C:C,worksheet!A:T, 10, FALSE)</f>
        <v>52.38</v>
      </c>
      <c r="I9">
        <f>VLOOKUP(C:C,worksheet!A:T, 13, FALSE)</f>
        <v>0</v>
      </c>
      <c r="J9">
        <f>VLOOKUP(C:C,worksheet!A:T, 15, FALSE)</f>
        <v>0</v>
      </c>
      <c r="K9" s="143">
        <f t="shared" si="0"/>
        <v>-1</v>
      </c>
      <c r="L9" s="143">
        <f t="shared" si="1"/>
        <v>-1</v>
      </c>
      <c r="M9" s="142"/>
    </row>
    <row r="10" spans="1:13" x14ac:dyDescent="0.25">
      <c r="A10">
        <f>VLOOKUP(C:C,worksheet!A:T, 2, FALSE)</f>
        <v>4</v>
      </c>
      <c r="B10" t="str">
        <f>VLOOKUP(C:C,worksheet!A:T, 3, FALSE)</f>
        <v>SR-78 EB</v>
      </c>
      <c r="C10">
        <f>'[2]SR-78 EB'!A10</f>
        <v>29182</v>
      </c>
      <c r="D10">
        <f>VLOOKUP(C:C,worksheet!A:T, 4, FALSE)</f>
        <v>28</v>
      </c>
      <c r="E10">
        <f>VLOOKUP(C:C,worksheet!A:T, 5, FALSE)</f>
        <v>0.44</v>
      </c>
      <c r="F10" t="str">
        <f>VLOOKUP(C:C,worksheet!A:T, 6, FALSE)</f>
        <v>RANCHO SANTA FE</v>
      </c>
      <c r="G10">
        <f>VLOOKUP(C:C,worksheet!A:T, 8, FALSE)</f>
        <v>67.14</v>
      </c>
      <c r="H10">
        <f>VLOOKUP(C:C,worksheet!A:T, 10, FALSE)</f>
        <v>42.75</v>
      </c>
      <c r="I10">
        <f>VLOOKUP(C:C,worksheet!A:T, 13, FALSE)</f>
        <v>0</v>
      </c>
      <c r="J10">
        <f>VLOOKUP(C:C,worksheet!A:T, 15, FALSE)</f>
        <v>0</v>
      </c>
      <c r="K10" s="143">
        <f t="shared" si="0"/>
        <v>-1</v>
      </c>
      <c r="L10" s="143">
        <f t="shared" si="1"/>
        <v>-1</v>
      </c>
      <c r="M10" s="142"/>
    </row>
    <row r="11" spans="1:13" x14ac:dyDescent="0.25">
      <c r="A11">
        <f>VLOOKUP(C:C,worksheet!A:T, 2, FALSE)</f>
        <v>4</v>
      </c>
      <c r="B11" t="str">
        <f>VLOOKUP(C:C,worksheet!A:T, 3, FALSE)</f>
        <v>SR-78 EB</v>
      </c>
      <c r="C11">
        <f>'[2]SR-78 EB'!A11</f>
        <v>9039</v>
      </c>
      <c r="D11">
        <f>VLOOKUP(C:C,worksheet!A:T, 4, FALSE)</f>
        <v>30</v>
      </c>
      <c r="E11">
        <f>VLOOKUP(C:C,worksheet!A:T, 5, FALSE)</f>
        <v>7.0000000000000007E-2</v>
      </c>
      <c r="F11" t="str">
        <f>VLOOKUP(C:C,worksheet!A:T, 6, FALSE)</f>
        <v>LAS POSAS</v>
      </c>
      <c r="G11">
        <f>VLOOKUP(C:C,worksheet!A:T, 8, FALSE)</f>
        <v>67.14</v>
      </c>
      <c r="H11">
        <f>VLOOKUP(C:C,worksheet!A:T, 10, FALSE)</f>
        <v>42.75</v>
      </c>
      <c r="I11">
        <f>VLOOKUP(C:C,worksheet!A:T, 13, FALSE)</f>
        <v>0</v>
      </c>
      <c r="J11">
        <f>VLOOKUP(C:C,worksheet!A:T, 15, FALSE)</f>
        <v>0</v>
      </c>
      <c r="K11" s="143">
        <f t="shared" si="0"/>
        <v>-1</v>
      </c>
      <c r="L11" s="143">
        <f t="shared" si="1"/>
        <v>-1</v>
      </c>
      <c r="M11" s="142"/>
    </row>
    <row r="12" spans="1:13" x14ac:dyDescent="0.25">
      <c r="A12">
        <f>VLOOKUP(C:C,worksheet!A:T, 2, FALSE)</f>
        <v>4</v>
      </c>
      <c r="B12" t="str">
        <f>VLOOKUP(C:C,worksheet!A:T, 3, FALSE)</f>
        <v>SR-78 EB</v>
      </c>
      <c r="C12">
        <f>'[2]SR-78 EB'!A12</f>
        <v>16446</v>
      </c>
      <c r="D12">
        <f>VLOOKUP(C:C,worksheet!A:T, 4, FALSE)</f>
        <v>37</v>
      </c>
      <c r="E12">
        <f>VLOOKUP(C:C,worksheet!A:T, 5, FALSE)</f>
        <v>0.45</v>
      </c>
      <c r="F12" t="str">
        <f>VLOOKUP(C:C,worksheet!A:T, 6, FALSE)</f>
        <v>TWIN OAKS VALLEY</v>
      </c>
      <c r="G12">
        <f>VLOOKUP(C:C,worksheet!A:T, 8, FALSE)</f>
        <v>64.209999999999994</v>
      </c>
      <c r="H12">
        <f>VLOOKUP(C:C,worksheet!A:T, 10, FALSE)</f>
        <v>55.53</v>
      </c>
      <c r="I12">
        <f>VLOOKUP(C:C,worksheet!A:T, 13, FALSE)</f>
        <v>0</v>
      </c>
      <c r="J12">
        <f>VLOOKUP(C:C,worksheet!A:T, 15, FALSE)</f>
        <v>0</v>
      </c>
      <c r="K12" s="143">
        <f t="shared" si="0"/>
        <v>-1</v>
      </c>
      <c r="L12" s="143">
        <f t="shared" si="1"/>
        <v>-1</v>
      </c>
      <c r="M12" s="142"/>
    </row>
    <row r="13" spans="1:13" x14ac:dyDescent="0.25">
      <c r="A13">
        <f>VLOOKUP(C:C,worksheet!A:T, 2, FALSE)</f>
        <v>4</v>
      </c>
      <c r="B13" t="str">
        <f>VLOOKUP(C:C,worksheet!A:T, 3, FALSE)</f>
        <v>SR-78 EB</v>
      </c>
      <c r="C13">
        <f>'[2]SR-78 EB'!A13</f>
        <v>7963</v>
      </c>
      <c r="D13">
        <f>VLOOKUP(C:C,worksheet!A:T, 4, FALSE)</f>
        <v>40</v>
      </c>
      <c r="E13">
        <f>VLOOKUP(C:C,worksheet!A:T, 5, FALSE)</f>
        <v>0.53</v>
      </c>
      <c r="F13" t="str">
        <f>VLOOKUP(C:C,worksheet!A:T, 6, FALSE)</f>
        <v>WOODLAND</v>
      </c>
      <c r="G13">
        <f>VLOOKUP(C:C,worksheet!A:T, 8, FALSE)</f>
        <v>58.44</v>
      </c>
      <c r="H13">
        <f>VLOOKUP(C:C,worksheet!A:T, 10, FALSE)</f>
        <v>49.08</v>
      </c>
      <c r="I13">
        <f>VLOOKUP(C:C,worksheet!A:T, 13, FALSE)</f>
        <v>0</v>
      </c>
      <c r="J13">
        <f>VLOOKUP(C:C,worksheet!A:T, 15, FALSE)</f>
        <v>0</v>
      </c>
      <c r="K13" s="143">
        <f t="shared" si="0"/>
        <v>-1</v>
      </c>
      <c r="L13" s="143">
        <f t="shared" si="1"/>
        <v>-1</v>
      </c>
      <c r="M13" s="142"/>
    </row>
    <row r="14" spans="1:13" x14ac:dyDescent="0.25">
      <c r="A14">
        <f>VLOOKUP(C:C,worksheet!A:T, 2, FALSE)</f>
        <v>4</v>
      </c>
      <c r="B14" t="str">
        <f>VLOOKUP(C:C,worksheet!A:T, 3, FALSE)</f>
        <v>SR-78 EB</v>
      </c>
      <c r="C14">
        <f>'[2]SR-78 EB'!A14</f>
        <v>8846</v>
      </c>
      <c r="D14">
        <f>VLOOKUP(C:C,worksheet!A:T, 4, FALSE)</f>
        <v>42</v>
      </c>
      <c r="E14">
        <f>VLOOKUP(C:C,worksheet!A:T, 5, FALSE)</f>
        <v>0.4</v>
      </c>
      <c r="F14" t="str">
        <f>VLOOKUP(C:C,worksheet!A:T, 6, FALSE)</f>
        <v>WOODLAND</v>
      </c>
      <c r="G14">
        <f>VLOOKUP(C:C,worksheet!A:T, 8, FALSE)</f>
        <v>48.2</v>
      </c>
      <c r="H14">
        <f>VLOOKUP(C:C,worksheet!A:T, 10, FALSE)</f>
        <v>38.68</v>
      </c>
      <c r="I14">
        <f>VLOOKUP(C:C,worksheet!A:T, 13, FALSE)</f>
        <v>0</v>
      </c>
      <c r="J14">
        <f>VLOOKUP(C:C,worksheet!A:T, 15, FALSE)</f>
        <v>0</v>
      </c>
      <c r="K14" s="143">
        <f t="shared" si="0"/>
        <v>-1</v>
      </c>
      <c r="L14" s="143">
        <f t="shared" si="1"/>
        <v>-1</v>
      </c>
      <c r="M14" s="142"/>
    </row>
    <row r="15" spans="1:13" x14ac:dyDescent="0.25">
      <c r="A15">
        <f>VLOOKUP(C:C,worksheet!A:T, 2, FALSE)</f>
        <v>4</v>
      </c>
      <c r="B15" t="str">
        <f>VLOOKUP(C:C,worksheet!A:T, 3, FALSE)</f>
        <v>SR-78 EB</v>
      </c>
      <c r="C15">
        <f>'[2]SR-78 EB'!A15</f>
        <v>8042</v>
      </c>
      <c r="D15">
        <f>VLOOKUP(C:C,worksheet!A:T, 4, FALSE)</f>
        <v>44</v>
      </c>
      <c r="E15">
        <f>VLOOKUP(C:C,worksheet!A:T, 5, FALSE)</f>
        <v>0.37</v>
      </c>
      <c r="F15" t="str">
        <f>VLOOKUP(C:C,worksheet!A:T, 6, FALSE)</f>
        <v>NORDAHL</v>
      </c>
      <c r="G15">
        <f>VLOOKUP(C:C,worksheet!A:T, 8, FALSE)</f>
        <v>43.81</v>
      </c>
      <c r="H15">
        <f>VLOOKUP(C:C,worksheet!A:T, 10, FALSE)</f>
        <v>44.9</v>
      </c>
      <c r="I15">
        <f>VLOOKUP(C:C,worksheet!A:T, 13, FALSE)</f>
        <v>0</v>
      </c>
      <c r="J15">
        <f>VLOOKUP(C:C,worksheet!A:T, 15, FALSE)</f>
        <v>0</v>
      </c>
      <c r="K15" s="143">
        <f t="shared" si="0"/>
        <v>-1</v>
      </c>
      <c r="L15" s="143">
        <f t="shared" si="1"/>
        <v>-1</v>
      </c>
      <c r="M15" s="142"/>
    </row>
    <row r="16" spans="1:13" x14ac:dyDescent="0.25">
      <c r="A16">
        <f>VLOOKUP(C:C,worksheet!A:T, 2, FALSE)</f>
        <v>4</v>
      </c>
      <c r="B16" t="str">
        <f>VLOOKUP(C:C,worksheet!A:T, 3, FALSE)</f>
        <v>SR-78 EB</v>
      </c>
      <c r="C16">
        <f>'[2]SR-78 EB'!A16</f>
        <v>12838</v>
      </c>
      <c r="D16">
        <f>VLOOKUP(C:C,worksheet!A:T, 4, FALSE)</f>
        <v>45</v>
      </c>
      <c r="E16">
        <f>VLOOKUP(C:C,worksheet!A:T, 5, FALSE)</f>
        <v>0.46</v>
      </c>
      <c r="F16" t="str">
        <f>VLOOKUP(C:C,worksheet!A:T, 6, FALSE)</f>
        <v>NORDAHL</v>
      </c>
      <c r="G16">
        <f>VLOOKUP(C:C,worksheet!A:T, 8, FALSE)</f>
        <v>43.81</v>
      </c>
      <c r="H16">
        <f>VLOOKUP(C:C,worksheet!A:T, 10, FALSE)</f>
        <v>44.9</v>
      </c>
      <c r="I16">
        <f>VLOOKUP(C:C,worksheet!A:T, 13, FALSE)</f>
        <v>0</v>
      </c>
      <c r="J16">
        <f>VLOOKUP(C:C,worksheet!A:T, 15, FALSE)</f>
        <v>0</v>
      </c>
      <c r="K16" s="143">
        <f t="shared" si="0"/>
        <v>-1</v>
      </c>
      <c r="L16" s="143">
        <f t="shared" si="1"/>
        <v>-1</v>
      </c>
      <c r="M16" s="142"/>
    </row>
    <row r="17" spans="1:13" x14ac:dyDescent="0.25">
      <c r="A17">
        <f>VLOOKUP(C:C,worksheet!A:T, 2, FALSE)</f>
        <v>4</v>
      </c>
      <c r="B17" t="str">
        <f>VLOOKUP(C:C,worksheet!A:T, 3, FALSE)</f>
        <v>SR-78 EB</v>
      </c>
      <c r="C17">
        <f>'[2]SR-78 EB'!A17</f>
        <v>12841</v>
      </c>
      <c r="D17">
        <f>VLOOKUP(C:C,worksheet!A:T, 4, FALSE)</f>
        <v>46</v>
      </c>
      <c r="E17">
        <f>VLOOKUP(C:C,worksheet!A:T, 5, FALSE)</f>
        <v>0.21</v>
      </c>
      <c r="F17" t="str">
        <f>VLOOKUP(C:C,worksheet!A:T, 6, FALSE)</f>
        <v>I-15 SB</v>
      </c>
      <c r="G17">
        <f>VLOOKUP(C:C,worksheet!A:T, 8, FALSE)</f>
        <v>59.43</v>
      </c>
      <c r="H17">
        <f>VLOOKUP(C:C,worksheet!A:T, 10, FALSE)</f>
        <v>60.62</v>
      </c>
      <c r="I17">
        <f>VLOOKUP(C:C,worksheet!A:T, 13, FALSE)</f>
        <v>0</v>
      </c>
      <c r="J17">
        <f>VLOOKUP(C:C,worksheet!A:T, 15, FALSE)</f>
        <v>0</v>
      </c>
      <c r="K17" s="143">
        <f t="shared" si="0"/>
        <v>-1</v>
      </c>
      <c r="L17" s="143">
        <f t="shared" si="1"/>
        <v>-1</v>
      </c>
      <c r="M17" s="142"/>
    </row>
    <row r="18" spans="1:13" x14ac:dyDescent="0.25">
      <c r="A18">
        <f>VLOOKUP(C:C,worksheet!A:T, 2, FALSE)</f>
        <v>4</v>
      </c>
      <c r="B18" t="str">
        <f>VLOOKUP(C:C,worksheet!A:T, 3, FALSE)</f>
        <v>SR-78 EB</v>
      </c>
      <c r="C18">
        <f>'[2]SR-78 EB'!A18</f>
        <v>12836</v>
      </c>
      <c r="D18">
        <f>VLOOKUP(C:C,worksheet!A:T, 4, FALSE)</f>
        <v>47</v>
      </c>
      <c r="E18">
        <f>VLOOKUP(C:C,worksheet!A:T, 5, FALSE)</f>
        <v>0.5</v>
      </c>
      <c r="F18" t="str">
        <f>VLOOKUP(C:C,worksheet!A:T, 6, FALSE)</f>
        <v>I-15 NB</v>
      </c>
      <c r="G18">
        <f>VLOOKUP(C:C,worksheet!A:T, 8, FALSE)</f>
        <v>59.43</v>
      </c>
      <c r="H18">
        <f>VLOOKUP(C:C,worksheet!A:T, 10, FALSE)</f>
        <v>60.62</v>
      </c>
      <c r="I18">
        <f>VLOOKUP(C:C,worksheet!A:T, 13, FALSE)</f>
        <v>0</v>
      </c>
      <c r="J18">
        <f>VLOOKUP(C:C,worksheet!A:T, 15, FALSE)</f>
        <v>0</v>
      </c>
      <c r="K18" s="143">
        <f t="shared" si="0"/>
        <v>-1</v>
      </c>
      <c r="L18" s="143">
        <f t="shared" si="1"/>
        <v>-1</v>
      </c>
      <c r="M18" s="142"/>
    </row>
    <row r="19" spans="1:13" x14ac:dyDescent="0.25">
      <c r="A19">
        <f>VLOOKUP(C:C,worksheet!A:T, 2, FALSE)</f>
        <v>4</v>
      </c>
      <c r="B19" t="str">
        <f>VLOOKUP(C:C,worksheet!A:T, 3, FALSE)</f>
        <v>SR-78 EB</v>
      </c>
      <c r="C19">
        <f>'[2]SR-78 EB'!A19</f>
        <v>21941</v>
      </c>
      <c r="D19">
        <f>VLOOKUP(C:C,worksheet!A:T, 4, FALSE)</f>
        <v>49</v>
      </c>
      <c r="E19">
        <f>VLOOKUP(C:C,worksheet!A:T, 5, FALSE)</f>
        <v>0.56000000000000005</v>
      </c>
      <c r="F19" t="str">
        <f>VLOOKUP(C:C,worksheet!A:T, 6, FALSE)</f>
        <v>CENTRE CITY</v>
      </c>
      <c r="G19">
        <f>VLOOKUP(C:C,worksheet!A:T, 8, FALSE)</f>
        <v>56.45</v>
      </c>
      <c r="H19">
        <f>VLOOKUP(C:C,worksheet!A:T, 10, FALSE)</f>
        <v>47.86</v>
      </c>
      <c r="I19">
        <f>VLOOKUP(C:C,worksheet!A:T, 13, FALSE)</f>
        <v>0</v>
      </c>
      <c r="J19">
        <f>VLOOKUP(C:C,worksheet!A:T, 15, FALSE)</f>
        <v>0</v>
      </c>
      <c r="K19" s="143">
        <f t="shared" si="0"/>
        <v>-1</v>
      </c>
      <c r="L19" s="143">
        <f t="shared" si="1"/>
        <v>-1</v>
      </c>
      <c r="M19" s="142"/>
    </row>
    <row r="20" spans="1:13" x14ac:dyDescent="0.25">
      <c r="K20" s="143"/>
      <c r="L20" s="143"/>
      <c r="M20" s="142"/>
    </row>
    <row r="21" spans="1:13" x14ac:dyDescent="0.25">
      <c r="K21" s="142"/>
      <c r="L21" s="142"/>
      <c r="M21" s="142"/>
    </row>
    <row r="22" spans="1:13" x14ac:dyDescent="0.25">
      <c r="K22" s="142"/>
      <c r="L22" s="142"/>
      <c r="M22" s="142"/>
    </row>
    <row r="23" spans="1:13" x14ac:dyDescent="0.25">
      <c r="K23" s="142"/>
      <c r="L23" s="142"/>
      <c r="M23" s="142"/>
    </row>
    <row r="24" spans="1:13" x14ac:dyDescent="0.25">
      <c r="K24" s="142"/>
      <c r="L24" s="142"/>
      <c r="M24" s="142"/>
    </row>
    <row r="25" spans="1:13" x14ac:dyDescent="0.25">
      <c r="K25" s="142"/>
      <c r="L25" s="142"/>
      <c r="M25" s="142"/>
    </row>
    <row r="26" spans="1:13" x14ac:dyDescent="0.25">
      <c r="K26" s="142"/>
      <c r="L26" s="142"/>
      <c r="M26" s="142"/>
    </row>
    <row r="27" spans="1:13" x14ac:dyDescent="0.25">
      <c r="K27" s="142"/>
      <c r="L27" s="142"/>
      <c r="M27" s="142"/>
    </row>
    <row r="28" spans="1:13" x14ac:dyDescent="0.25">
      <c r="K28" s="142"/>
      <c r="L28" s="142"/>
      <c r="M28" s="142"/>
    </row>
    <row r="29" spans="1:13" x14ac:dyDescent="0.25">
      <c r="K29" s="142"/>
      <c r="L29" s="142"/>
      <c r="M29" s="142"/>
    </row>
    <row r="30" spans="1:13" x14ac:dyDescent="0.25">
      <c r="K30" s="142"/>
      <c r="L30" s="142"/>
      <c r="M30" s="142"/>
    </row>
    <row r="31" spans="1:13" x14ac:dyDescent="0.25">
      <c r="K31" s="142"/>
      <c r="L31" s="142"/>
      <c r="M31" s="142"/>
    </row>
    <row r="32" spans="1:13" x14ac:dyDescent="0.25">
      <c r="K32" s="142"/>
      <c r="L32" s="142"/>
      <c r="M32" s="142"/>
    </row>
    <row r="33" spans="11:13" x14ac:dyDescent="0.25">
      <c r="K33" s="142"/>
      <c r="L33" s="142"/>
      <c r="M33" s="142"/>
    </row>
    <row r="34" spans="11:13" x14ac:dyDescent="0.25">
      <c r="K34" s="142"/>
      <c r="L34" s="142"/>
      <c r="M34" s="142"/>
    </row>
    <row r="35" spans="11:13" x14ac:dyDescent="0.25">
      <c r="K35" s="142"/>
      <c r="L35" s="142"/>
      <c r="M35" s="142"/>
    </row>
    <row r="36" spans="11:13" x14ac:dyDescent="0.25">
      <c r="K36" s="142"/>
      <c r="L36" s="142"/>
      <c r="M36" s="142"/>
    </row>
    <row r="37" spans="11:13" x14ac:dyDescent="0.25">
      <c r="K37" s="142"/>
      <c r="L37" s="142"/>
      <c r="M37" s="142"/>
    </row>
    <row r="38" spans="11:13" x14ac:dyDescent="0.25">
      <c r="K38" s="142"/>
      <c r="L38" s="142"/>
      <c r="M38" s="142"/>
    </row>
    <row r="39" spans="11:13" x14ac:dyDescent="0.25">
      <c r="K39" s="142"/>
      <c r="L39" s="142"/>
      <c r="M39" s="142"/>
    </row>
    <row r="40" spans="11:13" x14ac:dyDescent="0.25">
      <c r="K40" s="142"/>
      <c r="L40" s="142"/>
      <c r="M40" s="142"/>
    </row>
    <row r="41" spans="11:13" x14ac:dyDescent="0.25">
      <c r="K41" s="142"/>
      <c r="L41" s="142"/>
      <c r="M41" s="142"/>
    </row>
    <row r="42" spans="11:13" x14ac:dyDescent="0.25">
      <c r="K42" s="142"/>
      <c r="L42" s="142"/>
      <c r="M42" s="142"/>
    </row>
    <row r="43" spans="11:13" x14ac:dyDescent="0.25">
      <c r="K43" s="142"/>
      <c r="L43" s="142"/>
      <c r="M43" s="142"/>
    </row>
    <row r="44" spans="11:13" x14ac:dyDescent="0.25">
      <c r="K44" s="142"/>
      <c r="L44" s="142"/>
      <c r="M44" s="142"/>
    </row>
    <row r="45" spans="11:13" x14ac:dyDescent="0.25">
      <c r="K45" s="142"/>
      <c r="L45" s="142"/>
      <c r="M45" s="142"/>
    </row>
    <row r="46" spans="11:13" x14ac:dyDescent="0.25">
      <c r="K46" s="142"/>
      <c r="L46" s="142"/>
      <c r="M46" s="142"/>
    </row>
    <row r="47" spans="11:13" x14ac:dyDescent="0.25">
      <c r="K47" s="142"/>
      <c r="L47" s="142"/>
      <c r="M47" s="142"/>
    </row>
    <row r="48" spans="11:13" x14ac:dyDescent="0.25">
      <c r="K48" s="142"/>
      <c r="L48" s="142"/>
      <c r="M48" s="142"/>
    </row>
    <row r="49" spans="11:13" x14ac:dyDescent="0.25">
      <c r="K49" s="142"/>
      <c r="L49" s="142"/>
      <c r="M49" s="142"/>
    </row>
    <row r="50" spans="11:13" x14ac:dyDescent="0.25">
      <c r="K50" s="142"/>
      <c r="L50" s="142"/>
      <c r="M50" s="142"/>
    </row>
    <row r="51" spans="11:13" x14ac:dyDescent="0.25">
      <c r="K51" s="142"/>
      <c r="L51" s="142"/>
      <c r="M51" s="142"/>
    </row>
    <row r="52" spans="11:13" x14ac:dyDescent="0.25">
      <c r="K52" s="142"/>
      <c r="L52" s="142"/>
      <c r="M52" s="142"/>
    </row>
    <row r="53" spans="11:13" x14ac:dyDescent="0.25">
      <c r="K53" s="142"/>
      <c r="L53" s="142"/>
      <c r="M53" s="142"/>
    </row>
    <row r="54" spans="11:13" x14ac:dyDescent="0.25">
      <c r="K54" s="142"/>
      <c r="L54" s="142"/>
      <c r="M54" s="142"/>
    </row>
    <row r="55" spans="11:13" x14ac:dyDescent="0.25">
      <c r="K55" s="142"/>
      <c r="L55" s="142"/>
      <c r="M55" s="142"/>
    </row>
    <row r="56" spans="11:13" x14ac:dyDescent="0.25">
      <c r="K56" s="142"/>
      <c r="L56" s="142"/>
      <c r="M56" s="142"/>
    </row>
    <row r="57" spans="11:13" x14ac:dyDescent="0.25">
      <c r="K57" s="142"/>
      <c r="L57" s="142"/>
      <c r="M57" s="142"/>
    </row>
    <row r="58" spans="11:13" x14ac:dyDescent="0.25">
      <c r="K58" s="142"/>
      <c r="L58" s="142"/>
      <c r="M58" s="142"/>
    </row>
    <row r="59" spans="11:13" x14ac:dyDescent="0.25">
      <c r="K59" s="142"/>
      <c r="L59" s="142"/>
      <c r="M59" s="142"/>
    </row>
    <row r="60" spans="11:13" x14ac:dyDescent="0.25">
      <c r="K60" s="142"/>
      <c r="L60" s="142"/>
      <c r="M60" s="142"/>
    </row>
    <row r="61" spans="11:13" x14ac:dyDescent="0.25">
      <c r="K61" s="142"/>
      <c r="L61" s="142"/>
      <c r="M61" s="142"/>
    </row>
    <row r="62" spans="11:13" x14ac:dyDescent="0.25">
      <c r="K62" s="142"/>
      <c r="L62" s="142"/>
      <c r="M62" s="142"/>
    </row>
    <row r="63" spans="11:13" x14ac:dyDescent="0.25">
      <c r="K63" s="142"/>
      <c r="L63" s="142"/>
      <c r="M63" s="142"/>
    </row>
    <row r="64" spans="11:13" x14ac:dyDescent="0.25">
      <c r="K64" s="142"/>
      <c r="L64" s="142"/>
      <c r="M64" s="142"/>
    </row>
    <row r="65" spans="11:13" x14ac:dyDescent="0.25">
      <c r="K65" s="142"/>
      <c r="L65" s="142"/>
      <c r="M65" s="142"/>
    </row>
    <row r="66" spans="11:13" x14ac:dyDescent="0.25">
      <c r="K66" s="142"/>
      <c r="L66" s="142"/>
      <c r="M66" s="142"/>
    </row>
    <row r="67" spans="11:13" x14ac:dyDescent="0.25">
      <c r="K67" s="142"/>
      <c r="L67" s="142"/>
      <c r="M67" s="142"/>
    </row>
    <row r="68" spans="11:13" x14ac:dyDescent="0.25">
      <c r="K68" s="142"/>
      <c r="L68" s="142"/>
      <c r="M68" s="142"/>
    </row>
    <row r="69" spans="11:13" x14ac:dyDescent="0.25">
      <c r="K69" s="142"/>
      <c r="L69" s="142"/>
      <c r="M69" s="142"/>
    </row>
    <row r="70" spans="11:13" x14ac:dyDescent="0.25">
      <c r="K70" s="142"/>
      <c r="L70" s="142"/>
      <c r="M70" s="142"/>
    </row>
    <row r="71" spans="11:13" x14ac:dyDescent="0.25">
      <c r="K71" s="142"/>
      <c r="L71" s="142"/>
      <c r="M71" s="142"/>
    </row>
    <row r="72" spans="11:13" x14ac:dyDescent="0.25">
      <c r="K72" s="142"/>
      <c r="L72" s="142"/>
      <c r="M72" s="142"/>
    </row>
    <row r="73" spans="11:13" x14ac:dyDescent="0.25">
      <c r="K73" s="142"/>
      <c r="L73" s="142"/>
      <c r="M73" s="142"/>
    </row>
    <row r="74" spans="11:13" x14ac:dyDescent="0.25">
      <c r="K74" s="142"/>
      <c r="L74" s="142"/>
      <c r="M74" s="142"/>
    </row>
    <row r="75" spans="11:13" x14ac:dyDescent="0.25">
      <c r="K75" s="142"/>
      <c r="L75" s="142"/>
      <c r="M75" s="142"/>
    </row>
    <row r="76" spans="11:13" x14ac:dyDescent="0.25">
      <c r="K76" s="142"/>
      <c r="L76" s="142"/>
      <c r="M76" s="142"/>
    </row>
    <row r="77" spans="11:13" x14ac:dyDescent="0.25">
      <c r="K77" s="142"/>
      <c r="L77" s="142"/>
      <c r="M77" s="142"/>
    </row>
    <row r="78" spans="11:13" x14ac:dyDescent="0.25">
      <c r="K78" s="142"/>
      <c r="L78" s="142"/>
      <c r="M78" s="142"/>
    </row>
    <row r="79" spans="11:13" x14ac:dyDescent="0.25">
      <c r="K79" s="142"/>
      <c r="L79" s="142"/>
      <c r="M79" s="142"/>
    </row>
    <row r="80" spans="11:13" x14ac:dyDescent="0.25">
      <c r="K80" s="142"/>
      <c r="L80" s="142"/>
      <c r="M80" s="142"/>
    </row>
    <row r="81" spans="11:13" x14ac:dyDescent="0.25">
      <c r="K81" s="142"/>
      <c r="L81" s="142"/>
      <c r="M81" s="142"/>
    </row>
    <row r="82" spans="11:13" x14ac:dyDescent="0.25">
      <c r="K82" s="142"/>
      <c r="L82" s="142"/>
      <c r="M82" s="142"/>
    </row>
    <row r="83" spans="11:13" x14ac:dyDescent="0.25">
      <c r="K83" s="142"/>
      <c r="L83" s="142"/>
      <c r="M83" s="142"/>
    </row>
    <row r="84" spans="11:13" x14ac:dyDescent="0.25">
      <c r="K84" s="142"/>
      <c r="L84" s="142"/>
      <c r="M84" s="142"/>
    </row>
    <row r="85" spans="11:13" x14ac:dyDescent="0.25">
      <c r="K85" s="142"/>
      <c r="L85" s="142"/>
      <c r="M85" s="142"/>
    </row>
    <row r="86" spans="11:13" x14ac:dyDescent="0.25">
      <c r="K86" s="142"/>
      <c r="L86" s="142"/>
      <c r="M86" s="142"/>
    </row>
    <row r="87" spans="11:13" x14ac:dyDescent="0.25">
      <c r="K87" s="142"/>
      <c r="L87" s="142"/>
      <c r="M87" s="142"/>
    </row>
    <row r="88" spans="11:13" x14ac:dyDescent="0.25">
      <c r="K88" s="142"/>
      <c r="L88" s="142"/>
      <c r="M88" s="142"/>
    </row>
    <row r="89" spans="11:13" x14ac:dyDescent="0.25">
      <c r="K89" s="142"/>
      <c r="L89" s="142"/>
      <c r="M89" s="142"/>
    </row>
    <row r="90" spans="11:13" x14ac:dyDescent="0.25">
      <c r="K90" s="142"/>
      <c r="L90" s="142"/>
      <c r="M90" s="142"/>
    </row>
    <row r="91" spans="11:13" x14ac:dyDescent="0.25">
      <c r="K91" s="142"/>
      <c r="L91" s="142"/>
      <c r="M91" s="142"/>
    </row>
    <row r="92" spans="11:13" x14ac:dyDescent="0.25">
      <c r="K92" s="142"/>
      <c r="L92" s="142"/>
      <c r="M92" s="142"/>
    </row>
    <row r="93" spans="11:13" x14ac:dyDescent="0.25">
      <c r="K93" s="142"/>
      <c r="L93" s="142"/>
      <c r="M93" s="142"/>
    </row>
    <row r="94" spans="11:13" x14ac:dyDescent="0.25">
      <c r="K94" s="142"/>
      <c r="L94" s="142"/>
      <c r="M94" s="142"/>
    </row>
    <row r="95" spans="11:13" x14ac:dyDescent="0.25">
      <c r="K95" s="142"/>
      <c r="L95" s="142"/>
      <c r="M95" s="142"/>
    </row>
    <row r="96" spans="11:13" x14ac:dyDescent="0.25">
      <c r="K96" s="142"/>
      <c r="L96" s="142"/>
      <c r="M96" s="142"/>
    </row>
    <row r="97" spans="11:13" x14ac:dyDescent="0.25">
      <c r="K97" s="142"/>
      <c r="L97" s="142"/>
      <c r="M97" s="142"/>
    </row>
    <row r="98" spans="11:13" x14ac:dyDescent="0.25">
      <c r="K98" s="142"/>
      <c r="L98" s="142"/>
      <c r="M98" s="142"/>
    </row>
    <row r="99" spans="11:13" x14ac:dyDescent="0.25">
      <c r="K99" s="142"/>
      <c r="L99" s="142"/>
      <c r="M99" s="142"/>
    </row>
    <row r="100" spans="11:13" x14ac:dyDescent="0.25">
      <c r="K100" s="142"/>
      <c r="L100" s="142"/>
      <c r="M100" s="142"/>
    </row>
    <row r="101" spans="11:13" x14ac:dyDescent="0.25">
      <c r="K101" s="142"/>
      <c r="L101" s="142"/>
      <c r="M101" s="142"/>
    </row>
    <row r="102" spans="11:13" x14ac:dyDescent="0.25">
      <c r="K102" s="142"/>
      <c r="L102" s="142"/>
      <c r="M102" s="142"/>
    </row>
    <row r="103" spans="11:13" x14ac:dyDescent="0.25">
      <c r="K103" s="142"/>
      <c r="L103" s="142"/>
      <c r="M103" s="142"/>
    </row>
    <row r="104" spans="11:13" x14ac:dyDescent="0.25">
      <c r="K104" s="142"/>
      <c r="L104" s="142"/>
      <c r="M104" s="142"/>
    </row>
    <row r="105" spans="11:13" x14ac:dyDescent="0.25">
      <c r="K105" s="142"/>
      <c r="L105" s="142"/>
      <c r="M105" s="142"/>
    </row>
    <row r="106" spans="11:13" x14ac:dyDescent="0.25">
      <c r="K106" s="142"/>
      <c r="L106" s="142"/>
      <c r="M106" s="142"/>
    </row>
    <row r="107" spans="11:13" x14ac:dyDescent="0.25">
      <c r="K107" s="142"/>
      <c r="L107" s="142"/>
      <c r="M107" s="142"/>
    </row>
    <row r="108" spans="11:13" x14ac:dyDescent="0.25">
      <c r="K108" s="142"/>
      <c r="L108" s="142"/>
      <c r="M108" s="142"/>
    </row>
    <row r="109" spans="11:13" x14ac:dyDescent="0.25">
      <c r="K109" s="142"/>
      <c r="L109" s="142"/>
      <c r="M109" s="142"/>
    </row>
    <row r="110" spans="11:13" x14ac:dyDescent="0.25">
      <c r="K110" s="142"/>
      <c r="L110" s="142"/>
      <c r="M110" s="142"/>
    </row>
    <row r="111" spans="11:13" x14ac:dyDescent="0.25">
      <c r="K111" s="142"/>
      <c r="L111" s="142"/>
      <c r="M111" s="142"/>
    </row>
    <row r="112" spans="11:13" x14ac:dyDescent="0.25">
      <c r="K112" s="142"/>
      <c r="L112" s="142"/>
      <c r="M112" s="142"/>
    </row>
    <row r="113" spans="11:13" x14ac:dyDescent="0.25">
      <c r="K113" s="142"/>
      <c r="L113" s="142"/>
      <c r="M113" s="142"/>
    </row>
    <row r="114" spans="11:13" x14ac:dyDescent="0.25">
      <c r="K114" s="142"/>
      <c r="L114" s="142"/>
      <c r="M114" s="142"/>
    </row>
    <row r="115" spans="11:13" x14ac:dyDescent="0.25">
      <c r="K115" s="142"/>
      <c r="L115" s="142"/>
      <c r="M115" s="142"/>
    </row>
    <row r="116" spans="11:13" x14ac:dyDescent="0.25">
      <c r="K116" s="142"/>
      <c r="L116" s="142"/>
      <c r="M116" s="142"/>
    </row>
    <row r="117" spans="11:13" x14ac:dyDescent="0.25">
      <c r="K117" s="142"/>
      <c r="L117" s="142"/>
      <c r="M117" s="142"/>
    </row>
    <row r="118" spans="11:13" x14ac:dyDescent="0.25">
      <c r="K118" s="142"/>
      <c r="L118" s="142"/>
      <c r="M118" s="142"/>
    </row>
  </sheetData>
  <conditionalFormatting sqref="K20">
    <cfRule type="cellIs" dxfId="79" priority="7" operator="lessThan">
      <formula>-0.2</formula>
    </cfRule>
    <cfRule type="cellIs" dxfId="78" priority="8" operator="greaterThan">
      <formula>0.2</formula>
    </cfRule>
  </conditionalFormatting>
  <conditionalFormatting sqref="L20">
    <cfRule type="cellIs" dxfId="77" priority="5" operator="lessThan">
      <formula>-0.2</formula>
    </cfRule>
    <cfRule type="cellIs" dxfId="76" priority="6" operator="greaterThan">
      <formula>0.2</formula>
    </cfRule>
  </conditionalFormatting>
  <conditionalFormatting sqref="K2:K19">
    <cfRule type="cellIs" dxfId="75" priority="3" operator="lessThan">
      <formula>-0.2</formula>
    </cfRule>
    <cfRule type="cellIs" dxfId="74" priority="4" operator="greaterThan">
      <formula>0.2</formula>
    </cfRule>
  </conditionalFormatting>
  <conditionalFormatting sqref="L2:L19">
    <cfRule type="cellIs" dxfId="73" priority="1" operator="lessThan">
      <formula>-0.2</formula>
    </cfRule>
    <cfRule type="cellIs" dxfId="72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9" tint="0.59999389629810485"/>
  </sheetPr>
  <dimension ref="A1:M118"/>
  <sheetViews>
    <sheetView showGridLines="0" topLeftCell="G1" zoomScale="80" zoomScaleNormal="80" workbookViewId="0">
      <selection activeCell="V46" sqref="V46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4" width="6.42578125" bestFit="1" customWidth="1"/>
    <col min="5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3</v>
      </c>
      <c r="B2" t="str">
        <f>VLOOKUP(C:C,worksheet!A:T, 3, FALSE)</f>
        <v>SR-78 WB</v>
      </c>
      <c r="C2">
        <f>'[2]SR-78 WB'!A2</f>
        <v>12823</v>
      </c>
      <c r="D2">
        <f>VLOOKUP(C:C,worksheet!A:T, 4, FALSE)</f>
        <v>2</v>
      </c>
      <c r="E2">
        <f>VLOOKUP(C:C,worksheet!A:T, 5, FALSE)</f>
        <v>0.21</v>
      </c>
      <c r="F2" t="str">
        <f>VLOOKUP(C:C,worksheet!A:T, 6, FALSE)</f>
        <v>CENTRE CITY</v>
      </c>
      <c r="G2">
        <f>VLOOKUP(C:C,worksheet!A:T, 8, FALSE)</f>
        <v>47.93</v>
      </c>
      <c r="H2">
        <f>VLOOKUP(C:C,worksheet!A:T, 10, FALSE)</f>
        <v>55.26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3</v>
      </c>
      <c r="B3" t="str">
        <f>VLOOKUP(C:C,worksheet!A:T, 3, FALSE)</f>
        <v>SR-78 WB</v>
      </c>
      <c r="C3">
        <f>'[2]SR-78 WB'!A3</f>
        <v>21942</v>
      </c>
      <c r="D3">
        <f>VLOOKUP(C:C,worksheet!A:T, 4, FALSE)</f>
        <v>4</v>
      </c>
      <c r="E3">
        <f>VLOOKUP(C:C,worksheet!A:T, 5, FALSE)</f>
        <v>0.85</v>
      </c>
      <c r="F3" t="str">
        <f>VLOOKUP(C:C,worksheet!A:T, 6, FALSE)</f>
        <v>I-15 NB</v>
      </c>
      <c r="G3">
        <f>VLOOKUP(C:C,worksheet!A:T, 8, FALSE)</f>
        <v>38.19</v>
      </c>
      <c r="H3">
        <f>VLOOKUP(C:C,worksheet!A:T, 10, FALSE)</f>
        <v>50.39</v>
      </c>
      <c r="I3">
        <f>VLOOKUP(C:C,worksheet!A:T, 13, FALSE)</f>
        <v>0</v>
      </c>
      <c r="J3">
        <f>VLOOKUP(C:C,worksheet!A:T, 15, FALSE)</f>
        <v>0</v>
      </c>
      <c r="K3" s="143">
        <f t="shared" ref="K3:K18" si="0">(I3/G3)-1</f>
        <v>-1</v>
      </c>
      <c r="L3" s="143">
        <f t="shared" ref="L3:L18" si="1">(J3/H3)-1</f>
        <v>-1</v>
      </c>
      <c r="M3" s="142"/>
    </row>
    <row r="4" spans="1:13" x14ac:dyDescent="0.25">
      <c r="A4">
        <f>VLOOKUP(C:C,worksheet!A:T, 2, FALSE)</f>
        <v>3</v>
      </c>
      <c r="B4" t="str">
        <f>VLOOKUP(C:C,worksheet!A:T, 3, FALSE)</f>
        <v>SR-78 WB</v>
      </c>
      <c r="C4">
        <f>'[2]SR-78 WB'!A4</f>
        <v>8056</v>
      </c>
      <c r="D4">
        <f>VLOOKUP(C:C,worksheet!A:T, 4, FALSE)</f>
        <v>9</v>
      </c>
      <c r="E4">
        <f>VLOOKUP(C:C,worksheet!A:T, 5, FALSE)</f>
        <v>0.33</v>
      </c>
      <c r="F4" t="str">
        <f>VLOOKUP(C:C,worksheet!A:T, 6, FALSE)</f>
        <v>WOODLAND</v>
      </c>
      <c r="G4">
        <f>VLOOKUP(C:C,worksheet!A:T, 8, FALSE)</f>
        <v>59.94</v>
      </c>
      <c r="H4">
        <f>VLOOKUP(C:C,worksheet!A:T, 10, FALSE)</f>
        <v>48.65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A5">
        <f>VLOOKUP(C:C,worksheet!A:T, 2, FALSE)</f>
        <v>3</v>
      </c>
      <c r="B5" t="str">
        <f>VLOOKUP(C:C,worksheet!A:T, 3, FALSE)</f>
        <v>SR-78 WB</v>
      </c>
      <c r="C5">
        <f>'[2]SR-78 WB'!A5</f>
        <v>16447</v>
      </c>
      <c r="D5">
        <f>VLOOKUP(C:C,worksheet!A:T, 4, FALSE)</f>
        <v>11</v>
      </c>
      <c r="E5">
        <f>VLOOKUP(C:C,worksheet!A:T, 5, FALSE)</f>
        <v>0.13</v>
      </c>
      <c r="F5" t="str">
        <f>VLOOKUP(C:C,worksheet!A:T, 6, FALSE)</f>
        <v>WOODLAND</v>
      </c>
      <c r="G5">
        <f>VLOOKUP(C:C,worksheet!A:T, 8, FALSE)</f>
        <v>62.61</v>
      </c>
      <c r="H5">
        <f>VLOOKUP(C:C,worksheet!A:T, 10, FALSE)</f>
        <v>53.49</v>
      </c>
      <c r="I5">
        <f>VLOOKUP(C:C,worksheet!A:T, 13, FALSE)</f>
        <v>0</v>
      </c>
      <c r="J5">
        <f>VLOOKUP(C:C,worksheet!A:T, 15, FALSE)</f>
        <v>0</v>
      </c>
      <c r="K5" s="143">
        <f t="shared" si="0"/>
        <v>-1</v>
      </c>
      <c r="L5" s="143">
        <f t="shared" si="1"/>
        <v>-1</v>
      </c>
      <c r="M5" s="142"/>
    </row>
    <row r="6" spans="1:13" x14ac:dyDescent="0.25">
      <c r="A6">
        <f>VLOOKUP(C:C,worksheet!A:T, 2, FALSE)</f>
        <v>3</v>
      </c>
      <c r="B6" t="str">
        <f>VLOOKUP(C:C,worksheet!A:T, 3, FALSE)</f>
        <v>SR-78 WB</v>
      </c>
      <c r="C6">
        <f>'[2]SR-78 WB'!A6</f>
        <v>30080</v>
      </c>
      <c r="D6">
        <f>VLOOKUP(C:C,worksheet!A:T, 4, FALSE)</f>
        <v>12</v>
      </c>
      <c r="E6">
        <f>VLOOKUP(C:C,worksheet!A:T, 5, FALSE)</f>
        <v>0.37</v>
      </c>
      <c r="F6" t="str">
        <f>VLOOKUP(C:C,worksheet!A:T, 6, FALSE)</f>
        <v>TWIN OAKS VALLEY</v>
      </c>
      <c r="G6">
        <f>VLOOKUP(C:C,worksheet!A:T, 8, FALSE)</f>
        <v>64.209999999999994</v>
      </c>
      <c r="H6">
        <f>VLOOKUP(C:C,worksheet!A:T, 10, FALSE)</f>
        <v>55.53</v>
      </c>
      <c r="I6">
        <f>VLOOKUP(C:C,worksheet!A:T, 13, FALSE)</f>
        <v>0</v>
      </c>
      <c r="J6">
        <f>VLOOKUP(C:C,worksheet!A:T, 15, FALSE)</f>
        <v>0</v>
      </c>
      <c r="K6" s="143">
        <f t="shared" si="0"/>
        <v>-1</v>
      </c>
      <c r="L6" s="143">
        <f t="shared" si="1"/>
        <v>-1</v>
      </c>
      <c r="M6" s="142"/>
    </row>
    <row r="7" spans="1:13" x14ac:dyDescent="0.25">
      <c r="A7">
        <f>VLOOKUP(C:C,worksheet!A:T, 2, FALSE)</f>
        <v>3</v>
      </c>
      <c r="B7" t="str">
        <f>VLOOKUP(C:C,worksheet!A:T, 3, FALSE)</f>
        <v>SR-78 WB</v>
      </c>
      <c r="C7">
        <f>'[2]SR-78 WB'!A7</f>
        <v>8843</v>
      </c>
      <c r="D7">
        <f>VLOOKUP(C:C,worksheet!A:T, 4, FALSE)</f>
        <v>14</v>
      </c>
      <c r="E7">
        <f>VLOOKUP(C:C,worksheet!A:T, 5, FALSE)</f>
        <v>0.31</v>
      </c>
      <c r="F7" t="str">
        <f>VLOOKUP(C:C,worksheet!A:T, 6, FALSE)</f>
        <v>TWIN OAKS VALLEY</v>
      </c>
      <c r="G7">
        <f>VLOOKUP(C:C,worksheet!A:T, 8, FALSE)</f>
        <v>64.489999999999995</v>
      </c>
      <c r="H7">
        <f>VLOOKUP(C:C,worksheet!A:T, 10, FALSE)</f>
        <v>50.49</v>
      </c>
      <c r="I7">
        <f>VLOOKUP(C:C,worksheet!A:T, 13, FALSE)</f>
        <v>0</v>
      </c>
      <c r="J7">
        <f>VLOOKUP(C:C,worksheet!A:T, 15, FALSE)</f>
        <v>0</v>
      </c>
      <c r="K7" s="143">
        <f t="shared" si="0"/>
        <v>-1</v>
      </c>
      <c r="L7" s="143">
        <f t="shared" si="1"/>
        <v>-1</v>
      </c>
      <c r="M7" s="142"/>
    </row>
    <row r="8" spans="1:13" x14ac:dyDescent="0.25">
      <c r="A8">
        <f>VLOOKUP(C:C,worksheet!A:T, 2, FALSE)</f>
        <v>3</v>
      </c>
      <c r="B8" t="str">
        <f>VLOOKUP(C:C,worksheet!A:T, 3, FALSE)</f>
        <v>SR-78 WB</v>
      </c>
      <c r="C8">
        <f>'[2]SR-78 WB'!A8</f>
        <v>16430</v>
      </c>
      <c r="D8">
        <f>VLOOKUP(C:C,worksheet!A:T, 4, FALSE)</f>
        <v>21</v>
      </c>
      <c r="E8">
        <f>VLOOKUP(C:C,worksheet!A:T, 5, FALSE)</f>
        <v>0.04</v>
      </c>
      <c r="F8" t="str">
        <f>VLOOKUP(C:C,worksheet!A:T, 6, FALSE)</f>
        <v>LAS POSAS</v>
      </c>
      <c r="G8">
        <f>VLOOKUP(C:C,worksheet!A:T, 8, FALSE)</f>
        <v>67.14</v>
      </c>
      <c r="H8">
        <f>VLOOKUP(C:C,worksheet!A:T, 10, FALSE)</f>
        <v>42.75</v>
      </c>
      <c r="I8">
        <f>VLOOKUP(C:C,worksheet!A:T, 13, FALSE)</f>
        <v>0</v>
      </c>
      <c r="J8">
        <f>VLOOKUP(C:C,worksheet!A:T, 15, FALSE)</f>
        <v>0</v>
      </c>
      <c r="K8" s="143">
        <f t="shared" si="0"/>
        <v>-1</v>
      </c>
      <c r="L8" s="143">
        <f t="shared" si="1"/>
        <v>-1</v>
      </c>
      <c r="M8" s="142"/>
    </row>
    <row r="9" spans="1:13" x14ac:dyDescent="0.25">
      <c r="A9">
        <f>VLOOKUP(C:C,worksheet!A:T, 2, FALSE)</f>
        <v>3</v>
      </c>
      <c r="B9" t="str">
        <f>VLOOKUP(C:C,worksheet!A:T, 3, FALSE)</f>
        <v>SR-78 WB</v>
      </c>
      <c r="C9">
        <f>'[2]SR-78 WB'!A9</f>
        <v>8837</v>
      </c>
      <c r="D9">
        <f>VLOOKUP(C:C,worksheet!A:T, 4, FALSE)</f>
        <v>30</v>
      </c>
      <c r="E9">
        <f>VLOOKUP(C:C,worksheet!A:T, 5, FALSE)</f>
        <v>0.92</v>
      </c>
      <c r="F9" t="str">
        <f>VLOOKUP(C:C,worksheet!A:T, 6, FALSE)</f>
        <v>SYCAMORE</v>
      </c>
      <c r="G9">
        <f>VLOOKUP(C:C,worksheet!A:T, 8, FALSE)</f>
        <v>66.89</v>
      </c>
      <c r="H9">
        <f>VLOOKUP(C:C,worksheet!A:T, 10, FALSE)</f>
        <v>60.19</v>
      </c>
      <c r="I9">
        <f>VLOOKUP(C:C,worksheet!A:T, 13, FALSE)</f>
        <v>0</v>
      </c>
      <c r="J9">
        <f>VLOOKUP(C:C,worksheet!A:T, 15, FALSE)</f>
        <v>0</v>
      </c>
      <c r="K9" s="143">
        <f t="shared" si="0"/>
        <v>-1</v>
      </c>
      <c r="L9" s="143">
        <f t="shared" si="1"/>
        <v>-1</v>
      </c>
      <c r="M9" s="142"/>
    </row>
    <row r="10" spans="1:13" x14ac:dyDescent="0.25">
      <c r="A10">
        <f>VLOOKUP(C:C,worksheet!A:T, 2, FALSE)</f>
        <v>3</v>
      </c>
      <c r="B10" t="str">
        <f>VLOOKUP(C:C,worksheet!A:T, 3, FALSE)</f>
        <v>SR-78 WB</v>
      </c>
      <c r="C10">
        <f>'[2]SR-78 WB'!A10</f>
        <v>8835</v>
      </c>
      <c r="D10">
        <f>VLOOKUP(C:C,worksheet!A:T, 4, FALSE)</f>
        <v>32</v>
      </c>
      <c r="E10">
        <f>VLOOKUP(C:C,worksheet!A:T, 5, FALSE)</f>
        <v>0.47</v>
      </c>
      <c r="F10" t="str">
        <f>VLOOKUP(C:C,worksheet!A:T, 6, FALSE)</f>
        <v>MAR VISTA</v>
      </c>
      <c r="G10">
        <f>VLOOKUP(C:C,worksheet!A:T, 8, FALSE)</f>
        <v>59.51</v>
      </c>
      <c r="H10">
        <f>VLOOKUP(C:C,worksheet!A:T, 10, FALSE)</f>
        <v>61.97</v>
      </c>
      <c r="I10">
        <f>VLOOKUP(C:C,worksheet!A:T, 13, FALSE)</f>
        <v>0</v>
      </c>
      <c r="J10">
        <f>VLOOKUP(C:C,worksheet!A:T, 15, FALSE)</f>
        <v>0</v>
      </c>
      <c r="K10" s="143">
        <f t="shared" si="0"/>
        <v>-1</v>
      </c>
      <c r="L10" s="143">
        <f t="shared" si="1"/>
        <v>-1</v>
      </c>
      <c r="M10" s="142"/>
    </row>
    <row r="11" spans="1:13" x14ac:dyDescent="0.25">
      <c r="A11">
        <f>VLOOKUP(C:C,worksheet!A:T, 2, FALSE)</f>
        <v>3</v>
      </c>
      <c r="B11" t="str">
        <f>VLOOKUP(C:C,worksheet!A:T, 3, FALSE)</f>
        <v>SR-78 WB</v>
      </c>
      <c r="C11">
        <f>'[2]SR-78 WB'!A11</f>
        <v>8059</v>
      </c>
      <c r="D11">
        <f>VLOOKUP(C:C,worksheet!A:T, 4, FALSE)</f>
        <v>33</v>
      </c>
      <c r="E11">
        <f>VLOOKUP(C:C,worksheet!A:T, 5, FALSE)</f>
        <v>0.44</v>
      </c>
      <c r="F11" t="str">
        <f>VLOOKUP(C:C,worksheet!A:T, 6, FALSE)</f>
        <v>SUNSET</v>
      </c>
      <c r="G11">
        <f>VLOOKUP(C:C,worksheet!A:T, 8, FALSE)</f>
        <v>67.489999999999995</v>
      </c>
      <c r="H11">
        <f>VLOOKUP(C:C,worksheet!A:T, 10, FALSE)</f>
        <v>63.53</v>
      </c>
      <c r="I11">
        <f>VLOOKUP(C:C,worksheet!A:T, 13, FALSE)</f>
        <v>0</v>
      </c>
      <c r="J11">
        <f>VLOOKUP(C:C,worksheet!A:T, 15, FALSE)</f>
        <v>0</v>
      </c>
      <c r="K11" s="143">
        <f t="shared" si="0"/>
        <v>-1</v>
      </c>
      <c r="L11" s="143">
        <f t="shared" si="1"/>
        <v>-1</v>
      </c>
      <c r="M11" s="142"/>
    </row>
    <row r="12" spans="1:13" x14ac:dyDescent="0.25">
      <c r="A12">
        <f>VLOOKUP(C:C,worksheet!A:T, 2, FALSE)</f>
        <v>3</v>
      </c>
      <c r="B12" t="str">
        <f>VLOOKUP(C:C,worksheet!A:T, 3, FALSE)</f>
        <v>SR-78 WB</v>
      </c>
      <c r="C12">
        <f>'[2]SR-78 WB'!A12</f>
        <v>16567</v>
      </c>
      <c r="D12">
        <f>VLOOKUP(C:C,worksheet!A:T, 4, FALSE)</f>
        <v>38</v>
      </c>
      <c r="E12">
        <f>VLOOKUP(C:C,worksheet!A:T, 5, FALSE)</f>
        <v>1.03</v>
      </c>
      <c r="F12" t="str">
        <f>VLOOKUP(C:C,worksheet!A:T, 6, FALSE)</f>
        <v>MELROSE</v>
      </c>
      <c r="G12">
        <f>VLOOKUP(C:C,worksheet!A:T, 8, FALSE)</f>
        <v>60.48</v>
      </c>
      <c r="H12">
        <f>VLOOKUP(C:C,worksheet!A:T, 10, FALSE)</f>
        <v>64.91</v>
      </c>
      <c r="I12">
        <f>VLOOKUP(C:C,worksheet!A:T, 13, FALSE)</f>
        <v>0</v>
      </c>
      <c r="J12">
        <f>VLOOKUP(C:C,worksheet!A:T, 15, FALSE)</f>
        <v>0</v>
      </c>
      <c r="K12" s="143">
        <f t="shared" si="0"/>
        <v>-1</v>
      </c>
      <c r="L12" s="143">
        <f t="shared" si="1"/>
        <v>-1</v>
      </c>
      <c r="M12" s="142"/>
    </row>
    <row r="13" spans="1:13" x14ac:dyDescent="0.25">
      <c r="A13">
        <f>VLOOKUP(C:C,worksheet!A:T, 2, FALSE)</f>
        <v>3</v>
      </c>
      <c r="B13" t="str">
        <f>VLOOKUP(C:C,worksheet!A:T, 3, FALSE)</f>
        <v>SR-78 WB</v>
      </c>
      <c r="C13">
        <f>'[2]SR-78 WB'!A13</f>
        <v>16564</v>
      </c>
      <c r="D13">
        <f>VLOOKUP(C:C,worksheet!A:T, 4, FALSE)</f>
        <v>39</v>
      </c>
      <c r="E13">
        <f>VLOOKUP(C:C,worksheet!A:T, 5, FALSE)</f>
        <v>0.52</v>
      </c>
      <c r="F13" t="str">
        <f>VLOOKUP(C:C,worksheet!A:T, 6, FALSE)</f>
        <v>EMERALD</v>
      </c>
      <c r="G13">
        <f>VLOOKUP(C:C,worksheet!A:T, 8, FALSE)</f>
        <v>65.849999999999994</v>
      </c>
      <c r="H13">
        <f>VLOOKUP(C:C,worksheet!A:T, 10, FALSE)</f>
        <v>64.14</v>
      </c>
      <c r="I13">
        <f>VLOOKUP(C:C,worksheet!A:T, 13, FALSE)</f>
        <v>0</v>
      </c>
      <c r="J13">
        <f>VLOOKUP(C:C,worksheet!A:T, 15, FALSE)</f>
        <v>0</v>
      </c>
      <c r="K13" s="143">
        <f t="shared" si="0"/>
        <v>-1</v>
      </c>
      <c r="L13" s="143">
        <f t="shared" si="1"/>
        <v>-1</v>
      </c>
      <c r="M13" s="142"/>
    </row>
    <row r="14" spans="1:13" x14ac:dyDescent="0.25">
      <c r="A14">
        <f>VLOOKUP(C:C,worksheet!A:T, 2, FALSE)</f>
        <v>3</v>
      </c>
      <c r="B14" t="str">
        <f>VLOOKUP(C:C,worksheet!A:T, 3, FALSE)</f>
        <v>SR-78 WB</v>
      </c>
      <c r="C14">
        <f>'[2]SR-78 WB'!A14</f>
        <v>8833</v>
      </c>
      <c r="D14">
        <f>VLOOKUP(C:C,worksheet!A:T, 4, FALSE)</f>
        <v>40</v>
      </c>
      <c r="E14">
        <f>VLOOKUP(C:C,worksheet!A:T, 5, FALSE)</f>
        <v>0.54</v>
      </c>
      <c r="F14" t="str">
        <f>VLOOKUP(C:C,worksheet!A:T, 6, FALSE)</f>
        <v>EMERALD</v>
      </c>
      <c r="G14">
        <f>VLOOKUP(C:C,worksheet!A:T, 8, FALSE)</f>
        <v>65.849999999999994</v>
      </c>
      <c r="H14">
        <f>VLOOKUP(C:C,worksheet!A:T, 10, FALSE)</f>
        <v>64.14</v>
      </c>
      <c r="I14">
        <f>VLOOKUP(C:C,worksheet!A:T, 13, FALSE)</f>
        <v>0</v>
      </c>
      <c r="J14">
        <f>VLOOKUP(C:C,worksheet!A:T, 15, FALSE)</f>
        <v>0</v>
      </c>
      <c r="K14" s="143">
        <f t="shared" si="0"/>
        <v>-1</v>
      </c>
      <c r="L14" s="143">
        <f t="shared" si="1"/>
        <v>-1</v>
      </c>
      <c r="M14" s="142"/>
    </row>
    <row r="15" spans="1:13" x14ac:dyDescent="0.25">
      <c r="A15">
        <f>VLOOKUP(C:C,worksheet!A:T, 2, FALSE)</f>
        <v>3</v>
      </c>
      <c r="B15" t="str">
        <f>VLOOKUP(C:C,worksheet!A:T, 3, FALSE)</f>
        <v>SR-78 WB</v>
      </c>
      <c r="C15">
        <f>'[2]SR-78 WB'!A15</f>
        <v>12578</v>
      </c>
      <c r="D15">
        <f>VLOOKUP(C:C,worksheet!A:T, 4, FALSE)</f>
        <v>41</v>
      </c>
      <c r="E15">
        <f>VLOOKUP(C:C,worksheet!A:T, 5, FALSE)</f>
        <v>0.26</v>
      </c>
      <c r="F15" t="str">
        <f>VLOOKUP(C:C,worksheet!A:T, 6, FALSE)</f>
        <v>VISTA WY</v>
      </c>
      <c r="G15">
        <f>VLOOKUP(C:C,worksheet!A:T, 8, FALSE)</f>
        <v>66.45</v>
      </c>
      <c r="H15">
        <f>VLOOKUP(C:C,worksheet!A:T, 10, FALSE)</f>
        <v>63.33</v>
      </c>
      <c r="I15">
        <f>VLOOKUP(C:C,worksheet!A:T, 13, FALSE)</f>
        <v>0</v>
      </c>
      <c r="J15">
        <f>VLOOKUP(C:C,worksheet!A:T, 15, FALSE)</f>
        <v>0</v>
      </c>
      <c r="K15" s="143">
        <f t="shared" si="0"/>
        <v>-1</v>
      </c>
      <c r="L15" s="143">
        <f t="shared" si="1"/>
        <v>-1</v>
      </c>
      <c r="M15" s="142"/>
    </row>
    <row r="16" spans="1:13" x14ac:dyDescent="0.25">
      <c r="A16">
        <f>VLOOKUP(C:C,worksheet!A:T, 2, FALSE)</f>
        <v>3</v>
      </c>
      <c r="B16" t="str">
        <f>VLOOKUP(C:C,worksheet!A:T, 3, FALSE)</f>
        <v>SR-78 WB</v>
      </c>
      <c r="C16">
        <f>'[2]SR-78 WB'!A16</f>
        <v>28534</v>
      </c>
      <c r="D16">
        <f>VLOOKUP(C:C,worksheet!A:T, 4, FALSE)</f>
        <v>48</v>
      </c>
      <c r="E16">
        <f>VLOOKUP(C:C,worksheet!A:T, 5, FALSE)</f>
        <v>0.48</v>
      </c>
      <c r="F16" t="str">
        <f>VLOOKUP(C:C,worksheet!A:T, 6, FALSE)</f>
        <v>JEFFERSON</v>
      </c>
      <c r="G16">
        <f>VLOOKUP(C:C,worksheet!A:T, 8, FALSE)</f>
        <v>63.47</v>
      </c>
      <c r="H16">
        <f>VLOOKUP(C:C,worksheet!A:T, 10, FALSE)</f>
        <v>64.12</v>
      </c>
      <c r="I16">
        <f>VLOOKUP(C:C,worksheet!A:T, 13, FALSE)</f>
        <v>0</v>
      </c>
      <c r="J16">
        <f>VLOOKUP(C:C,worksheet!A:T, 15, FALSE)</f>
        <v>0</v>
      </c>
      <c r="K16" s="143">
        <f t="shared" si="0"/>
        <v>-1</v>
      </c>
      <c r="L16" s="143">
        <f t="shared" si="1"/>
        <v>-1</v>
      </c>
      <c r="M16" s="142"/>
    </row>
    <row r="17" spans="1:13" x14ac:dyDescent="0.25">
      <c r="A17">
        <f>VLOOKUP(C:C,worksheet!A:T, 2, FALSE)</f>
        <v>3</v>
      </c>
      <c r="B17" t="str">
        <f>VLOOKUP(C:C,worksheet!A:T, 3, FALSE)</f>
        <v>SR-78 WB</v>
      </c>
      <c r="C17">
        <f>'[2]SR-78 WB'!A17</f>
        <v>12547</v>
      </c>
      <c r="D17">
        <f>VLOOKUP(C:C,worksheet!A:T, 4, FALSE)</f>
        <v>49</v>
      </c>
      <c r="E17">
        <f>VLOOKUP(C:C,worksheet!A:T, 5, FALSE)</f>
        <v>0.23</v>
      </c>
      <c r="F17" t="str">
        <f>VLOOKUP(C:C,worksheet!A:T, 6, FALSE)</f>
        <v>JEFFERSON</v>
      </c>
      <c r="G17">
        <f>VLOOKUP(C:C,worksheet!A:T, 8, FALSE)</f>
        <v>65.180000000000007</v>
      </c>
      <c r="H17">
        <f>VLOOKUP(C:C,worksheet!A:T, 10, FALSE)</f>
        <v>59.99</v>
      </c>
      <c r="I17">
        <f>VLOOKUP(C:C,worksheet!A:T, 13, FALSE)</f>
        <v>0</v>
      </c>
      <c r="J17">
        <f>VLOOKUP(C:C,worksheet!A:T, 15, FALSE)</f>
        <v>0</v>
      </c>
      <c r="K17" s="143">
        <f t="shared" si="0"/>
        <v>-1</v>
      </c>
      <c r="L17" s="143">
        <f t="shared" si="1"/>
        <v>-1</v>
      </c>
      <c r="M17" s="142"/>
    </row>
    <row r="18" spans="1:13" x14ac:dyDescent="0.25">
      <c r="A18">
        <f>VLOOKUP(C:C,worksheet!A:T, 2, FALSE)</f>
        <v>3</v>
      </c>
      <c r="B18" t="str">
        <f>VLOOKUP(C:C,worksheet!A:T, 3, FALSE)</f>
        <v>SR-78 WB</v>
      </c>
      <c r="C18">
        <f>'[2]SR-78 WB'!A18</f>
        <v>16490</v>
      </c>
      <c r="D18">
        <f>VLOOKUP(C:C,worksheet!A:T, 4, FALSE)</f>
        <v>50</v>
      </c>
      <c r="E18">
        <f>VLOOKUP(C:C,worksheet!A:T, 5, FALSE)</f>
        <v>0.28000000000000003</v>
      </c>
      <c r="F18" t="str">
        <f>VLOOKUP(C:C,worksheet!A:T, 6, FALSE)</f>
        <v>I-5 NB</v>
      </c>
      <c r="G18">
        <f>VLOOKUP(C:C,worksheet!A:T, 8, FALSE)</f>
        <v>42.18</v>
      </c>
      <c r="H18">
        <f>VLOOKUP(C:C,worksheet!A:T, 10, FALSE)</f>
        <v>39.22</v>
      </c>
      <c r="I18">
        <f>VLOOKUP(C:C,worksheet!A:T, 13, FALSE)</f>
        <v>0</v>
      </c>
      <c r="J18">
        <f>VLOOKUP(C:C,worksheet!A:T, 15, FALSE)</f>
        <v>0</v>
      </c>
      <c r="K18" s="143">
        <f t="shared" si="0"/>
        <v>-1</v>
      </c>
      <c r="L18" s="143">
        <f t="shared" si="1"/>
        <v>-1</v>
      </c>
      <c r="M18" s="142"/>
    </row>
    <row r="19" spans="1:13" x14ac:dyDescent="0.25">
      <c r="K19" s="143"/>
      <c r="L19" s="143"/>
      <c r="M19" s="142"/>
    </row>
    <row r="20" spans="1:13" x14ac:dyDescent="0.25">
      <c r="K20" s="142"/>
      <c r="L20" s="142"/>
      <c r="M20" s="142"/>
    </row>
    <row r="21" spans="1:13" x14ac:dyDescent="0.25">
      <c r="K21" s="142"/>
      <c r="L21" s="142"/>
      <c r="M21" s="142"/>
    </row>
    <row r="22" spans="1:13" x14ac:dyDescent="0.25">
      <c r="K22" s="142"/>
      <c r="L22" s="142"/>
      <c r="M22" s="142"/>
    </row>
    <row r="23" spans="1:13" x14ac:dyDescent="0.25">
      <c r="K23" s="142"/>
      <c r="L23" s="142"/>
      <c r="M23" s="142"/>
    </row>
    <row r="24" spans="1:13" x14ac:dyDescent="0.25">
      <c r="K24" s="142"/>
      <c r="L24" s="142"/>
      <c r="M24" s="142"/>
    </row>
    <row r="25" spans="1:13" x14ac:dyDescent="0.25">
      <c r="K25" s="142"/>
      <c r="L25" s="142"/>
      <c r="M25" s="142"/>
    </row>
    <row r="26" spans="1:13" x14ac:dyDescent="0.25">
      <c r="K26" s="142"/>
      <c r="L26" s="142"/>
      <c r="M26" s="142"/>
    </row>
    <row r="27" spans="1:13" x14ac:dyDescent="0.25">
      <c r="K27" s="142"/>
      <c r="L27" s="142"/>
      <c r="M27" s="142"/>
    </row>
    <row r="28" spans="1:13" x14ac:dyDescent="0.25">
      <c r="K28" s="142"/>
      <c r="L28" s="142"/>
      <c r="M28" s="142"/>
    </row>
    <row r="29" spans="1:13" x14ac:dyDescent="0.25">
      <c r="K29" s="142"/>
      <c r="L29" s="142"/>
      <c r="M29" s="142"/>
    </row>
    <row r="30" spans="1:13" x14ac:dyDescent="0.25">
      <c r="K30" s="142"/>
      <c r="L30" s="142"/>
      <c r="M30" s="142"/>
    </row>
    <row r="31" spans="1:13" x14ac:dyDescent="0.25">
      <c r="K31" s="142"/>
      <c r="L31" s="142"/>
      <c r="M31" s="142"/>
    </row>
    <row r="32" spans="1:13" x14ac:dyDescent="0.25">
      <c r="K32" s="142"/>
      <c r="L32" s="142"/>
      <c r="M32" s="142"/>
    </row>
    <row r="33" spans="11:13" x14ac:dyDescent="0.25">
      <c r="K33" s="142"/>
      <c r="L33" s="142"/>
      <c r="M33" s="142"/>
    </row>
    <row r="34" spans="11:13" x14ac:dyDescent="0.25">
      <c r="K34" s="142"/>
      <c r="L34" s="142"/>
      <c r="M34" s="142"/>
    </row>
    <row r="35" spans="11:13" x14ac:dyDescent="0.25">
      <c r="K35" s="142"/>
      <c r="L35" s="142"/>
      <c r="M35" s="142"/>
    </row>
    <row r="36" spans="11:13" x14ac:dyDescent="0.25">
      <c r="K36" s="142"/>
      <c r="L36" s="142"/>
      <c r="M36" s="142"/>
    </row>
    <row r="37" spans="11:13" x14ac:dyDescent="0.25">
      <c r="K37" s="142"/>
      <c r="L37" s="142"/>
      <c r="M37" s="142"/>
    </row>
    <row r="38" spans="11:13" x14ac:dyDescent="0.25">
      <c r="K38" s="142"/>
      <c r="L38" s="142"/>
      <c r="M38" s="142"/>
    </row>
    <row r="39" spans="11:13" x14ac:dyDescent="0.25">
      <c r="K39" s="142"/>
      <c r="L39" s="142"/>
      <c r="M39" s="142"/>
    </row>
    <row r="40" spans="11:13" x14ac:dyDescent="0.25">
      <c r="K40" s="142"/>
      <c r="L40" s="142"/>
      <c r="M40" s="142"/>
    </row>
    <row r="41" spans="11:13" x14ac:dyDescent="0.25">
      <c r="K41" s="142"/>
      <c r="L41" s="142"/>
      <c r="M41" s="142"/>
    </row>
    <row r="42" spans="11:13" x14ac:dyDescent="0.25">
      <c r="K42" s="142"/>
      <c r="L42" s="142"/>
      <c r="M42" s="142"/>
    </row>
    <row r="43" spans="11:13" x14ac:dyDescent="0.25">
      <c r="K43" s="142"/>
      <c r="L43" s="142"/>
      <c r="M43" s="142"/>
    </row>
    <row r="44" spans="11:13" x14ac:dyDescent="0.25">
      <c r="K44" s="142"/>
      <c r="L44" s="142"/>
      <c r="M44" s="142"/>
    </row>
    <row r="45" spans="11:13" x14ac:dyDescent="0.25">
      <c r="K45" s="142"/>
      <c r="L45" s="142"/>
      <c r="M45" s="142"/>
    </row>
    <row r="46" spans="11:13" x14ac:dyDescent="0.25">
      <c r="K46" s="142"/>
      <c r="L46" s="142"/>
      <c r="M46" s="142"/>
    </row>
    <row r="47" spans="11:13" x14ac:dyDescent="0.25">
      <c r="K47" s="142"/>
      <c r="L47" s="142"/>
      <c r="M47" s="142"/>
    </row>
    <row r="48" spans="11:13" x14ac:dyDescent="0.25">
      <c r="K48" s="142"/>
      <c r="L48" s="142"/>
      <c r="M48" s="142"/>
    </row>
    <row r="49" spans="11:13" x14ac:dyDescent="0.25">
      <c r="K49" s="142"/>
      <c r="L49" s="142"/>
      <c r="M49" s="142"/>
    </row>
    <row r="50" spans="11:13" x14ac:dyDescent="0.25">
      <c r="K50" s="142"/>
      <c r="L50" s="142"/>
      <c r="M50" s="142"/>
    </row>
    <row r="51" spans="11:13" x14ac:dyDescent="0.25">
      <c r="K51" s="142"/>
      <c r="L51" s="142"/>
      <c r="M51" s="142"/>
    </row>
    <row r="52" spans="11:13" x14ac:dyDescent="0.25">
      <c r="K52" s="142"/>
      <c r="L52" s="142"/>
      <c r="M52" s="142"/>
    </row>
    <row r="53" spans="11:13" x14ac:dyDescent="0.25">
      <c r="K53" s="142"/>
      <c r="L53" s="142"/>
      <c r="M53" s="142"/>
    </row>
    <row r="54" spans="11:13" x14ac:dyDescent="0.25">
      <c r="K54" s="142"/>
      <c r="L54" s="142"/>
      <c r="M54" s="142"/>
    </row>
    <row r="55" spans="11:13" x14ac:dyDescent="0.25">
      <c r="K55" s="142"/>
      <c r="L55" s="142"/>
      <c r="M55" s="142"/>
    </row>
    <row r="56" spans="11:13" x14ac:dyDescent="0.25">
      <c r="K56" s="142"/>
      <c r="L56" s="142"/>
      <c r="M56" s="142"/>
    </row>
    <row r="57" spans="11:13" x14ac:dyDescent="0.25">
      <c r="K57" s="142"/>
      <c r="L57" s="142"/>
      <c r="M57" s="142"/>
    </row>
    <row r="58" spans="11:13" x14ac:dyDescent="0.25">
      <c r="K58" s="142"/>
      <c r="L58" s="142"/>
      <c r="M58" s="142"/>
    </row>
    <row r="59" spans="11:13" x14ac:dyDescent="0.25">
      <c r="K59" s="142"/>
      <c r="L59" s="142"/>
      <c r="M59" s="142"/>
    </row>
    <row r="60" spans="11:13" x14ac:dyDescent="0.25">
      <c r="K60" s="142"/>
      <c r="L60" s="142"/>
      <c r="M60" s="142"/>
    </row>
    <row r="61" spans="11:13" x14ac:dyDescent="0.25">
      <c r="K61" s="142"/>
      <c r="L61" s="142"/>
      <c r="M61" s="142"/>
    </row>
    <row r="62" spans="11:13" x14ac:dyDescent="0.25">
      <c r="K62" s="142"/>
      <c r="L62" s="142"/>
      <c r="M62" s="142"/>
    </row>
    <row r="63" spans="11:13" x14ac:dyDescent="0.25">
      <c r="K63" s="142"/>
      <c r="L63" s="142"/>
      <c r="M63" s="142"/>
    </row>
    <row r="64" spans="11:13" x14ac:dyDescent="0.25">
      <c r="K64" s="142"/>
      <c r="L64" s="142"/>
      <c r="M64" s="142"/>
    </row>
    <row r="65" spans="11:13" x14ac:dyDescent="0.25">
      <c r="K65" s="142"/>
      <c r="L65" s="142"/>
      <c r="M65" s="142"/>
    </row>
    <row r="66" spans="11:13" x14ac:dyDescent="0.25">
      <c r="K66" s="142"/>
      <c r="L66" s="142"/>
      <c r="M66" s="142"/>
    </row>
    <row r="67" spans="11:13" x14ac:dyDescent="0.25">
      <c r="K67" s="142"/>
      <c r="L67" s="142"/>
      <c r="M67" s="142"/>
    </row>
    <row r="68" spans="11:13" x14ac:dyDescent="0.25">
      <c r="K68" s="142"/>
      <c r="L68" s="142"/>
      <c r="M68" s="142"/>
    </row>
    <row r="69" spans="11:13" x14ac:dyDescent="0.25">
      <c r="K69" s="142"/>
      <c r="L69" s="142"/>
      <c r="M69" s="142"/>
    </row>
    <row r="70" spans="11:13" x14ac:dyDescent="0.25">
      <c r="K70" s="142"/>
      <c r="L70" s="142"/>
      <c r="M70" s="142"/>
    </row>
    <row r="71" spans="11:13" x14ac:dyDescent="0.25">
      <c r="K71" s="142"/>
      <c r="L71" s="142"/>
      <c r="M71" s="142"/>
    </row>
    <row r="72" spans="11:13" x14ac:dyDescent="0.25">
      <c r="K72" s="142"/>
      <c r="L72" s="142"/>
      <c r="M72" s="142"/>
    </row>
    <row r="73" spans="11:13" x14ac:dyDescent="0.25">
      <c r="K73" s="142"/>
      <c r="L73" s="142"/>
      <c r="M73" s="142"/>
    </row>
    <row r="74" spans="11:13" x14ac:dyDescent="0.25">
      <c r="K74" s="142"/>
      <c r="L74" s="142"/>
      <c r="M74" s="142"/>
    </row>
    <row r="75" spans="11:13" x14ac:dyDescent="0.25">
      <c r="K75" s="142"/>
      <c r="L75" s="142"/>
      <c r="M75" s="142"/>
    </row>
    <row r="76" spans="11:13" x14ac:dyDescent="0.25">
      <c r="K76" s="142"/>
      <c r="L76" s="142"/>
      <c r="M76" s="142"/>
    </row>
    <row r="77" spans="11:13" x14ac:dyDescent="0.25">
      <c r="K77" s="142"/>
      <c r="L77" s="142"/>
      <c r="M77" s="142"/>
    </row>
    <row r="78" spans="11:13" x14ac:dyDescent="0.25">
      <c r="K78" s="142"/>
      <c r="L78" s="142"/>
      <c r="M78" s="142"/>
    </row>
    <row r="79" spans="11:13" x14ac:dyDescent="0.25">
      <c r="K79" s="142"/>
      <c r="L79" s="142"/>
      <c r="M79" s="142"/>
    </row>
    <row r="80" spans="11:13" x14ac:dyDescent="0.25">
      <c r="K80" s="142"/>
      <c r="L80" s="142"/>
      <c r="M80" s="142"/>
    </row>
    <row r="81" spans="11:13" x14ac:dyDescent="0.25">
      <c r="K81" s="142"/>
      <c r="L81" s="142"/>
      <c r="M81" s="142"/>
    </row>
    <row r="82" spans="11:13" x14ac:dyDescent="0.25">
      <c r="K82" s="142"/>
      <c r="L82" s="142"/>
      <c r="M82" s="142"/>
    </row>
    <row r="83" spans="11:13" x14ac:dyDescent="0.25">
      <c r="K83" s="142"/>
      <c r="L83" s="142"/>
      <c r="M83" s="142"/>
    </row>
    <row r="84" spans="11:13" x14ac:dyDescent="0.25">
      <c r="K84" s="142"/>
      <c r="L84" s="142"/>
      <c r="M84" s="142"/>
    </row>
    <row r="85" spans="11:13" x14ac:dyDescent="0.25">
      <c r="K85" s="142"/>
      <c r="L85" s="142"/>
      <c r="M85" s="142"/>
    </row>
    <row r="86" spans="11:13" x14ac:dyDescent="0.25">
      <c r="K86" s="142"/>
      <c r="L86" s="142"/>
      <c r="M86" s="142"/>
    </row>
    <row r="87" spans="11:13" x14ac:dyDescent="0.25">
      <c r="K87" s="142"/>
      <c r="L87" s="142"/>
      <c r="M87" s="142"/>
    </row>
    <row r="88" spans="11:13" x14ac:dyDescent="0.25">
      <c r="K88" s="142"/>
      <c r="L88" s="142"/>
      <c r="M88" s="142"/>
    </row>
    <row r="89" spans="11:13" x14ac:dyDescent="0.25">
      <c r="K89" s="142"/>
      <c r="L89" s="142"/>
      <c r="M89" s="142"/>
    </row>
    <row r="90" spans="11:13" x14ac:dyDescent="0.25">
      <c r="K90" s="142"/>
      <c r="L90" s="142"/>
      <c r="M90" s="142"/>
    </row>
    <row r="91" spans="11:13" x14ac:dyDescent="0.25">
      <c r="K91" s="142"/>
      <c r="L91" s="142"/>
      <c r="M91" s="142"/>
    </row>
    <row r="92" spans="11:13" x14ac:dyDescent="0.25">
      <c r="K92" s="142"/>
      <c r="L92" s="142"/>
      <c r="M92" s="142"/>
    </row>
    <row r="93" spans="11:13" x14ac:dyDescent="0.25">
      <c r="K93" s="142"/>
      <c r="L93" s="142"/>
      <c r="M93" s="142"/>
    </row>
    <row r="94" spans="11:13" x14ac:dyDescent="0.25">
      <c r="K94" s="142"/>
      <c r="L94" s="142"/>
      <c r="M94" s="142"/>
    </row>
    <row r="95" spans="11:13" x14ac:dyDescent="0.25">
      <c r="K95" s="142"/>
      <c r="L95" s="142"/>
      <c r="M95" s="142"/>
    </row>
    <row r="96" spans="11:13" x14ac:dyDescent="0.25">
      <c r="K96" s="142"/>
      <c r="L96" s="142"/>
      <c r="M96" s="142"/>
    </row>
    <row r="97" spans="11:13" x14ac:dyDescent="0.25">
      <c r="K97" s="142"/>
      <c r="L97" s="142"/>
      <c r="M97" s="142"/>
    </row>
    <row r="98" spans="11:13" x14ac:dyDescent="0.25">
      <c r="K98" s="142"/>
      <c r="L98" s="142"/>
      <c r="M98" s="142"/>
    </row>
    <row r="99" spans="11:13" x14ac:dyDescent="0.25">
      <c r="K99" s="142"/>
      <c r="L99" s="142"/>
      <c r="M99" s="142"/>
    </row>
    <row r="100" spans="11:13" x14ac:dyDescent="0.25">
      <c r="K100" s="142"/>
      <c r="L100" s="142"/>
      <c r="M100" s="142"/>
    </row>
    <row r="101" spans="11:13" x14ac:dyDescent="0.25">
      <c r="K101" s="142"/>
      <c r="L101" s="142"/>
      <c r="M101" s="142"/>
    </row>
    <row r="102" spans="11:13" x14ac:dyDescent="0.25">
      <c r="K102" s="142"/>
      <c r="L102" s="142"/>
      <c r="M102" s="142"/>
    </row>
    <row r="103" spans="11:13" x14ac:dyDescent="0.25">
      <c r="K103" s="142"/>
      <c r="L103" s="142"/>
      <c r="M103" s="142"/>
    </row>
    <row r="104" spans="11:13" x14ac:dyDescent="0.25">
      <c r="K104" s="142"/>
      <c r="L104" s="142"/>
      <c r="M104" s="142"/>
    </row>
    <row r="105" spans="11:13" x14ac:dyDescent="0.25">
      <c r="K105" s="142"/>
      <c r="L105" s="142"/>
      <c r="M105" s="142"/>
    </row>
    <row r="106" spans="11:13" x14ac:dyDescent="0.25">
      <c r="K106" s="142"/>
      <c r="L106" s="142"/>
      <c r="M106" s="142"/>
    </row>
    <row r="107" spans="11:13" x14ac:dyDescent="0.25">
      <c r="K107" s="142"/>
      <c r="L107" s="142"/>
      <c r="M107" s="142"/>
    </row>
    <row r="108" spans="11:13" x14ac:dyDescent="0.25">
      <c r="K108" s="142"/>
      <c r="L108" s="142"/>
      <c r="M108" s="142"/>
    </row>
    <row r="109" spans="11:13" x14ac:dyDescent="0.25">
      <c r="K109" s="142"/>
      <c r="L109" s="142"/>
      <c r="M109" s="142"/>
    </row>
    <row r="110" spans="11:13" x14ac:dyDescent="0.25">
      <c r="K110" s="142"/>
      <c r="L110" s="142"/>
      <c r="M110" s="142"/>
    </row>
    <row r="111" spans="11:13" x14ac:dyDescent="0.25">
      <c r="K111" s="142"/>
      <c r="L111" s="142"/>
      <c r="M111" s="142"/>
    </row>
    <row r="112" spans="11:13" x14ac:dyDescent="0.25">
      <c r="K112" s="142"/>
      <c r="L112" s="142"/>
      <c r="M112" s="142"/>
    </row>
    <row r="113" spans="11:13" x14ac:dyDescent="0.25">
      <c r="K113" s="142"/>
      <c r="L113" s="142"/>
      <c r="M113" s="142"/>
    </row>
    <row r="114" spans="11:13" x14ac:dyDescent="0.25">
      <c r="K114" s="142"/>
      <c r="L114" s="142"/>
      <c r="M114" s="142"/>
    </row>
    <row r="115" spans="11:13" x14ac:dyDescent="0.25">
      <c r="K115" s="142"/>
      <c r="L115" s="142"/>
      <c r="M115" s="142"/>
    </row>
    <row r="116" spans="11:13" x14ac:dyDescent="0.25">
      <c r="K116" s="142"/>
      <c r="L116" s="142"/>
      <c r="M116" s="142"/>
    </row>
    <row r="117" spans="11:13" x14ac:dyDescent="0.25">
      <c r="K117" s="142"/>
      <c r="L117" s="142"/>
      <c r="M117" s="142"/>
    </row>
    <row r="118" spans="11:13" x14ac:dyDescent="0.25">
      <c r="K118" s="142"/>
      <c r="L118" s="142"/>
      <c r="M118" s="142"/>
    </row>
  </sheetData>
  <conditionalFormatting sqref="K19">
    <cfRule type="cellIs" dxfId="71" priority="7" operator="lessThan">
      <formula>-0.2</formula>
    </cfRule>
    <cfRule type="cellIs" dxfId="70" priority="8" operator="greaterThan">
      <formula>0.2</formula>
    </cfRule>
  </conditionalFormatting>
  <conditionalFormatting sqref="L19">
    <cfRule type="cellIs" dxfId="69" priority="5" operator="lessThan">
      <formula>-0.2</formula>
    </cfRule>
    <cfRule type="cellIs" dxfId="68" priority="6" operator="greaterThan">
      <formula>0.2</formula>
    </cfRule>
  </conditionalFormatting>
  <conditionalFormatting sqref="K2:K18">
    <cfRule type="cellIs" dxfId="67" priority="3" operator="lessThan">
      <formula>-0.2</formula>
    </cfRule>
    <cfRule type="cellIs" dxfId="66" priority="4" operator="greaterThan">
      <formula>0.2</formula>
    </cfRule>
  </conditionalFormatting>
  <conditionalFormatting sqref="L2:L18">
    <cfRule type="cellIs" dxfId="65" priority="1" operator="lessThan">
      <formula>-0.2</formula>
    </cfRule>
    <cfRule type="cellIs" dxfId="64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theme="9" tint="0.59999389629810485"/>
  </sheetPr>
  <dimension ref="A1:M118"/>
  <sheetViews>
    <sheetView showGridLines="0" topLeftCell="G1" zoomScale="80" zoomScaleNormal="80" workbookViewId="0">
      <selection activeCell="AH47" sqref="AH47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4" width="6.42578125" bestFit="1" customWidth="1"/>
    <col min="5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4</v>
      </c>
      <c r="B2" t="str">
        <f>VLOOKUP(C:C,worksheet!A:T, 3, FALSE)</f>
        <v>SR-52 EB</v>
      </c>
      <c r="C2">
        <f>'[2]SR-52 EB'!A2</f>
        <v>28466</v>
      </c>
      <c r="D2">
        <f>VLOOKUP(C:C,worksheet!A:T, 4, FALSE)</f>
        <v>1</v>
      </c>
      <c r="E2">
        <f>VLOOKUP(C:C,worksheet!A:T, 5, FALSE)</f>
        <v>0.21</v>
      </c>
      <c r="F2" t="str">
        <f>VLOOKUP(C:C,worksheet!A:T, 6, FALSE)</f>
        <v>RAMP SR-52 EB</v>
      </c>
      <c r="G2">
        <f>VLOOKUP(C:C,worksheet!A:T, 8, FALSE)</f>
        <v>63.05</v>
      </c>
      <c r="H2">
        <f>VLOOKUP(C:C,worksheet!A:T, 10, FALSE)</f>
        <v>57.58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4</v>
      </c>
      <c r="B3" t="str">
        <f>VLOOKUP(C:C,worksheet!A:T, 3, FALSE)</f>
        <v>SR-52 EB</v>
      </c>
      <c r="C3">
        <f>'[2]SR-52 EB'!A3</f>
        <v>28465</v>
      </c>
      <c r="D3">
        <f>VLOOKUP(C:C,worksheet!A:T, 4, FALSE)</f>
        <v>2</v>
      </c>
      <c r="E3">
        <f>VLOOKUP(C:C,worksheet!A:T, 5, FALSE)</f>
        <v>0.57999999999999996</v>
      </c>
      <c r="F3" t="str">
        <f>VLOOKUP(C:C,worksheet!A:T, 6, FALSE)</f>
        <v>I-5 NB</v>
      </c>
      <c r="G3">
        <f>VLOOKUP(C:C,worksheet!A:T, 8, FALSE)</f>
        <v>67.13</v>
      </c>
      <c r="H3">
        <f>VLOOKUP(C:C,worksheet!A:T, 10, FALSE)</f>
        <v>61.62</v>
      </c>
      <c r="I3">
        <f>VLOOKUP(C:C,worksheet!A:T, 13, FALSE)</f>
        <v>0</v>
      </c>
      <c r="J3">
        <f>VLOOKUP(C:C,worksheet!A:T, 15, FALSE)</f>
        <v>0</v>
      </c>
      <c r="K3" s="143">
        <f t="shared" ref="K3:K21" si="0">(I3/G3)-1</f>
        <v>-1</v>
      </c>
      <c r="L3" s="143">
        <f t="shared" ref="L3:L21" si="1">(J3/H3)-1</f>
        <v>-1</v>
      </c>
      <c r="M3" s="142"/>
    </row>
    <row r="4" spans="1:13" x14ac:dyDescent="0.25">
      <c r="A4">
        <f>VLOOKUP(C:C,worksheet!A:T, 2, FALSE)</f>
        <v>4</v>
      </c>
      <c r="B4" t="str">
        <f>VLOOKUP(C:C,worksheet!A:T, 3, FALSE)</f>
        <v>SR-52 EB</v>
      </c>
      <c r="C4">
        <f>'[2]SR-52 EB'!A4</f>
        <v>28276</v>
      </c>
      <c r="D4">
        <f>VLOOKUP(C:C,worksheet!A:T, 4, FALSE)</f>
        <v>3</v>
      </c>
      <c r="E4">
        <f>VLOOKUP(C:C,worksheet!A:T, 5, FALSE)</f>
        <v>0.54</v>
      </c>
      <c r="F4" t="str">
        <f>VLOOKUP(C:C,worksheet!A:T, 6, FALSE)</f>
        <v>REGENTS</v>
      </c>
      <c r="G4">
        <f>VLOOKUP(C:C,worksheet!A:T, 8, FALSE)</f>
        <v>67.13</v>
      </c>
      <c r="H4">
        <f>VLOOKUP(C:C,worksheet!A:T, 10, FALSE)</f>
        <v>61.62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A5">
        <f>VLOOKUP(C:C,worksheet!A:T, 2, FALSE)</f>
        <v>4</v>
      </c>
      <c r="B5" t="str">
        <f>VLOOKUP(C:C,worksheet!A:T, 3, FALSE)</f>
        <v>SR-52 EB</v>
      </c>
      <c r="C5">
        <f>'[2]SR-52 EB'!A5</f>
        <v>28281</v>
      </c>
      <c r="D5">
        <f>VLOOKUP(C:C,worksheet!A:T, 4, FALSE)</f>
        <v>4</v>
      </c>
      <c r="E5">
        <f>VLOOKUP(C:C,worksheet!A:T, 5, FALSE)</f>
        <v>0.74</v>
      </c>
      <c r="F5" t="str">
        <f>VLOOKUP(C:C,worksheet!A:T, 6, FALSE)</f>
        <v>REGENTS</v>
      </c>
      <c r="G5">
        <f>VLOOKUP(C:C,worksheet!A:T, 8, FALSE)</f>
        <v>67.13</v>
      </c>
      <c r="H5">
        <f>VLOOKUP(C:C,worksheet!A:T, 10, FALSE)</f>
        <v>61.62</v>
      </c>
      <c r="I5">
        <f>VLOOKUP(C:C,worksheet!A:T, 13, FALSE)</f>
        <v>0</v>
      </c>
      <c r="J5">
        <f>VLOOKUP(C:C,worksheet!A:T, 15, FALSE)</f>
        <v>0</v>
      </c>
      <c r="K5" s="143">
        <f t="shared" si="0"/>
        <v>-1</v>
      </c>
      <c r="L5" s="143">
        <f t="shared" si="1"/>
        <v>-1</v>
      </c>
      <c r="M5" s="142"/>
    </row>
    <row r="6" spans="1:13" x14ac:dyDescent="0.25">
      <c r="A6">
        <f>VLOOKUP(C:C,worksheet!A:T, 2, FALSE)</f>
        <v>4</v>
      </c>
      <c r="B6" t="str">
        <f>VLOOKUP(C:C,worksheet!A:T, 3, FALSE)</f>
        <v>SR-52 EB</v>
      </c>
      <c r="C6">
        <f>'[2]SR-52 EB'!A6</f>
        <v>28284</v>
      </c>
      <c r="D6">
        <f>VLOOKUP(C:C,worksheet!A:T, 4, FALSE)</f>
        <v>5</v>
      </c>
      <c r="E6">
        <f>VLOOKUP(C:C,worksheet!A:T, 5, FALSE)</f>
        <v>0.33</v>
      </c>
      <c r="F6" t="str">
        <f>VLOOKUP(C:C,worksheet!A:T, 6, FALSE)</f>
        <v>GENESEE</v>
      </c>
      <c r="G6">
        <f>VLOOKUP(C:C,worksheet!A:T, 8, FALSE)</f>
        <v>66.400000000000006</v>
      </c>
      <c r="H6">
        <f>VLOOKUP(C:C,worksheet!A:T, 10, FALSE)</f>
        <v>63.31</v>
      </c>
      <c r="I6">
        <f>VLOOKUP(C:C,worksheet!A:T, 13, FALSE)</f>
        <v>0</v>
      </c>
      <c r="J6">
        <f>VLOOKUP(C:C,worksheet!A:T, 15, FALSE)</f>
        <v>0</v>
      </c>
      <c r="K6" s="143">
        <f t="shared" si="0"/>
        <v>-1</v>
      </c>
      <c r="L6" s="143">
        <f t="shared" si="1"/>
        <v>-1</v>
      </c>
      <c r="M6" s="142"/>
    </row>
    <row r="7" spans="1:13" x14ac:dyDescent="0.25">
      <c r="A7">
        <f>VLOOKUP(C:C,worksheet!A:T, 2, FALSE)</f>
        <v>4</v>
      </c>
      <c r="B7" t="str">
        <f>VLOOKUP(C:C,worksheet!A:T, 3, FALSE)</f>
        <v>SR-52 EB</v>
      </c>
      <c r="C7">
        <f>'[2]SR-52 EB'!A7</f>
        <v>11370</v>
      </c>
      <c r="D7">
        <f>VLOOKUP(C:C,worksheet!A:T, 4, FALSE)</f>
        <v>7</v>
      </c>
      <c r="E7">
        <f>VLOOKUP(C:C,worksheet!A:T, 5, FALSE)</f>
        <v>0.8</v>
      </c>
      <c r="F7" t="str">
        <f>VLOOKUP(C:C,worksheet!A:T, 6, FALSE)</f>
        <v>I-805 SB</v>
      </c>
      <c r="G7">
        <f>VLOOKUP(C:C,worksheet!A:T, 8, FALSE)</f>
        <v>68.040000000000006</v>
      </c>
      <c r="H7">
        <f>VLOOKUP(C:C,worksheet!A:T, 10, FALSE)</f>
        <v>63.67</v>
      </c>
      <c r="I7">
        <f>VLOOKUP(C:C,worksheet!A:T, 13, FALSE)</f>
        <v>0</v>
      </c>
      <c r="J7">
        <f>VLOOKUP(C:C,worksheet!A:T, 15, FALSE)</f>
        <v>0</v>
      </c>
      <c r="K7" s="143">
        <f t="shared" si="0"/>
        <v>-1</v>
      </c>
      <c r="L7" s="143">
        <f t="shared" si="1"/>
        <v>-1</v>
      </c>
      <c r="M7" s="142"/>
    </row>
    <row r="8" spans="1:13" x14ac:dyDescent="0.25">
      <c r="A8">
        <f>VLOOKUP(C:C,worksheet!A:T, 2, FALSE)</f>
        <v>4</v>
      </c>
      <c r="B8" t="str">
        <f>VLOOKUP(C:C,worksheet!A:T, 3, FALSE)</f>
        <v>SR-52 EB</v>
      </c>
      <c r="C8">
        <f>'[2]SR-52 EB'!A8</f>
        <v>28904</v>
      </c>
      <c r="D8">
        <f>VLOOKUP(C:C,worksheet!A:T, 4, FALSE)</f>
        <v>17</v>
      </c>
      <c r="E8">
        <f>VLOOKUP(C:C,worksheet!A:T, 5, FALSE)</f>
        <v>0.32</v>
      </c>
      <c r="F8" t="str">
        <f>VLOOKUP(C:C,worksheet!A:T, 6, FALSE)</f>
        <v>SR-163 NB</v>
      </c>
      <c r="G8">
        <f>VLOOKUP(C:C,worksheet!A:T, 8, FALSE)</f>
        <v>65.25</v>
      </c>
      <c r="H8">
        <f>VLOOKUP(C:C,worksheet!A:T, 10, FALSE)</f>
        <v>20.48</v>
      </c>
      <c r="I8">
        <f>VLOOKUP(C:C,worksheet!A:T, 13, FALSE)</f>
        <v>0</v>
      </c>
      <c r="J8">
        <f>VLOOKUP(C:C,worksheet!A:T, 15, FALSE)</f>
        <v>0</v>
      </c>
      <c r="K8" s="143">
        <f t="shared" si="0"/>
        <v>-1</v>
      </c>
      <c r="L8" s="143">
        <f t="shared" si="1"/>
        <v>-1</v>
      </c>
      <c r="M8" s="142"/>
    </row>
    <row r="9" spans="1:13" x14ac:dyDescent="0.25">
      <c r="A9">
        <f>VLOOKUP(C:C,worksheet!A:T, 2, FALSE)</f>
        <v>4</v>
      </c>
      <c r="B9" t="str">
        <f>VLOOKUP(C:C,worksheet!A:T, 3, FALSE)</f>
        <v>SR-52 EB</v>
      </c>
      <c r="C9">
        <f>'[2]SR-52 EB'!A9</f>
        <v>18949</v>
      </c>
      <c r="D9">
        <f>VLOOKUP(C:C,worksheet!A:T, 4, FALSE)</f>
        <v>20</v>
      </c>
      <c r="E9">
        <f>VLOOKUP(C:C,worksheet!A:T, 5, FALSE)</f>
        <v>0.48</v>
      </c>
      <c r="F9" t="str">
        <f>VLOOKUP(C:C,worksheet!A:T, 6, FALSE)</f>
        <v>I-15 NB</v>
      </c>
      <c r="G9">
        <f>VLOOKUP(C:C,worksheet!A:T, 8, FALSE)</f>
        <v>65.2</v>
      </c>
      <c r="H9">
        <f>VLOOKUP(C:C,worksheet!A:T, 10, FALSE)</f>
        <v>34.81</v>
      </c>
      <c r="I9">
        <f>VLOOKUP(C:C,worksheet!A:T, 13, FALSE)</f>
        <v>0</v>
      </c>
      <c r="J9">
        <f>VLOOKUP(C:C,worksheet!A:T, 15, FALSE)</f>
        <v>0</v>
      </c>
      <c r="K9" s="143">
        <f t="shared" si="0"/>
        <v>-1</v>
      </c>
      <c r="L9" s="143">
        <f t="shared" si="1"/>
        <v>-1</v>
      </c>
      <c r="M9" s="142"/>
    </row>
    <row r="10" spans="1:13" x14ac:dyDescent="0.25">
      <c r="A10">
        <f>VLOOKUP(C:C,worksheet!A:T, 2, FALSE)</f>
        <v>4</v>
      </c>
      <c r="B10" t="str">
        <f>VLOOKUP(C:C,worksheet!A:T, 3, FALSE)</f>
        <v>SR-52 EB</v>
      </c>
      <c r="C10">
        <f>'[2]SR-52 EB'!A10</f>
        <v>9028</v>
      </c>
      <c r="D10">
        <f>VLOOKUP(C:C,worksheet!A:T, 4, FALSE)</f>
        <v>21</v>
      </c>
      <c r="E10">
        <f>VLOOKUP(C:C,worksheet!A:T, 5, FALSE)</f>
        <v>0.38</v>
      </c>
      <c r="F10" t="str">
        <f>VLOOKUP(C:C,worksheet!A:T, 6, FALSE)</f>
        <v>I-15 NB</v>
      </c>
      <c r="G10">
        <f>VLOOKUP(C:C,worksheet!A:T, 8, FALSE)</f>
        <v>66.86</v>
      </c>
      <c r="H10">
        <f>VLOOKUP(C:C,worksheet!A:T, 10, FALSE)</f>
        <v>37.06</v>
      </c>
      <c r="I10">
        <f>VLOOKUP(C:C,worksheet!A:T, 13, FALSE)</f>
        <v>0</v>
      </c>
      <c r="J10">
        <f>VLOOKUP(C:C,worksheet!A:T, 15, FALSE)</f>
        <v>0</v>
      </c>
      <c r="K10" s="143">
        <f t="shared" si="0"/>
        <v>-1</v>
      </c>
      <c r="L10" s="143">
        <f t="shared" si="1"/>
        <v>-1</v>
      </c>
      <c r="M10" s="142"/>
    </row>
    <row r="11" spans="1:13" x14ac:dyDescent="0.25">
      <c r="A11">
        <f>VLOOKUP(C:C,worksheet!A:T, 2, FALSE)</f>
        <v>4</v>
      </c>
      <c r="B11" t="str">
        <f>VLOOKUP(C:C,worksheet!A:T, 3, FALSE)</f>
        <v>SR-52 EB</v>
      </c>
      <c r="C11">
        <f>'[2]SR-52 EB'!A11</f>
        <v>7470</v>
      </c>
      <c r="D11">
        <f>VLOOKUP(C:C,worksheet!A:T, 4, FALSE)</f>
        <v>23</v>
      </c>
      <c r="E11">
        <f>VLOOKUP(C:C,worksheet!A:T, 5, FALSE)</f>
        <v>0.4</v>
      </c>
      <c r="F11" t="str">
        <f>VLOOKUP(C:C,worksheet!A:T, 6, FALSE)</f>
        <v>SANTO</v>
      </c>
      <c r="G11">
        <f>VLOOKUP(C:C,worksheet!A:T, 8, FALSE)</f>
        <v>66.86</v>
      </c>
      <c r="H11">
        <f>VLOOKUP(C:C,worksheet!A:T, 10, FALSE)</f>
        <v>37.06</v>
      </c>
      <c r="I11">
        <f>VLOOKUP(C:C,worksheet!A:T, 13, FALSE)</f>
        <v>0</v>
      </c>
      <c r="J11">
        <f>VLOOKUP(C:C,worksheet!A:T, 15, FALSE)</f>
        <v>0</v>
      </c>
      <c r="K11" s="143">
        <f t="shared" si="0"/>
        <v>-1</v>
      </c>
      <c r="L11" s="143">
        <f t="shared" si="1"/>
        <v>-1</v>
      </c>
      <c r="M11" s="142"/>
    </row>
    <row r="12" spans="1:13" x14ac:dyDescent="0.25">
      <c r="A12">
        <f>VLOOKUP(C:C,worksheet!A:T, 2, FALSE)</f>
        <v>4</v>
      </c>
      <c r="B12" t="str">
        <f>VLOOKUP(C:C,worksheet!A:T, 3, FALSE)</f>
        <v>SR-52 EB</v>
      </c>
      <c r="C12">
        <f>'[2]SR-52 EB'!A12</f>
        <v>7772</v>
      </c>
      <c r="D12">
        <f>VLOOKUP(C:C,worksheet!A:T, 4, FALSE)</f>
        <v>25</v>
      </c>
      <c r="E12">
        <f>VLOOKUP(C:C,worksheet!A:T, 5, FALSE)</f>
        <v>2.09</v>
      </c>
      <c r="F12" t="str">
        <f>VLOOKUP(C:C,worksheet!A:T, 6, FALSE)</f>
        <v>SANTO</v>
      </c>
      <c r="G12">
        <f>VLOOKUP(C:C,worksheet!A:T, 8, FALSE)</f>
        <v>66.86</v>
      </c>
      <c r="H12">
        <f>VLOOKUP(C:C,worksheet!A:T, 10, FALSE)</f>
        <v>37.06</v>
      </c>
      <c r="I12">
        <f>VLOOKUP(C:C,worksheet!A:T, 13, FALSE)</f>
        <v>0</v>
      </c>
      <c r="J12">
        <f>VLOOKUP(C:C,worksheet!A:T, 15, FALSE)</f>
        <v>0</v>
      </c>
      <c r="K12" s="143">
        <f t="shared" si="0"/>
        <v>-1</v>
      </c>
      <c r="L12" s="143">
        <f t="shared" si="1"/>
        <v>-1</v>
      </c>
      <c r="M12" s="142"/>
    </row>
    <row r="13" spans="1:13" x14ac:dyDescent="0.25">
      <c r="A13">
        <f>VLOOKUP(C:C,worksheet!A:T, 2, FALSE)</f>
        <v>4</v>
      </c>
      <c r="B13" t="str">
        <f>VLOOKUP(C:C,worksheet!A:T, 3, FALSE)</f>
        <v>SR-52 EB</v>
      </c>
      <c r="C13">
        <f>'[2]SR-52 EB'!A13</f>
        <v>7375</v>
      </c>
      <c r="D13">
        <f>VLOOKUP(C:C,worksheet!A:T, 4, FALSE)</f>
        <v>28</v>
      </c>
      <c r="E13">
        <f>VLOOKUP(C:C,worksheet!A:T, 5, FALSE)</f>
        <v>0.46</v>
      </c>
      <c r="F13" t="str">
        <f>VLOOKUP(C:C,worksheet!A:T, 6, FALSE)</f>
        <v>SANTO</v>
      </c>
      <c r="G13">
        <f>VLOOKUP(C:C,worksheet!A:T, 8, FALSE)</f>
        <v>66.11</v>
      </c>
      <c r="H13">
        <f>VLOOKUP(C:C,worksheet!A:T, 10, FALSE)</f>
        <v>38.51</v>
      </c>
      <c r="I13">
        <f>VLOOKUP(C:C,worksheet!A:T, 13, FALSE)</f>
        <v>0</v>
      </c>
      <c r="J13">
        <f>VLOOKUP(C:C,worksheet!A:T, 15, FALSE)</f>
        <v>0</v>
      </c>
      <c r="K13" s="143">
        <f t="shared" si="0"/>
        <v>-1</v>
      </c>
      <c r="L13" s="143">
        <f t="shared" si="1"/>
        <v>-1</v>
      </c>
      <c r="M13" s="142"/>
    </row>
    <row r="14" spans="1:13" x14ac:dyDescent="0.25">
      <c r="A14">
        <f>VLOOKUP(C:C,worksheet!A:T, 2, FALSE)</f>
        <v>4</v>
      </c>
      <c r="B14" t="str">
        <f>VLOOKUP(C:C,worksheet!A:T, 3, FALSE)</f>
        <v>SR-52 EB</v>
      </c>
      <c r="C14">
        <f>'[2]SR-52 EB'!A14</f>
        <v>15239</v>
      </c>
      <c r="D14">
        <f>VLOOKUP(C:C,worksheet!A:T, 4, FALSE)</f>
        <v>29</v>
      </c>
      <c r="E14">
        <f>VLOOKUP(C:C,worksheet!A:T, 5, FALSE)</f>
        <v>0.49</v>
      </c>
      <c r="F14" t="str">
        <f>VLOOKUP(C:C,worksheet!A:T, 6, FALSE)</f>
        <v>MAST</v>
      </c>
      <c r="G14">
        <f>VLOOKUP(C:C,worksheet!A:T, 8, FALSE)</f>
        <v>66.11</v>
      </c>
      <c r="H14">
        <f>VLOOKUP(C:C,worksheet!A:T, 10, FALSE)</f>
        <v>38.51</v>
      </c>
      <c r="I14">
        <f>VLOOKUP(C:C,worksheet!A:T, 13, FALSE)</f>
        <v>0</v>
      </c>
      <c r="J14">
        <f>VLOOKUP(C:C,worksheet!A:T, 15, FALSE)</f>
        <v>0</v>
      </c>
      <c r="K14" s="143">
        <f t="shared" si="0"/>
        <v>-1</v>
      </c>
      <c r="L14" s="143">
        <f t="shared" si="1"/>
        <v>-1</v>
      </c>
      <c r="M14" s="142"/>
    </row>
    <row r="15" spans="1:13" x14ac:dyDescent="0.25">
      <c r="A15">
        <f>VLOOKUP(C:C,worksheet!A:T, 2, FALSE)</f>
        <v>4</v>
      </c>
      <c r="B15" t="str">
        <f>VLOOKUP(C:C,worksheet!A:T, 3, FALSE)</f>
        <v>SR-52 EB</v>
      </c>
      <c r="C15">
        <f>'[2]SR-52 EB'!A15</f>
        <v>11124</v>
      </c>
      <c r="D15">
        <f>VLOOKUP(C:C,worksheet!A:T, 4, FALSE)</f>
        <v>30</v>
      </c>
      <c r="E15">
        <f>VLOOKUP(C:C,worksheet!A:T, 5, FALSE)</f>
        <v>0.45</v>
      </c>
      <c r="F15" t="str">
        <f>VLOOKUP(C:C,worksheet!A:T, 6, FALSE)</f>
        <v>MAST</v>
      </c>
      <c r="G15">
        <f>VLOOKUP(C:C,worksheet!A:T, 8, FALSE)</f>
        <v>66.11</v>
      </c>
      <c r="H15">
        <f>VLOOKUP(C:C,worksheet!A:T, 10, FALSE)</f>
        <v>38.51</v>
      </c>
      <c r="I15">
        <f>VLOOKUP(C:C,worksheet!A:T, 13, FALSE)</f>
        <v>0</v>
      </c>
      <c r="J15">
        <f>VLOOKUP(C:C,worksheet!A:T, 15, FALSE)</f>
        <v>0</v>
      </c>
      <c r="K15" s="143">
        <f t="shared" si="0"/>
        <v>-1</v>
      </c>
      <c r="L15" s="143">
        <f t="shared" si="1"/>
        <v>-1</v>
      </c>
      <c r="M15" s="142"/>
    </row>
    <row r="16" spans="1:13" x14ac:dyDescent="0.25">
      <c r="A16">
        <f>VLOOKUP(C:C,worksheet!A:T, 2, FALSE)</f>
        <v>4</v>
      </c>
      <c r="B16" t="str">
        <f>VLOOKUP(C:C,worksheet!A:T, 3, FALSE)</f>
        <v>SR-52 EB</v>
      </c>
      <c r="C16">
        <f>'[2]SR-52 EB'!A16</f>
        <v>19481</v>
      </c>
      <c r="D16">
        <f>VLOOKUP(C:C,worksheet!A:T, 4, FALSE)</f>
        <v>31</v>
      </c>
      <c r="E16">
        <f>VLOOKUP(C:C,worksheet!A:T, 5, FALSE)</f>
        <v>0.56999999999999995</v>
      </c>
      <c r="F16" t="str">
        <f>VLOOKUP(C:C,worksheet!A:T, 6, FALSE)</f>
        <v>MISSION GORGE</v>
      </c>
      <c r="G16">
        <f>VLOOKUP(C:C,worksheet!A:T, 8, FALSE)</f>
        <v>66.73</v>
      </c>
      <c r="H16">
        <f>VLOOKUP(C:C,worksheet!A:T, 10, FALSE)</f>
        <v>66.78</v>
      </c>
      <c r="I16">
        <f>VLOOKUP(C:C,worksheet!A:T, 13, FALSE)</f>
        <v>0</v>
      </c>
      <c r="J16">
        <f>VLOOKUP(C:C,worksheet!A:T, 15, FALSE)</f>
        <v>0</v>
      </c>
      <c r="K16" s="143">
        <f t="shared" si="0"/>
        <v>-1</v>
      </c>
      <c r="L16" s="143">
        <f t="shared" si="1"/>
        <v>-1</v>
      </c>
      <c r="M16" s="142"/>
    </row>
    <row r="17" spans="1:13" x14ac:dyDescent="0.25">
      <c r="A17">
        <f>VLOOKUP(C:C,worksheet!A:T, 2, FALSE)</f>
        <v>4</v>
      </c>
      <c r="B17" t="str">
        <f>VLOOKUP(C:C,worksheet!A:T, 3, FALSE)</f>
        <v>SR-52 EB</v>
      </c>
      <c r="C17">
        <f>'[2]SR-52 EB'!A17</f>
        <v>15279</v>
      </c>
      <c r="D17">
        <f>VLOOKUP(C:C,worksheet!A:T, 4, FALSE)</f>
        <v>32</v>
      </c>
      <c r="E17">
        <f>VLOOKUP(C:C,worksheet!A:T, 5, FALSE)</f>
        <v>0.2</v>
      </c>
      <c r="F17" t="str">
        <f>VLOOKUP(C:C,worksheet!A:T, 6, FALSE)</f>
        <v>NEW MISSION GORGE</v>
      </c>
      <c r="G17">
        <f>VLOOKUP(C:C,worksheet!A:T, 8, FALSE)</f>
        <v>66.73</v>
      </c>
      <c r="H17">
        <f>VLOOKUP(C:C,worksheet!A:T, 10, FALSE)</f>
        <v>66.78</v>
      </c>
      <c r="I17">
        <f>VLOOKUP(C:C,worksheet!A:T, 13, FALSE)</f>
        <v>0</v>
      </c>
      <c r="J17">
        <f>VLOOKUP(C:C,worksheet!A:T, 15, FALSE)</f>
        <v>0</v>
      </c>
      <c r="K17" s="143">
        <f t="shared" si="0"/>
        <v>-1</v>
      </c>
      <c r="L17" s="143">
        <f t="shared" si="1"/>
        <v>-1</v>
      </c>
      <c r="M17" s="142"/>
    </row>
    <row r="18" spans="1:13" x14ac:dyDescent="0.25">
      <c r="A18">
        <f>VLOOKUP(C:C,worksheet!A:T, 2, FALSE)</f>
        <v>4</v>
      </c>
      <c r="B18" t="str">
        <f>VLOOKUP(C:C,worksheet!A:T, 3, FALSE)</f>
        <v>SR-52 EB</v>
      </c>
      <c r="C18">
        <f>'[2]SR-52 EB'!A18</f>
        <v>15280</v>
      </c>
      <c r="D18">
        <f>VLOOKUP(C:C,worksheet!A:T, 4, FALSE)</f>
        <v>34</v>
      </c>
      <c r="E18">
        <f>VLOOKUP(C:C,worksheet!A:T, 5, FALSE)</f>
        <v>0.37</v>
      </c>
      <c r="F18" t="str">
        <f>VLOOKUP(C:C,worksheet!A:T, 6, FALSE)</f>
        <v>SR-125 SB</v>
      </c>
      <c r="G18">
        <f>VLOOKUP(C:C,worksheet!A:T, 8, FALSE)</f>
        <v>66.73</v>
      </c>
      <c r="H18">
        <f>VLOOKUP(C:C,worksheet!A:T, 10, FALSE)</f>
        <v>66.78</v>
      </c>
      <c r="I18">
        <f>VLOOKUP(C:C,worksheet!A:T, 13, FALSE)</f>
        <v>0</v>
      </c>
      <c r="J18">
        <f>VLOOKUP(C:C,worksheet!A:T, 15, FALSE)</f>
        <v>0</v>
      </c>
      <c r="K18" s="143">
        <f t="shared" si="0"/>
        <v>-1</v>
      </c>
      <c r="L18" s="143">
        <f t="shared" si="1"/>
        <v>-1</v>
      </c>
      <c r="M18" s="142"/>
    </row>
    <row r="19" spans="1:13" x14ac:dyDescent="0.25">
      <c r="A19">
        <f>VLOOKUP(C:C,worksheet!A:T, 2, FALSE)</f>
        <v>4</v>
      </c>
      <c r="B19" t="str">
        <f>VLOOKUP(C:C,worksheet!A:T, 3, FALSE)</f>
        <v>SR-52 EB</v>
      </c>
      <c r="C19">
        <f>'[2]SR-52 EB'!A19</f>
        <v>7376</v>
      </c>
      <c r="D19">
        <f>VLOOKUP(C:C,worksheet!A:T, 4, FALSE)</f>
        <v>35</v>
      </c>
      <c r="E19">
        <f>VLOOKUP(C:C,worksheet!A:T, 5, FALSE)</f>
        <v>0.2</v>
      </c>
      <c r="F19" t="str">
        <f>VLOOKUP(C:C,worksheet!A:T, 6, FALSE)</f>
        <v>SR-125 NB</v>
      </c>
      <c r="G19">
        <f>VLOOKUP(C:C,worksheet!A:T, 8, FALSE)</f>
        <v>66.73</v>
      </c>
      <c r="H19">
        <f>VLOOKUP(C:C,worksheet!A:T, 10, FALSE)</f>
        <v>66.78</v>
      </c>
      <c r="I19">
        <f>VLOOKUP(C:C,worksheet!A:T, 13, FALSE)</f>
        <v>0</v>
      </c>
      <c r="J19">
        <f>VLOOKUP(C:C,worksheet!A:T, 15, FALSE)</f>
        <v>0</v>
      </c>
      <c r="K19" s="143">
        <f t="shared" si="0"/>
        <v>-1</v>
      </c>
      <c r="L19" s="143">
        <f t="shared" si="1"/>
        <v>-1</v>
      </c>
      <c r="M19" s="142"/>
    </row>
    <row r="20" spans="1:13" x14ac:dyDescent="0.25">
      <c r="A20">
        <f>VLOOKUP(C:C,worksheet!A:T, 2, FALSE)</f>
        <v>4</v>
      </c>
      <c r="B20" t="str">
        <f>VLOOKUP(C:C,worksheet!A:T, 3, FALSE)</f>
        <v>SR-52 EB</v>
      </c>
      <c r="C20">
        <f>'[2]SR-52 EB'!A20</f>
        <v>27236</v>
      </c>
      <c r="D20">
        <f>VLOOKUP(C:C,worksheet!A:T, 4, FALSE)</f>
        <v>37</v>
      </c>
      <c r="E20">
        <f>VLOOKUP(C:C,worksheet!A:T, 5, FALSE)</f>
        <v>0.54</v>
      </c>
      <c r="F20" t="str">
        <f>VLOOKUP(C:C,worksheet!A:T, 6, FALSE)</f>
        <v>CUYAMACA</v>
      </c>
      <c r="G20">
        <f>VLOOKUP(C:C,worksheet!A:T, 8, FALSE)</f>
        <v>65.319999999999993</v>
      </c>
      <c r="H20">
        <f>VLOOKUP(C:C,worksheet!A:T, 10, FALSE)</f>
        <v>64.47</v>
      </c>
      <c r="I20">
        <f>VLOOKUP(C:C,worksheet!A:T, 13, FALSE)</f>
        <v>0</v>
      </c>
      <c r="J20">
        <f>VLOOKUP(C:C,worksheet!A:T, 15, FALSE)</f>
        <v>0</v>
      </c>
      <c r="K20" s="143">
        <f t="shared" si="0"/>
        <v>-1</v>
      </c>
      <c r="L20" s="143">
        <f t="shared" si="1"/>
        <v>-1</v>
      </c>
      <c r="M20" s="142"/>
    </row>
    <row r="21" spans="1:13" x14ac:dyDescent="0.25">
      <c r="A21">
        <f>VLOOKUP(C:C,worksheet!A:T, 2, FALSE)</f>
        <v>4</v>
      </c>
      <c r="B21" t="str">
        <f>VLOOKUP(C:C,worksheet!A:T, 3, FALSE)</f>
        <v>SR-52 EB</v>
      </c>
      <c r="C21">
        <f>'[2]SR-52 EB'!A21</f>
        <v>27229</v>
      </c>
      <c r="D21">
        <f>VLOOKUP(C:C,worksheet!A:T, 4, FALSE)</f>
        <v>38</v>
      </c>
      <c r="E21">
        <f>VLOOKUP(C:C,worksheet!A:T, 5, FALSE)</f>
        <v>0.57999999999999996</v>
      </c>
      <c r="F21" t="str">
        <f>VLOOKUP(C:C,worksheet!A:T, 6, FALSE)</f>
        <v>CUYAMACA</v>
      </c>
      <c r="G21">
        <f>VLOOKUP(C:C,worksheet!A:T, 8, FALSE)</f>
        <v>63.51</v>
      </c>
      <c r="H21">
        <f>VLOOKUP(C:C,worksheet!A:T, 10, FALSE)</f>
        <v>62.14</v>
      </c>
      <c r="I21">
        <f>VLOOKUP(C:C,worksheet!A:T, 13, FALSE)</f>
        <v>0</v>
      </c>
      <c r="J21">
        <f>VLOOKUP(C:C,worksheet!A:T, 15, FALSE)</f>
        <v>0</v>
      </c>
      <c r="K21" s="143">
        <f t="shared" si="0"/>
        <v>-1</v>
      </c>
      <c r="L21" s="143">
        <f t="shared" si="1"/>
        <v>-1</v>
      </c>
      <c r="M21" s="142"/>
    </row>
    <row r="22" spans="1:13" x14ac:dyDescent="0.25">
      <c r="K22" s="143"/>
      <c r="L22" s="143"/>
      <c r="M22" s="142"/>
    </row>
    <row r="23" spans="1:13" x14ac:dyDescent="0.25">
      <c r="K23" s="143"/>
      <c r="L23" s="143"/>
      <c r="M23" s="142"/>
    </row>
    <row r="24" spans="1:13" x14ac:dyDescent="0.25">
      <c r="K24" s="143"/>
      <c r="L24" s="143"/>
      <c r="M24" s="142"/>
    </row>
    <row r="25" spans="1:13" x14ac:dyDescent="0.25">
      <c r="K25" s="143"/>
      <c r="L25" s="143"/>
      <c r="M25" s="142"/>
    </row>
    <row r="26" spans="1:13" x14ac:dyDescent="0.25">
      <c r="K26" s="143"/>
      <c r="L26" s="143"/>
      <c r="M26" s="142"/>
    </row>
    <row r="27" spans="1:13" x14ac:dyDescent="0.25">
      <c r="K27" s="143"/>
      <c r="L27" s="143"/>
      <c r="M27" s="142"/>
    </row>
    <row r="28" spans="1:13" x14ac:dyDescent="0.25">
      <c r="K28" s="143"/>
      <c r="L28" s="143"/>
      <c r="M28" s="142"/>
    </row>
    <row r="29" spans="1:13" x14ac:dyDescent="0.25">
      <c r="K29" s="142"/>
      <c r="L29" s="142"/>
      <c r="M29" s="142"/>
    </row>
    <row r="30" spans="1:13" x14ac:dyDescent="0.25">
      <c r="K30" s="142"/>
      <c r="L30" s="142"/>
      <c r="M30" s="142"/>
    </row>
    <row r="31" spans="1:13" x14ac:dyDescent="0.25">
      <c r="K31" s="142"/>
      <c r="L31" s="142"/>
      <c r="M31" s="142"/>
    </row>
    <row r="32" spans="1:13" x14ac:dyDescent="0.25">
      <c r="K32" s="142"/>
      <c r="L32" s="142"/>
      <c r="M32" s="142"/>
    </row>
    <row r="33" spans="11:13" x14ac:dyDescent="0.25">
      <c r="K33" s="142"/>
      <c r="L33" s="142"/>
      <c r="M33" s="142"/>
    </row>
    <row r="34" spans="11:13" x14ac:dyDescent="0.25">
      <c r="K34" s="142"/>
      <c r="L34" s="142"/>
      <c r="M34" s="142"/>
    </row>
    <row r="35" spans="11:13" x14ac:dyDescent="0.25">
      <c r="K35" s="142"/>
      <c r="L35" s="142"/>
      <c r="M35" s="142"/>
    </row>
    <row r="36" spans="11:13" x14ac:dyDescent="0.25">
      <c r="K36" s="142"/>
      <c r="L36" s="142"/>
      <c r="M36" s="142"/>
    </row>
    <row r="37" spans="11:13" x14ac:dyDescent="0.25">
      <c r="K37" s="142"/>
      <c r="L37" s="142"/>
      <c r="M37" s="142"/>
    </row>
    <row r="38" spans="11:13" x14ac:dyDescent="0.25">
      <c r="K38" s="142"/>
      <c r="L38" s="142"/>
      <c r="M38" s="142"/>
    </row>
    <row r="39" spans="11:13" x14ac:dyDescent="0.25">
      <c r="K39" s="142"/>
      <c r="L39" s="142"/>
      <c r="M39" s="142"/>
    </row>
    <row r="40" spans="11:13" x14ac:dyDescent="0.25">
      <c r="K40" s="142"/>
      <c r="L40" s="142"/>
      <c r="M40" s="142"/>
    </row>
    <row r="41" spans="11:13" x14ac:dyDescent="0.25">
      <c r="K41" s="142"/>
      <c r="L41" s="142"/>
      <c r="M41" s="142"/>
    </row>
    <row r="42" spans="11:13" x14ac:dyDescent="0.25">
      <c r="K42" s="142"/>
      <c r="L42" s="142"/>
      <c r="M42" s="142"/>
    </row>
    <row r="43" spans="11:13" x14ac:dyDescent="0.25">
      <c r="K43" s="142"/>
      <c r="L43" s="142"/>
      <c r="M43" s="142"/>
    </row>
    <row r="44" spans="11:13" x14ac:dyDescent="0.25">
      <c r="K44" s="142"/>
      <c r="L44" s="142"/>
      <c r="M44" s="142"/>
    </row>
    <row r="45" spans="11:13" x14ac:dyDescent="0.25">
      <c r="K45" s="142"/>
      <c r="L45" s="142"/>
      <c r="M45" s="142"/>
    </row>
    <row r="46" spans="11:13" x14ac:dyDescent="0.25">
      <c r="K46" s="142"/>
      <c r="L46" s="142"/>
      <c r="M46" s="142"/>
    </row>
    <row r="47" spans="11:13" x14ac:dyDescent="0.25">
      <c r="K47" s="142"/>
      <c r="L47" s="142"/>
      <c r="M47" s="142"/>
    </row>
    <row r="48" spans="11:13" x14ac:dyDescent="0.25">
      <c r="K48" s="142"/>
      <c r="L48" s="142"/>
      <c r="M48" s="142"/>
    </row>
    <row r="49" spans="11:13" x14ac:dyDescent="0.25">
      <c r="K49" s="142"/>
      <c r="L49" s="142"/>
      <c r="M49" s="142"/>
    </row>
    <row r="50" spans="11:13" x14ac:dyDescent="0.25">
      <c r="K50" s="142"/>
      <c r="L50" s="142"/>
      <c r="M50" s="142"/>
    </row>
    <row r="51" spans="11:13" x14ac:dyDescent="0.25">
      <c r="K51" s="142"/>
      <c r="L51" s="142"/>
      <c r="M51" s="142"/>
    </row>
    <row r="52" spans="11:13" x14ac:dyDescent="0.25">
      <c r="K52" s="142"/>
      <c r="L52" s="142"/>
      <c r="M52" s="142"/>
    </row>
    <row r="53" spans="11:13" x14ac:dyDescent="0.25">
      <c r="K53" s="142"/>
      <c r="L53" s="142"/>
      <c r="M53" s="142"/>
    </row>
    <row r="54" spans="11:13" x14ac:dyDescent="0.25">
      <c r="K54" s="142"/>
      <c r="L54" s="142"/>
      <c r="M54" s="142"/>
    </row>
    <row r="55" spans="11:13" x14ac:dyDescent="0.25">
      <c r="K55" s="142"/>
      <c r="L55" s="142"/>
      <c r="M55" s="142"/>
    </row>
    <row r="56" spans="11:13" x14ac:dyDescent="0.25">
      <c r="K56" s="142"/>
      <c r="L56" s="142"/>
      <c r="M56" s="142"/>
    </row>
    <row r="57" spans="11:13" x14ac:dyDescent="0.25">
      <c r="K57" s="142"/>
      <c r="L57" s="142"/>
      <c r="M57" s="142"/>
    </row>
    <row r="58" spans="11:13" x14ac:dyDescent="0.25">
      <c r="K58" s="142"/>
      <c r="L58" s="142"/>
      <c r="M58" s="142"/>
    </row>
    <row r="59" spans="11:13" x14ac:dyDescent="0.25">
      <c r="K59" s="142"/>
      <c r="L59" s="142"/>
      <c r="M59" s="142"/>
    </row>
    <row r="60" spans="11:13" x14ac:dyDescent="0.25">
      <c r="K60" s="142"/>
      <c r="L60" s="142"/>
      <c r="M60" s="142"/>
    </row>
    <row r="61" spans="11:13" x14ac:dyDescent="0.25">
      <c r="K61" s="142"/>
      <c r="L61" s="142"/>
      <c r="M61" s="142"/>
    </row>
    <row r="62" spans="11:13" x14ac:dyDescent="0.25">
      <c r="K62" s="142"/>
      <c r="L62" s="142"/>
      <c r="M62" s="142"/>
    </row>
    <row r="63" spans="11:13" x14ac:dyDescent="0.25">
      <c r="K63" s="142"/>
      <c r="L63" s="142"/>
      <c r="M63" s="142"/>
    </row>
    <row r="64" spans="11:13" x14ac:dyDescent="0.25">
      <c r="K64" s="142"/>
      <c r="L64" s="142"/>
      <c r="M64" s="142"/>
    </row>
    <row r="65" spans="11:13" x14ac:dyDescent="0.25">
      <c r="K65" s="142"/>
      <c r="L65" s="142"/>
      <c r="M65" s="142"/>
    </row>
    <row r="66" spans="11:13" x14ac:dyDescent="0.25">
      <c r="K66" s="142"/>
      <c r="L66" s="142"/>
      <c r="M66" s="142"/>
    </row>
    <row r="67" spans="11:13" x14ac:dyDescent="0.25">
      <c r="K67" s="142"/>
      <c r="L67" s="142"/>
      <c r="M67" s="142"/>
    </row>
    <row r="68" spans="11:13" x14ac:dyDescent="0.25">
      <c r="K68" s="142"/>
      <c r="L68" s="142"/>
      <c r="M68" s="142"/>
    </row>
    <row r="69" spans="11:13" x14ac:dyDescent="0.25">
      <c r="K69" s="142"/>
      <c r="L69" s="142"/>
      <c r="M69" s="142"/>
    </row>
    <row r="70" spans="11:13" x14ac:dyDescent="0.25">
      <c r="K70" s="142"/>
      <c r="L70" s="142"/>
      <c r="M70" s="142"/>
    </row>
    <row r="71" spans="11:13" x14ac:dyDescent="0.25">
      <c r="K71" s="142"/>
      <c r="L71" s="142"/>
      <c r="M71" s="142"/>
    </row>
    <row r="72" spans="11:13" x14ac:dyDescent="0.25">
      <c r="K72" s="142"/>
      <c r="L72" s="142"/>
      <c r="M72" s="142"/>
    </row>
    <row r="73" spans="11:13" x14ac:dyDescent="0.25">
      <c r="K73" s="142"/>
      <c r="L73" s="142"/>
      <c r="M73" s="142"/>
    </row>
    <row r="74" spans="11:13" x14ac:dyDescent="0.25">
      <c r="K74" s="142"/>
      <c r="L74" s="142"/>
      <c r="M74" s="142"/>
    </row>
    <row r="75" spans="11:13" x14ac:dyDescent="0.25">
      <c r="K75" s="142"/>
      <c r="L75" s="142"/>
      <c r="M75" s="142"/>
    </row>
    <row r="76" spans="11:13" x14ac:dyDescent="0.25">
      <c r="K76" s="142"/>
      <c r="L76" s="142"/>
      <c r="M76" s="142"/>
    </row>
    <row r="77" spans="11:13" x14ac:dyDescent="0.25">
      <c r="K77" s="142"/>
      <c r="L77" s="142"/>
      <c r="M77" s="142"/>
    </row>
    <row r="78" spans="11:13" x14ac:dyDescent="0.25">
      <c r="K78" s="142"/>
      <c r="L78" s="142"/>
      <c r="M78" s="142"/>
    </row>
    <row r="79" spans="11:13" x14ac:dyDescent="0.25">
      <c r="K79" s="142"/>
      <c r="L79" s="142"/>
      <c r="M79" s="142"/>
    </row>
    <row r="80" spans="11:13" x14ac:dyDescent="0.25">
      <c r="K80" s="142"/>
      <c r="L80" s="142"/>
      <c r="M80" s="142"/>
    </row>
    <row r="81" spans="11:13" x14ac:dyDescent="0.25">
      <c r="K81" s="142"/>
      <c r="L81" s="142"/>
      <c r="M81" s="142"/>
    </row>
    <row r="82" spans="11:13" x14ac:dyDescent="0.25">
      <c r="K82" s="142"/>
      <c r="L82" s="142"/>
      <c r="M82" s="142"/>
    </row>
    <row r="83" spans="11:13" x14ac:dyDescent="0.25">
      <c r="K83" s="142"/>
      <c r="L83" s="142"/>
      <c r="M83" s="142"/>
    </row>
    <row r="84" spans="11:13" x14ac:dyDescent="0.25">
      <c r="K84" s="142"/>
      <c r="L84" s="142"/>
      <c r="M84" s="142"/>
    </row>
    <row r="85" spans="11:13" x14ac:dyDescent="0.25">
      <c r="K85" s="142"/>
      <c r="L85" s="142"/>
      <c r="M85" s="142"/>
    </row>
    <row r="86" spans="11:13" x14ac:dyDescent="0.25">
      <c r="K86" s="142"/>
      <c r="L86" s="142"/>
      <c r="M86" s="142"/>
    </row>
    <row r="87" spans="11:13" x14ac:dyDescent="0.25">
      <c r="K87" s="142"/>
      <c r="L87" s="142"/>
      <c r="M87" s="142"/>
    </row>
    <row r="88" spans="11:13" x14ac:dyDescent="0.25">
      <c r="K88" s="142"/>
      <c r="L88" s="142"/>
      <c r="M88" s="142"/>
    </row>
    <row r="89" spans="11:13" x14ac:dyDescent="0.25">
      <c r="K89" s="142"/>
      <c r="L89" s="142"/>
      <c r="M89" s="142"/>
    </row>
    <row r="90" spans="11:13" x14ac:dyDescent="0.25">
      <c r="K90" s="142"/>
      <c r="L90" s="142"/>
      <c r="M90" s="142"/>
    </row>
    <row r="91" spans="11:13" x14ac:dyDescent="0.25">
      <c r="K91" s="142"/>
      <c r="L91" s="142"/>
      <c r="M91" s="142"/>
    </row>
    <row r="92" spans="11:13" x14ac:dyDescent="0.25">
      <c r="K92" s="142"/>
      <c r="L92" s="142"/>
      <c r="M92" s="142"/>
    </row>
    <row r="93" spans="11:13" x14ac:dyDescent="0.25">
      <c r="K93" s="142"/>
      <c r="L93" s="142"/>
      <c r="M93" s="142"/>
    </row>
    <row r="94" spans="11:13" x14ac:dyDescent="0.25">
      <c r="K94" s="142"/>
      <c r="L94" s="142"/>
      <c r="M94" s="142"/>
    </row>
    <row r="95" spans="11:13" x14ac:dyDescent="0.25">
      <c r="K95" s="142"/>
      <c r="L95" s="142"/>
      <c r="M95" s="142"/>
    </row>
    <row r="96" spans="11:13" x14ac:dyDescent="0.25">
      <c r="K96" s="142"/>
      <c r="L96" s="142"/>
      <c r="M96" s="142"/>
    </row>
    <row r="97" spans="11:13" x14ac:dyDescent="0.25">
      <c r="K97" s="142"/>
      <c r="L97" s="142"/>
      <c r="M97" s="142"/>
    </row>
    <row r="98" spans="11:13" x14ac:dyDescent="0.25">
      <c r="K98" s="142"/>
      <c r="L98" s="142"/>
      <c r="M98" s="142"/>
    </row>
    <row r="99" spans="11:13" x14ac:dyDescent="0.25">
      <c r="K99" s="142"/>
      <c r="L99" s="142"/>
      <c r="M99" s="142"/>
    </row>
    <row r="100" spans="11:13" x14ac:dyDescent="0.25">
      <c r="K100" s="142"/>
      <c r="L100" s="142"/>
      <c r="M100" s="142"/>
    </row>
    <row r="101" spans="11:13" x14ac:dyDescent="0.25">
      <c r="K101" s="142"/>
      <c r="L101" s="142"/>
      <c r="M101" s="142"/>
    </row>
    <row r="102" spans="11:13" x14ac:dyDescent="0.25">
      <c r="K102" s="142"/>
      <c r="L102" s="142"/>
      <c r="M102" s="142"/>
    </row>
    <row r="103" spans="11:13" x14ac:dyDescent="0.25">
      <c r="K103" s="142"/>
      <c r="L103" s="142"/>
      <c r="M103" s="142"/>
    </row>
    <row r="104" spans="11:13" x14ac:dyDescent="0.25">
      <c r="K104" s="142"/>
      <c r="L104" s="142"/>
      <c r="M104" s="142"/>
    </row>
    <row r="105" spans="11:13" x14ac:dyDescent="0.25">
      <c r="K105" s="142"/>
      <c r="L105" s="142"/>
      <c r="M105" s="142"/>
    </row>
    <row r="106" spans="11:13" x14ac:dyDescent="0.25">
      <c r="K106" s="142"/>
      <c r="L106" s="142"/>
      <c r="M106" s="142"/>
    </row>
    <row r="107" spans="11:13" x14ac:dyDescent="0.25">
      <c r="K107" s="142"/>
      <c r="L107" s="142"/>
      <c r="M107" s="142"/>
    </row>
    <row r="108" spans="11:13" x14ac:dyDescent="0.25">
      <c r="K108" s="142"/>
      <c r="L108" s="142"/>
      <c r="M108" s="142"/>
    </row>
    <row r="109" spans="11:13" x14ac:dyDescent="0.25">
      <c r="K109" s="142"/>
      <c r="L109" s="142"/>
      <c r="M109" s="142"/>
    </row>
    <row r="110" spans="11:13" x14ac:dyDescent="0.25">
      <c r="K110" s="142"/>
      <c r="L110" s="142"/>
      <c r="M110" s="142"/>
    </row>
    <row r="111" spans="11:13" x14ac:dyDescent="0.25">
      <c r="K111" s="142"/>
      <c r="L111" s="142"/>
      <c r="M111" s="142"/>
    </row>
    <row r="112" spans="11:13" x14ac:dyDescent="0.25">
      <c r="K112" s="142"/>
      <c r="L112" s="142"/>
      <c r="M112" s="142"/>
    </row>
    <row r="113" spans="11:13" x14ac:dyDescent="0.25">
      <c r="K113" s="142"/>
      <c r="L113" s="142"/>
      <c r="M113" s="142"/>
    </row>
    <row r="114" spans="11:13" x14ac:dyDescent="0.25">
      <c r="K114" s="142"/>
      <c r="L114" s="142"/>
      <c r="M114" s="142"/>
    </row>
    <row r="115" spans="11:13" x14ac:dyDescent="0.25">
      <c r="K115" s="142"/>
      <c r="L115" s="142"/>
      <c r="M115" s="142"/>
    </row>
    <row r="116" spans="11:13" x14ac:dyDescent="0.25">
      <c r="K116" s="142"/>
      <c r="L116" s="142"/>
      <c r="M116" s="142"/>
    </row>
    <row r="117" spans="11:13" x14ac:dyDescent="0.25">
      <c r="K117" s="142"/>
      <c r="L117" s="142"/>
      <c r="M117" s="142"/>
    </row>
    <row r="118" spans="11:13" x14ac:dyDescent="0.25">
      <c r="K118" s="142"/>
      <c r="L118" s="142"/>
      <c r="M118" s="142"/>
    </row>
  </sheetData>
  <conditionalFormatting sqref="K22:K28">
    <cfRule type="cellIs" dxfId="63" priority="7" operator="lessThan">
      <formula>-0.2</formula>
    </cfRule>
    <cfRule type="cellIs" dxfId="62" priority="8" operator="greaterThan">
      <formula>0.2</formula>
    </cfRule>
  </conditionalFormatting>
  <conditionalFormatting sqref="L22:L28">
    <cfRule type="cellIs" dxfId="61" priority="5" operator="lessThan">
      <formula>-0.2</formula>
    </cfRule>
    <cfRule type="cellIs" dxfId="60" priority="6" operator="greaterThan">
      <formula>0.2</formula>
    </cfRule>
  </conditionalFormatting>
  <conditionalFormatting sqref="K2:K21">
    <cfRule type="cellIs" dxfId="59" priority="3" operator="lessThan">
      <formula>-0.2</formula>
    </cfRule>
    <cfRule type="cellIs" dxfId="58" priority="4" operator="greaterThan">
      <formula>0.2</formula>
    </cfRule>
  </conditionalFormatting>
  <conditionalFormatting sqref="L2:L21">
    <cfRule type="cellIs" dxfId="57" priority="1" operator="lessThan">
      <formula>-0.2</formula>
    </cfRule>
    <cfRule type="cellIs" dxfId="56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theme="9" tint="0.59999389629810485"/>
  </sheetPr>
  <dimension ref="A1:M118"/>
  <sheetViews>
    <sheetView showGridLines="0" topLeftCell="G1" zoomScale="80" zoomScaleNormal="80" workbookViewId="0">
      <selection activeCell="AO32" sqref="AO32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4" width="6.42578125" bestFit="1" customWidth="1"/>
    <col min="5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3</v>
      </c>
      <c r="B2" t="str">
        <f>VLOOKUP(C:C,worksheet!A:T, 3, FALSE)</f>
        <v>SR-52 WB</v>
      </c>
      <c r="C2">
        <f>'[2]SR-52 WB'!A2</f>
        <v>27223</v>
      </c>
      <c r="D2">
        <f>VLOOKUP(C:C,worksheet!A:T, 4, FALSE)</f>
        <v>2</v>
      </c>
      <c r="E2">
        <f>VLOOKUP(C:C,worksheet!A:T, 5, FALSE)</f>
        <v>0.63</v>
      </c>
      <c r="F2" t="str">
        <f>VLOOKUP(C:C,worksheet!A:T, 6, FALSE)</f>
        <v>MAGNOLIA</v>
      </c>
      <c r="G2">
        <f>VLOOKUP(C:C,worksheet!A:T, 8, FALSE)</f>
        <v>65.25</v>
      </c>
      <c r="H2">
        <f>VLOOKUP(C:C,worksheet!A:T, 10, FALSE)</f>
        <v>66.33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3</v>
      </c>
      <c r="B3" t="str">
        <f>VLOOKUP(C:C,worksheet!A:T, 3, FALSE)</f>
        <v>SR-52 WB</v>
      </c>
      <c r="C3">
        <f>'[2]SR-52 WB'!A3</f>
        <v>27237</v>
      </c>
      <c r="D3">
        <f>VLOOKUP(C:C,worksheet!A:T, 4, FALSE)</f>
        <v>3</v>
      </c>
      <c r="E3">
        <f>VLOOKUP(C:C,worksheet!A:T, 5, FALSE)</f>
        <v>0.36</v>
      </c>
      <c r="F3" t="str">
        <f>VLOOKUP(C:C,worksheet!A:T, 6, FALSE)</f>
        <v>CUYAMACA</v>
      </c>
      <c r="G3">
        <f>VLOOKUP(C:C,worksheet!A:T, 8, FALSE)</f>
        <v>53.63</v>
      </c>
      <c r="H3">
        <f>VLOOKUP(C:C,worksheet!A:T, 10, FALSE)</f>
        <v>66.19</v>
      </c>
      <c r="I3">
        <f>VLOOKUP(C:C,worksheet!A:T, 13, FALSE)</f>
        <v>0</v>
      </c>
      <c r="J3">
        <f>VLOOKUP(C:C,worksheet!A:T, 15, FALSE)</f>
        <v>0</v>
      </c>
      <c r="K3" s="143">
        <f t="shared" ref="K3:K19" si="0">(I3/G3)-1</f>
        <v>-1</v>
      </c>
      <c r="L3" s="143">
        <f t="shared" ref="L3:L19" si="1">(J3/H3)-1</f>
        <v>-1</v>
      </c>
      <c r="M3" s="142"/>
    </row>
    <row r="4" spans="1:13" x14ac:dyDescent="0.25">
      <c r="A4">
        <f>VLOOKUP(C:C,worksheet!A:T, 2, FALSE)</f>
        <v>3</v>
      </c>
      <c r="B4" t="str">
        <f>VLOOKUP(C:C,worksheet!A:T, 3, FALSE)</f>
        <v>SR-52 WB</v>
      </c>
      <c r="C4">
        <f>'[2]SR-52 WB'!A4</f>
        <v>7499</v>
      </c>
      <c r="D4">
        <f>VLOOKUP(C:C,worksheet!A:T, 4, FALSE)</f>
        <v>4</v>
      </c>
      <c r="E4">
        <f>VLOOKUP(C:C,worksheet!A:T, 5, FALSE)</f>
        <v>0.18</v>
      </c>
      <c r="F4" t="str">
        <f>VLOOKUP(C:C,worksheet!A:T, 6, FALSE)</f>
        <v>CUYAMACA</v>
      </c>
      <c r="G4">
        <f>VLOOKUP(C:C,worksheet!A:T, 8, FALSE)</f>
        <v>53.63</v>
      </c>
      <c r="H4">
        <f>VLOOKUP(C:C,worksheet!A:T, 10, FALSE)</f>
        <v>66.19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A5">
        <f>VLOOKUP(C:C,worksheet!A:T, 2, FALSE)</f>
        <v>3</v>
      </c>
      <c r="B5" t="str">
        <f>VLOOKUP(C:C,worksheet!A:T, 3, FALSE)</f>
        <v>SR-52 WB</v>
      </c>
      <c r="C5">
        <f>'[2]SR-52 WB'!A5</f>
        <v>28929</v>
      </c>
      <c r="D5">
        <f>VLOOKUP(C:C,worksheet!A:T, 4, FALSE)</f>
        <v>9</v>
      </c>
      <c r="E5">
        <f>VLOOKUP(C:C,worksheet!A:T, 5, FALSE)</f>
        <v>0.2</v>
      </c>
      <c r="F5" t="str">
        <f>VLOOKUP(C:C,worksheet!A:T, 6, FALSE)</f>
        <v>SR-125 NB</v>
      </c>
      <c r="G5">
        <f>VLOOKUP(C:C,worksheet!A:T, 8, FALSE)</f>
        <v>19.61</v>
      </c>
      <c r="H5">
        <f>VLOOKUP(C:C,worksheet!A:T, 10, FALSE)</f>
        <v>67.599999999999994</v>
      </c>
      <c r="I5">
        <f>VLOOKUP(C:C,worksheet!A:T, 13, FALSE)</f>
        <v>0</v>
      </c>
      <c r="J5">
        <f>VLOOKUP(C:C,worksheet!A:T, 15, FALSE)</f>
        <v>0</v>
      </c>
      <c r="K5" s="143">
        <f t="shared" si="0"/>
        <v>-1</v>
      </c>
      <c r="L5" s="143">
        <f t="shared" si="1"/>
        <v>-1</v>
      </c>
      <c r="M5" s="142"/>
    </row>
    <row r="6" spans="1:13" x14ac:dyDescent="0.25">
      <c r="A6">
        <f>VLOOKUP(C:C,worksheet!A:T, 2, FALSE)</f>
        <v>3</v>
      </c>
      <c r="B6" t="str">
        <f>VLOOKUP(C:C,worksheet!A:T, 3, FALSE)</f>
        <v>SR-52 WB</v>
      </c>
      <c r="C6">
        <f>'[2]SR-52 WB'!A6</f>
        <v>15277</v>
      </c>
      <c r="D6">
        <f>VLOOKUP(C:C,worksheet!A:T, 4, FALSE)</f>
        <v>10</v>
      </c>
      <c r="E6">
        <f>VLOOKUP(C:C,worksheet!A:T, 5, FALSE)</f>
        <v>0.5</v>
      </c>
      <c r="F6" t="str">
        <f>VLOOKUP(C:C,worksheet!A:T, 6, FALSE)</f>
        <v>NEW MISSION GORGE</v>
      </c>
      <c r="G6">
        <f>VLOOKUP(C:C,worksheet!A:T, 8, FALSE)</f>
        <v>19.61</v>
      </c>
      <c r="H6">
        <f>VLOOKUP(C:C,worksheet!A:T, 10, FALSE)</f>
        <v>67.599999999999994</v>
      </c>
      <c r="I6">
        <f>VLOOKUP(C:C,worksheet!A:T, 13, FALSE)</f>
        <v>0</v>
      </c>
      <c r="J6">
        <f>VLOOKUP(C:C,worksheet!A:T, 15, FALSE)</f>
        <v>0</v>
      </c>
      <c r="K6" s="143">
        <f t="shared" si="0"/>
        <v>-1</v>
      </c>
      <c r="L6" s="143">
        <f t="shared" si="1"/>
        <v>-1</v>
      </c>
      <c r="M6" s="142"/>
    </row>
    <row r="7" spans="1:13" x14ac:dyDescent="0.25">
      <c r="A7">
        <f>VLOOKUP(C:C,worksheet!A:T, 2, FALSE)</f>
        <v>3</v>
      </c>
      <c r="B7" t="str">
        <f>VLOOKUP(C:C,worksheet!A:T, 3, FALSE)</f>
        <v>SR-52 WB</v>
      </c>
      <c r="C7">
        <f>'[2]SR-52 WB'!A7</f>
        <v>11123</v>
      </c>
      <c r="D7">
        <f>VLOOKUP(C:C,worksheet!A:T, 4, FALSE)</f>
        <v>11</v>
      </c>
      <c r="E7">
        <f>VLOOKUP(C:C,worksheet!A:T, 5, FALSE)</f>
        <v>0.47</v>
      </c>
      <c r="F7" t="str">
        <f>VLOOKUP(C:C,worksheet!A:T, 6, FALSE)</f>
        <v>MISSION GORGE</v>
      </c>
      <c r="G7">
        <f>VLOOKUP(C:C,worksheet!A:T, 8, FALSE)</f>
        <v>22.75</v>
      </c>
      <c r="H7">
        <f>VLOOKUP(C:C,worksheet!A:T, 10, FALSE)</f>
        <v>64.38</v>
      </c>
      <c r="I7">
        <f>VLOOKUP(C:C,worksheet!A:T, 13, FALSE)</f>
        <v>0</v>
      </c>
      <c r="J7">
        <f>VLOOKUP(C:C,worksheet!A:T, 15, FALSE)</f>
        <v>0</v>
      </c>
      <c r="K7" s="143">
        <f t="shared" si="0"/>
        <v>-1</v>
      </c>
      <c r="L7" s="143">
        <f t="shared" si="1"/>
        <v>-1</v>
      </c>
      <c r="M7" s="142"/>
    </row>
    <row r="8" spans="1:13" x14ac:dyDescent="0.25">
      <c r="A8">
        <f>VLOOKUP(C:C,worksheet!A:T, 2, FALSE)</f>
        <v>3</v>
      </c>
      <c r="B8" t="str">
        <f>VLOOKUP(C:C,worksheet!A:T, 3, FALSE)</f>
        <v>SR-52 WB</v>
      </c>
      <c r="C8">
        <f>'[2]SR-52 WB'!A8</f>
        <v>7501</v>
      </c>
      <c r="D8">
        <f>VLOOKUP(C:C,worksheet!A:T, 4, FALSE)</f>
        <v>12</v>
      </c>
      <c r="E8">
        <f>VLOOKUP(C:C,worksheet!A:T, 5, FALSE)</f>
        <v>0.49</v>
      </c>
      <c r="F8" t="str">
        <f>VLOOKUP(C:C,worksheet!A:T, 6, FALSE)</f>
        <v>MAST</v>
      </c>
      <c r="G8">
        <f>VLOOKUP(C:C,worksheet!A:T, 8, FALSE)</f>
        <v>41.59</v>
      </c>
      <c r="H8">
        <f>VLOOKUP(C:C,worksheet!A:T, 10, FALSE)</f>
        <v>63.36</v>
      </c>
      <c r="I8">
        <f>VLOOKUP(C:C,worksheet!A:T, 13, FALSE)</f>
        <v>0</v>
      </c>
      <c r="J8">
        <f>VLOOKUP(C:C,worksheet!A:T, 15, FALSE)</f>
        <v>0</v>
      </c>
      <c r="K8" s="143">
        <f t="shared" si="0"/>
        <v>-1</v>
      </c>
      <c r="L8" s="143">
        <f t="shared" si="1"/>
        <v>-1</v>
      </c>
      <c r="M8" s="142"/>
    </row>
    <row r="9" spans="1:13" x14ac:dyDescent="0.25">
      <c r="A9">
        <f>VLOOKUP(C:C,worksheet!A:T, 2, FALSE)</f>
        <v>3</v>
      </c>
      <c r="B9" t="str">
        <f>VLOOKUP(C:C,worksheet!A:T, 3, FALSE)</f>
        <v>SR-52 WB</v>
      </c>
      <c r="C9">
        <f>'[2]SR-52 WB'!A9</f>
        <v>9300</v>
      </c>
      <c r="D9">
        <f>VLOOKUP(C:C,worksheet!A:T, 4, FALSE)</f>
        <v>19</v>
      </c>
      <c r="E9">
        <f>VLOOKUP(C:C,worksheet!A:T, 5, FALSE)</f>
        <v>0.34</v>
      </c>
      <c r="F9" t="str">
        <f>VLOOKUP(C:C,worksheet!A:T, 6, FALSE)</f>
        <v>SANTO</v>
      </c>
      <c r="G9">
        <f>VLOOKUP(C:C,worksheet!A:T, 8, FALSE)</f>
        <v>65.03</v>
      </c>
      <c r="H9">
        <f>VLOOKUP(C:C,worksheet!A:T, 10, FALSE)</f>
        <v>69.349999999999994</v>
      </c>
      <c r="I9">
        <f>VLOOKUP(C:C,worksheet!A:T, 13, FALSE)</f>
        <v>0</v>
      </c>
      <c r="J9">
        <f>VLOOKUP(C:C,worksheet!A:T, 15, FALSE)</f>
        <v>0</v>
      </c>
      <c r="K9" s="143">
        <f t="shared" si="0"/>
        <v>-1</v>
      </c>
      <c r="L9" s="143">
        <f t="shared" si="1"/>
        <v>-1</v>
      </c>
      <c r="M9" s="142"/>
    </row>
    <row r="10" spans="1:13" x14ac:dyDescent="0.25">
      <c r="A10">
        <f>VLOOKUP(C:C,worksheet!A:T, 2, FALSE)</f>
        <v>3</v>
      </c>
      <c r="B10" t="str">
        <f>VLOOKUP(C:C,worksheet!A:T, 3, FALSE)</f>
        <v>SR-52 WB</v>
      </c>
      <c r="C10">
        <f>'[2]SR-52 WB'!A10</f>
        <v>9029</v>
      </c>
      <c r="D10">
        <f>VLOOKUP(C:C,worksheet!A:T, 4, FALSE)</f>
        <v>21</v>
      </c>
      <c r="E10">
        <f>VLOOKUP(C:C,worksheet!A:T, 5, FALSE)</f>
        <v>0.46</v>
      </c>
      <c r="F10" t="str">
        <f>VLOOKUP(C:C,worksheet!A:T, 6, FALSE)</f>
        <v>SANTO</v>
      </c>
      <c r="G10">
        <f>VLOOKUP(C:C,worksheet!A:T, 8, FALSE)</f>
        <v>58.73</v>
      </c>
      <c r="H10">
        <f>VLOOKUP(C:C,worksheet!A:T, 10, FALSE)</f>
        <v>68.540000000000006</v>
      </c>
      <c r="I10">
        <f>VLOOKUP(C:C,worksheet!A:T, 13, FALSE)</f>
        <v>0</v>
      </c>
      <c r="J10">
        <f>VLOOKUP(C:C,worksheet!A:T, 15, FALSE)</f>
        <v>0</v>
      </c>
      <c r="K10" s="143">
        <f t="shared" si="0"/>
        <v>-1</v>
      </c>
      <c r="L10" s="143">
        <f t="shared" si="1"/>
        <v>-1</v>
      </c>
      <c r="M10" s="142"/>
    </row>
    <row r="11" spans="1:13" x14ac:dyDescent="0.25">
      <c r="A11">
        <f>VLOOKUP(C:C,worksheet!A:T, 2, FALSE)</f>
        <v>3</v>
      </c>
      <c r="B11" t="str">
        <f>VLOOKUP(C:C,worksheet!A:T, 3, FALSE)</f>
        <v>SR-52 WB</v>
      </c>
      <c r="C11">
        <f>'[2]SR-52 WB'!A11</f>
        <v>23885</v>
      </c>
      <c r="D11">
        <f>VLOOKUP(C:C,worksheet!A:T, 4, FALSE)</f>
        <v>24</v>
      </c>
      <c r="E11">
        <f>VLOOKUP(C:C,worksheet!A:T, 5, FALSE)</f>
        <v>0.41</v>
      </c>
      <c r="F11" t="str">
        <f>VLOOKUP(C:C,worksheet!A:T, 6, FALSE)</f>
        <v>SR-163 SB</v>
      </c>
      <c r="G11">
        <f>VLOOKUP(C:C,worksheet!A:T, 8, FALSE)</f>
        <v>52.91</v>
      </c>
      <c r="H11">
        <f>VLOOKUP(C:C,worksheet!A:T, 10, FALSE)</f>
        <v>67.52</v>
      </c>
      <c r="I11">
        <f>VLOOKUP(C:C,worksheet!A:T, 13, FALSE)</f>
        <v>0</v>
      </c>
      <c r="J11">
        <f>VLOOKUP(C:C,worksheet!A:T, 15, FALSE)</f>
        <v>0</v>
      </c>
      <c r="K11" s="143">
        <f t="shared" si="0"/>
        <v>-1</v>
      </c>
      <c r="L11" s="143">
        <f t="shared" si="1"/>
        <v>-1</v>
      </c>
      <c r="M11" s="142"/>
    </row>
    <row r="12" spans="1:13" x14ac:dyDescent="0.25">
      <c r="A12">
        <f>VLOOKUP(C:C,worksheet!A:T, 2, FALSE)</f>
        <v>3</v>
      </c>
      <c r="B12" t="str">
        <f>VLOOKUP(C:C,worksheet!A:T, 3, FALSE)</f>
        <v>SR-52 WB</v>
      </c>
      <c r="C12">
        <f>'[2]SR-52 WB'!A12</f>
        <v>24091</v>
      </c>
      <c r="D12">
        <f>VLOOKUP(C:C,worksheet!A:T, 4, FALSE)</f>
        <v>28</v>
      </c>
      <c r="E12">
        <f>VLOOKUP(C:C,worksheet!A:T, 5, FALSE)</f>
        <v>0.39</v>
      </c>
      <c r="F12" t="str">
        <f>VLOOKUP(C:C,worksheet!A:T, 6, FALSE)</f>
        <v>CONVOY</v>
      </c>
      <c r="G12">
        <f>VLOOKUP(C:C,worksheet!A:T, 8, FALSE)</f>
        <v>50.58</v>
      </c>
      <c r="H12">
        <f>VLOOKUP(C:C,worksheet!A:T, 10, FALSE)</f>
        <v>68.430000000000007</v>
      </c>
      <c r="I12">
        <f>VLOOKUP(C:C,worksheet!A:T, 13, FALSE)</f>
        <v>0</v>
      </c>
      <c r="J12">
        <f>VLOOKUP(C:C,worksheet!A:T, 15, FALSE)</f>
        <v>0</v>
      </c>
      <c r="K12" s="143">
        <f t="shared" si="0"/>
        <v>-1</v>
      </c>
      <c r="L12" s="143">
        <f t="shared" si="1"/>
        <v>-1</v>
      </c>
      <c r="M12" s="142"/>
    </row>
    <row r="13" spans="1:13" x14ac:dyDescent="0.25">
      <c r="A13">
        <f>VLOOKUP(C:C,worksheet!A:T, 2, FALSE)</f>
        <v>3</v>
      </c>
      <c r="B13" t="str">
        <f>VLOOKUP(C:C,worksheet!A:T, 3, FALSE)</f>
        <v>SR-52 WB</v>
      </c>
      <c r="C13">
        <f>'[2]SR-52 WB'!A13</f>
        <v>11106</v>
      </c>
      <c r="D13">
        <f>VLOOKUP(C:C,worksheet!A:T, 4, FALSE)</f>
        <v>29</v>
      </c>
      <c r="E13">
        <f>VLOOKUP(C:C,worksheet!A:T, 5, FALSE)</f>
        <v>0.37</v>
      </c>
      <c r="F13" t="str">
        <f>VLOOKUP(C:C,worksheet!A:T, 6, FALSE)</f>
        <v>CONVOY</v>
      </c>
      <c r="G13">
        <f>VLOOKUP(C:C,worksheet!A:T, 8, FALSE)</f>
        <v>50.58</v>
      </c>
      <c r="H13">
        <f>VLOOKUP(C:C,worksheet!A:T, 10, FALSE)</f>
        <v>68.430000000000007</v>
      </c>
      <c r="I13">
        <f>VLOOKUP(C:C,worksheet!A:T, 13, FALSE)</f>
        <v>0</v>
      </c>
      <c r="J13">
        <f>VLOOKUP(C:C,worksheet!A:T, 15, FALSE)</f>
        <v>0</v>
      </c>
      <c r="K13" s="143">
        <f t="shared" si="0"/>
        <v>-1</v>
      </c>
      <c r="L13" s="143">
        <f t="shared" si="1"/>
        <v>-1</v>
      </c>
      <c r="M13" s="142"/>
    </row>
    <row r="14" spans="1:13" x14ac:dyDescent="0.25">
      <c r="A14">
        <f>VLOOKUP(C:C,worksheet!A:T, 2, FALSE)</f>
        <v>3</v>
      </c>
      <c r="B14" t="str">
        <f>VLOOKUP(C:C,worksheet!A:T, 3, FALSE)</f>
        <v>SR-52 WB</v>
      </c>
      <c r="C14">
        <f>'[2]SR-52 WB'!A14</f>
        <v>11100</v>
      </c>
      <c r="D14">
        <f>VLOOKUP(C:C,worksheet!A:T, 4, FALSE)</f>
        <v>31</v>
      </c>
      <c r="E14">
        <f>VLOOKUP(C:C,worksheet!A:T, 5, FALSE)</f>
        <v>0.67</v>
      </c>
      <c r="F14" t="str">
        <f>VLOOKUP(C:C,worksheet!A:T, 6, FALSE)</f>
        <v>I-805 NB</v>
      </c>
      <c r="G14">
        <f>VLOOKUP(C:C,worksheet!A:T, 8, FALSE)</f>
        <v>63.56</v>
      </c>
      <c r="H14">
        <f>VLOOKUP(C:C,worksheet!A:T, 10, FALSE)</f>
        <v>63.11</v>
      </c>
      <c r="I14">
        <f>VLOOKUP(C:C,worksheet!A:T, 13, FALSE)</f>
        <v>0</v>
      </c>
      <c r="J14">
        <f>VLOOKUP(C:C,worksheet!A:T, 15, FALSE)</f>
        <v>0</v>
      </c>
      <c r="K14" s="143">
        <f t="shared" si="0"/>
        <v>-1</v>
      </c>
      <c r="L14" s="143">
        <f t="shared" si="1"/>
        <v>-1</v>
      </c>
      <c r="M14" s="142"/>
    </row>
    <row r="15" spans="1:13" x14ac:dyDescent="0.25">
      <c r="A15">
        <f>VLOOKUP(C:C,worksheet!A:T, 2, FALSE)</f>
        <v>3</v>
      </c>
      <c r="B15" t="str">
        <f>VLOOKUP(C:C,worksheet!A:T, 3, FALSE)</f>
        <v>SR-52 WB</v>
      </c>
      <c r="C15">
        <f>'[2]SR-52 WB'!A15</f>
        <v>15157</v>
      </c>
      <c r="D15">
        <f>VLOOKUP(C:C,worksheet!A:T, 4, FALSE)</f>
        <v>33</v>
      </c>
      <c r="E15">
        <f>VLOOKUP(C:C,worksheet!A:T, 5, FALSE)</f>
        <v>0.82</v>
      </c>
      <c r="F15" t="str">
        <f>VLOOKUP(C:C,worksheet!A:T, 6, FALSE)</f>
        <v>I-805 SB</v>
      </c>
      <c r="G15">
        <f>VLOOKUP(C:C,worksheet!A:T, 8, FALSE)</f>
        <v>61.8</v>
      </c>
      <c r="H15">
        <f>VLOOKUP(C:C,worksheet!A:T, 10, FALSE)</f>
        <v>62.61</v>
      </c>
      <c r="I15">
        <f>VLOOKUP(C:C,worksheet!A:T, 13, FALSE)</f>
        <v>0</v>
      </c>
      <c r="J15">
        <f>VLOOKUP(C:C,worksheet!A:T, 15, FALSE)</f>
        <v>0</v>
      </c>
      <c r="K15" s="143">
        <f t="shared" si="0"/>
        <v>-1</v>
      </c>
      <c r="L15" s="143">
        <f t="shared" si="1"/>
        <v>-1</v>
      </c>
      <c r="M15" s="142"/>
    </row>
    <row r="16" spans="1:13" x14ac:dyDescent="0.25">
      <c r="A16">
        <f>VLOOKUP(C:C,worksheet!A:T, 2, FALSE)</f>
        <v>3</v>
      </c>
      <c r="B16" t="str">
        <f>VLOOKUP(C:C,worksheet!A:T, 3, FALSE)</f>
        <v>SR-52 WB</v>
      </c>
      <c r="C16">
        <f>'[2]SR-52 WB'!A16</f>
        <v>28868</v>
      </c>
      <c r="D16">
        <f>VLOOKUP(C:C,worksheet!A:T, 4, FALSE)</f>
        <v>34</v>
      </c>
      <c r="E16">
        <f>VLOOKUP(C:C,worksheet!A:T, 5, FALSE)</f>
        <v>0.59</v>
      </c>
      <c r="F16" t="str">
        <f>VLOOKUP(C:C,worksheet!A:T, 6, FALSE)</f>
        <v>GENESEE</v>
      </c>
      <c r="G16">
        <f>VLOOKUP(C:C,worksheet!A:T, 8, FALSE)</f>
        <v>61.8</v>
      </c>
      <c r="H16">
        <f>VLOOKUP(C:C,worksheet!A:T, 10, FALSE)</f>
        <v>62.61</v>
      </c>
      <c r="I16">
        <f>VLOOKUP(C:C,worksheet!A:T, 13, FALSE)</f>
        <v>0</v>
      </c>
      <c r="J16">
        <f>VLOOKUP(C:C,worksheet!A:T, 15, FALSE)</f>
        <v>0</v>
      </c>
      <c r="K16" s="143">
        <f t="shared" si="0"/>
        <v>-1</v>
      </c>
      <c r="L16" s="143">
        <f t="shared" si="1"/>
        <v>-1</v>
      </c>
      <c r="M16" s="142"/>
    </row>
    <row r="17" spans="1:13" x14ac:dyDescent="0.25">
      <c r="A17">
        <f>VLOOKUP(C:C,worksheet!A:T, 2, FALSE)</f>
        <v>3</v>
      </c>
      <c r="B17" t="str">
        <f>VLOOKUP(C:C,worksheet!A:T, 3, FALSE)</f>
        <v>SR-52 WB</v>
      </c>
      <c r="C17">
        <f>'[2]SR-52 WB'!A17</f>
        <v>28280</v>
      </c>
      <c r="D17">
        <f>VLOOKUP(C:C,worksheet!A:T, 4, FALSE)</f>
        <v>35</v>
      </c>
      <c r="E17">
        <f>VLOOKUP(C:C,worksheet!A:T, 5, FALSE)</f>
        <v>0.32</v>
      </c>
      <c r="F17" t="str">
        <f>VLOOKUP(C:C,worksheet!A:T, 6, FALSE)</f>
        <v>GENESEE</v>
      </c>
      <c r="G17">
        <f>VLOOKUP(C:C,worksheet!A:T, 8, FALSE)</f>
        <v>61.8</v>
      </c>
      <c r="H17">
        <f>VLOOKUP(C:C,worksheet!A:T, 10, FALSE)</f>
        <v>62.61</v>
      </c>
      <c r="I17">
        <f>VLOOKUP(C:C,worksheet!A:T, 13, FALSE)</f>
        <v>0</v>
      </c>
      <c r="J17">
        <f>VLOOKUP(C:C,worksheet!A:T, 15, FALSE)</f>
        <v>0</v>
      </c>
      <c r="K17" s="143">
        <f t="shared" si="0"/>
        <v>-1</v>
      </c>
      <c r="L17" s="143">
        <f t="shared" si="1"/>
        <v>-1</v>
      </c>
      <c r="M17" s="142"/>
    </row>
    <row r="18" spans="1:13" x14ac:dyDescent="0.25">
      <c r="A18">
        <f>VLOOKUP(C:C,worksheet!A:T, 2, FALSE)</f>
        <v>3</v>
      </c>
      <c r="B18" t="str">
        <f>VLOOKUP(C:C,worksheet!A:T, 3, FALSE)</f>
        <v>SR-52 WB</v>
      </c>
      <c r="C18">
        <f>'[2]SR-52 WB'!A18</f>
        <v>28279</v>
      </c>
      <c r="D18">
        <f>VLOOKUP(C:C,worksheet!A:T, 4, FALSE)</f>
        <v>36</v>
      </c>
      <c r="E18">
        <f>VLOOKUP(C:C,worksheet!A:T, 5, FALSE)</f>
        <v>0.5</v>
      </c>
      <c r="F18" t="str">
        <f>VLOOKUP(C:C,worksheet!A:T, 6, FALSE)</f>
        <v>REGENTS</v>
      </c>
      <c r="G18">
        <f>VLOOKUP(C:C,worksheet!A:T, 8, FALSE)</f>
        <v>56.81</v>
      </c>
      <c r="H18">
        <f>VLOOKUP(C:C,worksheet!A:T, 10, FALSE)</f>
        <v>64.72</v>
      </c>
      <c r="I18">
        <f>VLOOKUP(C:C,worksheet!A:T, 13, FALSE)</f>
        <v>0</v>
      </c>
      <c r="J18">
        <f>VLOOKUP(C:C,worksheet!A:T, 15, FALSE)</f>
        <v>0</v>
      </c>
      <c r="K18" s="143">
        <f t="shared" si="0"/>
        <v>-1</v>
      </c>
      <c r="L18" s="143">
        <f t="shared" si="1"/>
        <v>-1</v>
      </c>
      <c r="M18" s="142"/>
    </row>
    <row r="19" spans="1:13" x14ac:dyDescent="0.25">
      <c r="A19">
        <f>VLOOKUP(C:C,worksheet!A:T, 2, FALSE)</f>
        <v>3</v>
      </c>
      <c r="B19" t="str">
        <f>VLOOKUP(C:C,worksheet!A:T, 3, FALSE)</f>
        <v>SR-52 WB</v>
      </c>
      <c r="C19">
        <f>'[2]SR-52 WB'!A19</f>
        <v>28472</v>
      </c>
      <c r="D19">
        <f>VLOOKUP(C:C,worksheet!A:T, 4, FALSE)</f>
        <v>38</v>
      </c>
      <c r="E19">
        <f>VLOOKUP(C:C,worksheet!A:T, 5, FALSE)</f>
        <v>0.32</v>
      </c>
      <c r="F19" t="str">
        <f>VLOOKUP(C:C,worksheet!A:T, 6, FALSE)</f>
        <v>SR-52 WB</v>
      </c>
      <c r="G19">
        <f>VLOOKUP(C:C,worksheet!A:T, 8, FALSE)</f>
        <v>57.78</v>
      </c>
      <c r="H19">
        <f>VLOOKUP(C:C,worksheet!A:T, 10, FALSE)</f>
        <v>59.66</v>
      </c>
      <c r="I19">
        <f>VLOOKUP(C:C,worksheet!A:T, 13, FALSE)</f>
        <v>0</v>
      </c>
      <c r="J19">
        <f>VLOOKUP(C:C,worksheet!A:T, 15, FALSE)</f>
        <v>0</v>
      </c>
      <c r="K19" s="143">
        <f t="shared" si="0"/>
        <v>-1</v>
      </c>
      <c r="L19" s="143">
        <f t="shared" si="1"/>
        <v>-1</v>
      </c>
      <c r="M19" s="142"/>
    </row>
    <row r="20" spans="1:13" x14ac:dyDescent="0.25">
      <c r="K20" s="143"/>
      <c r="L20" s="143"/>
      <c r="M20" s="142"/>
    </row>
    <row r="21" spans="1:13" x14ac:dyDescent="0.25">
      <c r="K21" s="143"/>
      <c r="L21" s="143"/>
      <c r="M21" s="142"/>
    </row>
    <row r="22" spans="1:13" x14ac:dyDescent="0.25">
      <c r="K22" s="142"/>
      <c r="L22" s="142"/>
      <c r="M22" s="142"/>
    </row>
    <row r="23" spans="1:13" x14ac:dyDescent="0.25">
      <c r="K23" s="142"/>
      <c r="L23" s="142"/>
      <c r="M23" s="142"/>
    </row>
    <row r="24" spans="1:13" x14ac:dyDescent="0.25">
      <c r="K24" s="142"/>
      <c r="L24" s="142"/>
      <c r="M24" s="142"/>
    </row>
    <row r="25" spans="1:13" x14ac:dyDescent="0.25">
      <c r="K25" s="142"/>
      <c r="L25" s="142"/>
      <c r="M25" s="142"/>
    </row>
    <row r="26" spans="1:13" x14ac:dyDescent="0.25">
      <c r="K26" s="142"/>
      <c r="L26" s="142"/>
      <c r="M26" s="142"/>
    </row>
    <row r="27" spans="1:13" x14ac:dyDescent="0.25">
      <c r="K27" s="142"/>
      <c r="L27" s="142"/>
      <c r="M27" s="142"/>
    </row>
    <row r="28" spans="1:13" x14ac:dyDescent="0.25">
      <c r="K28" s="142"/>
      <c r="L28" s="142"/>
      <c r="M28" s="142"/>
    </row>
    <row r="29" spans="1:13" x14ac:dyDescent="0.25">
      <c r="K29" s="142"/>
      <c r="L29" s="142"/>
      <c r="M29" s="142"/>
    </row>
    <row r="30" spans="1:13" x14ac:dyDescent="0.25">
      <c r="K30" s="142"/>
      <c r="L30" s="142"/>
      <c r="M30" s="142"/>
    </row>
    <row r="31" spans="1:13" x14ac:dyDescent="0.25">
      <c r="K31" s="142"/>
      <c r="L31" s="142"/>
      <c r="M31" s="142"/>
    </row>
    <row r="32" spans="1:13" x14ac:dyDescent="0.25">
      <c r="K32" s="142"/>
      <c r="L32" s="142"/>
      <c r="M32" s="142"/>
    </row>
    <row r="33" spans="11:13" x14ac:dyDescent="0.25">
      <c r="K33" s="142"/>
      <c r="L33" s="142"/>
      <c r="M33" s="142"/>
    </row>
    <row r="34" spans="11:13" x14ac:dyDescent="0.25">
      <c r="K34" s="142"/>
      <c r="L34" s="142"/>
      <c r="M34" s="142"/>
    </row>
    <row r="35" spans="11:13" x14ac:dyDescent="0.25">
      <c r="K35" s="142"/>
      <c r="L35" s="142"/>
      <c r="M35" s="142"/>
    </row>
    <row r="36" spans="11:13" x14ac:dyDescent="0.25">
      <c r="K36" s="142"/>
      <c r="L36" s="142"/>
      <c r="M36" s="142"/>
    </row>
    <row r="37" spans="11:13" x14ac:dyDescent="0.25">
      <c r="K37" s="142"/>
      <c r="L37" s="142"/>
      <c r="M37" s="142"/>
    </row>
    <row r="38" spans="11:13" x14ac:dyDescent="0.25">
      <c r="K38" s="142"/>
      <c r="L38" s="142"/>
      <c r="M38" s="142"/>
    </row>
    <row r="39" spans="11:13" x14ac:dyDescent="0.25">
      <c r="K39" s="142"/>
      <c r="L39" s="142"/>
      <c r="M39" s="142"/>
    </row>
    <row r="40" spans="11:13" x14ac:dyDescent="0.25">
      <c r="K40" s="142"/>
      <c r="L40" s="142"/>
      <c r="M40" s="142"/>
    </row>
    <row r="41" spans="11:13" x14ac:dyDescent="0.25">
      <c r="K41" s="142"/>
      <c r="L41" s="142"/>
      <c r="M41" s="142"/>
    </row>
    <row r="42" spans="11:13" x14ac:dyDescent="0.25">
      <c r="K42" s="142"/>
      <c r="L42" s="142"/>
      <c r="M42" s="142"/>
    </row>
    <row r="43" spans="11:13" x14ac:dyDescent="0.25">
      <c r="K43" s="142"/>
      <c r="L43" s="142"/>
      <c r="M43" s="142"/>
    </row>
    <row r="44" spans="11:13" x14ac:dyDescent="0.25">
      <c r="K44" s="142"/>
      <c r="L44" s="142"/>
      <c r="M44" s="142"/>
    </row>
    <row r="45" spans="11:13" x14ac:dyDescent="0.25">
      <c r="K45" s="142"/>
      <c r="L45" s="142"/>
      <c r="M45" s="142"/>
    </row>
    <row r="46" spans="11:13" x14ac:dyDescent="0.25">
      <c r="K46" s="142"/>
      <c r="L46" s="142"/>
      <c r="M46" s="142"/>
    </row>
    <row r="47" spans="11:13" x14ac:dyDescent="0.25">
      <c r="K47" s="142"/>
      <c r="L47" s="142"/>
      <c r="M47" s="142"/>
    </row>
    <row r="48" spans="11:13" x14ac:dyDescent="0.25">
      <c r="K48" s="142"/>
      <c r="L48" s="142"/>
      <c r="M48" s="142"/>
    </row>
    <row r="49" spans="11:13" x14ac:dyDescent="0.25">
      <c r="K49" s="142"/>
      <c r="L49" s="142"/>
      <c r="M49" s="142"/>
    </row>
    <row r="50" spans="11:13" x14ac:dyDescent="0.25">
      <c r="K50" s="142"/>
      <c r="L50" s="142"/>
      <c r="M50" s="142"/>
    </row>
    <row r="51" spans="11:13" x14ac:dyDescent="0.25">
      <c r="K51" s="142"/>
      <c r="L51" s="142"/>
      <c r="M51" s="142"/>
    </row>
    <row r="52" spans="11:13" x14ac:dyDescent="0.25">
      <c r="K52" s="142"/>
      <c r="L52" s="142"/>
      <c r="M52" s="142"/>
    </row>
    <row r="53" spans="11:13" x14ac:dyDescent="0.25">
      <c r="K53" s="142"/>
      <c r="L53" s="142"/>
      <c r="M53" s="142"/>
    </row>
    <row r="54" spans="11:13" x14ac:dyDescent="0.25">
      <c r="K54" s="142"/>
      <c r="L54" s="142"/>
      <c r="M54" s="142"/>
    </row>
    <row r="55" spans="11:13" x14ac:dyDescent="0.25">
      <c r="K55" s="142"/>
      <c r="L55" s="142"/>
      <c r="M55" s="142"/>
    </row>
    <row r="56" spans="11:13" x14ac:dyDescent="0.25">
      <c r="K56" s="142"/>
      <c r="L56" s="142"/>
      <c r="M56" s="142"/>
    </row>
    <row r="57" spans="11:13" x14ac:dyDescent="0.25">
      <c r="K57" s="142"/>
      <c r="L57" s="142"/>
      <c r="M57" s="142"/>
    </row>
    <row r="58" spans="11:13" x14ac:dyDescent="0.25">
      <c r="K58" s="142"/>
      <c r="L58" s="142"/>
      <c r="M58" s="142"/>
    </row>
    <row r="59" spans="11:13" x14ac:dyDescent="0.25">
      <c r="K59" s="142"/>
      <c r="L59" s="142"/>
      <c r="M59" s="142"/>
    </row>
    <row r="60" spans="11:13" x14ac:dyDescent="0.25">
      <c r="K60" s="142"/>
      <c r="L60" s="142"/>
      <c r="M60" s="142"/>
    </row>
    <row r="61" spans="11:13" x14ac:dyDescent="0.25">
      <c r="K61" s="142"/>
      <c r="L61" s="142"/>
      <c r="M61" s="142"/>
    </row>
    <row r="62" spans="11:13" x14ac:dyDescent="0.25">
      <c r="K62" s="142"/>
      <c r="L62" s="142"/>
      <c r="M62" s="142"/>
    </row>
    <row r="63" spans="11:13" x14ac:dyDescent="0.25">
      <c r="K63" s="142"/>
      <c r="L63" s="142"/>
      <c r="M63" s="142"/>
    </row>
    <row r="64" spans="11:13" x14ac:dyDescent="0.25">
      <c r="K64" s="142"/>
      <c r="L64" s="142"/>
      <c r="M64" s="142"/>
    </row>
    <row r="65" spans="11:13" x14ac:dyDescent="0.25">
      <c r="K65" s="142"/>
      <c r="L65" s="142"/>
      <c r="M65" s="142"/>
    </row>
    <row r="66" spans="11:13" x14ac:dyDescent="0.25">
      <c r="K66" s="142"/>
      <c r="L66" s="142"/>
      <c r="M66" s="142"/>
    </row>
    <row r="67" spans="11:13" x14ac:dyDescent="0.25">
      <c r="K67" s="142"/>
      <c r="L67" s="142"/>
      <c r="M67" s="142"/>
    </row>
    <row r="68" spans="11:13" x14ac:dyDescent="0.25">
      <c r="K68" s="142"/>
      <c r="L68" s="142"/>
      <c r="M68" s="142"/>
    </row>
    <row r="69" spans="11:13" x14ac:dyDescent="0.25">
      <c r="K69" s="142"/>
      <c r="L69" s="142"/>
      <c r="M69" s="142"/>
    </row>
    <row r="70" spans="11:13" x14ac:dyDescent="0.25">
      <c r="K70" s="142"/>
      <c r="L70" s="142"/>
      <c r="M70" s="142"/>
    </row>
    <row r="71" spans="11:13" x14ac:dyDescent="0.25">
      <c r="K71" s="142"/>
      <c r="L71" s="142"/>
      <c r="M71" s="142"/>
    </row>
    <row r="72" spans="11:13" x14ac:dyDescent="0.25">
      <c r="K72" s="142"/>
      <c r="L72" s="142"/>
      <c r="M72" s="142"/>
    </row>
    <row r="73" spans="11:13" x14ac:dyDescent="0.25">
      <c r="K73" s="142"/>
      <c r="L73" s="142"/>
      <c r="M73" s="142"/>
    </row>
    <row r="74" spans="11:13" x14ac:dyDescent="0.25">
      <c r="K74" s="142"/>
      <c r="L74" s="142"/>
      <c r="M74" s="142"/>
    </row>
    <row r="75" spans="11:13" x14ac:dyDescent="0.25">
      <c r="K75" s="142"/>
      <c r="L75" s="142"/>
      <c r="M75" s="142"/>
    </row>
    <row r="76" spans="11:13" x14ac:dyDescent="0.25">
      <c r="K76" s="142"/>
      <c r="L76" s="142"/>
      <c r="M76" s="142"/>
    </row>
    <row r="77" spans="11:13" x14ac:dyDescent="0.25">
      <c r="K77" s="142"/>
      <c r="L77" s="142"/>
      <c r="M77" s="142"/>
    </row>
    <row r="78" spans="11:13" x14ac:dyDescent="0.25">
      <c r="K78" s="142"/>
      <c r="L78" s="142"/>
      <c r="M78" s="142"/>
    </row>
    <row r="79" spans="11:13" x14ac:dyDescent="0.25">
      <c r="K79" s="142"/>
      <c r="L79" s="142"/>
      <c r="M79" s="142"/>
    </row>
    <row r="80" spans="11:13" x14ac:dyDescent="0.25">
      <c r="K80" s="142"/>
      <c r="L80" s="142"/>
      <c r="M80" s="142"/>
    </row>
    <row r="81" spans="11:13" x14ac:dyDescent="0.25">
      <c r="K81" s="142"/>
      <c r="L81" s="142"/>
      <c r="M81" s="142"/>
    </row>
    <row r="82" spans="11:13" x14ac:dyDescent="0.25">
      <c r="K82" s="142"/>
      <c r="L82" s="142"/>
      <c r="M82" s="142"/>
    </row>
    <row r="83" spans="11:13" x14ac:dyDescent="0.25">
      <c r="K83" s="142"/>
      <c r="L83" s="142"/>
      <c r="M83" s="142"/>
    </row>
    <row r="84" spans="11:13" x14ac:dyDescent="0.25">
      <c r="K84" s="142"/>
      <c r="L84" s="142"/>
      <c r="M84" s="142"/>
    </row>
    <row r="85" spans="11:13" x14ac:dyDescent="0.25">
      <c r="K85" s="142"/>
      <c r="L85" s="142"/>
      <c r="M85" s="142"/>
    </row>
    <row r="86" spans="11:13" x14ac:dyDescent="0.25">
      <c r="K86" s="142"/>
      <c r="L86" s="142"/>
      <c r="M86" s="142"/>
    </row>
    <row r="87" spans="11:13" x14ac:dyDescent="0.25">
      <c r="K87" s="142"/>
      <c r="L87" s="142"/>
      <c r="M87" s="142"/>
    </row>
    <row r="88" spans="11:13" x14ac:dyDescent="0.25">
      <c r="K88" s="142"/>
      <c r="L88" s="142"/>
      <c r="M88" s="142"/>
    </row>
    <row r="89" spans="11:13" x14ac:dyDescent="0.25">
      <c r="K89" s="142"/>
      <c r="L89" s="142"/>
      <c r="M89" s="142"/>
    </row>
    <row r="90" spans="11:13" x14ac:dyDescent="0.25">
      <c r="K90" s="142"/>
      <c r="L90" s="142"/>
      <c r="M90" s="142"/>
    </row>
    <row r="91" spans="11:13" x14ac:dyDescent="0.25">
      <c r="K91" s="142"/>
      <c r="L91" s="142"/>
      <c r="M91" s="142"/>
    </row>
    <row r="92" spans="11:13" x14ac:dyDescent="0.25">
      <c r="K92" s="142"/>
      <c r="L92" s="142"/>
      <c r="M92" s="142"/>
    </row>
    <row r="93" spans="11:13" x14ac:dyDescent="0.25">
      <c r="K93" s="142"/>
      <c r="L93" s="142"/>
      <c r="M93" s="142"/>
    </row>
    <row r="94" spans="11:13" x14ac:dyDescent="0.25">
      <c r="K94" s="142"/>
      <c r="L94" s="142"/>
      <c r="M94" s="142"/>
    </row>
    <row r="95" spans="11:13" x14ac:dyDescent="0.25">
      <c r="K95" s="142"/>
      <c r="L95" s="142"/>
      <c r="M95" s="142"/>
    </row>
    <row r="96" spans="11:13" x14ac:dyDescent="0.25">
      <c r="K96" s="142"/>
      <c r="L96" s="142"/>
      <c r="M96" s="142"/>
    </row>
    <row r="97" spans="11:13" x14ac:dyDescent="0.25">
      <c r="K97" s="142"/>
      <c r="L97" s="142"/>
      <c r="M97" s="142"/>
    </row>
    <row r="98" spans="11:13" x14ac:dyDescent="0.25">
      <c r="K98" s="142"/>
      <c r="L98" s="142"/>
      <c r="M98" s="142"/>
    </row>
    <row r="99" spans="11:13" x14ac:dyDescent="0.25">
      <c r="K99" s="142"/>
      <c r="L99" s="142"/>
      <c r="M99" s="142"/>
    </row>
    <row r="100" spans="11:13" x14ac:dyDescent="0.25">
      <c r="K100" s="142"/>
      <c r="L100" s="142"/>
      <c r="M100" s="142"/>
    </row>
    <row r="101" spans="11:13" x14ac:dyDescent="0.25">
      <c r="K101" s="142"/>
      <c r="L101" s="142"/>
      <c r="M101" s="142"/>
    </row>
    <row r="102" spans="11:13" x14ac:dyDescent="0.25">
      <c r="K102" s="142"/>
      <c r="L102" s="142"/>
      <c r="M102" s="142"/>
    </row>
    <row r="103" spans="11:13" x14ac:dyDescent="0.25">
      <c r="K103" s="142"/>
      <c r="L103" s="142"/>
      <c r="M103" s="142"/>
    </row>
    <row r="104" spans="11:13" x14ac:dyDescent="0.25">
      <c r="K104" s="142"/>
      <c r="L104" s="142"/>
      <c r="M104" s="142"/>
    </row>
    <row r="105" spans="11:13" x14ac:dyDescent="0.25">
      <c r="K105" s="142"/>
      <c r="L105" s="142"/>
      <c r="M105" s="142"/>
    </row>
    <row r="106" spans="11:13" x14ac:dyDescent="0.25">
      <c r="K106" s="142"/>
      <c r="L106" s="142"/>
      <c r="M106" s="142"/>
    </row>
    <row r="107" spans="11:13" x14ac:dyDescent="0.25">
      <c r="K107" s="142"/>
      <c r="L107" s="142"/>
      <c r="M107" s="142"/>
    </row>
    <row r="108" spans="11:13" x14ac:dyDescent="0.25">
      <c r="K108" s="142"/>
      <c r="L108" s="142"/>
      <c r="M108" s="142"/>
    </row>
    <row r="109" spans="11:13" x14ac:dyDescent="0.25">
      <c r="K109" s="142"/>
      <c r="L109" s="142"/>
      <c r="M109" s="142"/>
    </row>
    <row r="110" spans="11:13" x14ac:dyDescent="0.25">
      <c r="K110" s="142"/>
      <c r="L110" s="142"/>
      <c r="M110" s="142"/>
    </row>
    <row r="111" spans="11:13" x14ac:dyDescent="0.25">
      <c r="K111" s="142"/>
      <c r="L111" s="142"/>
      <c r="M111" s="142"/>
    </row>
    <row r="112" spans="11:13" x14ac:dyDescent="0.25">
      <c r="K112" s="142"/>
      <c r="L112" s="142"/>
      <c r="M112" s="142"/>
    </row>
    <row r="113" spans="11:13" x14ac:dyDescent="0.25">
      <c r="K113" s="142"/>
      <c r="L113" s="142"/>
      <c r="M113" s="142"/>
    </row>
    <row r="114" spans="11:13" x14ac:dyDescent="0.25">
      <c r="K114" s="142"/>
      <c r="L114" s="142"/>
      <c r="M114" s="142"/>
    </row>
    <row r="115" spans="11:13" x14ac:dyDescent="0.25">
      <c r="K115" s="142"/>
      <c r="L115" s="142"/>
      <c r="M115" s="142"/>
    </row>
    <row r="116" spans="11:13" x14ac:dyDescent="0.25">
      <c r="K116" s="142"/>
      <c r="L116" s="142"/>
      <c r="M116" s="142"/>
    </row>
    <row r="117" spans="11:13" x14ac:dyDescent="0.25">
      <c r="K117" s="142"/>
      <c r="L117" s="142"/>
      <c r="M117" s="142"/>
    </row>
    <row r="118" spans="11:13" x14ac:dyDescent="0.25">
      <c r="K118" s="142"/>
      <c r="L118" s="142"/>
      <c r="M118" s="142"/>
    </row>
  </sheetData>
  <conditionalFormatting sqref="K20:K21">
    <cfRule type="cellIs" dxfId="55" priority="7" operator="lessThan">
      <formula>-0.2</formula>
    </cfRule>
    <cfRule type="cellIs" dxfId="54" priority="8" operator="greaterThan">
      <formula>0.2</formula>
    </cfRule>
  </conditionalFormatting>
  <conditionalFormatting sqref="L20:L21">
    <cfRule type="cellIs" dxfId="53" priority="5" operator="lessThan">
      <formula>-0.2</formula>
    </cfRule>
    <cfRule type="cellIs" dxfId="52" priority="6" operator="greaterThan">
      <formula>0.2</formula>
    </cfRule>
  </conditionalFormatting>
  <conditionalFormatting sqref="K2:K19">
    <cfRule type="cellIs" dxfId="51" priority="3" operator="lessThan">
      <formula>-0.2</formula>
    </cfRule>
    <cfRule type="cellIs" dxfId="50" priority="4" operator="greaterThan">
      <formula>0.2</formula>
    </cfRule>
  </conditionalFormatting>
  <conditionalFormatting sqref="L2:L19">
    <cfRule type="cellIs" dxfId="49" priority="1" operator="lessThan">
      <formula>-0.2</formula>
    </cfRule>
    <cfRule type="cellIs" dxfId="48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theme="9" tint="0.59999389629810485"/>
  </sheetPr>
  <dimension ref="A1:M118"/>
  <sheetViews>
    <sheetView showGridLines="0" topLeftCell="G1" zoomScale="80" zoomScaleNormal="80" workbookViewId="0">
      <selection activeCell="A2" sqref="A2:L15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4" width="6.42578125" bestFit="1" customWidth="1"/>
    <col min="5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4</v>
      </c>
      <c r="B2" t="str">
        <f>VLOOKUP(C:C,worksheet!A:T, 3, FALSE)</f>
        <v>SR-54 EB</v>
      </c>
      <c r="C2">
        <f>'[2]SR-54 EB'!A2</f>
        <v>27959</v>
      </c>
      <c r="D2">
        <f>VLOOKUP(C:C,worksheet!A:T, 4, FALSE)</f>
        <v>1</v>
      </c>
      <c r="E2">
        <f>VLOOKUP(C:C,worksheet!A:T, 5, FALSE)</f>
        <v>0.34</v>
      </c>
      <c r="F2" t="str">
        <f>VLOOKUP(C:C,worksheet!A:T, 6, FALSE)</f>
        <v>NATIONAL CITY</v>
      </c>
      <c r="G2">
        <f>VLOOKUP(C:C,worksheet!A:T, 8, FALSE)</f>
        <v>63.98</v>
      </c>
      <c r="H2">
        <f>VLOOKUP(C:C,worksheet!A:T, 10, FALSE)</f>
        <v>52.02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4</v>
      </c>
      <c r="B3" t="str">
        <f>VLOOKUP(C:C,worksheet!A:T, 3, FALSE)</f>
        <v>SR-54 EB</v>
      </c>
      <c r="C3">
        <f>'[2]SR-54 EB'!A3</f>
        <v>28752</v>
      </c>
      <c r="D3">
        <f>VLOOKUP(C:C,worksheet!A:T, 4, FALSE)</f>
        <v>2</v>
      </c>
      <c r="E3">
        <f>VLOOKUP(C:C,worksheet!A:T, 5, FALSE)</f>
        <v>0.32</v>
      </c>
      <c r="F3" t="str">
        <f>VLOOKUP(C:C,worksheet!A:T, 6, FALSE)</f>
        <v>HIGHLAND</v>
      </c>
      <c r="G3">
        <f>VLOOKUP(C:C,worksheet!A:T, 8, FALSE)</f>
        <v>65.56</v>
      </c>
      <c r="H3">
        <f>VLOOKUP(C:C,worksheet!A:T, 10, FALSE)</f>
        <v>57.97</v>
      </c>
      <c r="I3">
        <f>VLOOKUP(C:C,worksheet!A:T, 13, FALSE)</f>
        <v>0</v>
      </c>
      <c r="J3">
        <f>VLOOKUP(C:C,worksheet!A:T, 15, FALSE)</f>
        <v>0</v>
      </c>
      <c r="K3" s="143">
        <f t="shared" ref="K3:K15" si="0">(I3/G3)-1</f>
        <v>-1</v>
      </c>
      <c r="L3" s="143">
        <f t="shared" ref="L3:L15" si="1">(J3/H3)-1</f>
        <v>-1</v>
      </c>
      <c r="M3" s="142"/>
    </row>
    <row r="4" spans="1:13" x14ac:dyDescent="0.25">
      <c r="A4">
        <f>VLOOKUP(C:C,worksheet!A:T, 2, FALSE)</f>
        <v>4</v>
      </c>
      <c r="B4" t="str">
        <f>VLOOKUP(C:C,worksheet!A:T, 3, FALSE)</f>
        <v>SR-54 EB</v>
      </c>
      <c r="C4">
        <f>'[2]SR-54 EB'!A4</f>
        <v>27963</v>
      </c>
      <c r="D4">
        <f>VLOOKUP(C:C,worksheet!A:T, 4, FALSE)</f>
        <v>3</v>
      </c>
      <c r="E4">
        <f>VLOOKUP(C:C,worksheet!A:T, 5, FALSE)</f>
        <v>0.34</v>
      </c>
      <c r="F4" t="str">
        <f>VLOOKUP(C:C,worksheet!A:T, 6, FALSE)</f>
        <v>HIGHLAND</v>
      </c>
      <c r="G4">
        <f>VLOOKUP(C:C,worksheet!A:T, 8, FALSE)</f>
        <v>65.72</v>
      </c>
      <c r="H4">
        <f>VLOOKUP(C:C,worksheet!A:T, 10, FALSE)</f>
        <v>52.53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A5">
        <f>VLOOKUP(C:C,worksheet!A:T, 2, FALSE)</f>
        <v>4</v>
      </c>
      <c r="B5" t="str">
        <f>VLOOKUP(C:C,worksheet!A:T, 3, FALSE)</f>
        <v>SR-54 EB</v>
      </c>
      <c r="C5">
        <f>'[2]SR-54 EB'!A5</f>
        <v>27974</v>
      </c>
      <c r="D5">
        <f>VLOOKUP(C:C,worksheet!A:T, 4, FALSE)</f>
        <v>4</v>
      </c>
      <c r="E5">
        <f>VLOOKUP(C:C,worksheet!A:T, 5, FALSE)</f>
        <v>0.45</v>
      </c>
      <c r="F5" t="str">
        <f>VLOOKUP(C:C,worksheet!A:T, 6, FALSE)</f>
        <v>I-805 SB</v>
      </c>
      <c r="G5">
        <f>VLOOKUP(C:C,worksheet!A:T, 8, FALSE)</f>
        <v>65.72</v>
      </c>
      <c r="H5">
        <f>VLOOKUP(C:C,worksheet!A:T, 10, FALSE)</f>
        <v>52.53</v>
      </c>
      <c r="I5">
        <f>VLOOKUP(C:C,worksheet!A:T, 13, FALSE)</f>
        <v>0</v>
      </c>
      <c r="J5">
        <f>VLOOKUP(C:C,worksheet!A:T, 15, FALSE)</f>
        <v>0</v>
      </c>
      <c r="K5" s="143">
        <f t="shared" si="0"/>
        <v>-1</v>
      </c>
      <c r="L5" s="143">
        <f t="shared" si="1"/>
        <v>-1</v>
      </c>
      <c r="M5" s="142"/>
    </row>
    <row r="6" spans="1:13" x14ac:dyDescent="0.25">
      <c r="A6">
        <f>VLOOKUP(C:C,worksheet!A:T, 2, FALSE)</f>
        <v>4</v>
      </c>
      <c r="B6" t="str">
        <f>VLOOKUP(C:C,worksheet!A:T, 3, FALSE)</f>
        <v>SR-54 EB</v>
      </c>
      <c r="C6">
        <f>'[2]SR-54 EB'!A6</f>
        <v>27976</v>
      </c>
      <c r="D6">
        <f>VLOOKUP(C:C,worksheet!A:T, 4, FALSE)</f>
        <v>5</v>
      </c>
      <c r="E6">
        <f>VLOOKUP(C:C,worksheet!A:T, 5, FALSE)</f>
        <v>0.27</v>
      </c>
      <c r="F6" t="str">
        <f>VLOOKUP(C:C,worksheet!A:T, 6, FALSE)</f>
        <v>I-805 SB</v>
      </c>
      <c r="G6">
        <f>VLOOKUP(C:C,worksheet!A:T, 8, FALSE)</f>
        <v>65.72</v>
      </c>
      <c r="H6">
        <f>VLOOKUP(C:C,worksheet!A:T, 10, FALSE)</f>
        <v>52.53</v>
      </c>
      <c r="I6">
        <f>VLOOKUP(C:C,worksheet!A:T, 13, FALSE)</f>
        <v>0</v>
      </c>
      <c r="J6">
        <f>VLOOKUP(C:C,worksheet!A:T, 15, FALSE)</f>
        <v>0</v>
      </c>
      <c r="K6" s="143">
        <f t="shared" si="0"/>
        <v>-1</v>
      </c>
      <c r="L6" s="143">
        <f t="shared" si="1"/>
        <v>-1</v>
      </c>
      <c r="M6" s="142"/>
    </row>
    <row r="7" spans="1:13" x14ac:dyDescent="0.25">
      <c r="A7">
        <f>VLOOKUP(C:C,worksheet!A:T, 2, FALSE)</f>
        <v>4</v>
      </c>
      <c r="B7" t="str">
        <f>VLOOKUP(C:C,worksheet!A:T, 3, FALSE)</f>
        <v>SR-54 EB</v>
      </c>
      <c r="C7">
        <f>'[2]SR-54 EB'!A7</f>
        <v>28676</v>
      </c>
      <c r="D7">
        <f>VLOOKUP(C:C,worksheet!A:T, 4, FALSE)</f>
        <v>6</v>
      </c>
      <c r="E7">
        <f>VLOOKUP(C:C,worksheet!A:T, 5, FALSE)</f>
        <v>0.55000000000000004</v>
      </c>
      <c r="F7" t="str">
        <f>VLOOKUP(C:C,worksheet!A:T, 6, FALSE)</f>
        <v>I-805 NB</v>
      </c>
      <c r="G7">
        <f>VLOOKUP(C:C,worksheet!A:T, 8, FALSE)</f>
        <v>66.22</v>
      </c>
      <c r="H7">
        <f>VLOOKUP(C:C,worksheet!A:T, 10, FALSE)</f>
        <v>58.21</v>
      </c>
      <c r="I7">
        <f>VLOOKUP(C:C,worksheet!A:T, 13, FALSE)</f>
        <v>0</v>
      </c>
      <c r="J7">
        <f>VLOOKUP(C:C,worksheet!A:T, 15, FALSE)</f>
        <v>0</v>
      </c>
      <c r="K7" s="143">
        <f t="shared" si="0"/>
        <v>-1</v>
      </c>
      <c r="L7" s="143">
        <f t="shared" si="1"/>
        <v>-1</v>
      </c>
      <c r="M7" s="142"/>
    </row>
    <row r="8" spans="1:13" x14ac:dyDescent="0.25">
      <c r="A8">
        <f>VLOOKUP(C:C,worksheet!A:T, 2, FALSE)</f>
        <v>4</v>
      </c>
      <c r="B8" t="str">
        <f>VLOOKUP(C:C,worksheet!A:T, 3, FALSE)</f>
        <v>SR-54 EB</v>
      </c>
      <c r="C8">
        <f>'[2]SR-54 EB'!A8</f>
        <v>28678</v>
      </c>
      <c r="D8">
        <f>VLOOKUP(C:C,worksheet!A:T, 4, FALSE)</f>
        <v>7</v>
      </c>
      <c r="E8">
        <f>VLOOKUP(C:C,worksheet!A:T, 5, FALSE)</f>
        <v>0.4</v>
      </c>
      <c r="F8" t="str">
        <f>VLOOKUP(C:C,worksheet!A:T, 6, FALSE)</f>
        <v>VALLEY</v>
      </c>
      <c r="G8">
        <f>VLOOKUP(C:C,worksheet!A:T, 8, FALSE)</f>
        <v>66.22</v>
      </c>
      <c r="H8">
        <f>VLOOKUP(C:C,worksheet!A:T, 10, FALSE)</f>
        <v>58.21</v>
      </c>
      <c r="I8">
        <f>VLOOKUP(C:C,worksheet!A:T, 13, FALSE)</f>
        <v>0</v>
      </c>
      <c r="J8">
        <f>VLOOKUP(C:C,worksheet!A:T, 15, FALSE)</f>
        <v>0</v>
      </c>
      <c r="K8" s="143">
        <f t="shared" si="0"/>
        <v>-1</v>
      </c>
      <c r="L8" s="143">
        <f t="shared" si="1"/>
        <v>-1</v>
      </c>
      <c r="M8" s="142"/>
    </row>
    <row r="9" spans="1:13" x14ac:dyDescent="0.25">
      <c r="A9">
        <f>VLOOKUP(C:C,worksheet!A:T, 2, FALSE)</f>
        <v>4</v>
      </c>
      <c r="B9" t="str">
        <f>VLOOKUP(C:C,worksheet!A:T, 3, FALSE)</f>
        <v>SR-54 EB</v>
      </c>
      <c r="C9">
        <f>'[2]SR-54 EB'!A9</f>
        <v>14143</v>
      </c>
      <c r="D9">
        <f>VLOOKUP(C:C,worksheet!A:T, 4, FALSE)</f>
        <v>8</v>
      </c>
      <c r="E9">
        <f>VLOOKUP(C:C,worksheet!A:T, 5, FALSE)</f>
        <v>0.9</v>
      </c>
      <c r="F9" t="str">
        <f>VLOOKUP(C:C,worksheet!A:T, 6, FALSE)</f>
        <v>VALLEY</v>
      </c>
      <c r="G9">
        <f>VLOOKUP(C:C,worksheet!A:T, 8, FALSE)</f>
        <v>67.63</v>
      </c>
      <c r="H9">
        <f>VLOOKUP(C:C,worksheet!A:T, 10, FALSE)</f>
        <v>64.849999999999994</v>
      </c>
      <c r="I9">
        <f>VLOOKUP(C:C,worksheet!A:T, 13, FALSE)</f>
        <v>0</v>
      </c>
      <c r="J9">
        <f>VLOOKUP(C:C,worksheet!A:T, 15, FALSE)</f>
        <v>0</v>
      </c>
      <c r="K9" s="143">
        <f t="shared" si="0"/>
        <v>-1</v>
      </c>
      <c r="L9" s="143">
        <f t="shared" si="1"/>
        <v>-1</v>
      </c>
      <c r="M9" s="142"/>
    </row>
    <row r="10" spans="1:13" x14ac:dyDescent="0.25">
      <c r="A10">
        <f>VLOOKUP(C:C,worksheet!A:T, 2, FALSE)</f>
        <v>4</v>
      </c>
      <c r="B10" t="str">
        <f>VLOOKUP(C:C,worksheet!A:T, 3, FALSE)</f>
        <v>SR-54 EB</v>
      </c>
      <c r="C10">
        <f>'[2]SR-54 EB'!A10</f>
        <v>14151</v>
      </c>
      <c r="D10">
        <f>VLOOKUP(C:C,worksheet!A:T, 4, FALSE)</f>
        <v>9</v>
      </c>
      <c r="E10">
        <f>VLOOKUP(C:C,worksheet!A:T, 5, FALSE)</f>
        <v>0.32</v>
      </c>
      <c r="F10" t="str">
        <f>VLOOKUP(C:C,worksheet!A:T, 6, FALSE)</f>
        <v>WOODMAN</v>
      </c>
      <c r="G10">
        <f>VLOOKUP(C:C,worksheet!A:T, 8, FALSE)</f>
        <v>67.63</v>
      </c>
      <c r="H10">
        <f>VLOOKUP(C:C,worksheet!A:T, 10, FALSE)</f>
        <v>64.849999999999994</v>
      </c>
      <c r="I10">
        <f>VLOOKUP(C:C,worksheet!A:T, 13, FALSE)</f>
        <v>0</v>
      </c>
      <c r="J10">
        <f>VLOOKUP(C:C,worksheet!A:T, 15, FALSE)</f>
        <v>0</v>
      </c>
      <c r="K10" s="143">
        <f t="shared" si="0"/>
        <v>-1</v>
      </c>
      <c r="L10" s="143">
        <f t="shared" si="1"/>
        <v>-1</v>
      </c>
      <c r="M10" s="142"/>
    </row>
    <row r="11" spans="1:13" x14ac:dyDescent="0.25">
      <c r="A11">
        <f>VLOOKUP(C:C,worksheet!A:T, 2, FALSE)</f>
        <v>4</v>
      </c>
      <c r="B11" t="str">
        <f>VLOOKUP(C:C,worksheet!A:T, 3, FALSE)</f>
        <v>SR-54 EB</v>
      </c>
      <c r="C11">
        <f>'[2]SR-54 EB'!A11</f>
        <v>14153</v>
      </c>
      <c r="D11">
        <f>VLOOKUP(C:C,worksheet!A:T, 4, FALSE)</f>
        <v>10</v>
      </c>
      <c r="E11">
        <f>VLOOKUP(C:C,worksheet!A:T, 5, FALSE)</f>
        <v>0.53</v>
      </c>
      <c r="F11" t="str">
        <f>VLOOKUP(C:C,worksheet!A:T, 6, FALSE)</f>
        <v>WOODMAN</v>
      </c>
      <c r="G11">
        <f>VLOOKUP(C:C,worksheet!A:T, 8, FALSE)</f>
        <v>68.319999999999993</v>
      </c>
      <c r="H11">
        <f>VLOOKUP(C:C,worksheet!A:T, 10, FALSE)</f>
        <v>66.66</v>
      </c>
      <c r="I11">
        <f>VLOOKUP(C:C,worksheet!A:T, 13, FALSE)</f>
        <v>0</v>
      </c>
      <c r="J11">
        <f>VLOOKUP(C:C,worksheet!A:T, 15, FALSE)</f>
        <v>0</v>
      </c>
      <c r="K11" s="143">
        <f t="shared" si="0"/>
        <v>-1</v>
      </c>
      <c r="L11" s="143">
        <f t="shared" si="1"/>
        <v>-1</v>
      </c>
      <c r="M11" s="142"/>
    </row>
    <row r="12" spans="1:13" x14ac:dyDescent="0.25">
      <c r="A12">
        <f>VLOOKUP(C:C,worksheet!A:T, 2, FALSE)</f>
        <v>4</v>
      </c>
      <c r="B12" t="str">
        <f>VLOOKUP(C:C,worksheet!A:T, 3, FALSE)</f>
        <v>SR-54 EB</v>
      </c>
      <c r="C12">
        <f>'[2]SR-54 EB'!A12</f>
        <v>7514</v>
      </c>
      <c r="D12">
        <f>VLOOKUP(C:C,worksheet!A:T, 4, FALSE)</f>
        <v>11</v>
      </c>
      <c r="E12">
        <f>VLOOKUP(C:C,worksheet!A:T, 5, FALSE)</f>
        <v>0.24</v>
      </c>
      <c r="F12" t="str">
        <f>VLOOKUP(C:C,worksheet!A:T, 6, FALSE)</f>
        <v>BRIARWOOD</v>
      </c>
      <c r="G12">
        <f>VLOOKUP(C:C,worksheet!A:T, 8, FALSE)</f>
        <v>68.319999999999993</v>
      </c>
      <c r="H12">
        <f>VLOOKUP(C:C,worksheet!A:T, 10, FALSE)</f>
        <v>66.66</v>
      </c>
      <c r="I12">
        <f>VLOOKUP(C:C,worksheet!A:T, 13, FALSE)</f>
        <v>0</v>
      </c>
      <c r="J12">
        <f>VLOOKUP(C:C,worksheet!A:T, 15, FALSE)</f>
        <v>0</v>
      </c>
      <c r="K12" s="143">
        <f t="shared" si="0"/>
        <v>-1</v>
      </c>
      <c r="L12" s="143">
        <f t="shared" si="1"/>
        <v>-1</v>
      </c>
      <c r="M12" s="142"/>
    </row>
    <row r="13" spans="1:13" x14ac:dyDescent="0.25">
      <c r="A13">
        <f>VLOOKUP(C:C,worksheet!A:T, 2, FALSE)</f>
        <v>4</v>
      </c>
      <c r="B13" t="str">
        <f>VLOOKUP(C:C,worksheet!A:T, 3, FALSE)</f>
        <v>SR-54 EB</v>
      </c>
      <c r="C13">
        <f>'[2]SR-54 EB'!A13</f>
        <v>7525</v>
      </c>
      <c r="D13">
        <f>VLOOKUP(C:C,worksheet!A:T, 4, FALSE)</f>
        <v>12</v>
      </c>
      <c r="E13">
        <f>VLOOKUP(C:C,worksheet!A:T, 5, FALSE)</f>
        <v>0.73</v>
      </c>
      <c r="F13" t="str">
        <f>VLOOKUP(C:C,worksheet!A:T, 6, FALSE)</f>
        <v>BRIARWOOD</v>
      </c>
      <c r="G13">
        <f>VLOOKUP(C:C,worksheet!A:T, 8, FALSE)</f>
        <v>65.72</v>
      </c>
      <c r="H13">
        <f>VLOOKUP(C:C,worksheet!A:T, 10, FALSE)</f>
        <v>66.5</v>
      </c>
      <c r="I13">
        <f>VLOOKUP(C:C,worksheet!A:T, 13, FALSE)</f>
        <v>0</v>
      </c>
      <c r="J13">
        <f>VLOOKUP(C:C,worksheet!A:T, 15, FALSE)</f>
        <v>0</v>
      </c>
      <c r="K13" s="143">
        <f t="shared" si="0"/>
        <v>-1</v>
      </c>
      <c r="L13" s="143">
        <f t="shared" si="1"/>
        <v>-1</v>
      </c>
      <c r="M13" s="142"/>
    </row>
    <row r="14" spans="1:13" x14ac:dyDescent="0.25">
      <c r="A14">
        <f>VLOOKUP(C:C,worksheet!A:T, 2, FALSE)</f>
        <v>4</v>
      </c>
      <c r="B14" t="str">
        <f>VLOOKUP(C:C,worksheet!A:T, 3, FALSE)</f>
        <v>SR-54 EB</v>
      </c>
      <c r="C14">
        <f>'[2]SR-54 EB'!A14</f>
        <v>7526</v>
      </c>
      <c r="D14">
        <f>VLOOKUP(C:C,worksheet!A:T, 4, FALSE)</f>
        <v>13</v>
      </c>
      <c r="E14">
        <f>VLOOKUP(C:C,worksheet!A:T, 5, FALSE)</f>
        <v>0.15</v>
      </c>
      <c r="F14">
        <f>VLOOKUP(C:C,worksheet!A:T, 6, FALSE)</f>
        <v>0</v>
      </c>
      <c r="G14">
        <f>VLOOKUP(C:C,worksheet!A:T, 8, FALSE)</f>
        <v>65.72</v>
      </c>
      <c r="H14">
        <f>VLOOKUP(C:C,worksheet!A:T, 10, FALSE)</f>
        <v>66.5</v>
      </c>
      <c r="I14">
        <f>VLOOKUP(C:C,worksheet!A:T, 13, FALSE)</f>
        <v>0</v>
      </c>
      <c r="J14">
        <f>VLOOKUP(C:C,worksheet!A:T, 15, FALSE)</f>
        <v>0</v>
      </c>
      <c r="K14" s="143">
        <f t="shared" si="0"/>
        <v>-1</v>
      </c>
      <c r="L14" s="143">
        <f t="shared" si="1"/>
        <v>-1</v>
      </c>
      <c r="M14" s="142"/>
    </row>
    <row r="15" spans="1:13" x14ac:dyDescent="0.25">
      <c r="A15">
        <f>VLOOKUP(C:C,worksheet!A:T, 2, FALSE)</f>
        <v>4</v>
      </c>
      <c r="B15" t="str">
        <f>VLOOKUP(C:C,worksheet!A:T, 3, FALSE)</f>
        <v>SR-54 EB</v>
      </c>
      <c r="C15">
        <f>'[2]SR-54 EB'!A15</f>
        <v>27218</v>
      </c>
      <c r="D15">
        <f>VLOOKUP(C:C,worksheet!A:T, 4, FALSE)</f>
        <v>14</v>
      </c>
      <c r="E15">
        <f>VLOOKUP(C:C,worksheet!A:T, 5, FALSE)</f>
        <v>0.28000000000000003</v>
      </c>
      <c r="F15" t="str">
        <f>VLOOKUP(C:C,worksheet!A:T, 6, FALSE)</f>
        <v>SR-125 NB</v>
      </c>
      <c r="G15">
        <f>VLOOKUP(C:C,worksheet!A:T, 8, FALSE)</f>
        <v>66.03</v>
      </c>
      <c r="H15">
        <f>VLOOKUP(C:C,worksheet!A:T, 10, FALSE)</f>
        <v>65.94</v>
      </c>
      <c r="I15">
        <f>VLOOKUP(C:C,worksheet!A:T, 13, FALSE)</f>
        <v>0</v>
      </c>
      <c r="J15">
        <f>VLOOKUP(C:C,worksheet!A:T, 15, FALSE)</f>
        <v>0</v>
      </c>
      <c r="K15" s="143">
        <f t="shared" si="0"/>
        <v>-1</v>
      </c>
      <c r="L15" s="143">
        <f t="shared" si="1"/>
        <v>-1</v>
      </c>
      <c r="M15" s="142"/>
    </row>
    <row r="16" spans="1:13" x14ac:dyDescent="0.25">
      <c r="K16" s="142"/>
      <c r="L16" s="142"/>
      <c r="M16" s="142"/>
    </row>
    <row r="17" spans="11:13" x14ac:dyDescent="0.25">
      <c r="K17" s="142"/>
      <c r="L17" s="142"/>
      <c r="M17" s="142"/>
    </row>
    <row r="18" spans="11:13" x14ac:dyDescent="0.25">
      <c r="K18" s="142"/>
      <c r="L18" s="142"/>
      <c r="M18" s="142"/>
    </row>
    <row r="19" spans="11:13" x14ac:dyDescent="0.25">
      <c r="K19" s="142"/>
      <c r="L19" s="142"/>
      <c r="M19" s="142"/>
    </row>
    <row r="20" spans="11:13" x14ac:dyDescent="0.25">
      <c r="K20" s="142"/>
      <c r="L20" s="142"/>
      <c r="M20" s="142"/>
    </row>
    <row r="21" spans="11:13" x14ac:dyDescent="0.25">
      <c r="K21" s="142"/>
      <c r="L21" s="142"/>
      <c r="M21" s="142"/>
    </row>
    <row r="22" spans="11:13" x14ac:dyDescent="0.25">
      <c r="K22" s="142"/>
      <c r="L22" s="142"/>
      <c r="M22" s="142"/>
    </row>
    <row r="23" spans="11:13" x14ac:dyDescent="0.25">
      <c r="K23" s="142"/>
      <c r="L23" s="142"/>
      <c r="M23" s="142"/>
    </row>
    <row r="24" spans="11:13" x14ac:dyDescent="0.25">
      <c r="K24" s="142"/>
      <c r="L24" s="142"/>
      <c r="M24" s="142"/>
    </row>
    <row r="25" spans="11:13" x14ac:dyDescent="0.25">
      <c r="K25" s="142"/>
      <c r="L25" s="142"/>
      <c r="M25" s="142"/>
    </row>
    <row r="26" spans="11:13" x14ac:dyDescent="0.25">
      <c r="K26" s="142"/>
      <c r="L26" s="142"/>
      <c r="M26" s="142"/>
    </row>
    <row r="27" spans="11:13" x14ac:dyDescent="0.25">
      <c r="K27" s="142"/>
      <c r="L27" s="142"/>
      <c r="M27" s="142"/>
    </row>
    <row r="28" spans="11:13" x14ac:dyDescent="0.25">
      <c r="K28" s="142"/>
      <c r="L28" s="142"/>
      <c r="M28" s="142"/>
    </row>
    <row r="29" spans="11:13" x14ac:dyDescent="0.25">
      <c r="K29" s="142"/>
      <c r="L29" s="142"/>
      <c r="M29" s="142"/>
    </row>
    <row r="30" spans="11:13" x14ac:dyDescent="0.25">
      <c r="K30" s="142"/>
      <c r="L30" s="142"/>
      <c r="M30" s="142"/>
    </row>
    <row r="31" spans="11:13" x14ac:dyDescent="0.25">
      <c r="K31" s="142"/>
      <c r="L31" s="142"/>
      <c r="M31" s="142"/>
    </row>
    <row r="32" spans="11:13" x14ac:dyDescent="0.25">
      <c r="K32" s="142"/>
      <c r="L32" s="142"/>
      <c r="M32" s="142"/>
    </row>
    <row r="33" spans="11:13" x14ac:dyDescent="0.25">
      <c r="K33" s="142"/>
      <c r="L33" s="142"/>
      <c r="M33" s="142"/>
    </row>
    <row r="34" spans="11:13" x14ac:dyDescent="0.25">
      <c r="K34" s="142"/>
      <c r="L34" s="142"/>
      <c r="M34" s="142"/>
    </row>
    <row r="35" spans="11:13" x14ac:dyDescent="0.25">
      <c r="K35" s="142"/>
      <c r="L35" s="142"/>
      <c r="M35" s="142"/>
    </row>
    <row r="36" spans="11:13" x14ac:dyDescent="0.25">
      <c r="K36" s="142"/>
      <c r="L36" s="142"/>
      <c r="M36" s="142"/>
    </row>
    <row r="37" spans="11:13" x14ac:dyDescent="0.25">
      <c r="K37" s="142"/>
      <c r="L37" s="142"/>
      <c r="M37" s="142"/>
    </row>
    <row r="38" spans="11:13" x14ac:dyDescent="0.25">
      <c r="K38" s="142"/>
      <c r="L38" s="142"/>
      <c r="M38" s="142"/>
    </row>
    <row r="39" spans="11:13" x14ac:dyDescent="0.25">
      <c r="K39" s="142"/>
      <c r="L39" s="142"/>
      <c r="M39" s="142"/>
    </row>
    <row r="40" spans="11:13" x14ac:dyDescent="0.25">
      <c r="K40" s="142"/>
      <c r="L40" s="142"/>
      <c r="M40" s="142"/>
    </row>
    <row r="41" spans="11:13" x14ac:dyDescent="0.25">
      <c r="K41" s="142"/>
      <c r="L41" s="142"/>
      <c r="M41" s="142"/>
    </row>
    <row r="42" spans="11:13" x14ac:dyDescent="0.25">
      <c r="K42" s="142"/>
      <c r="L42" s="142"/>
      <c r="M42" s="142"/>
    </row>
    <row r="43" spans="11:13" x14ac:dyDescent="0.25">
      <c r="K43" s="142"/>
      <c r="L43" s="142"/>
      <c r="M43" s="142"/>
    </row>
    <row r="44" spans="11:13" x14ac:dyDescent="0.25">
      <c r="K44" s="142"/>
      <c r="L44" s="142"/>
      <c r="M44" s="142"/>
    </row>
    <row r="45" spans="11:13" x14ac:dyDescent="0.25">
      <c r="K45" s="142"/>
      <c r="L45" s="142"/>
      <c r="M45" s="142"/>
    </row>
    <row r="46" spans="11:13" x14ac:dyDescent="0.25">
      <c r="K46" s="142"/>
      <c r="L46" s="142"/>
      <c r="M46" s="142"/>
    </row>
    <row r="47" spans="11:13" x14ac:dyDescent="0.25">
      <c r="K47" s="142"/>
      <c r="L47" s="142"/>
      <c r="M47" s="142"/>
    </row>
    <row r="48" spans="11:13" x14ac:dyDescent="0.25">
      <c r="K48" s="142"/>
      <c r="L48" s="142"/>
      <c r="M48" s="142"/>
    </row>
    <row r="49" spans="11:13" x14ac:dyDescent="0.25">
      <c r="K49" s="142"/>
      <c r="L49" s="142"/>
      <c r="M49" s="142"/>
    </row>
    <row r="50" spans="11:13" x14ac:dyDescent="0.25">
      <c r="K50" s="142"/>
      <c r="L50" s="142"/>
      <c r="M50" s="142"/>
    </row>
    <row r="51" spans="11:13" x14ac:dyDescent="0.25">
      <c r="K51" s="142"/>
      <c r="L51" s="142"/>
      <c r="M51" s="142"/>
    </row>
    <row r="52" spans="11:13" x14ac:dyDescent="0.25">
      <c r="K52" s="142"/>
      <c r="L52" s="142"/>
      <c r="M52" s="142"/>
    </row>
    <row r="53" spans="11:13" x14ac:dyDescent="0.25">
      <c r="K53" s="142"/>
      <c r="L53" s="142"/>
      <c r="M53" s="142"/>
    </row>
    <row r="54" spans="11:13" x14ac:dyDescent="0.25">
      <c r="K54" s="142"/>
      <c r="L54" s="142"/>
      <c r="M54" s="142"/>
    </row>
    <row r="55" spans="11:13" x14ac:dyDescent="0.25">
      <c r="K55" s="142"/>
      <c r="L55" s="142"/>
      <c r="M55" s="142"/>
    </row>
    <row r="56" spans="11:13" x14ac:dyDescent="0.25">
      <c r="K56" s="142"/>
      <c r="L56" s="142"/>
      <c r="M56" s="142"/>
    </row>
    <row r="57" spans="11:13" x14ac:dyDescent="0.25">
      <c r="K57" s="142"/>
      <c r="L57" s="142"/>
      <c r="M57" s="142"/>
    </row>
    <row r="58" spans="11:13" x14ac:dyDescent="0.25">
      <c r="K58" s="142"/>
      <c r="L58" s="142"/>
      <c r="M58" s="142"/>
    </row>
    <row r="59" spans="11:13" x14ac:dyDescent="0.25">
      <c r="K59" s="142"/>
      <c r="L59" s="142"/>
      <c r="M59" s="142"/>
    </row>
    <row r="60" spans="11:13" x14ac:dyDescent="0.25">
      <c r="K60" s="142"/>
      <c r="L60" s="142"/>
      <c r="M60" s="142"/>
    </row>
    <row r="61" spans="11:13" x14ac:dyDescent="0.25">
      <c r="K61" s="142"/>
      <c r="L61" s="142"/>
      <c r="M61" s="142"/>
    </row>
    <row r="62" spans="11:13" x14ac:dyDescent="0.25">
      <c r="K62" s="142"/>
      <c r="L62" s="142"/>
      <c r="M62" s="142"/>
    </row>
    <row r="63" spans="11:13" x14ac:dyDescent="0.25">
      <c r="K63" s="142"/>
      <c r="L63" s="142"/>
      <c r="M63" s="142"/>
    </row>
    <row r="64" spans="11:13" x14ac:dyDescent="0.25">
      <c r="K64" s="142"/>
      <c r="L64" s="142"/>
      <c r="M64" s="142"/>
    </row>
    <row r="65" spans="11:13" x14ac:dyDescent="0.25">
      <c r="K65" s="142"/>
      <c r="L65" s="142"/>
      <c r="M65" s="142"/>
    </row>
    <row r="66" spans="11:13" x14ac:dyDescent="0.25">
      <c r="K66" s="142"/>
      <c r="L66" s="142"/>
      <c r="M66" s="142"/>
    </row>
    <row r="67" spans="11:13" x14ac:dyDescent="0.25">
      <c r="K67" s="142"/>
      <c r="L67" s="142"/>
      <c r="M67" s="142"/>
    </row>
    <row r="68" spans="11:13" x14ac:dyDescent="0.25">
      <c r="K68" s="142"/>
      <c r="L68" s="142"/>
      <c r="M68" s="142"/>
    </row>
    <row r="69" spans="11:13" x14ac:dyDescent="0.25">
      <c r="K69" s="142"/>
      <c r="L69" s="142"/>
      <c r="M69" s="142"/>
    </row>
    <row r="70" spans="11:13" x14ac:dyDescent="0.25">
      <c r="K70" s="142"/>
      <c r="L70" s="142"/>
      <c r="M70" s="142"/>
    </row>
    <row r="71" spans="11:13" x14ac:dyDescent="0.25">
      <c r="K71" s="142"/>
      <c r="L71" s="142"/>
      <c r="M71" s="142"/>
    </row>
    <row r="72" spans="11:13" x14ac:dyDescent="0.25">
      <c r="K72" s="142"/>
      <c r="L72" s="142"/>
      <c r="M72" s="142"/>
    </row>
    <row r="73" spans="11:13" x14ac:dyDescent="0.25">
      <c r="K73" s="142"/>
      <c r="L73" s="142"/>
      <c r="M73" s="142"/>
    </row>
    <row r="74" spans="11:13" x14ac:dyDescent="0.25">
      <c r="K74" s="142"/>
      <c r="L74" s="142"/>
      <c r="M74" s="142"/>
    </row>
    <row r="75" spans="11:13" x14ac:dyDescent="0.25">
      <c r="K75" s="142"/>
      <c r="L75" s="142"/>
      <c r="M75" s="142"/>
    </row>
    <row r="76" spans="11:13" x14ac:dyDescent="0.25">
      <c r="K76" s="142"/>
      <c r="L76" s="142"/>
      <c r="M76" s="142"/>
    </row>
    <row r="77" spans="11:13" x14ac:dyDescent="0.25">
      <c r="K77" s="142"/>
      <c r="L77" s="142"/>
      <c r="M77" s="142"/>
    </row>
    <row r="78" spans="11:13" x14ac:dyDescent="0.25">
      <c r="K78" s="142"/>
      <c r="L78" s="142"/>
      <c r="M78" s="142"/>
    </row>
    <row r="79" spans="11:13" x14ac:dyDescent="0.25">
      <c r="K79" s="142"/>
      <c r="L79" s="142"/>
      <c r="M79" s="142"/>
    </row>
    <row r="80" spans="11:13" x14ac:dyDescent="0.25">
      <c r="K80" s="142"/>
      <c r="L80" s="142"/>
      <c r="M80" s="142"/>
    </row>
    <row r="81" spans="11:13" x14ac:dyDescent="0.25">
      <c r="K81" s="142"/>
      <c r="L81" s="142"/>
      <c r="M81" s="142"/>
    </row>
    <row r="82" spans="11:13" x14ac:dyDescent="0.25">
      <c r="K82" s="142"/>
      <c r="L82" s="142"/>
      <c r="M82" s="142"/>
    </row>
    <row r="83" spans="11:13" x14ac:dyDescent="0.25">
      <c r="K83" s="142"/>
      <c r="L83" s="142"/>
      <c r="M83" s="142"/>
    </row>
    <row r="84" spans="11:13" x14ac:dyDescent="0.25">
      <c r="K84" s="142"/>
      <c r="L84" s="142"/>
      <c r="M84" s="142"/>
    </row>
    <row r="85" spans="11:13" x14ac:dyDescent="0.25">
      <c r="K85" s="142"/>
      <c r="L85" s="142"/>
      <c r="M85" s="142"/>
    </row>
    <row r="86" spans="11:13" x14ac:dyDescent="0.25">
      <c r="K86" s="142"/>
      <c r="L86" s="142"/>
      <c r="M86" s="142"/>
    </row>
    <row r="87" spans="11:13" x14ac:dyDescent="0.25">
      <c r="K87" s="142"/>
      <c r="L87" s="142"/>
      <c r="M87" s="142"/>
    </row>
    <row r="88" spans="11:13" x14ac:dyDescent="0.25">
      <c r="K88" s="142"/>
      <c r="L88" s="142"/>
      <c r="M88" s="142"/>
    </row>
    <row r="89" spans="11:13" x14ac:dyDescent="0.25">
      <c r="K89" s="142"/>
      <c r="L89" s="142"/>
      <c r="M89" s="142"/>
    </row>
    <row r="90" spans="11:13" x14ac:dyDescent="0.25">
      <c r="K90" s="142"/>
      <c r="L90" s="142"/>
      <c r="M90" s="142"/>
    </row>
    <row r="91" spans="11:13" x14ac:dyDescent="0.25">
      <c r="K91" s="142"/>
      <c r="L91" s="142"/>
      <c r="M91" s="142"/>
    </row>
    <row r="92" spans="11:13" x14ac:dyDescent="0.25">
      <c r="K92" s="142"/>
      <c r="L92" s="142"/>
      <c r="M92" s="142"/>
    </row>
    <row r="93" spans="11:13" x14ac:dyDescent="0.25">
      <c r="K93" s="142"/>
      <c r="L93" s="142"/>
      <c r="M93" s="142"/>
    </row>
    <row r="94" spans="11:13" x14ac:dyDescent="0.25">
      <c r="K94" s="142"/>
      <c r="L94" s="142"/>
      <c r="M94" s="142"/>
    </row>
    <row r="95" spans="11:13" x14ac:dyDescent="0.25">
      <c r="K95" s="142"/>
      <c r="L95" s="142"/>
      <c r="M95" s="142"/>
    </row>
    <row r="96" spans="11:13" x14ac:dyDescent="0.25">
      <c r="K96" s="142"/>
      <c r="L96" s="142"/>
      <c r="M96" s="142"/>
    </row>
    <row r="97" spans="11:13" x14ac:dyDescent="0.25">
      <c r="K97" s="142"/>
      <c r="L97" s="142"/>
      <c r="M97" s="142"/>
    </row>
    <row r="98" spans="11:13" x14ac:dyDescent="0.25">
      <c r="K98" s="142"/>
      <c r="L98" s="142"/>
      <c r="M98" s="142"/>
    </row>
    <row r="99" spans="11:13" x14ac:dyDescent="0.25">
      <c r="K99" s="142"/>
      <c r="L99" s="142"/>
      <c r="M99" s="142"/>
    </row>
    <row r="100" spans="11:13" x14ac:dyDescent="0.25">
      <c r="K100" s="142"/>
      <c r="L100" s="142"/>
      <c r="M100" s="142"/>
    </row>
    <row r="101" spans="11:13" x14ac:dyDescent="0.25">
      <c r="K101" s="142"/>
      <c r="L101" s="142"/>
      <c r="M101" s="142"/>
    </row>
    <row r="102" spans="11:13" x14ac:dyDescent="0.25">
      <c r="K102" s="142"/>
      <c r="L102" s="142"/>
      <c r="M102" s="142"/>
    </row>
    <row r="103" spans="11:13" x14ac:dyDescent="0.25">
      <c r="K103" s="142"/>
      <c r="L103" s="142"/>
      <c r="M103" s="142"/>
    </row>
    <row r="104" spans="11:13" x14ac:dyDescent="0.25">
      <c r="K104" s="142"/>
      <c r="L104" s="142"/>
      <c r="M104" s="142"/>
    </row>
    <row r="105" spans="11:13" x14ac:dyDescent="0.25">
      <c r="K105" s="142"/>
      <c r="L105" s="142"/>
      <c r="M105" s="142"/>
    </row>
    <row r="106" spans="11:13" x14ac:dyDescent="0.25">
      <c r="K106" s="142"/>
      <c r="L106" s="142"/>
      <c r="M106" s="142"/>
    </row>
    <row r="107" spans="11:13" x14ac:dyDescent="0.25">
      <c r="K107" s="142"/>
      <c r="L107" s="142"/>
      <c r="M107" s="142"/>
    </row>
    <row r="108" spans="11:13" x14ac:dyDescent="0.25">
      <c r="K108" s="142"/>
      <c r="L108" s="142"/>
      <c r="M108" s="142"/>
    </row>
    <row r="109" spans="11:13" x14ac:dyDescent="0.25">
      <c r="K109" s="142"/>
      <c r="L109" s="142"/>
      <c r="M109" s="142"/>
    </row>
    <row r="110" spans="11:13" x14ac:dyDescent="0.25">
      <c r="K110" s="142"/>
      <c r="L110" s="142"/>
      <c r="M110" s="142"/>
    </row>
    <row r="111" spans="11:13" x14ac:dyDescent="0.25">
      <c r="K111" s="142"/>
      <c r="L111" s="142"/>
      <c r="M111" s="142"/>
    </row>
    <row r="112" spans="11:13" x14ac:dyDescent="0.25">
      <c r="K112" s="142"/>
      <c r="L112" s="142"/>
      <c r="M112" s="142"/>
    </row>
    <row r="113" spans="11:13" x14ac:dyDescent="0.25">
      <c r="K113" s="142"/>
      <c r="L113" s="142"/>
      <c r="M113" s="142"/>
    </row>
    <row r="114" spans="11:13" x14ac:dyDescent="0.25">
      <c r="K114" s="142"/>
      <c r="L114" s="142"/>
      <c r="M114" s="142"/>
    </row>
    <row r="115" spans="11:13" x14ac:dyDescent="0.25">
      <c r="K115" s="142"/>
      <c r="L115" s="142"/>
      <c r="M115" s="142"/>
    </row>
    <row r="116" spans="11:13" x14ac:dyDescent="0.25">
      <c r="K116" s="142"/>
      <c r="L116" s="142"/>
      <c r="M116" s="142"/>
    </row>
    <row r="117" spans="11:13" x14ac:dyDescent="0.25">
      <c r="K117" s="142"/>
      <c r="L117" s="142"/>
      <c r="M117" s="142"/>
    </row>
    <row r="118" spans="11:13" x14ac:dyDescent="0.25">
      <c r="K118" s="142"/>
      <c r="L118" s="142"/>
      <c r="M118" s="142"/>
    </row>
  </sheetData>
  <conditionalFormatting sqref="K2:K15">
    <cfRule type="cellIs" dxfId="47" priority="3" operator="lessThan">
      <formula>-0.2</formula>
    </cfRule>
    <cfRule type="cellIs" dxfId="46" priority="4" operator="greaterThan">
      <formula>0.2</formula>
    </cfRule>
  </conditionalFormatting>
  <conditionalFormatting sqref="L2:L15">
    <cfRule type="cellIs" dxfId="45" priority="1" operator="lessThan">
      <formula>-0.2</formula>
    </cfRule>
    <cfRule type="cellIs" dxfId="44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tabColor theme="9" tint="0.59999389629810485"/>
  </sheetPr>
  <dimension ref="A1:M118"/>
  <sheetViews>
    <sheetView showGridLines="0" topLeftCell="G1" zoomScale="80" zoomScaleNormal="80" workbookViewId="0">
      <selection activeCell="K24" sqref="K24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4" width="6.42578125" bestFit="1" customWidth="1"/>
    <col min="5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3</v>
      </c>
      <c r="B2" t="str">
        <f>VLOOKUP(C:C,worksheet!A:T, 3, FALSE)</f>
        <v>SR-54 WB</v>
      </c>
      <c r="C2">
        <f>'[2]SR-54 WB'!A2</f>
        <v>27235</v>
      </c>
      <c r="D2">
        <f>VLOOKUP(C:C,worksheet!A:T, 4, FALSE)</f>
        <v>1</v>
      </c>
      <c r="E2">
        <f>VLOOKUP(C:C,worksheet!A:T, 5, FALSE)</f>
        <v>0.31</v>
      </c>
      <c r="F2" t="str">
        <f>VLOOKUP(C:C,worksheet!A:T, 6, FALSE)</f>
        <v>SR-54 WB</v>
      </c>
      <c r="G2">
        <f>VLOOKUP(C:C,worksheet!A:T, 8, FALSE)</f>
        <v>66.790000000000006</v>
      </c>
      <c r="H2">
        <f>VLOOKUP(C:C,worksheet!A:T, 10, FALSE)</f>
        <v>67.47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3</v>
      </c>
      <c r="B3" t="str">
        <f>VLOOKUP(C:C,worksheet!A:T, 3, FALSE)</f>
        <v>SR-54 WB</v>
      </c>
      <c r="C3">
        <f>'[2]SR-54 WB'!A3</f>
        <v>7630</v>
      </c>
      <c r="D3">
        <f>VLOOKUP(C:C,worksheet!A:T, 4, FALSE)</f>
        <v>3</v>
      </c>
      <c r="E3">
        <f>VLOOKUP(C:C,worksheet!A:T, 5, FALSE)</f>
        <v>0.24</v>
      </c>
      <c r="F3" t="str">
        <f>VLOOKUP(C:C,worksheet!A:T, 6, FALSE)</f>
        <v>SR  54</v>
      </c>
      <c r="G3">
        <f>VLOOKUP(C:C,worksheet!A:T, 8, FALSE)</f>
        <v>65.72</v>
      </c>
      <c r="H3">
        <f>VLOOKUP(C:C,worksheet!A:T, 10, FALSE)</f>
        <v>66.5</v>
      </c>
      <c r="I3">
        <f>VLOOKUP(C:C,worksheet!A:T, 13, FALSE)</f>
        <v>0</v>
      </c>
      <c r="J3">
        <f>VLOOKUP(C:C,worksheet!A:T, 15, FALSE)</f>
        <v>0</v>
      </c>
      <c r="K3" s="143">
        <f t="shared" ref="K3:K14" si="0">(I3/G3)-1</f>
        <v>-1</v>
      </c>
      <c r="L3" s="143">
        <f t="shared" ref="L3:L14" si="1">(J3/H3)-1</f>
        <v>-1</v>
      </c>
      <c r="M3" s="142"/>
    </row>
    <row r="4" spans="1:13" x14ac:dyDescent="0.25">
      <c r="A4">
        <f>VLOOKUP(C:C,worksheet!A:T, 2, FALSE)</f>
        <v>3</v>
      </c>
      <c r="B4" t="str">
        <f>VLOOKUP(C:C,worksheet!A:T, 3, FALSE)</f>
        <v>SR-54 WB</v>
      </c>
      <c r="C4">
        <f>'[2]SR-54 WB'!A4</f>
        <v>14176</v>
      </c>
      <c r="D4">
        <f>VLOOKUP(C:C,worksheet!A:T, 4, FALSE)</f>
        <v>4</v>
      </c>
      <c r="E4">
        <f>VLOOKUP(C:C,worksheet!A:T, 5, FALSE)</f>
        <v>0.63</v>
      </c>
      <c r="F4" t="str">
        <f>VLOOKUP(C:C,worksheet!A:T, 6, FALSE)</f>
        <v>SR-125 NB</v>
      </c>
      <c r="G4">
        <f>VLOOKUP(C:C,worksheet!A:T, 8, FALSE)</f>
        <v>66.489999999999995</v>
      </c>
      <c r="H4">
        <f>VLOOKUP(C:C,worksheet!A:T, 10, FALSE)</f>
        <v>67.64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A5">
        <f>VLOOKUP(C:C,worksheet!A:T, 2, FALSE)</f>
        <v>3</v>
      </c>
      <c r="B5" t="str">
        <f>VLOOKUP(C:C,worksheet!A:T, 3, FALSE)</f>
        <v>SR-54 WB</v>
      </c>
      <c r="C5">
        <f>'[2]SR-54 WB'!A5</f>
        <v>14155</v>
      </c>
      <c r="D5">
        <f>VLOOKUP(C:C,worksheet!A:T, 4, FALSE)</f>
        <v>5</v>
      </c>
      <c r="E5">
        <f>VLOOKUP(C:C,worksheet!A:T, 5, FALSE)</f>
        <v>0.3</v>
      </c>
      <c r="F5" t="str">
        <f>VLOOKUP(C:C,worksheet!A:T, 6, FALSE)</f>
        <v>BRIARWOOD</v>
      </c>
      <c r="G5">
        <f>VLOOKUP(C:C,worksheet!A:T, 8, FALSE)</f>
        <v>67.209999999999994</v>
      </c>
      <c r="H5">
        <f>VLOOKUP(C:C,worksheet!A:T, 10, FALSE)</f>
        <v>68.89</v>
      </c>
      <c r="I5">
        <f>VLOOKUP(C:C,worksheet!A:T, 13, FALSE)</f>
        <v>0</v>
      </c>
      <c r="J5">
        <f>VLOOKUP(C:C,worksheet!A:T, 15, FALSE)</f>
        <v>0</v>
      </c>
      <c r="K5" s="143">
        <f t="shared" si="0"/>
        <v>-1</v>
      </c>
      <c r="L5" s="143">
        <f t="shared" si="1"/>
        <v>-1</v>
      </c>
      <c r="M5" s="142"/>
    </row>
    <row r="6" spans="1:13" x14ac:dyDescent="0.25">
      <c r="A6">
        <f>VLOOKUP(C:C,worksheet!A:T, 2, FALSE)</f>
        <v>3</v>
      </c>
      <c r="B6" t="str">
        <f>VLOOKUP(C:C,worksheet!A:T, 3, FALSE)</f>
        <v>SR-54 WB</v>
      </c>
      <c r="C6">
        <f>'[2]SR-54 WB'!A6</f>
        <v>14154</v>
      </c>
      <c r="D6">
        <f>VLOOKUP(C:C,worksheet!A:T, 4, FALSE)</f>
        <v>6</v>
      </c>
      <c r="E6">
        <f>VLOOKUP(C:C,worksheet!A:T, 5, FALSE)</f>
        <v>0.31</v>
      </c>
      <c r="F6" t="str">
        <f>VLOOKUP(C:C,worksheet!A:T, 6, FALSE)</f>
        <v>BRIARWOOD</v>
      </c>
      <c r="G6">
        <f>VLOOKUP(C:C,worksheet!A:T, 8, FALSE)</f>
        <v>67.209999999999994</v>
      </c>
      <c r="H6">
        <f>VLOOKUP(C:C,worksheet!A:T, 10, FALSE)</f>
        <v>68.89</v>
      </c>
      <c r="I6">
        <f>VLOOKUP(C:C,worksheet!A:T, 13, FALSE)</f>
        <v>0</v>
      </c>
      <c r="J6">
        <f>VLOOKUP(C:C,worksheet!A:T, 15, FALSE)</f>
        <v>0</v>
      </c>
      <c r="K6" s="143">
        <f t="shared" si="0"/>
        <v>-1</v>
      </c>
      <c r="L6" s="143">
        <f t="shared" si="1"/>
        <v>-1</v>
      </c>
      <c r="M6" s="142"/>
    </row>
    <row r="7" spans="1:13" x14ac:dyDescent="0.25">
      <c r="A7">
        <f>VLOOKUP(C:C,worksheet!A:T, 2, FALSE)</f>
        <v>3</v>
      </c>
      <c r="B7" t="str">
        <f>VLOOKUP(C:C,worksheet!A:T, 3, FALSE)</f>
        <v>SR-54 WB</v>
      </c>
      <c r="C7">
        <f>'[2]SR-54 WB'!A7</f>
        <v>14144</v>
      </c>
      <c r="D7">
        <f>VLOOKUP(C:C,worksheet!A:T, 4, FALSE)</f>
        <v>7</v>
      </c>
      <c r="E7">
        <f>VLOOKUP(C:C,worksheet!A:T, 5, FALSE)</f>
        <v>0.41</v>
      </c>
      <c r="F7" t="str">
        <f>VLOOKUP(C:C,worksheet!A:T, 6, FALSE)</f>
        <v>WOODMAN</v>
      </c>
      <c r="G7">
        <f>VLOOKUP(C:C,worksheet!A:T, 8, FALSE)</f>
        <v>66.45</v>
      </c>
      <c r="H7">
        <f>VLOOKUP(C:C,worksheet!A:T, 10, FALSE)</f>
        <v>68.87</v>
      </c>
      <c r="I7">
        <f>VLOOKUP(C:C,worksheet!A:T, 13, FALSE)</f>
        <v>0</v>
      </c>
      <c r="J7">
        <f>VLOOKUP(C:C,worksheet!A:T, 15, FALSE)</f>
        <v>0</v>
      </c>
      <c r="K7" s="143">
        <f t="shared" si="0"/>
        <v>-1</v>
      </c>
      <c r="L7" s="143">
        <f t="shared" si="1"/>
        <v>-1</v>
      </c>
      <c r="M7" s="142"/>
    </row>
    <row r="8" spans="1:13" x14ac:dyDescent="0.25">
      <c r="A8">
        <f>VLOOKUP(C:C,worksheet!A:T, 2, FALSE)</f>
        <v>3</v>
      </c>
      <c r="B8" t="str">
        <f>VLOOKUP(C:C,worksheet!A:T, 3, FALSE)</f>
        <v>SR-54 WB</v>
      </c>
      <c r="C8">
        <f>'[2]SR-54 WB'!A8</f>
        <v>14142</v>
      </c>
      <c r="D8">
        <f>VLOOKUP(C:C,worksheet!A:T, 4, FALSE)</f>
        <v>8</v>
      </c>
      <c r="E8">
        <f>VLOOKUP(C:C,worksheet!A:T, 5, FALSE)</f>
        <v>0.87</v>
      </c>
      <c r="F8" t="str">
        <f>VLOOKUP(C:C,worksheet!A:T, 6, FALSE)</f>
        <v>WOODMAN</v>
      </c>
      <c r="G8">
        <f>VLOOKUP(C:C,worksheet!A:T, 8, FALSE)</f>
        <v>66.45</v>
      </c>
      <c r="H8">
        <f>VLOOKUP(C:C,worksheet!A:T, 10, FALSE)</f>
        <v>68.87</v>
      </c>
      <c r="I8">
        <f>VLOOKUP(C:C,worksheet!A:T, 13, FALSE)</f>
        <v>0</v>
      </c>
      <c r="J8">
        <f>VLOOKUP(C:C,worksheet!A:T, 15, FALSE)</f>
        <v>0</v>
      </c>
      <c r="K8" s="143">
        <f t="shared" si="0"/>
        <v>-1</v>
      </c>
      <c r="L8" s="143">
        <f t="shared" si="1"/>
        <v>-1</v>
      </c>
      <c r="M8" s="142"/>
    </row>
    <row r="9" spans="1:13" x14ac:dyDescent="0.25">
      <c r="A9">
        <f>VLOOKUP(C:C,worksheet!A:T, 2, FALSE)</f>
        <v>3</v>
      </c>
      <c r="B9" t="str">
        <f>VLOOKUP(C:C,worksheet!A:T, 3, FALSE)</f>
        <v>SR-54 WB</v>
      </c>
      <c r="C9">
        <f>'[2]SR-54 WB'!A9</f>
        <v>28675</v>
      </c>
      <c r="D9">
        <f>VLOOKUP(C:C,worksheet!A:T, 4, FALSE)</f>
        <v>9</v>
      </c>
      <c r="E9">
        <f>VLOOKUP(C:C,worksheet!A:T, 5, FALSE)</f>
        <v>0.35</v>
      </c>
      <c r="F9" t="str">
        <f>VLOOKUP(C:C,worksheet!A:T, 6, FALSE)</f>
        <v>VALLEY</v>
      </c>
      <c r="G9">
        <f>VLOOKUP(C:C,worksheet!A:T, 8, FALSE)</f>
        <v>65.72</v>
      </c>
      <c r="H9">
        <f>VLOOKUP(C:C,worksheet!A:T, 10, FALSE)</f>
        <v>66.39</v>
      </c>
      <c r="I9">
        <f>VLOOKUP(C:C,worksheet!A:T, 13, FALSE)</f>
        <v>0</v>
      </c>
      <c r="J9">
        <f>VLOOKUP(C:C,worksheet!A:T, 15, FALSE)</f>
        <v>0</v>
      </c>
      <c r="K9" s="143">
        <f t="shared" si="0"/>
        <v>-1</v>
      </c>
      <c r="L9" s="143">
        <f t="shared" si="1"/>
        <v>-1</v>
      </c>
      <c r="M9" s="142"/>
    </row>
    <row r="10" spans="1:13" x14ac:dyDescent="0.25">
      <c r="A10">
        <f>VLOOKUP(C:C,worksheet!A:T, 2, FALSE)</f>
        <v>3</v>
      </c>
      <c r="B10" t="str">
        <f>VLOOKUP(C:C,worksheet!A:T, 3, FALSE)</f>
        <v>SR-54 WB</v>
      </c>
      <c r="C10">
        <f>'[2]SR-54 WB'!A10</f>
        <v>27979</v>
      </c>
      <c r="D10">
        <f>VLOOKUP(C:C,worksheet!A:T, 4, FALSE)</f>
        <v>12</v>
      </c>
      <c r="E10">
        <f>VLOOKUP(C:C,worksheet!A:T, 5, FALSE)</f>
        <v>0.51</v>
      </c>
      <c r="F10" t="str">
        <f>VLOOKUP(C:C,worksheet!A:T, 6, FALSE)</f>
        <v>I-805 NB</v>
      </c>
      <c r="G10">
        <f>VLOOKUP(C:C,worksheet!A:T, 8, FALSE)</f>
        <v>65.58</v>
      </c>
      <c r="H10">
        <f>VLOOKUP(C:C,worksheet!A:T, 10, FALSE)</f>
        <v>66.16</v>
      </c>
      <c r="I10">
        <f>VLOOKUP(C:C,worksheet!A:T, 13, FALSE)</f>
        <v>0</v>
      </c>
      <c r="J10">
        <f>VLOOKUP(C:C,worksheet!A:T, 15, FALSE)</f>
        <v>0</v>
      </c>
      <c r="K10" s="143">
        <f t="shared" si="0"/>
        <v>-1</v>
      </c>
      <c r="L10" s="143">
        <f t="shared" si="1"/>
        <v>-1</v>
      </c>
      <c r="M10" s="142"/>
    </row>
    <row r="11" spans="1:13" x14ac:dyDescent="0.25">
      <c r="A11">
        <f>VLOOKUP(C:C,worksheet!A:T, 2, FALSE)</f>
        <v>3</v>
      </c>
      <c r="B11" t="str">
        <f>VLOOKUP(C:C,worksheet!A:T, 3, FALSE)</f>
        <v>SR-54 WB</v>
      </c>
      <c r="C11">
        <f>'[2]SR-54 WB'!A11</f>
        <v>27972</v>
      </c>
      <c r="D11">
        <f>VLOOKUP(C:C,worksheet!A:T, 4, FALSE)</f>
        <v>13</v>
      </c>
      <c r="E11">
        <f>VLOOKUP(C:C,worksheet!A:T, 5, FALSE)</f>
        <v>0.18</v>
      </c>
      <c r="F11">
        <f>VLOOKUP(C:C,worksheet!A:T, 6, FALSE)</f>
        <v>0</v>
      </c>
      <c r="G11">
        <f>VLOOKUP(C:C,worksheet!A:T, 8, FALSE)</f>
        <v>65.58</v>
      </c>
      <c r="H11">
        <f>VLOOKUP(C:C,worksheet!A:T, 10, FALSE)</f>
        <v>66.16</v>
      </c>
      <c r="I11">
        <f>VLOOKUP(C:C,worksheet!A:T, 13, FALSE)</f>
        <v>0</v>
      </c>
      <c r="J11">
        <f>VLOOKUP(C:C,worksheet!A:T, 15, FALSE)</f>
        <v>0</v>
      </c>
      <c r="K11" s="143">
        <f t="shared" si="0"/>
        <v>-1</v>
      </c>
      <c r="L11" s="143">
        <f t="shared" si="1"/>
        <v>-1</v>
      </c>
      <c r="M11" s="142"/>
    </row>
    <row r="12" spans="1:13" x14ac:dyDescent="0.25">
      <c r="A12">
        <f>VLOOKUP(C:C,worksheet!A:T, 2, FALSE)</f>
        <v>3</v>
      </c>
      <c r="B12" t="str">
        <f>VLOOKUP(C:C,worksheet!A:T, 3, FALSE)</f>
        <v>SR-54 WB</v>
      </c>
      <c r="C12">
        <f>'[2]SR-54 WB'!A12</f>
        <v>27962</v>
      </c>
      <c r="D12">
        <f>VLOOKUP(C:C,worksheet!A:T, 4, FALSE)</f>
        <v>15</v>
      </c>
      <c r="E12">
        <f>VLOOKUP(C:C,worksheet!A:T, 5, FALSE)</f>
        <v>0.43</v>
      </c>
      <c r="F12" t="str">
        <f>VLOOKUP(C:C,worksheet!A:T, 6, FALSE)</f>
        <v>HIGHLAND</v>
      </c>
      <c r="G12">
        <f>VLOOKUP(C:C,worksheet!A:T, 8, FALSE)</f>
        <v>60.23</v>
      </c>
      <c r="H12">
        <f>VLOOKUP(C:C,worksheet!A:T, 10, FALSE)</f>
        <v>66.92</v>
      </c>
      <c r="I12">
        <f>VLOOKUP(C:C,worksheet!A:T, 13, FALSE)</f>
        <v>0</v>
      </c>
      <c r="J12">
        <f>VLOOKUP(C:C,worksheet!A:T, 15, FALSE)</f>
        <v>0</v>
      </c>
      <c r="K12" s="143">
        <f t="shared" si="0"/>
        <v>-1</v>
      </c>
      <c r="L12" s="143">
        <f t="shared" si="1"/>
        <v>-1</v>
      </c>
      <c r="M12" s="142"/>
    </row>
    <row r="13" spans="1:13" x14ac:dyDescent="0.25">
      <c r="A13">
        <f>VLOOKUP(C:C,worksheet!A:T, 2, FALSE)</f>
        <v>3</v>
      </c>
      <c r="B13" t="str">
        <f>VLOOKUP(C:C,worksheet!A:T, 3, FALSE)</f>
        <v>SR-54 WB</v>
      </c>
      <c r="C13">
        <f>'[2]SR-54 WB'!A13</f>
        <v>27957</v>
      </c>
      <c r="D13">
        <f>VLOOKUP(C:C,worksheet!A:T, 4, FALSE)</f>
        <v>16</v>
      </c>
      <c r="E13">
        <f>VLOOKUP(C:C,worksheet!A:T, 5, FALSE)</f>
        <v>0.22</v>
      </c>
      <c r="F13" t="str">
        <f>VLOOKUP(C:C,worksheet!A:T, 6, FALSE)</f>
        <v>HIGHLAND</v>
      </c>
      <c r="G13">
        <f>VLOOKUP(C:C,worksheet!A:T, 8, FALSE)</f>
        <v>49.2</v>
      </c>
      <c r="H13">
        <f>VLOOKUP(C:C,worksheet!A:T, 10, FALSE)</f>
        <v>64.55</v>
      </c>
      <c r="I13">
        <f>VLOOKUP(C:C,worksheet!A:T, 13, FALSE)</f>
        <v>0</v>
      </c>
      <c r="J13">
        <f>VLOOKUP(C:C,worksheet!A:T, 15, FALSE)</f>
        <v>0</v>
      </c>
      <c r="K13" s="143">
        <f t="shared" si="0"/>
        <v>-1</v>
      </c>
      <c r="L13" s="143">
        <f t="shared" si="1"/>
        <v>-1</v>
      </c>
      <c r="M13" s="142"/>
    </row>
    <row r="14" spans="1:13" x14ac:dyDescent="0.25">
      <c r="A14">
        <f>VLOOKUP(C:C,worksheet!A:T, 2, FALSE)</f>
        <v>3</v>
      </c>
      <c r="B14" t="str">
        <f>VLOOKUP(C:C,worksheet!A:T, 3, FALSE)</f>
        <v>SR-54 WB</v>
      </c>
      <c r="C14">
        <f>'[2]SR-54 WB'!A14</f>
        <v>27956</v>
      </c>
      <c r="D14">
        <f>VLOOKUP(C:C,worksheet!A:T, 4, FALSE)</f>
        <v>17</v>
      </c>
      <c r="E14">
        <f>VLOOKUP(C:C,worksheet!A:T, 5, FALSE)</f>
        <v>0.12</v>
      </c>
      <c r="F14" t="str">
        <f>VLOOKUP(C:C,worksheet!A:T, 6, FALSE)</f>
        <v>NATIONAL CITY</v>
      </c>
      <c r="G14">
        <f>VLOOKUP(C:C,worksheet!A:T, 8, FALSE)</f>
        <v>49.2</v>
      </c>
      <c r="H14">
        <f>VLOOKUP(C:C,worksheet!A:T, 10, FALSE)</f>
        <v>64.55</v>
      </c>
      <c r="I14">
        <f>VLOOKUP(C:C,worksheet!A:T, 13, FALSE)</f>
        <v>0</v>
      </c>
      <c r="J14">
        <f>VLOOKUP(C:C,worksheet!A:T, 15, FALSE)</f>
        <v>0</v>
      </c>
      <c r="K14" s="143">
        <f t="shared" si="0"/>
        <v>-1</v>
      </c>
      <c r="L14" s="143">
        <f t="shared" si="1"/>
        <v>-1</v>
      </c>
      <c r="M14" s="142"/>
    </row>
    <row r="15" spans="1:13" x14ac:dyDescent="0.25">
      <c r="K15" s="142"/>
      <c r="L15" s="142"/>
      <c r="M15" s="142"/>
    </row>
    <row r="16" spans="1:13" x14ac:dyDescent="0.25">
      <c r="K16" s="142"/>
      <c r="L16" s="142"/>
      <c r="M16" s="142"/>
    </row>
    <row r="17" spans="11:13" x14ac:dyDescent="0.25">
      <c r="K17" s="142"/>
      <c r="L17" s="142"/>
      <c r="M17" s="142"/>
    </row>
    <row r="18" spans="11:13" x14ac:dyDescent="0.25">
      <c r="K18" s="142"/>
      <c r="L18" s="142"/>
      <c r="M18" s="142"/>
    </row>
    <row r="19" spans="11:13" x14ac:dyDescent="0.25">
      <c r="K19" s="142"/>
      <c r="L19" s="142"/>
      <c r="M19" s="142"/>
    </row>
    <row r="20" spans="11:13" x14ac:dyDescent="0.25">
      <c r="K20" s="142"/>
      <c r="L20" s="142"/>
      <c r="M20" s="142"/>
    </row>
    <row r="21" spans="11:13" x14ac:dyDescent="0.25">
      <c r="K21" s="142"/>
      <c r="L21" s="142"/>
      <c r="M21" s="142"/>
    </row>
    <row r="22" spans="11:13" x14ac:dyDescent="0.25">
      <c r="K22" s="142"/>
      <c r="L22" s="142"/>
      <c r="M22" s="142"/>
    </row>
    <row r="23" spans="11:13" x14ac:dyDescent="0.25">
      <c r="K23" s="142"/>
      <c r="L23" s="142"/>
      <c r="M23" s="142"/>
    </row>
    <row r="24" spans="11:13" x14ac:dyDescent="0.25">
      <c r="K24" s="142"/>
      <c r="L24" s="142"/>
      <c r="M24" s="142"/>
    </row>
    <row r="25" spans="11:13" x14ac:dyDescent="0.25">
      <c r="K25" s="142"/>
      <c r="L25" s="142"/>
      <c r="M25" s="142"/>
    </row>
    <row r="26" spans="11:13" x14ac:dyDescent="0.25">
      <c r="K26" s="142"/>
      <c r="L26" s="142"/>
      <c r="M26" s="142"/>
    </row>
    <row r="27" spans="11:13" x14ac:dyDescent="0.25">
      <c r="K27" s="142"/>
      <c r="L27" s="142"/>
      <c r="M27" s="142"/>
    </row>
    <row r="28" spans="11:13" x14ac:dyDescent="0.25">
      <c r="K28" s="142"/>
      <c r="L28" s="142"/>
      <c r="M28" s="142"/>
    </row>
    <row r="29" spans="11:13" x14ac:dyDescent="0.25">
      <c r="K29" s="142"/>
      <c r="L29" s="142"/>
      <c r="M29" s="142"/>
    </row>
    <row r="30" spans="11:13" x14ac:dyDescent="0.25">
      <c r="K30" s="142"/>
      <c r="L30" s="142"/>
      <c r="M30" s="142"/>
    </row>
    <row r="31" spans="11:13" x14ac:dyDescent="0.25">
      <c r="K31" s="142"/>
      <c r="L31" s="142"/>
      <c r="M31" s="142"/>
    </row>
    <row r="32" spans="11:13" x14ac:dyDescent="0.25">
      <c r="K32" s="142"/>
      <c r="L32" s="142"/>
      <c r="M32" s="142"/>
    </row>
    <row r="33" spans="11:13" x14ac:dyDescent="0.25">
      <c r="K33" s="142"/>
      <c r="L33" s="142"/>
      <c r="M33" s="142"/>
    </row>
    <row r="34" spans="11:13" x14ac:dyDescent="0.25">
      <c r="K34" s="142"/>
      <c r="L34" s="142"/>
      <c r="M34" s="142"/>
    </row>
    <row r="35" spans="11:13" x14ac:dyDescent="0.25">
      <c r="K35" s="142"/>
      <c r="L35" s="142"/>
      <c r="M35" s="142"/>
    </row>
    <row r="36" spans="11:13" x14ac:dyDescent="0.25">
      <c r="K36" s="142"/>
      <c r="L36" s="142"/>
      <c r="M36" s="142"/>
    </row>
    <row r="37" spans="11:13" x14ac:dyDescent="0.25">
      <c r="K37" s="142"/>
      <c r="L37" s="142"/>
      <c r="M37" s="142"/>
    </row>
    <row r="38" spans="11:13" x14ac:dyDescent="0.25">
      <c r="K38" s="142"/>
      <c r="L38" s="142"/>
      <c r="M38" s="142"/>
    </row>
    <row r="39" spans="11:13" x14ac:dyDescent="0.25">
      <c r="K39" s="142"/>
      <c r="L39" s="142"/>
      <c r="M39" s="142"/>
    </row>
    <row r="40" spans="11:13" x14ac:dyDescent="0.25">
      <c r="K40" s="142"/>
      <c r="L40" s="142"/>
      <c r="M40" s="142"/>
    </row>
    <row r="41" spans="11:13" x14ac:dyDescent="0.25">
      <c r="K41" s="142"/>
      <c r="L41" s="142"/>
      <c r="M41" s="142"/>
    </row>
    <row r="42" spans="11:13" x14ac:dyDescent="0.25">
      <c r="K42" s="142"/>
      <c r="L42" s="142"/>
      <c r="M42" s="142"/>
    </row>
    <row r="43" spans="11:13" x14ac:dyDescent="0.25">
      <c r="K43" s="142"/>
      <c r="L43" s="142"/>
      <c r="M43" s="142"/>
    </row>
    <row r="44" spans="11:13" x14ac:dyDescent="0.25">
      <c r="K44" s="142"/>
      <c r="L44" s="142"/>
      <c r="M44" s="142"/>
    </row>
    <row r="45" spans="11:13" x14ac:dyDescent="0.25">
      <c r="K45" s="142"/>
      <c r="L45" s="142"/>
      <c r="M45" s="142"/>
    </row>
    <row r="46" spans="11:13" x14ac:dyDescent="0.25">
      <c r="K46" s="142"/>
      <c r="L46" s="142"/>
      <c r="M46" s="142"/>
    </row>
    <row r="47" spans="11:13" x14ac:dyDescent="0.25">
      <c r="K47" s="142"/>
      <c r="L47" s="142"/>
      <c r="M47" s="142"/>
    </row>
    <row r="48" spans="11:13" x14ac:dyDescent="0.25">
      <c r="K48" s="142"/>
      <c r="L48" s="142"/>
      <c r="M48" s="142"/>
    </row>
    <row r="49" spans="11:13" x14ac:dyDescent="0.25">
      <c r="K49" s="142"/>
      <c r="L49" s="142"/>
      <c r="M49" s="142"/>
    </row>
    <row r="50" spans="11:13" x14ac:dyDescent="0.25">
      <c r="K50" s="142"/>
      <c r="L50" s="142"/>
      <c r="M50" s="142"/>
    </row>
    <row r="51" spans="11:13" x14ac:dyDescent="0.25">
      <c r="K51" s="142"/>
      <c r="L51" s="142"/>
      <c r="M51" s="142"/>
    </row>
    <row r="52" spans="11:13" x14ac:dyDescent="0.25">
      <c r="K52" s="142"/>
      <c r="L52" s="142"/>
      <c r="M52" s="142"/>
    </row>
    <row r="53" spans="11:13" x14ac:dyDescent="0.25">
      <c r="K53" s="142"/>
      <c r="L53" s="142"/>
      <c r="M53" s="142"/>
    </row>
    <row r="54" spans="11:13" x14ac:dyDescent="0.25">
      <c r="K54" s="142"/>
      <c r="L54" s="142"/>
      <c r="M54" s="142"/>
    </row>
    <row r="55" spans="11:13" x14ac:dyDescent="0.25">
      <c r="K55" s="142"/>
      <c r="L55" s="142"/>
      <c r="M55" s="142"/>
    </row>
    <row r="56" spans="11:13" x14ac:dyDescent="0.25">
      <c r="K56" s="142"/>
      <c r="L56" s="142"/>
      <c r="M56" s="142"/>
    </row>
    <row r="57" spans="11:13" x14ac:dyDescent="0.25">
      <c r="K57" s="142"/>
      <c r="L57" s="142"/>
      <c r="M57" s="142"/>
    </row>
    <row r="58" spans="11:13" x14ac:dyDescent="0.25">
      <c r="K58" s="142"/>
      <c r="L58" s="142"/>
      <c r="M58" s="142"/>
    </row>
    <row r="59" spans="11:13" x14ac:dyDescent="0.25">
      <c r="K59" s="142"/>
      <c r="L59" s="142"/>
      <c r="M59" s="142"/>
    </row>
    <row r="60" spans="11:13" x14ac:dyDescent="0.25">
      <c r="K60" s="142"/>
      <c r="L60" s="142"/>
      <c r="M60" s="142"/>
    </row>
    <row r="61" spans="11:13" x14ac:dyDescent="0.25">
      <c r="K61" s="142"/>
      <c r="L61" s="142"/>
      <c r="M61" s="142"/>
    </row>
    <row r="62" spans="11:13" x14ac:dyDescent="0.25">
      <c r="K62" s="142"/>
      <c r="L62" s="142"/>
      <c r="M62" s="142"/>
    </row>
    <row r="63" spans="11:13" x14ac:dyDescent="0.25">
      <c r="K63" s="142"/>
      <c r="L63" s="142"/>
      <c r="M63" s="142"/>
    </row>
    <row r="64" spans="11:13" x14ac:dyDescent="0.25">
      <c r="K64" s="142"/>
      <c r="L64" s="142"/>
      <c r="M64" s="142"/>
    </row>
    <row r="65" spans="11:13" x14ac:dyDescent="0.25">
      <c r="K65" s="142"/>
      <c r="L65" s="142"/>
      <c r="M65" s="142"/>
    </row>
    <row r="66" spans="11:13" x14ac:dyDescent="0.25">
      <c r="K66" s="142"/>
      <c r="L66" s="142"/>
      <c r="M66" s="142"/>
    </row>
    <row r="67" spans="11:13" x14ac:dyDescent="0.25">
      <c r="K67" s="142"/>
      <c r="L67" s="142"/>
      <c r="M67" s="142"/>
    </row>
    <row r="68" spans="11:13" x14ac:dyDescent="0.25">
      <c r="K68" s="142"/>
      <c r="L68" s="142"/>
      <c r="M68" s="142"/>
    </row>
    <row r="69" spans="11:13" x14ac:dyDescent="0.25">
      <c r="K69" s="142"/>
      <c r="L69" s="142"/>
      <c r="M69" s="142"/>
    </row>
    <row r="70" spans="11:13" x14ac:dyDescent="0.25">
      <c r="K70" s="142"/>
      <c r="L70" s="142"/>
      <c r="M70" s="142"/>
    </row>
    <row r="71" spans="11:13" x14ac:dyDescent="0.25">
      <c r="K71" s="142"/>
      <c r="L71" s="142"/>
      <c r="M71" s="142"/>
    </row>
    <row r="72" spans="11:13" x14ac:dyDescent="0.25">
      <c r="K72" s="142"/>
      <c r="L72" s="142"/>
      <c r="M72" s="142"/>
    </row>
    <row r="73" spans="11:13" x14ac:dyDescent="0.25">
      <c r="K73" s="142"/>
      <c r="L73" s="142"/>
      <c r="M73" s="142"/>
    </row>
    <row r="74" spans="11:13" x14ac:dyDescent="0.25">
      <c r="K74" s="142"/>
      <c r="L74" s="142"/>
      <c r="M74" s="142"/>
    </row>
    <row r="75" spans="11:13" x14ac:dyDescent="0.25">
      <c r="K75" s="142"/>
      <c r="L75" s="142"/>
      <c r="M75" s="142"/>
    </row>
    <row r="76" spans="11:13" x14ac:dyDescent="0.25">
      <c r="K76" s="142"/>
      <c r="L76" s="142"/>
      <c r="M76" s="142"/>
    </row>
    <row r="77" spans="11:13" x14ac:dyDescent="0.25">
      <c r="K77" s="142"/>
      <c r="L77" s="142"/>
      <c r="M77" s="142"/>
    </row>
    <row r="78" spans="11:13" x14ac:dyDescent="0.25">
      <c r="K78" s="142"/>
      <c r="L78" s="142"/>
      <c r="M78" s="142"/>
    </row>
    <row r="79" spans="11:13" x14ac:dyDescent="0.25">
      <c r="K79" s="142"/>
      <c r="L79" s="142"/>
      <c r="M79" s="142"/>
    </row>
    <row r="80" spans="11:13" x14ac:dyDescent="0.25">
      <c r="K80" s="142"/>
      <c r="L80" s="142"/>
      <c r="M80" s="142"/>
    </row>
    <row r="81" spans="11:13" x14ac:dyDescent="0.25">
      <c r="K81" s="142"/>
      <c r="L81" s="142"/>
      <c r="M81" s="142"/>
    </row>
    <row r="82" spans="11:13" x14ac:dyDescent="0.25">
      <c r="K82" s="142"/>
      <c r="L82" s="142"/>
      <c r="M82" s="142"/>
    </row>
    <row r="83" spans="11:13" x14ac:dyDescent="0.25">
      <c r="K83" s="142"/>
      <c r="L83" s="142"/>
      <c r="M83" s="142"/>
    </row>
    <row r="84" spans="11:13" x14ac:dyDescent="0.25">
      <c r="K84" s="142"/>
      <c r="L84" s="142"/>
      <c r="M84" s="142"/>
    </row>
    <row r="85" spans="11:13" x14ac:dyDescent="0.25">
      <c r="K85" s="142"/>
      <c r="L85" s="142"/>
      <c r="M85" s="142"/>
    </row>
    <row r="86" spans="11:13" x14ac:dyDescent="0.25">
      <c r="K86" s="142"/>
      <c r="L86" s="142"/>
      <c r="M86" s="142"/>
    </row>
    <row r="87" spans="11:13" x14ac:dyDescent="0.25">
      <c r="K87" s="142"/>
      <c r="L87" s="142"/>
      <c r="M87" s="142"/>
    </row>
    <row r="88" spans="11:13" x14ac:dyDescent="0.25">
      <c r="K88" s="142"/>
      <c r="L88" s="142"/>
      <c r="M88" s="142"/>
    </row>
    <row r="89" spans="11:13" x14ac:dyDescent="0.25">
      <c r="K89" s="142"/>
      <c r="L89" s="142"/>
      <c r="M89" s="142"/>
    </row>
    <row r="90" spans="11:13" x14ac:dyDescent="0.25">
      <c r="K90" s="142"/>
      <c r="L90" s="142"/>
      <c r="M90" s="142"/>
    </row>
    <row r="91" spans="11:13" x14ac:dyDescent="0.25">
      <c r="K91" s="142"/>
      <c r="L91" s="142"/>
      <c r="M91" s="142"/>
    </row>
    <row r="92" spans="11:13" x14ac:dyDescent="0.25">
      <c r="K92" s="142"/>
      <c r="L92" s="142"/>
      <c r="M92" s="142"/>
    </row>
    <row r="93" spans="11:13" x14ac:dyDescent="0.25">
      <c r="K93" s="142"/>
      <c r="L93" s="142"/>
      <c r="M93" s="142"/>
    </row>
    <row r="94" spans="11:13" x14ac:dyDescent="0.25">
      <c r="K94" s="142"/>
      <c r="L94" s="142"/>
      <c r="M94" s="142"/>
    </row>
    <row r="95" spans="11:13" x14ac:dyDescent="0.25">
      <c r="K95" s="142"/>
      <c r="L95" s="142"/>
      <c r="M95" s="142"/>
    </row>
    <row r="96" spans="11:13" x14ac:dyDescent="0.25">
      <c r="K96" s="142"/>
      <c r="L96" s="142"/>
      <c r="M96" s="142"/>
    </row>
    <row r="97" spans="11:13" x14ac:dyDescent="0.25">
      <c r="K97" s="142"/>
      <c r="L97" s="142"/>
      <c r="M97" s="142"/>
    </row>
    <row r="98" spans="11:13" x14ac:dyDescent="0.25">
      <c r="K98" s="142"/>
      <c r="L98" s="142"/>
      <c r="M98" s="142"/>
    </row>
    <row r="99" spans="11:13" x14ac:dyDescent="0.25">
      <c r="K99" s="142"/>
      <c r="L99" s="142"/>
      <c r="M99" s="142"/>
    </row>
    <row r="100" spans="11:13" x14ac:dyDescent="0.25">
      <c r="K100" s="142"/>
      <c r="L100" s="142"/>
      <c r="M100" s="142"/>
    </row>
    <row r="101" spans="11:13" x14ac:dyDescent="0.25">
      <c r="K101" s="142"/>
      <c r="L101" s="142"/>
      <c r="M101" s="142"/>
    </row>
    <row r="102" spans="11:13" x14ac:dyDescent="0.25">
      <c r="K102" s="142"/>
      <c r="L102" s="142"/>
      <c r="M102" s="142"/>
    </row>
    <row r="103" spans="11:13" x14ac:dyDescent="0.25">
      <c r="K103" s="142"/>
      <c r="L103" s="142"/>
      <c r="M103" s="142"/>
    </row>
    <row r="104" spans="11:13" x14ac:dyDescent="0.25">
      <c r="K104" s="142"/>
      <c r="L104" s="142"/>
      <c r="M104" s="142"/>
    </row>
    <row r="105" spans="11:13" x14ac:dyDescent="0.25">
      <c r="K105" s="142"/>
      <c r="L105" s="142"/>
      <c r="M105" s="142"/>
    </row>
    <row r="106" spans="11:13" x14ac:dyDescent="0.25">
      <c r="K106" s="142"/>
      <c r="L106" s="142"/>
      <c r="M106" s="142"/>
    </row>
    <row r="107" spans="11:13" x14ac:dyDescent="0.25">
      <c r="K107" s="142"/>
      <c r="L107" s="142"/>
      <c r="M107" s="142"/>
    </row>
    <row r="108" spans="11:13" x14ac:dyDescent="0.25">
      <c r="K108" s="142"/>
      <c r="L108" s="142"/>
      <c r="M108" s="142"/>
    </row>
    <row r="109" spans="11:13" x14ac:dyDescent="0.25">
      <c r="K109" s="142"/>
      <c r="L109" s="142"/>
      <c r="M109" s="142"/>
    </row>
    <row r="110" spans="11:13" x14ac:dyDescent="0.25">
      <c r="K110" s="142"/>
      <c r="L110" s="142"/>
      <c r="M110" s="142"/>
    </row>
    <row r="111" spans="11:13" x14ac:dyDescent="0.25">
      <c r="K111" s="142"/>
      <c r="L111" s="142"/>
      <c r="M111" s="142"/>
    </row>
    <row r="112" spans="11:13" x14ac:dyDescent="0.25">
      <c r="K112" s="142"/>
      <c r="L112" s="142"/>
      <c r="M112" s="142"/>
    </row>
    <row r="113" spans="11:13" x14ac:dyDescent="0.25">
      <c r="K113" s="142"/>
      <c r="L113" s="142"/>
      <c r="M113" s="142"/>
    </row>
    <row r="114" spans="11:13" x14ac:dyDescent="0.25">
      <c r="K114" s="142"/>
      <c r="L114" s="142"/>
      <c r="M114" s="142"/>
    </row>
    <row r="115" spans="11:13" x14ac:dyDescent="0.25">
      <c r="K115" s="142"/>
      <c r="L115" s="142"/>
      <c r="M115" s="142"/>
    </row>
    <row r="116" spans="11:13" x14ac:dyDescent="0.25">
      <c r="K116" s="142"/>
      <c r="L116" s="142"/>
      <c r="M116" s="142"/>
    </row>
    <row r="117" spans="11:13" x14ac:dyDescent="0.25">
      <c r="K117" s="142"/>
      <c r="L117" s="142"/>
      <c r="M117" s="142"/>
    </row>
    <row r="118" spans="11:13" x14ac:dyDescent="0.25">
      <c r="K118" s="142"/>
      <c r="L118" s="142"/>
      <c r="M118" s="142"/>
    </row>
  </sheetData>
  <conditionalFormatting sqref="K2:K14">
    <cfRule type="cellIs" dxfId="43" priority="3" operator="lessThan">
      <formula>-0.2</formula>
    </cfRule>
    <cfRule type="cellIs" dxfId="42" priority="4" operator="greaterThan">
      <formula>0.2</formula>
    </cfRule>
  </conditionalFormatting>
  <conditionalFormatting sqref="L2:L14">
    <cfRule type="cellIs" dxfId="41" priority="1" operator="lessThan">
      <formula>-0.2</formula>
    </cfRule>
    <cfRule type="cellIs" dxfId="40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theme="9" tint="0.59999389629810485"/>
  </sheetPr>
  <dimension ref="A1:M118"/>
  <sheetViews>
    <sheetView showGridLines="0" topLeftCell="G1" zoomScale="80" zoomScaleNormal="80" workbookViewId="0">
      <selection activeCell="L22" sqref="L22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4" width="6.42578125" bestFit="1" customWidth="1"/>
    <col min="5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4</v>
      </c>
      <c r="B2" t="str">
        <f>VLOOKUP(C:C,worksheet!A:T, 3, FALSE)</f>
        <v>SR-56 EB</v>
      </c>
      <c r="C2">
        <f>'[2]SR-56 EB'!A2</f>
        <v>7636</v>
      </c>
      <c r="D2">
        <f>VLOOKUP(C:C,worksheet!A:T, 4, FALSE)</f>
        <v>1</v>
      </c>
      <c r="E2">
        <f>VLOOKUP(C:C,worksheet!A:T, 5, FALSE)</f>
        <v>0.31</v>
      </c>
      <c r="F2" t="str">
        <f>VLOOKUP(C:C,worksheet!A:T, 6, FALSE)</f>
        <v>EL CAMINO REAL</v>
      </c>
      <c r="G2">
        <f>VLOOKUP(C:C,worksheet!A:T, 8, FALSE)</f>
        <v>65.63</v>
      </c>
      <c r="H2">
        <f>VLOOKUP(C:C,worksheet!A:T, 10, FALSE)</f>
        <v>44.71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4</v>
      </c>
      <c r="B3" t="str">
        <f>VLOOKUP(C:C,worksheet!A:T, 3, FALSE)</f>
        <v>SR-56 EB</v>
      </c>
      <c r="C3">
        <f>'[2]SR-56 EB'!A3</f>
        <v>27507</v>
      </c>
      <c r="D3">
        <f>VLOOKUP(C:C,worksheet!A:T, 4, FALSE)</f>
        <v>4</v>
      </c>
      <c r="E3">
        <f>VLOOKUP(C:C,worksheet!A:T, 5, FALSE)</f>
        <v>0.54</v>
      </c>
      <c r="F3" t="str">
        <f>VLOOKUP(C:C,worksheet!A:T, 6, FALSE)</f>
        <v>CARMEL CREEK</v>
      </c>
      <c r="G3">
        <f>VLOOKUP(C:C,worksheet!A:T, 8, FALSE)</f>
        <v>66.569999999999993</v>
      </c>
      <c r="H3">
        <f>VLOOKUP(C:C,worksheet!A:T, 10, FALSE)</f>
        <v>22.53</v>
      </c>
      <c r="I3">
        <f>VLOOKUP(C:C,worksheet!A:T, 13, FALSE)</f>
        <v>0</v>
      </c>
      <c r="J3">
        <f>VLOOKUP(C:C,worksheet!A:T, 15, FALSE)</f>
        <v>0</v>
      </c>
      <c r="K3" s="143">
        <f t="shared" ref="K3:K11" si="0">(I3/G3)-1</f>
        <v>-1</v>
      </c>
      <c r="L3" s="143">
        <f t="shared" ref="L3:L11" si="1">(J3/H3)-1</f>
        <v>-1</v>
      </c>
      <c r="M3" s="142"/>
    </row>
    <row r="4" spans="1:13" x14ac:dyDescent="0.25">
      <c r="A4">
        <f>VLOOKUP(C:C,worksheet!A:T, 2, FALSE)</f>
        <v>4</v>
      </c>
      <c r="B4" t="str">
        <f>VLOOKUP(C:C,worksheet!A:T, 3, FALSE)</f>
        <v>SR-56 EB</v>
      </c>
      <c r="C4">
        <f>'[2]SR-56 EB'!A4</f>
        <v>16356</v>
      </c>
      <c r="D4">
        <f>VLOOKUP(C:C,worksheet!A:T, 4, FALSE)</f>
        <v>6</v>
      </c>
      <c r="E4">
        <f>VLOOKUP(C:C,worksheet!A:T, 5, FALSE)</f>
        <v>0.64</v>
      </c>
      <c r="F4" t="str">
        <f>VLOOKUP(C:C,worksheet!A:T, 6, FALSE)</f>
        <v>CARMEL COUNTRY</v>
      </c>
      <c r="G4">
        <f>VLOOKUP(C:C,worksheet!A:T, 8, FALSE)</f>
        <v>66.73</v>
      </c>
      <c r="H4">
        <f>VLOOKUP(C:C,worksheet!A:T, 10, FALSE)</f>
        <v>25.27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A5">
        <f>VLOOKUP(C:C,worksheet!A:T, 2, FALSE)</f>
        <v>4</v>
      </c>
      <c r="B5" t="str">
        <f>VLOOKUP(C:C,worksheet!A:T, 3, FALSE)</f>
        <v>SR-56 EB</v>
      </c>
      <c r="C5">
        <f>'[2]SR-56 EB'!A5</f>
        <v>29169</v>
      </c>
      <c r="D5">
        <f>VLOOKUP(C:C,worksheet!A:T, 4, FALSE)</f>
        <v>7</v>
      </c>
      <c r="E5">
        <f>VLOOKUP(C:C,worksheet!A:T, 5, FALSE)</f>
        <v>0.72</v>
      </c>
      <c r="F5" t="str">
        <f>VLOOKUP(C:C,worksheet!A:T, 6, FALSE)</f>
        <v>CAMINO SANTA FE</v>
      </c>
      <c r="G5">
        <f>VLOOKUP(C:C,worksheet!A:T, 8, FALSE)</f>
        <v>66.03</v>
      </c>
      <c r="H5">
        <f>VLOOKUP(C:C,worksheet!A:T, 10, FALSE)</f>
        <v>50.85</v>
      </c>
      <c r="I5">
        <f>VLOOKUP(C:C,worksheet!A:T, 13, FALSE)</f>
        <v>0</v>
      </c>
      <c r="J5">
        <f>VLOOKUP(C:C,worksheet!A:T, 15, FALSE)</f>
        <v>0</v>
      </c>
      <c r="K5" s="143">
        <f t="shared" si="0"/>
        <v>-1</v>
      </c>
      <c r="L5" s="143">
        <f t="shared" si="1"/>
        <v>-1</v>
      </c>
      <c r="M5" s="142"/>
    </row>
    <row r="6" spans="1:13" x14ac:dyDescent="0.25">
      <c r="A6">
        <f>VLOOKUP(C:C,worksheet!A:T, 2, FALSE)</f>
        <v>4</v>
      </c>
      <c r="B6" t="str">
        <f>VLOOKUP(C:C,worksheet!A:T, 3, FALSE)</f>
        <v>SR-56 EB</v>
      </c>
      <c r="C6">
        <f>'[2]SR-56 EB'!A6</f>
        <v>16360</v>
      </c>
      <c r="D6">
        <f>VLOOKUP(C:C,worksheet!A:T, 4, FALSE)</f>
        <v>8</v>
      </c>
      <c r="E6">
        <f>VLOOKUP(C:C,worksheet!A:T, 5, FALSE)</f>
        <v>1.03</v>
      </c>
      <c r="F6" t="str">
        <f>VLOOKUP(C:C,worksheet!A:T, 6, FALSE)</f>
        <v>CAMINO SANTA FE</v>
      </c>
      <c r="G6">
        <f>VLOOKUP(C:C,worksheet!A:T, 8, FALSE)</f>
        <v>66.03</v>
      </c>
      <c r="H6">
        <f>VLOOKUP(C:C,worksheet!A:T, 10, FALSE)</f>
        <v>50.85</v>
      </c>
      <c r="I6">
        <f>VLOOKUP(C:C,worksheet!A:T, 13, FALSE)</f>
        <v>0</v>
      </c>
      <c r="J6">
        <f>VLOOKUP(C:C,worksheet!A:T, 15, FALSE)</f>
        <v>0</v>
      </c>
      <c r="K6" s="143">
        <f t="shared" si="0"/>
        <v>-1</v>
      </c>
      <c r="L6" s="143">
        <f t="shared" si="1"/>
        <v>-1</v>
      </c>
      <c r="M6" s="142"/>
    </row>
    <row r="7" spans="1:13" x14ac:dyDescent="0.25">
      <c r="A7">
        <f>VLOOKUP(C:C,worksheet!A:T, 2, FALSE)</f>
        <v>4</v>
      </c>
      <c r="B7" t="str">
        <f>VLOOKUP(C:C,worksheet!A:T, 3, FALSE)</f>
        <v>SR-56 EB</v>
      </c>
      <c r="C7">
        <f>'[2]SR-56 EB'!A7</f>
        <v>29173</v>
      </c>
      <c r="D7">
        <f>VLOOKUP(C:C,worksheet!A:T, 4, FALSE)</f>
        <v>11</v>
      </c>
      <c r="E7">
        <f>VLOOKUP(C:C,worksheet!A:T, 5, FALSE)</f>
        <v>0.36</v>
      </c>
      <c r="F7" t="str">
        <f>VLOOKUP(C:C,worksheet!A:T, 6, FALSE)</f>
        <v>CAMINO RUIZ</v>
      </c>
      <c r="G7">
        <f>VLOOKUP(C:C,worksheet!A:T, 8, FALSE)</f>
        <v>67.099999999999994</v>
      </c>
      <c r="H7">
        <f>VLOOKUP(C:C,worksheet!A:T, 10, FALSE)</f>
        <v>59.06</v>
      </c>
      <c r="I7">
        <f>VLOOKUP(C:C,worksheet!A:T, 13, FALSE)</f>
        <v>0</v>
      </c>
      <c r="J7">
        <f>VLOOKUP(C:C,worksheet!A:T, 15, FALSE)</f>
        <v>0</v>
      </c>
      <c r="K7" s="143">
        <f t="shared" si="0"/>
        <v>-1</v>
      </c>
      <c r="L7" s="143">
        <f t="shared" si="1"/>
        <v>-1</v>
      </c>
      <c r="M7" s="142"/>
    </row>
    <row r="8" spans="1:13" x14ac:dyDescent="0.25">
      <c r="A8">
        <f>VLOOKUP(C:C,worksheet!A:T, 2, FALSE)</f>
        <v>4</v>
      </c>
      <c r="B8" t="str">
        <f>VLOOKUP(C:C,worksheet!A:T, 3, FALSE)</f>
        <v>SR-56 EB</v>
      </c>
      <c r="C8">
        <f>'[2]SR-56 EB'!A8</f>
        <v>29170</v>
      </c>
      <c r="D8">
        <f>VLOOKUP(C:C,worksheet!A:T, 4, FALSE)</f>
        <v>12</v>
      </c>
      <c r="E8">
        <f>VLOOKUP(C:C,worksheet!A:T, 5, FALSE)</f>
        <v>0.27</v>
      </c>
      <c r="F8" t="str">
        <f>VLOOKUP(C:C,worksheet!A:T, 6, FALSE)</f>
        <v>CAMINO RUIZ</v>
      </c>
      <c r="G8">
        <f>VLOOKUP(C:C,worksheet!A:T, 8, FALSE)</f>
        <v>67.099999999999994</v>
      </c>
      <c r="H8">
        <f>VLOOKUP(C:C,worksheet!A:T, 10, FALSE)</f>
        <v>59.06</v>
      </c>
      <c r="I8">
        <f>VLOOKUP(C:C,worksheet!A:T, 13, FALSE)</f>
        <v>0</v>
      </c>
      <c r="J8">
        <f>VLOOKUP(C:C,worksheet!A:T, 15, FALSE)</f>
        <v>0</v>
      </c>
      <c r="K8" s="143">
        <f t="shared" si="0"/>
        <v>-1</v>
      </c>
      <c r="L8" s="143">
        <f t="shared" si="1"/>
        <v>-1</v>
      </c>
      <c r="M8" s="142"/>
    </row>
    <row r="9" spans="1:13" x14ac:dyDescent="0.25">
      <c r="A9">
        <f>VLOOKUP(C:C,worksheet!A:T, 2, FALSE)</f>
        <v>4</v>
      </c>
      <c r="B9" t="str">
        <f>VLOOKUP(C:C,worksheet!A:T, 3, FALSE)</f>
        <v>SR-56 EB</v>
      </c>
      <c r="C9">
        <f>'[2]SR-56 EB'!A9</f>
        <v>16353</v>
      </c>
      <c r="D9">
        <f>VLOOKUP(C:C,worksheet!A:T, 4, FALSE)</f>
        <v>13</v>
      </c>
      <c r="E9">
        <f>VLOOKUP(C:C,worksheet!A:T, 5, FALSE)</f>
        <v>0.81</v>
      </c>
      <c r="F9" t="str">
        <f>VLOOKUP(C:C,worksheet!A:T, 6, FALSE)</f>
        <v>CAMINO RUIZ</v>
      </c>
      <c r="G9">
        <f>VLOOKUP(C:C,worksheet!A:T, 8, FALSE)</f>
        <v>67.099999999999994</v>
      </c>
      <c r="H9">
        <f>VLOOKUP(C:C,worksheet!A:T, 10, FALSE)</f>
        <v>59.06</v>
      </c>
      <c r="I9">
        <f>VLOOKUP(C:C,worksheet!A:T, 13, FALSE)</f>
        <v>0</v>
      </c>
      <c r="J9">
        <f>VLOOKUP(C:C,worksheet!A:T, 15, FALSE)</f>
        <v>0</v>
      </c>
      <c r="K9" s="143">
        <f t="shared" si="0"/>
        <v>-1</v>
      </c>
      <c r="L9" s="143">
        <f t="shared" si="1"/>
        <v>-1</v>
      </c>
      <c r="M9" s="142"/>
    </row>
    <row r="10" spans="1:13" x14ac:dyDescent="0.25">
      <c r="A10">
        <f>VLOOKUP(C:C,worksheet!A:T, 2, FALSE)</f>
        <v>4</v>
      </c>
      <c r="B10" t="str">
        <f>VLOOKUP(C:C,worksheet!A:T, 3, FALSE)</f>
        <v>SR-56 EB</v>
      </c>
      <c r="C10">
        <f>'[2]SR-56 EB'!A10</f>
        <v>16355</v>
      </c>
      <c r="D10">
        <f>VLOOKUP(C:C,worksheet!A:T, 4, FALSE)</f>
        <v>14</v>
      </c>
      <c r="E10">
        <f>VLOOKUP(C:C,worksheet!A:T, 5, FALSE)</f>
        <v>0.64</v>
      </c>
      <c r="F10" t="str">
        <f>VLOOKUP(C:C,worksheet!A:T, 6, FALSE)</f>
        <v>BLACK MOUNTAIN</v>
      </c>
      <c r="G10">
        <f>VLOOKUP(C:C,worksheet!A:T, 8, FALSE)</f>
        <v>67.209999999999994</v>
      </c>
      <c r="H10">
        <f>VLOOKUP(C:C,worksheet!A:T, 10, FALSE)</f>
        <v>64.930000000000007</v>
      </c>
      <c r="I10">
        <f>VLOOKUP(C:C,worksheet!A:T, 13, FALSE)</f>
        <v>0</v>
      </c>
      <c r="J10">
        <f>VLOOKUP(C:C,worksheet!A:T, 15, FALSE)</f>
        <v>0</v>
      </c>
      <c r="K10" s="143">
        <f t="shared" si="0"/>
        <v>-1</v>
      </c>
      <c r="L10" s="143">
        <f t="shared" si="1"/>
        <v>-1</v>
      </c>
      <c r="M10" s="142"/>
    </row>
    <row r="11" spans="1:13" x14ac:dyDescent="0.25">
      <c r="A11">
        <f>VLOOKUP(C:C,worksheet!A:T, 2, FALSE)</f>
        <v>4</v>
      </c>
      <c r="B11" t="str">
        <f>VLOOKUP(C:C,worksheet!A:T, 3, FALSE)</f>
        <v>SR-56 EB</v>
      </c>
      <c r="C11">
        <f>'[2]SR-56 EB'!A11</f>
        <v>11379</v>
      </c>
      <c r="D11">
        <f>VLOOKUP(C:C,worksheet!A:T, 4, FALSE)</f>
        <v>16</v>
      </c>
      <c r="E11">
        <f>VLOOKUP(C:C,worksheet!A:T, 5, FALSE)</f>
        <v>0.42</v>
      </c>
      <c r="F11" t="str">
        <f>VLOOKUP(C:C,worksheet!A:T, 6, FALSE)</f>
        <v>RANCHO PENASQUITOS</v>
      </c>
      <c r="G11">
        <f>VLOOKUP(C:C,worksheet!A:T, 8, FALSE)</f>
        <v>68.069999999999993</v>
      </c>
      <c r="H11">
        <f>VLOOKUP(C:C,worksheet!A:T, 10, FALSE)</f>
        <v>62.72</v>
      </c>
      <c r="I11">
        <f>VLOOKUP(C:C,worksheet!A:T, 13, FALSE)</f>
        <v>0</v>
      </c>
      <c r="J11">
        <f>VLOOKUP(C:C,worksheet!A:T, 15, FALSE)</f>
        <v>0</v>
      </c>
      <c r="K11" s="143">
        <f t="shared" si="0"/>
        <v>-1</v>
      </c>
      <c r="L11" s="143">
        <f t="shared" si="1"/>
        <v>-1</v>
      </c>
      <c r="M11" s="142"/>
    </row>
    <row r="12" spans="1:13" x14ac:dyDescent="0.25">
      <c r="K12" s="143"/>
      <c r="L12" s="143"/>
      <c r="M12" s="142"/>
    </row>
    <row r="13" spans="1:13" x14ac:dyDescent="0.25">
      <c r="K13" s="143"/>
      <c r="L13" s="143"/>
      <c r="M13" s="142"/>
    </row>
    <row r="14" spans="1:13" x14ac:dyDescent="0.25">
      <c r="K14" s="143"/>
      <c r="L14" s="143"/>
      <c r="M14" s="142"/>
    </row>
    <row r="15" spans="1:13" x14ac:dyDescent="0.25">
      <c r="K15" s="142"/>
      <c r="L15" s="142"/>
      <c r="M15" s="142"/>
    </row>
    <row r="16" spans="1:13" x14ac:dyDescent="0.25">
      <c r="K16" s="142"/>
      <c r="L16" s="142"/>
      <c r="M16" s="142"/>
    </row>
    <row r="17" spans="11:13" x14ac:dyDescent="0.25">
      <c r="K17" s="142"/>
      <c r="L17" s="142"/>
      <c r="M17" s="142"/>
    </row>
    <row r="18" spans="11:13" x14ac:dyDescent="0.25">
      <c r="K18" s="142"/>
      <c r="L18" s="142"/>
      <c r="M18" s="142"/>
    </row>
    <row r="19" spans="11:13" x14ac:dyDescent="0.25">
      <c r="K19" s="142"/>
      <c r="L19" s="142"/>
      <c r="M19" s="142"/>
    </row>
    <row r="20" spans="11:13" x14ac:dyDescent="0.25">
      <c r="K20" s="142"/>
      <c r="L20" s="142"/>
      <c r="M20" s="142"/>
    </row>
    <row r="21" spans="11:13" x14ac:dyDescent="0.25">
      <c r="K21" s="142"/>
      <c r="L21" s="142"/>
      <c r="M21" s="142"/>
    </row>
    <row r="22" spans="11:13" x14ac:dyDescent="0.25">
      <c r="K22" s="142"/>
      <c r="L22" s="142"/>
      <c r="M22" s="142"/>
    </row>
    <row r="23" spans="11:13" x14ac:dyDescent="0.25">
      <c r="K23" s="142"/>
      <c r="L23" s="142"/>
      <c r="M23" s="142"/>
    </row>
    <row r="24" spans="11:13" x14ac:dyDescent="0.25">
      <c r="K24" s="142"/>
      <c r="L24" s="142"/>
      <c r="M24" s="142"/>
    </row>
    <row r="25" spans="11:13" x14ac:dyDescent="0.25">
      <c r="K25" s="142"/>
      <c r="L25" s="142"/>
      <c r="M25" s="142"/>
    </row>
    <row r="26" spans="11:13" x14ac:dyDescent="0.25">
      <c r="K26" s="142"/>
      <c r="L26" s="142"/>
      <c r="M26" s="142"/>
    </row>
    <row r="27" spans="11:13" x14ac:dyDescent="0.25">
      <c r="K27" s="142"/>
      <c r="L27" s="142"/>
      <c r="M27" s="142"/>
    </row>
    <row r="28" spans="11:13" x14ac:dyDescent="0.25">
      <c r="K28" s="142"/>
      <c r="L28" s="142"/>
      <c r="M28" s="142"/>
    </row>
    <row r="29" spans="11:13" x14ac:dyDescent="0.25">
      <c r="K29" s="142"/>
      <c r="L29" s="142"/>
      <c r="M29" s="142"/>
    </row>
    <row r="30" spans="11:13" x14ac:dyDescent="0.25">
      <c r="K30" s="142"/>
      <c r="L30" s="142"/>
      <c r="M30" s="142"/>
    </row>
    <row r="31" spans="11:13" x14ac:dyDescent="0.25">
      <c r="K31" s="142"/>
      <c r="L31" s="142"/>
      <c r="M31" s="142"/>
    </row>
    <row r="32" spans="11:13" x14ac:dyDescent="0.25">
      <c r="K32" s="142"/>
      <c r="L32" s="142"/>
      <c r="M32" s="142"/>
    </row>
    <row r="33" spans="11:13" x14ac:dyDescent="0.25">
      <c r="K33" s="142"/>
      <c r="L33" s="142"/>
      <c r="M33" s="142"/>
    </row>
    <row r="34" spans="11:13" x14ac:dyDescent="0.25">
      <c r="K34" s="142"/>
      <c r="L34" s="142"/>
      <c r="M34" s="142"/>
    </row>
    <row r="35" spans="11:13" x14ac:dyDescent="0.25">
      <c r="K35" s="142"/>
      <c r="L35" s="142"/>
      <c r="M35" s="142"/>
    </row>
    <row r="36" spans="11:13" x14ac:dyDescent="0.25">
      <c r="K36" s="142"/>
      <c r="L36" s="142"/>
      <c r="M36" s="142"/>
    </row>
    <row r="37" spans="11:13" x14ac:dyDescent="0.25">
      <c r="K37" s="142"/>
      <c r="L37" s="142"/>
      <c r="M37" s="142"/>
    </row>
    <row r="38" spans="11:13" x14ac:dyDescent="0.25">
      <c r="K38" s="142"/>
      <c r="L38" s="142"/>
      <c r="M38" s="142"/>
    </row>
    <row r="39" spans="11:13" x14ac:dyDescent="0.25">
      <c r="K39" s="142"/>
      <c r="L39" s="142"/>
      <c r="M39" s="142"/>
    </row>
    <row r="40" spans="11:13" x14ac:dyDescent="0.25">
      <c r="K40" s="142"/>
      <c r="L40" s="142"/>
      <c r="M40" s="142"/>
    </row>
    <row r="41" spans="11:13" x14ac:dyDescent="0.25">
      <c r="K41" s="142"/>
      <c r="L41" s="142"/>
      <c r="M41" s="142"/>
    </row>
    <row r="42" spans="11:13" x14ac:dyDescent="0.25">
      <c r="K42" s="142"/>
      <c r="L42" s="142"/>
      <c r="M42" s="142"/>
    </row>
    <row r="43" spans="11:13" x14ac:dyDescent="0.25">
      <c r="K43" s="142"/>
      <c r="L43" s="142"/>
      <c r="M43" s="142"/>
    </row>
    <row r="44" spans="11:13" x14ac:dyDescent="0.25">
      <c r="K44" s="142"/>
      <c r="L44" s="142"/>
      <c r="M44" s="142"/>
    </row>
    <row r="45" spans="11:13" x14ac:dyDescent="0.25">
      <c r="K45" s="142"/>
      <c r="L45" s="142"/>
      <c r="M45" s="142"/>
    </row>
    <row r="46" spans="11:13" x14ac:dyDescent="0.25">
      <c r="K46" s="142"/>
      <c r="L46" s="142"/>
      <c r="M46" s="142"/>
    </row>
    <row r="47" spans="11:13" x14ac:dyDescent="0.25">
      <c r="K47" s="142"/>
      <c r="L47" s="142"/>
      <c r="M47" s="142"/>
    </row>
    <row r="48" spans="11:13" x14ac:dyDescent="0.25">
      <c r="K48" s="142"/>
      <c r="L48" s="142"/>
      <c r="M48" s="142"/>
    </row>
    <row r="49" spans="11:13" x14ac:dyDescent="0.25">
      <c r="K49" s="142"/>
      <c r="L49" s="142"/>
      <c r="M49" s="142"/>
    </row>
    <row r="50" spans="11:13" x14ac:dyDescent="0.25">
      <c r="K50" s="142"/>
      <c r="L50" s="142"/>
      <c r="M50" s="142"/>
    </row>
    <row r="51" spans="11:13" x14ac:dyDescent="0.25">
      <c r="K51" s="142"/>
      <c r="L51" s="142"/>
      <c r="M51" s="142"/>
    </row>
    <row r="52" spans="11:13" x14ac:dyDescent="0.25">
      <c r="K52" s="142"/>
      <c r="L52" s="142"/>
      <c r="M52" s="142"/>
    </row>
    <row r="53" spans="11:13" x14ac:dyDescent="0.25">
      <c r="K53" s="142"/>
      <c r="L53" s="142"/>
      <c r="M53" s="142"/>
    </row>
    <row r="54" spans="11:13" x14ac:dyDescent="0.25">
      <c r="K54" s="142"/>
      <c r="L54" s="142"/>
      <c r="M54" s="142"/>
    </row>
    <row r="55" spans="11:13" x14ac:dyDescent="0.25">
      <c r="K55" s="142"/>
      <c r="L55" s="142"/>
      <c r="M55" s="142"/>
    </row>
    <row r="56" spans="11:13" x14ac:dyDescent="0.25">
      <c r="K56" s="142"/>
      <c r="L56" s="142"/>
      <c r="M56" s="142"/>
    </row>
    <row r="57" spans="11:13" x14ac:dyDescent="0.25">
      <c r="K57" s="142"/>
      <c r="L57" s="142"/>
      <c r="M57" s="142"/>
    </row>
    <row r="58" spans="11:13" x14ac:dyDescent="0.25">
      <c r="K58" s="142"/>
      <c r="L58" s="142"/>
      <c r="M58" s="142"/>
    </row>
    <row r="59" spans="11:13" x14ac:dyDescent="0.25">
      <c r="K59" s="142"/>
      <c r="L59" s="142"/>
      <c r="M59" s="142"/>
    </row>
    <row r="60" spans="11:13" x14ac:dyDescent="0.25">
      <c r="K60" s="142"/>
      <c r="L60" s="142"/>
      <c r="M60" s="142"/>
    </row>
    <row r="61" spans="11:13" x14ac:dyDescent="0.25">
      <c r="K61" s="142"/>
      <c r="L61" s="142"/>
      <c r="M61" s="142"/>
    </row>
    <row r="62" spans="11:13" x14ac:dyDescent="0.25">
      <c r="K62" s="142"/>
      <c r="L62" s="142"/>
      <c r="M62" s="142"/>
    </row>
    <row r="63" spans="11:13" x14ac:dyDescent="0.25">
      <c r="K63" s="142"/>
      <c r="L63" s="142"/>
      <c r="M63" s="142"/>
    </row>
    <row r="64" spans="11:13" x14ac:dyDescent="0.25">
      <c r="K64" s="142"/>
      <c r="L64" s="142"/>
      <c r="M64" s="142"/>
    </row>
    <row r="65" spans="11:13" x14ac:dyDescent="0.25">
      <c r="K65" s="142"/>
      <c r="L65" s="142"/>
      <c r="M65" s="142"/>
    </row>
    <row r="66" spans="11:13" x14ac:dyDescent="0.25">
      <c r="K66" s="142"/>
      <c r="L66" s="142"/>
      <c r="M66" s="142"/>
    </row>
    <row r="67" spans="11:13" x14ac:dyDescent="0.25">
      <c r="K67" s="142"/>
      <c r="L67" s="142"/>
      <c r="M67" s="142"/>
    </row>
    <row r="68" spans="11:13" x14ac:dyDescent="0.25">
      <c r="K68" s="142"/>
      <c r="L68" s="142"/>
      <c r="M68" s="142"/>
    </row>
    <row r="69" spans="11:13" x14ac:dyDescent="0.25">
      <c r="K69" s="142"/>
      <c r="L69" s="142"/>
      <c r="M69" s="142"/>
    </row>
    <row r="70" spans="11:13" x14ac:dyDescent="0.25">
      <c r="K70" s="142"/>
      <c r="L70" s="142"/>
      <c r="M70" s="142"/>
    </row>
    <row r="71" spans="11:13" x14ac:dyDescent="0.25">
      <c r="K71" s="142"/>
      <c r="L71" s="142"/>
      <c r="M71" s="142"/>
    </row>
    <row r="72" spans="11:13" x14ac:dyDescent="0.25">
      <c r="K72" s="142"/>
      <c r="L72" s="142"/>
      <c r="M72" s="142"/>
    </row>
    <row r="73" spans="11:13" x14ac:dyDescent="0.25">
      <c r="K73" s="142"/>
      <c r="L73" s="142"/>
      <c r="M73" s="142"/>
    </row>
    <row r="74" spans="11:13" x14ac:dyDescent="0.25">
      <c r="K74" s="142"/>
      <c r="L74" s="142"/>
      <c r="M74" s="142"/>
    </row>
    <row r="75" spans="11:13" x14ac:dyDescent="0.25">
      <c r="K75" s="142"/>
      <c r="L75" s="142"/>
      <c r="M75" s="142"/>
    </row>
    <row r="76" spans="11:13" x14ac:dyDescent="0.25">
      <c r="K76" s="142"/>
      <c r="L76" s="142"/>
      <c r="M76" s="142"/>
    </row>
    <row r="77" spans="11:13" x14ac:dyDescent="0.25">
      <c r="K77" s="142"/>
      <c r="L77" s="142"/>
      <c r="M77" s="142"/>
    </row>
    <row r="78" spans="11:13" x14ac:dyDescent="0.25">
      <c r="K78" s="142"/>
      <c r="L78" s="142"/>
      <c r="M78" s="142"/>
    </row>
    <row r="79" spans="11:13" x14ac:dyDescent="0.25">
      <c r="K79" s="142"/>
      <c r="L79" s="142"/>
      <c r="M79" s="142"/>
    </row>
    <row r="80" spans="11:13" x14ac:dyDescent="0.25">
      <c r="K80" s="142"/>
      <c r="L80" s="142"/>
      <c r="M80" s="142"/>
    </row>
    <row r="81" spans="11:13" x14ac:dyDescent="0.25">
      <c r="K81" s="142"/>
      <c r="L81" s="142"/>
      <c r="M81" s="142"/>
    </row>
    <row r="82" spans="11:13" x14ac:dyDescent="0.25">
      <c r="K82" s="142"/>
      <c r="L82" s="142"/>
      <c r="M82" s="142"/>
    </row>
    <row r="83" spans="11:13" x14ac:dyDescent="0.25">
      <c r="K83" s="142"/>
      <c r="L83" s="142"/>
      <c r="M83" s="142"/>
    </row>
    <row r="84" spans="11:13" x14ac:dyDescent="0.25">
      <c r="K84" s="142"/>
      <c r="L84" s="142"/>
      <c r="M84" s="142"/>
    </row>
    <row r="85" spans="11:13" x14ac:dyDescent="0.25">
      <c r="K85" s="142"/>
      <c r="L85" s="142"/>
      <c r="M85" s="142"/>
    </row>
    <row r="86" spans="11:13" x14ac:dyDescent="0.25">
      <c r="K86" s="142"/>
      <c r="L86" s="142"/>
      <c r="M86" s="142"/>
    </row>
    <row r="87" spans="11:13" x14ac:dyDescent="0.25">
      <c r="K87" s="142"/>
      <c r="L87" s="142"/>
      <c r="M87" s="142"/>
    </row>
    <row r="88" spans="11:13" x14ac:dyDescent="0.25">
      <c r="K88" s="142"/>
      <c r="L88" s="142"/>
      <c r="M88" s="142"/>
    </row>
    <row r="89" spans="11:13" x14ac:dyDescent="0.25">
      <c r="K89" s="142"/>
      <c r="L89" s="142"/>
      <c r="M89" s="142"/>
    </row>
    <row r="90" spans="11:13" x14ac:dyDescent="0.25">
      <c r="K90" s="142"/>
      <c r="L90" s="142"/>
      <c r="M90" s="142"/>
    </row>
    <row r="91" spans="11:13" x14ac:dyDescent="0.25">
      <c r="K91" s="142"/>
      <c r="L91" s="142"/>
      <c r="M91" s="142"/>
    </row>
    <row r="92" spans="11:13" x14ac:dyDescent="0.25">
      <c r="K92" s="142"/>
      <c r="L92" s="142"/>
      <c r="M92" s="142"/>
    </row>
    <row r="93" spans="11:13" x14ac:dyDescent="0.25">
      <c r="K93" s="142"/>
      <c r="L93" s="142"/>
      <c r="M93" s="142"/>
    </row>
    <row r="94" spans="11:13" x14ac:dyDescent="0.25">
      <c r="K94" s="142"/>
      <c r="L94" s="142"/>
      <c r="M94" s="142"/>
    </row>
    <row r="95" spans="11:13" x14ac:dyDescent="0.25">
      <c r="K95" s="142"/>
      <c r="L95" s="142"/>
      <c r="M95" s="142"/>
    </row>
    <row r="96" spans="11:13" x14ac:dyDescent="0.25">
      <c r="K96" s="142"/>
      <c r="L96" s="142"/>
      <c r="M96" s="142"/>
    </row>
    <row r="97" spans="11:13" x14ac:dyDescent="0.25">
      <c r="K97" s="142"/>
      <c r="L97" s="142"/>
      <c r="M97" s="142"/>
    </row>
    <row r="98" spans="11:13" x14ac:dyDescent="0.25">
      <c r="K98" s="142"/>
      <c r="L98" s="142"/>
      <c r="M98" s="142"/>
    </row>
    <row r="99" spans="11:13" x14ac:dyDescent="0.25">
      <c r="K99" s="142"/>
      <c r="L99" s="142"/>
      <c r="M99" s="142"/>
    </row>
    <row r="100" spans="11:13" x14ac:dyDescent="0.25">
      <c r="K100" s="142"/>
      <c r="L100" s="142"/>
      <c r="M100" s="142"/>
    </row>
    <row r="101" spans="11:13" x14ac:dyDescent="0.25">
      <c r="K101" s="142"/>
      <c r="L101" s="142"/>
      <c r="M101" s="142"/>
    </row>
    <row r="102" spans="11:13" x14ac:dyDescent="0.25">
      <c r="K102" s="142"/>
      <c r="L102" s="142"/>
      <c r="M102" s="142"/>
    </row>
    <row r="103" spans="11:13" x14ac:dyDescent="0.25">
      <c r="K103" s="142"/>
      <c r="L103" s="142"/>
      <c r="M103" s="142"/>
    </row>
    <row r="104" spans="11:13" x14ac:dyDescent="0.25">
      <c r="K104" s="142"/>
      <c r="L104" s="142"/>
      <c r="M104" s="142"/>
    </row>
    <row r="105" spans="11:13" x14ac:dyDescent="0.25">
      <c r="K105" s="142"/>
      <c r="L105" s="142"/>
      <c r="M105" s="142"/>
    </row>
    <row r="106" spans="11:13" x14ac:dyDescent="0.25">
      <c r="K106" s="142"/>
      <c r="L106" s="142"/>
      <c r="M106" s="142"/>
    </row>
    <row r="107" spans="11:13" x14ac:dyDescent="0.25">
      <c r="K107" s="142"/>
      <c r="L107" s="142"/>
      <c r="M107" s="142"/>
    </row>
    <row r="108" spans="11:13" x14ac:dyDescent="0.25">
      <c r="K108" s="142"/>
      <c r="L108" s="142"/>
      <c r="M108" s="142"/>
    </row>
    <row r="109" spans="11:13" x14ac:dyDescent="0.25">
      <c r="K109" s="142"/>
      <c r="L109" s="142"/>
      <c r="M109" s="142"/>
    </row>
    <row r="110" spans="11:13" x14ac:dyDescent="0.25">
      <c r="K110" s="142"/>
      <c r="L110" s="142"/>
      <c r="M110" s="142"/>
    </row>
    <row r="111" spans="11:13" x14ac:dyDescent="0.25">
      <c r="K111" s="142"/>
      <c r="L111" s="142"/>
      <c r="M111" s="142"/>
    </row>
    <row r="112" spans="11:13" x14ac:dyDescent="0.25">
      <c r="K112" s="142"/>
      <c r="L112" s="142"/>
      <c r="M112" s="142"/>
    </row>
    <row r="113" spans="11:13" x14ac:dyDescent="0.25">
      <c r="K113" s="142"/>
      <c r="L113" s="142"/>
      <c r="M113" s="142"/>
    </row>
    <row r="114" spans="11:13" x14ac:dyDescent="0.25">
      <c r="K114" s="142"/>
      <c r="L114" s="142"/>
      <c r="M114" s="142"/>
    </row>
    <row r="115" spans="11:13" x14ac:dyDescent="0.25">
      <c r="K115" s="142"/>
      <c r="L115" s="142"/>
      <c r="M115" s="142"/>
    </row>
    <row r="116" spans="11:13" x14ac:dyDescent="0.25">
      <c r="K116" s="142"/>
      <c r="L116" s="142"/>
      <c r="M116" s="142"/>
    </row>
    <row r="117" spans="11:13" x14ac:dyDescent="0.25">
      <c r="K117" s="142"/>
      <c r="L117" s="142"/>
      <c r="M117" s="142"/>
    </row>
    <row r="118" spans="11:13" x14ac:dyDescent="0.25">
      <c r="K118" s="142"/>
      <c r="L118" s="142"/>
      <c r="M118" s="142"/>
    </row>
  </sheetData>
  <conditionalFormatting sqref="K12:K14">
    <cfRule type="cellIs" dxfId="39" priority="7" operator="lessThan">
      <formula>-0.2</formula>
    </cfRule>
    <cfRule type="cellIs" dxfId="38" priority="8" operator="greaterThan">
      <formula>0.2</formula>
    </cfRule>
  </conditionalFormatting>
  <conditionalFormatting sqref="L12:L14">
    <cfRule type="cellIs" dxfId="37" priority="5" operator="lessThan">
      <formula>-0.2</formula>
    </cfRule>
    <cfRule type="cellIs" dxfId="36" priority="6" operator="greaterThan">
      <formula>0.2</formula>
    </cfRule>
  </conditionalFormatting>
  <conditionalFormatting sqref="K2:K11">
    <cfRule type="cellIs" dxfId="35" priority="3" operator="lessThan">
      <formula>-0.2</formula>
    </cfRule>
    <cfRule type="cellIs" dxfId="34" priority="4" operator="greaterThan">
      <formula>0.2</formula>
    </cfRule>
  </conditionalFormatting>
  <conditionalFormatting sqref="L2:L11">
    <cfRule type="cellIs" dxfId="33" priority="1" operator="lessThan">
      <formula>-0.2</formula>
    </cfRule>
    <cfRule type="cellIs" dxfId="32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theme="9" tint="0.59999389629810485"/>
  </sheetPr>
  <dimension ref="A1:M118"/>
  <sheetViews>
    <sheetView showGridLines="0" topLeftCell="G1" zoomScale="80" zoomScaleNormal="80" workbookViewId="0">
      <selection activeCell="K29" sqref="K29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4" width="6.42578125" bestFit="1" customWidth="1"/>
    <col min="5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3</v>
      </c>
      <c r="B2" t="str">
        <f>VLOOKUP(C:C,worksheet!A:T, 3, FALSE)</f>
        <v>SR-56 WB</v>
      </c>
      <c r="C2">
        <f>'[2]SR-56 WB'!A2</f>
        <v>7664</v>
      </c>
      <c r="D2">
        <f>VLOOKUP(C:C,worksheet!A:T, 4, FALSE)</f>
        <v>2</v>
      </c>
      <c r="E2">
        <f>VLOOKUP(C:C,worksheet!A:T, 5, FALSE)</f>
        <v>0.71</v>
      </c>
      <c r="F2" t="str">
        <f>VLOOKUP(C:C,worksheet!A:T, 6, FALSE)</f>
        <v>I-15 SB</v>
      </c>
      <c r="G2">
        <f>VLOOKUP(C:C,worksheet!A:T, 8, FALSE)</f>
        <v>61.37</v>
      </c>
      <c r="H2">
        <f>VLOOKUP(C:C,worksheet!A:T, 10, FALSE)</f>
        <v>69.45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3</v>
      </c>
      <c r="B3" t="str">
        <f>VLOOKUP(C:C,worksheet!A:T, 3, FALSE)</f>
        <v>SR-56 WB</v>
      </c>
      <c r="C3">
        <f>'[2]SR-56 WB'!A3</f>
        <v>7665</v>
      </c>
      <c r="D3">
        <f>VLOOKUP(C:C,worksheet!A:T, 4, FALSE)</f>
        <v>3</v>
      </c>
      <c r="E3">
        <f>VLOOKUP(C:C,worksheet!A:T, 5, FALSE)</f>
        <v>0.39</v>
      </c>
      <c r="F3" t="str">
        <f>VLOOKUP(C:C,worksheet!A:T, 6, FALSE)</f>
        <v>RANCHO PENASQUITOS</v>
      </c>
      <c r="G3">
        <f>VLOOKUP(C:C,worksheet!A:T, 8, FALSE)</f>
        <v>61.37</v>
      </c>
      <c r="H3">
        <f>VLOOKUP(C:C,worksheet!A:T, 10, FALSE)</f>
        <v>69.45</v>
      </c>
      <c r="I3">
        <f>VLOOKUP(C:C,worksheet!A:T, 13, FALSE)</f>
        <v>0</v>
      </c>
      <c r="J3">
        <f>VLOOKUP(C:C,worksheet!A:T, 15, FALSE)</f>
        <v>0</v>
      </c>
      <c r="K3" s="143">
        <f t="shared" ref="K3:K13" si="0">(I3/G3)-1</f>
        <v>-1</v>
      </c>
      <c r="L3" s="143">
        <f t="shared" ref="L3:L13" si="1">(J3/H3)-1</f>
        <v>-1</v>
      </c>
      <c r="M3" s="142"/>
    </row>
    <row r="4" spans="1:13" x14ac:dyDescent="0.25">
      <c r="A4">
        <f>VLOOKUP(C:C,worksheet!A:T, 2, FALSE)</f>
        <v>3</v>
      </c>
      <c r="B4" t="str">
        <f>VLOOKUP(C:C,worksheet!A:T, 3, FALSE)</f>
        <v>SR-56 WB</v>
      </c>
      <c r="C4">
        <f>'[2]SR-56 WB'!A4</f>
        <v>16354</v>
      </c>
      <c r="D4">
        <f>VLOOKUP(C:C,worksheet!A:T, 4, FALSE)</f>
        <v>5</v>
      </c>
      <c r="E4">
        <f>VLOOKUP(C:C,worksheet!A:T, 5, FALSE)</f>
        <v>0.57999999999999996</v>
      </c>
      <c r="F4" t="str">
        <f>VLOOKUP(C:C,worksheet!A:T, 6, FALSE)</f>
        <v>BLACK MOUNTAIN</v>
      </c>
      <c r="G4">
        <f>VLOOKUP(C:C,worksheet!A:T, 8, FALSE)</f>
        <v>55.54</v>
      </c>
      <c r="H4">
        <f>VLOOKUP(C:C,worksheet!A:T, 10, FALSE)</f>
        <v>69.91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A5">
        <f>VLOOKUP(C:C,worksheet!A:T, 2, FALSE)</f>
        <v>3</v>
      </c>
      <c r="B5" t="str">
        <f>VLOOKUP(C:C,worksheet!A:T, 3, FALSE)</f>
        <v>SR-56 WB</v>
      </c>
      <c r="C5">
        <f>'[2]SR-56 WB'!A5</f>
        <v>16352</v>
      </c>
      <c r="D5">
        <f>VLOOKUP(C:C,worksheet!A:T, 4, FALSE)</f>
        <v>6</v>
      </c>
      <c r="E5">
        <f>VLOOKUP(C:C,worksheet!A:T, 5, FALSE)</f>
        <v>0.88</v>
      </c>
      <c r="F5" t="str">
        <f>VLOOKUP(C:C,worksheet!A:T, 6, FALSE)</f>
        <v>BLACK MOUNTAIN</v>
      </c>
      <c r="G5">
        <f>VLOOKUP(C:C,worksheet!A:T, 8, FALSE)</f>
        <v>55.54</v>
      </c>
      <c r="H5">
        <f>VLOOKUP(C:C,worksheet!A:T, 10, FALSE)</f>
        <v>69.91</v>
      </c>
      <c r="I5">
        <f>VLOOKUP(C:C,worksheet!A:T, 13, FALSE)</f>
        <v>0</v>
      </c>
      <c r="J5">
        <f>VLOOKUP(C:C,worksheet!A:T, 15, FALSE)</f>
        <v>0</v>
      </c>
      <c r="K5" s="143">
        <f t="shared" si="0"/>
        <v>-1</v>
      </c>
      <c r="L5" s="143">
        <f t="shared" si="1"/>
        <v>-1</v>
      </c>
      <c r="M5" s="142"/>
    </row>
    <row r="6" spans="1:13" x14ac:dyDescent="0.25">
      <c r="A6">
        <f>VLOOKUP(C:C,worksheet!A:T, 2, FALSE)</f>
        <v>3</v>
      </c>
      <c r="B6" t="str">
        <f>VLOOKUP(C:C,worksheet!A:T, 3, FALSE)</f>
        <v>SR-56 WB</v>
      </c>
      <c r="C6">
        <f>'[2]SR-56 WB'!A6</f>
        <v>29171</v>
      </c>
      <c r="D6">
        <f>VLOOKUP(C:C,worksheet!A:T, 4, FALSE)</f>
        <v>7</v>
      </c>
      <c r="E6">
        <f>VLOOKUP(C:C,worksheet!A:T, 5, FALSE)</f>
        <v>0.39</v>
      </c>
      <c r="F6" t="str">
        <f>VLOOKUP(C:C,worksheet!A:T, 6, FALSE)</f>
        <v>CAMINO RUIZ</v>
      </c>
      <c r="G6">
        <f>VLOOKUP(C:C,worksheet!A:T, 8, FALSE)</f>
        <v>51.64</v>
      </c>
      <c r="H6">
        <f>VLOOKUP(C:C,worksheet!A:T, 10, FALSE)</f>
        <v>68.48</v>
      </c>
      <c r="I6">
        <f>VLOOKUP(C:C,worksheet!A:T, 13, FALSE)</f>
        <v>0</v>
      </c>
      <c r="J6">
        <f>VLOOKUP(C:C,worksheet!A:T, 15, FALSE)</f>
        <v>0</v>
      </c>
      <c r="K6" s="143">
        <f t="shared" si="0"/>
        <v>-1</v>
      </c>
      <c r="L6" s="143">
        <f t="shared" si="1"/>
        <v>-1</v>
      </c>
      <c r="M6" s="142"/>
    </row>
    <row r="7" spans="1:13" x14ac:dyDescent="0.25">
      <c r="A7">
        <f>VLOOKUP(C:C,worksheet!A:T, 2, FALSE)</f>
        <v>3</v>
      </c>
      <c r="B7" t="str">
        <f>VLOOKUP(C:C,worksheet!A:T, 3, FALSE)</f>
        <v>SR-56 WB</v>
      </c>
      <c r="C7">
        <f>'[2]SR-56 WB'!A7</f>
        <v>29172</v>
      </c>
      <c r="D7">
        <f>VLOOKUP(C:C,worksheet!A:T, 4, FALSE)</f>
        <v>8</v>
      </c>
      <c r="E7">
        <f>VLOOKUP(C:C,worksheet!A:T, 5, FALSE)</f>
        <v>0.24</v>
      </c>
      <c r="F7" t="str">
        <f>VLOOKUP(C:C,worksheet!A:T, 6, FALSE)</f>
        <v>CAMINO RUIZ</v>
      </c>
      <c r="G7">
        <f>VLOOKUP(C:C,worksheet!A:T, 8, FALSE)</f>
        <v>51.64</v>
      </c>
      <c r="H7">
        <f>VLOOKUP(C:C,worksheet!A:T, 10, FALSE)</f>
        <v>68.48</v>
      </c>
      <c r="I7">
        <f>VLOOKUP(C:C,worksheet!A:T, 13, FALSE)</f>
        <v>0</v>
      </c>
      <c r="J7">
        <f>VLOOKUP(C:C,worksheet!A:T, 15, FALSE)</f>
        <v>0</v>
      </c>
      <c r="K7" s="143">
        <f t="shared" si="0"/>
        <v>-1</v>
      </c>
      <c r="L7" s="143">
        <f t="shared" si="1"/>
        <v>-1</v>
      </c>
      <c r="M7" s="142"/>
    </row>
    <row r="8" spans="1:13" x14ac:dyDescent="0.25">
      <c r="A8">
        <f>VLOOKUP(C:C,worksheet!A:T, 2, FALSE)</f>
        <v>3</v>
      </c>
      <c r="B8" t="str">
        <f>VLOOKUP(C:C,worksheet!A:T, 3, FALSE)</f>
        <v>SR-56 WB</v>
      </c>
      <c r="C8">
        <f>'[2]SR-56 WB'!A8</f>
        <v>16359</v>
      </c>
      <c r="D8">
        <f>VLOOKUP(C:C,worksheet!A:T, 4, FALSE)</f>
        <v>12</v>
      </c>
      <c r="E8">
        <f>VLOOKUP(C:C,worksheet!A:T, 5, FALSE)</f>
        <v>0.74</v>
      </c>
      <c r="F8" t="str">
        <f>VLOOKUP(C:C,worksheet!A:T, 6, FALSE)</f>
        <v>CAMINO SANTA FE</v>
      </c>
      <c r="G8">
        <f>VLOOKUP(C:C,worksheet!A:T, 8, FALSE)</f>
        <v>47.23</v>
      </c>
      <c r="H8">
        <f>VLOOKUP(C:C,worksheet!A:T, 10, FALSE)</f>
        <v>69.23</v>
      </c>
      <c r="I8">
        <f>VLOOKUP(C:C,worksheet!A:T, 13, FALSE)</f>
        <v>0</v>
      </c>
      <c r="J8">
        <f>VLOOKUP(C:C,worksheet!A:T, 15, FALSE)</f>
        <v>0</v>
      </c>
      <c r="K8" s="143">
        <f t="shared" si="0"/>
        <v>-1</v>
      </c>
      <c r="L8" s="143">
        <f t="shared" si="1"/>
        <v>-1</v>
      </c>
      <c r="M8" s="142"/>
    </row>
    <row r="9" spans="1:13" x14ac:dyDescent="0.25">
      <c r="A9">
        <f>VLOOKUP(C:C,worksheet!A:T, 2, FALSE)</f>
        <v>3</v>
      </c>
      <c r="B9" t="str">
        <f>VLOOKUP(C:C,worksheet!A:T, 3, FALSE)</f>
        <v>SR-56 WB</v>
      </c>
      <c r="C9">
        <f>'[2]SR-56 WB'!A9</f>
        <v>29167</v>
      </c>
      <c r="D9">
        <f>VLOOKUP(C:C,worksheet!A:T, 4, FALSE)</f>
        <v>14</v>
      </c>
      <c r="E9">
        <f>VLOOKUP(C:C,worksheet!A:T, 5, FALSE)</f>
        <v>0.38</v>
      </c>
      <c r="F9" t="str">
        <f>VLOOKUP(C:C,worksheet!A:T, 6, FALSE)</f>
        <v>CARMEL COUNTRY</v>
      </c>
      <c r="G9">
        <f>VLOOKUP(C:C,worksheet!A:T, 8, FALSE)</f>
        <v>53.35</v>
      </c>
      <c r="H9">
        <f>VLOOKUP(C:C,worksheet!A:T, 10, FALSE)</f>
        <v>67.25</v>
      </c>
      <c r="I9">
        <f>VLOOKUP(C:C,worksheet!A:T, 13, FALSE)</f>
        <v>0</v>
      </c>
      <c r="J9">
        <f>VLOOKUP(C:C,worksheet!A:T, 15, FALSE)</f>
        <v>0</v>
      </c>
      <c r="K9" s="143">
        <f t="shared" si="0"/>
        <v>-1</v>
      </c>
      <c r="L9" s="143">
        <f t="shared" si="1"/>
        <v>-1</v>
      </c>
      <c r="M9" s="142"/>
    </row>
    <row r="10" spans="1:13" x14ac:dyDescent="0.25">
      <c r="A10">
        <f>VLOOKUP(C:C,worksheet!A:T, 2, FALSE)</f>
        <v>3</v>
      </c>
      <c r="B10" t="str">
        <f>VLOOKUP(C:C,worksheet!A:T, 3, FALSE)</f>
        <v>SR-56 WB</v>
      </c>
      <c r="C10">
        <f>'[2]SR-56 WB'!A10</f>
        <v>8647</v>
      </c>
      <c r="D10">
        <f>VLOOKUP(C:C,worksheet!A:T, 4, FALSE)</f>
        <v>15</v>
      </c>
      <c r="E10">
        <f>VLOOKUP(C:C,worksheet!A:T, 5, FALSE)</f>
        <v>0.65</v>
      </c>
      <c r="F10" t="str">
        <f>VLOOKUP(C:C,worksheet!A:T, 6, FALSE)</f>
        <v>CARMEL COUNTRY</v>
      </c>
      <c r="G10">
        <f>VLOOKUP(C:C,worksheet!A:T, 8, FALSE)</f>
        <v>56.15</v>
      </c>
      <c r="H10">
        <f>VLOOKUP(C:C,worksheet!A:T, 10, FALSE)</f>
        <v>64.98</v>
      </c>
      <c r="I10">
        <f>VLOOKUP(C:C,worksheet!A:T, 13, FALSE)</f>
        <v>0</v>
      </c>
      <c r="J10">
        <f>VLOOKUP(C:C,worksheet!A:T, 15, FALSE)</f>
        <v>0</v>
      </c>
      <c r="K10" s="143">
        <f t="shared" si="0"/>
        <v>-1</v>
      </c>
      <c r="L10" s="143">
        <f t="shared" si="1"/>
        <v>-1</v>
      </c>
      <c r="M10" s="142"/>
    </row>
    <row r="11" spans="1:13" x14ac:dyDescent="0.25">
      <c r="A11">
        <f>VLOOKUP(C:C,worksheet!A:T, 2, FALSE)</f>
        <v>3</v>
      </c>
      <c r="B11" t="str">
        <f>VLOOKUP(C:C,worksheet!A:T, 3, FALSE)</f>
        <v>SR-56 WB</v>
      </c>
      <c r="C11">
        <f>'[2]SR-56 WB'!A11</f>
        <v>457</v>
      </c>
      <c r="D11">
        <f>VLOOKUP(C:C,worksheet!A:T, 4, FALSE)</f>
        <v>16</v>
      </c>
      <c r="E11">
        <f>VLOOKUP(C:C,worksheet!A:T, 5, FALSE)</f>
        <v>0.16</v>
      </c>
      <c r="F11" t="str">
        <f>VLOOKUP(C:C,worksheet!A:T, 6, FALSE)</f>
        <v>CARMEL CREEK</v>
      </c>
      <c r="G11">
        <f>VLOOKUP(C:C,worksheet!A:T, 8, FALSE)</f>
        <v>56.15</v>
      </c>
      <c r="H11">
        <f>VLOOKUP(C:C,worksheet!A:T, 10, FALSE)</f>
        <v>64.98</v>
      </c>
      <c r="I11">
        <f>VLOOKUP(C:C,worksheet!A:T, 13, FALSE)</f>
        <v>0</v>
      </c>
      <c r="J11">
        <f>VLOOKUP(C:C,worksheet!A:T, 15, FALSE)</f>
        <v>0</v>
      </c>
      <c r="K11" s="143">
        <f t="shared" si="0"/>
        <v>-1</v>
      </c>
      <c r="L11" s="143">
        <f t="shared" si="1"/>
        <v>-1</v>
      </c>
      <c r="M11" s="142"/>
    </row>
    <row r="12" spans="1:13" x14ac:dyDescent="0.25">
      <c r="A12">
        <f>VLOOKUP(C:C,worksheet!A:T, 2, FALSE)</f>
        <v>3</v>
      </c>
      <c r="B12" t="str">
        <f>VLOOKUP(C:C,worksheet!A:T, 3, FALSE)</f>
        <v>SR-56 WB</v>
      </c>
      <c r="C12">
        <f>'[2]SR-56 WB'!A12</f>
        <v>27504</v>
      </c>
      <c r="D12">
        <f>VLOOKUP(C:C,worksheet!A:T, 4, FALSE)</f>
        <v>17</v>
      </c>
      <c r="E12">
        <f>VLOOKUP(C:C,worksheet!A:T, 5, FALSE)</f>
        <v>0.14000000000000001</v>
      </c>
      <c r="F12" t="str">
        <f>VLOOKUP(C:C,worksheet!A:T, 6, FALSE)</f>
        <v>CARMEL CREEK</v>
      </c>
      <c r="G12">
        <f>VLOOKUP(C:C,worksheet!A:T, 8, FALSE)</f>
        <v>56.15</v>
      </c>
      <c r="H12">
        <f>VLOOKUP(C:C,worksheet!A:T, 10, FALSE)</f>
        <v>64.98</v>
      </c>
      <c r="I12">
        <f>VLOOKUP(C:C,worksheet!A:T, 13, FALSE)</f>
        <v>0</v>
      </c>
      <c r="J12">
        <f>VLOOKUP(C:C,worksheet!A:T, 15, FALSE)</f>
        <v>0</v>
      </c>
      <c r="K12" s="143">
        <f t="shared" si="0"/>
        <v>-1</v>
      </c>
      <c r="L12" s="143">
        <f t="shared" si="1"/>
        <v>-1</v>
      </c>
      <c r="M12" s="142"/>
    </row>
    <row r="13" spans="1:13" x14ac:dyDescent="0.25">
      <c r="A13">
        <f>VLOOKUP(C:C,worksheet!A:T, 2, FALSE)</f>
        <v>3</v>
      </c>
      <c r="B13" t="str">
        <f>VLOOKUP(C:C,worksheet!A:T, 3, FALSE)</f>
        <v>SR-56 WB</v>
      </c>
      <c r="C13">
        <f>'[2]SR-56 WB'!A13</f>
        <v>7666</v>
      </c>
      <c r="D13">
        <f>VLOOKUP(C:C,worksheet!A:T, 4, FALSE)</f>
        <v>18</v>
      </c>
      <c r="E13">
        <f>VLOOKUP(C:C,worksheet!A:T, 5, FALSE)</f>
        <v>0.21</v>
      </c>
      <c r="F13" t="str">
        <f>VLOOKUP(C:C,worksheet!A:T, 6, FALSE)</f>
        <v>CARMEL CREEK</v>
      </c>
      <c r="G13">
        <f>VLOOKUP(C:C,worksheet!A:T, 8, FALSE)</f>
        <v>59.47</v>
      </c>
      <c r="H13">
        <f>VLOOKUP(C:C,worksheet!A:T, 10, FALSE)</f>
        <v>63.98</v>
      </c>
      <c r="I13">
        <f>VLOOKUP(C:C,worksheet!A:T, 13, FALSE)</f>
        <v>0</v>
      </c>
      <c r="J13">
        <f>VLOOKUP(C:C,worksheet!A:T, 15, FALSE)</f>
        <v>0</v>
      </c>
      <c r="K13" s="143">
        <f t="shared" si="0"/>
        <v>-1</v>
      </c>
      <c r="L13" s="143">
        <f t="shared" si="1"/>
        <v>-1</v>
      </c>
      <c r="M13" s="142"/>
    </row>
    <row r="14" spans="1:13" x14ac:dyDescent="0.25">
      <c r="K14" s="143"/>
      <c r="L14" s="143"/>
      <c r="M14" s="142"/>
    </row>
    <row r="15" spans="1:13" x14ac:dyDescent="0.25">
      <c r="K15" s="142"/>
      <c r="L15" s="142"/>
      <c r="M15" s="142"/>
    </row>
    <row r="16" spans="1:13" x14ac:dyDescent="0.25">
      <c r="K16" s="142"/>
      <c r="L16" s="142"/>
      <c r="M16" s="142"/>
    </row>
    <row r="17" spans="11:13" x14ac:dyDescent="0.25">
      <c r="K17" s="142"/>
      <c r="L17" s="142"/>
      <c r="M17" s="142"/>
    </row>
    <row r="18" spans="11:13" x14ac:dyDescent="0.25">
      <c r="K18" s="142"/>
      <c r="L18" s="142"/>
      <c r="M18" s="142"/>
    </row>
    <row r="19" spans="11:13" x14ac:dyDescent="0.25">
      <c r="K19" s="142"/>
      <c r="L19" s="142"/>
      <c r="M19" s="142"/>
    </row>
    <row r="20" spans="11:13" x14ac:dyDescent="0.25">
      <c r="K20" s="142"/>
      <c r="L20" s="142"/>
      <c r="M20" s="142"/>
    </row>
    <row r="21" spans="11:13" x14ac:dyDescent="0.25">
      <c r="K21" s="142"/>
      <c r="L21" s="142"/>
      <c r="M21" s="142"/>
    </row>
    <row r="22" spans="11:13" x14ac:dyDescent="0.25">
      <c r="K22" s="142"/>
      <c r="L22" s="142"/>
      <c r="M22" s="142"/>
    </row>
    <row r="23" spans="11:13" x14ac:dyDescent="0.25">
      <c r="K23" s="142"/>
      <c r="L23" s="142"/>
      <c r="M23" s="142"/>
    </row>
    <row r="24" spans="11:13" x14ac:dyDescent="0.25">
      <c r="K24" s="142"/>
      <c r="L24" s="142"/>
      <c r="M24" s="142"/>
    </row>
    <row r="25" spans="11:13" x14ac:dyDescent="0.25">
      <c r="K25" s="142"/>
      <c r="L25" s="142"/>
      <c r="M25" s="142"/>
    </row>
    <row r="26" spans="11:13" x14ac:dyDescent="0.25">
      <c r="K26" s="142"/>
      <c r="L26" s="142"/>
      <c r="M26" s="142"/>
    </row>
    <row r="27" spans="11:13" x14ac:dyDescent="0.25">
      <c r="K27" s="142"/>
      <c r="L27" s="142"/>
      <c r="M27" s="142"/>
    </row>
    <row r="28" spans="11:13" x14ac:dyDescent="0.25">
      <c r="K28" s="142"/>
      <c r="L28" s="142"/>
      <c r="M28" s="142"/>
    </row>
    <row r="29" spans="11:13" x14ac:dyDescent="0.25">
      <c r="K29" s="142"/>
      <c r="L29" s="142"/>
      <c r="M29" s="142"/>
    </row>
    <row r="30" spans="11:13" x14ac:dyDescent="0.25">
      <c r="K30" s="142"/>
      <c r="L30" s="142"/>
      <c r="M30" s="142"/>
    </row>
    <row r="31" spans="11:13" x14ac:dyDescent="0.25">
      <c r="K31" s="142"/>
      <c r="L31" s="142"/>
      <c r="M31" s="142"/>
    </row>
    <row r="32" spans="11:13" x14ac:dyDescent="0.25">
      <c r="K32" s="142"/>
      <c r="L32" s="142"/>
      <c r="M32" s="142"/>
    </row>
    <row r="33" spans="11:13" x14ac:dyDescent="0.25">
      <c r="K33" s="142"/>
      <c r="L33" s="142"/>
      <c r="M33" s="142"/>
    </row>
    <row r="34" spans="11:13" x14ac:dyDescent="0.25">
      <c r="K34" s="142"/>
      <c r="L34" s="142"/>
      <c r="M34" s="142"/>
    </row>
    <row r="35" spans="11:13" x14ac:dyDescent="0.25">
      <c r="K35" s="142"/>
      <c r="L35" s="142"/>
      <c r="M35" s="142"/>
    </row>
    <row r="36" spans="11:13" x14ac:dyDescent="0.25">
      <c r="K36" s="142"/>
      <c r="L36" s="142"/>
      <c r="M36" s="142"/>
    </row>
    <row r="37" spans="11:13" x14ac:dyDescent="0.25">
      <c r="K37" s="142"/>
      <c r="L37" s="142"/>
      <c r="M37" s="142"/>
    </row>
    <row r="38" spans="11:13" x14ac:dyDescent="0.25">
      <c r="K38" s="142"/>
      <c r="L38" s="142"/>
      <c r="M38" s="142"/>
    </row>
    <row r="39" spans="11:13" x14ac:dyDescent="0.25">
      <c r="K39" s="142"/>
      <c r="L39" s="142"/>
      <c r="M39" s="142"/>
    </row>
    <row r="40" spans="11:13" x14ac:dyDescent="0.25">
      <c r="K40" s="142"/>
      <c r="L40" s="142"/>
      <c r="M40" s="142"/>
    </row>
    <row r="41" spans="11:13" x14ac:dyDescent="0.25">
      <c r="K41" s="142"/>
      <c r="L41" s="142"/>
      <c r="M41" s="142"/>
    </row>
    <row r="42" spans="11:13" x14ac:dyDescent="0.25">
      <c r="K42" s="142"/>
      <c r="L42" s="142"/>
      <c r="M42" s="142"/>
    </row>
    <row r="43" spans="11:13" x14ac:dyDescent="0.25">
      <c r="K43" s="142"/>
      <c r="L43" s="142"/>
      <c r="M43" s="142"/>
    </row>
    <row r="44" spans="11:13" x14ac:dyDescent="0.25">
      <c r="K44" s="142"/>
      <c r="L44" s="142"/>
      <c r="M44" s="142"/>
    </row>
    <row r="45" spans="11:13" x14ac:dyDescent="0.25">
      <c r="K45" s="142"/>
      <c r="L45" s="142"/>
      <c r="M45" s="142"/>
    </row>
    <row r="46" spans="11:13" x14ac:dyDescent="0.25">
      <c r="K46" s="142"/>
      <c r="L46" s="142"/>
      <c r="M46" s="142"/>
    </row>
    <row r="47" spans="11:13" x14ac:dyDescent="0.25">
      <c r="K47" s="142"/>
      <c r="L47" s="142"/>
      <c r="M47" s="142"/>
    </row>
    <row r="48" spans="11:13" x14ac:dyDescent="0.25">
      <c r="K48" s="142"/>
      <c r="L48" s="142"/>
      <c r="M48" s="142"/>
    </row>
    <row r="49" spans="11:13" x14ac:dyDescent="0.25">
      <c r="K49" s="142"/>
      <c r="L49" s="142"/>
      <c r="M49" s="142"/>
    </row>
    <row r="50" spans="11:13" x14ac:dyDescent="0.25">
      <c r="K50" s="142"/>
      <c r="L50" s="142"/>
      <c r="M50" s="142"/>
    </row>
    <row r="51" spans="11:13" x14ac:dyDescent="0.25">
      <c r="K51" s="142"/>
      <c r="L51" s="142"/>
      <c r="M51" s="142"/>
    </row>
    <row r="52" spans="11:13" x14ac:dyDescent="0.25">
      <c r="K52" s="142"/>
      <c r="L52" s="142"/>
      <c r="M52" s="142"/>
    </row>
    <row r="53" spans="11:13" x14ac:dyDescent="0.25">
      <c r="K53" s="142"/>
      <c r="L53" s="142"/>
      <c r="M53" s="142"/>
    </row>
    <row r="54" spans="11:13" x14ac:dyDescent="0.25">
      <c r="K54" s="142"/>
      <c r="L54" s="142"/>
      <c r="M54" s="142"/>
    </row>
    <row r="55" spans="11:13" x14ac:dyDescent="0.25">
      <c r="K55" s="142"/>
      <c r="L55" s="142"/>
      <c r="M55" s="142"/>
    </row>
    <row r="56" spans="11:13" x14ac:dyDescent="0.25">
      <c r="K56" s="142"/>
      <c r="L56" s="142"/>
      <c r="M56" s="142"/>
    </row>
    <row r="57" spans="11:13" x14ac:dyDescent="0.25">
      <c r="K57" s="142"/>
      <c r="L57" s="142"/>
      <c r="M57" s="142"/>
    </row>
    <row r="58" spans="11:13" x14ac:dyDescent="0.25">
      <c r="K58" s="142"/>
      <c r="L58" s="142"/>
      <c r="M58" s="142"/>
    </row>
    <row r="59" spans="11:13" x14ac:dyDescent="0.25">
      <c r="K59" s="142"/>
      <c r="L59" s="142"/>
      <c r="M59" s="142"/>
    </row>
    <row r="60" spans="11:13" x14ac:dyDescent="0.25">
      <c r="K60" s="142"/>
      <c r="L60" s="142"/>
      <c r="M60" s="142"/>
    </row>
    <row r="61" spans="11:13" x14ac:dyDescent="0.25">
      <c r="K61" s="142"/>
      <c r="L61" s="142"/>
      <c r="M61" s="142"/>
    </row>
    <row r="62" spans="11:13" x14ac:dyDescent="0.25">
      <c r="K62" s="142"/>
      <c r="L62" s="142"/>
      <c r="M62" s="142"/>
    </row>
    <row r="63" spans="11:13" x14ac:dyDescent="0.25">
      <c r="K63" s="142"/>
      <c r="L63" s="142"/>
      <c r="M63" s="142"/>
    </row>
    <row r="64" spans="11:13" x14ac:dyDescent="0.25">
      <c r="K64" s="142"/>
      <c r="L64" s="142"/>
      <c r="M64" s="142"/>
    </row>
    <row r="65" spans="11:13" x14ac:dyDescent="0.25">
      <c r="K65" s="142"/>
      <c r="L65" s="142"/>
      <c r="M65" s="142"/>
    </row>
    <row r="66" spans="11:13" x14ac:dyDescent="0.25">
      <c r="K66" s="142"/>
      <c r="L66" s="142"/>
      <c r="M66" s="142"/>
    </row>
    <row r="67" spans="11:13" x14ac:dyDescent="0.25">
      <c r="K67" s="142"/>
      <c r="L67" s="142"/>
      <c r="M67" s="142"/>
    </row>
    <row r="68" spans="11:13" x14ac:dyDescent="0.25">
      <c r="K68" s="142"/>
      <c r="L68" s="142"/>
      <c r="M68" s="142"/>
    </row>
    <row r="69" spans="11:13" x14ac:dyDescent="0.25">
      <c r="K69" s="142"/>
      <c r="L69" s="142"/>
      <c r="M69" s="142"/>
    </row>
    <row r="70" spans="11:13" x14ac:dyDescent="0.25">
      <c r="K70" s="142"/>
      <c r="L70" s="142"/>
      <c r="M70" s="142"/>
    </row>
    <row r="71" spans="11:13" x14ac:dyDescent="0.25">
      <c r="K71" s="142"/>
      <c r="L71" s="142"/>
      <c r="M71" s="142"/>
    </row>
    <row r="72" spans="11:13" x14ac:dyDescent="0.25">
      <c r="K72" s="142"/>
      <c r="L72" s="142"/>
      <c r="M72" s="142"/>
    </row>
    <row r="73" spans="11:13" x14ac:dyDescent="0.25">
      <c r="K73" s="142"/>
      <c r="L73" s="142"/>
      <c r="M73" s="142"/>
    </row>
    <row r="74" spans="11:13" x14ac:dyDescent="0.25">
      <c r="K74" s="142"/>
      <c r="L74" s="142"/>
      <c r="M74" s="142"/>
    </row>
    <row r="75" spans="11:13" x14ac:dyDescent="0.25">
      <c r="K75" s="142"/>
      <c r="L75" s="142"/>
      <c r="M75" s="142"/>
    </row>
    <row r="76" spans="11:13" x14ac:dyDescent="0.25">
      <c r="K76" s="142"/>
      <c r="L76" s="142"/>
      <c r="M76" s="142"/>
    </row>
    <row r="77" spans="11:13" x14ac:dyDescent="0.25">
      <c r="K77" s="142"/>
      <c r="L77" s="142"/>
      <c r="M77" s="142"/>
    </row>
    <row r="78" spans="11:13" x14ac:dyDescent="0.25">
      <c r="K78" s="142"/>
      <c r="L78" s="142"/>
      <c r="M78" s="142"/>
    </row>
    <row r="79" spans="11:13" x14ac:dyDescent="0.25">
      <c r="K79" s="142"/>
      <c r="L79" s="142"/>
      <c r="M79" s="142"/>
    </row>
    <row r="80" spans="11:13" x14ac:dyDescent="0.25">
      <c r="K80" s="142"/>
      <c r="L80" s="142"/>
      <c r="M80" s="142"/>
    </row>
    <row r="81" spans="11:13" x14ac:dyDescent="0.25">
      <c r="K81" s="142"/>
      <c r="L81" s="142"/>
      <c r="M81" s="142"/>
    </row>
    <row r="82" spans="11:13" x14ac:dyDescent="0.25">
      <c r="K82" s="142"/>
      <c r="L82" s="142"/>
      <c r="M82" s="142"/>
    </row>
    <row r="83" spans="11:13" x14ac:dyDescent="0.25">
      <c r="K83" s="142"/>
      <c r="L83" s="142"/>
      <c r="M83" s="142"/>
    </row>
    <row r="84" spans="11:13" x14ac:dyDescent="0.25">
      <c r="K84" s="142"/>
      <c r="L84" s="142"/>
      <c r="M84" s="142"/>
    </row>
    <row r="85" spans="11:13" x14ac:dyDescent="0.25">
      <c r="K85" s="142"/>
      <c r="L85" s="142"/>
      <c r="M85" s="142"/>
    </row>
    <row r="86" spans="11:13" x14ac:dyDescent="0.25">
      <c r="K86" s="142"/>
      <c r="L86" s="142"/>
      <c r="M86" s="142"/>
    </row>
    <row r="87" spans="11:13" x14ac:dyDescent="0.25">
      <c r="K87" s="142"/>
      <c r="L87" s="142"/>
      <c r="M87" s="142"/>
    </row>
    <row r="88" spans="11:13" x14ac:dyDescent="0.25">
      <c r="K88" s="142"/>
      <c r="L88" s="142"/>
      <c r="M88" s="142"/>
    </row>
    <row r="89" spans="11:13" x14ac:dyDescent="0.25">
      <c r="K89" s="142"/>
      <c r="L89" s="142"/>
      <c r="M89" s="142"/>
    </row>
    <row r="90" spans="11:13" x14ac:dyDescent="0.25">
      <c r="K90" s="142"/>
      <c r="L90" s="142"/>
      <c r="M90" s="142"/>
    </row>
    <row r="91" spans="11:13" x14ac:dyDescent="0.25">
      <c r="K91" s="142"/>
      <c r="L91" s="142"/>
      <c r="M91" s="142"/>
    </row>
    <row r="92" spans="11:13" x14ac:dyDescent="0.25">
      <c r="K92" s="142"/>
      <c r="L92" s="142"/>
      <c r="M92" s="142"/>
    </row>
    <row r="93" spans="11:13" x14ac:dyDescent="0.25">
      <c r="K93" s="142"/>
      <c r="L93" s="142"/>
      <c r="M93" s="142"/>
    </row>
    <row r="94" spans="11:13" x14ac:dyDescent="0.25">
      <c r="K94" s="142"/>
      <c r="L94" s="142"/>
      <c r="M94" s="142"/>
    </row>
    <row r="95" spans="11:13" x14ac:dyDescent="0.25">
      <c r="K95" s="142"/>
      <c r="L95" s="142"/>
      <c r="M95" s="142"/>
    </row>
    <row r="96" spans="11:13" x14ac:dyDescent="0.25">
      <c r="K96" s="142"/>
      <c r="L96" s="142"/>
      <c r="M96" s="142"/>
    </row>
    <row r="97" spans="11:13" x14ac:dyDescent="0.25">
      <c r="K97" s="142"/>
      <c r="L97" s="142"/>
      <c r="M97" s="142"/>
    </row>
    <row r="98" spans="11:13" x14ac:dyDescent="0.25">
      <c r="K98" s="142"/>
      <c r="L98" s="142"/>
      <c r="M98" s="142"/>
    </row>
    <row r="99" spans="11:13" x14ac:dyDescent="0.25">
      <c r="K99" s="142"/>
      <c r="L99" s="142"/>
      <c r="M99" s="142"/>
    </row>
    <row r="100" spans="11:13" x14ac:dyDescent="0.25">
      <c r="K100" s="142"/>
      <c r="L100" s="142"/>
      <c r="M100" s="142"/>
    </row>
    <row r="101" spans="11:13" x14ac:dyDescent="0.25">
      <c r="K101" s="142"/>
      <c r="L101" s="142"/>
      <c r="M101" s="142"/>
    </row>
    <row r="102" spans="11:13" x14ac:dyDescent="0.25">
      <c r="K102" s="142"/>
      <c r="L102" s="142"/>
      <c r="M102" s="142"/>
    </row>
    <row r="103" spans="11:13" x14ac:dyDescent="0.25">
      <c r="K103" s="142"/>
      <c r="L103" s="142"/>
      <c r="M103" s="142"/>
    </row>
    <row r="104" spans="11:13" x14ac:dyDescent="0.25">
      <c r="K104" s="142"/>
      <c r="L104" s="142"/>
      <c r="M104" s="142"/>
    </row>
    <row r="105" spans="11:13" x14ac:dyDescent="0.25">
      <c r="K105" s="142"/>
      <c r="L105" s="142"/>
      <c r="M105" s="142"/>
    </row>
    <row r="106" spans="11:13" x14ac:dyDescent="0.25">
      <c r="K106" s="142"/>
      <c r="L106" s="142"/>
      <c r="M106" s="142"/>
    </row>
    <row r="107" spans="11:13" x14ac:dyDescent="0.25">
      <c r="K107" s="142"/>
      <c r="L107" s="142"/>
      <c r="M107" s="142"/>
    </row>
    <row r="108" spans="11:13" x14ac:dyDescent="0.25">
      <c r="K108" s="142"/>
      <c r="L108" s="142"/>
      <c r="M108" s="142"/>
    </row>
    <row r="109" spans="11:13" x14ac:dyDescent="0.25">
      <c r="K109" s="142"/>
      <c r="L109" s="142"/>
      <c r="M109" s="142"/>
    </row>
    <row r="110" spans="11:13" x14ac:dyDescent="0.25">
      <c r="K110" s="142"/>
      <c r="L110" s="142"/>
      <c r="M110" s="142"/>
    </row>
    <row r="111" spans="11:13" x14ac:dyDescent="0.25">
      <c r="K111" s="142"/>
      <c r="L111" s="142"/>
      <c r="M111" s="142"/>
    </row>
    <row r="112" spans="11:13" x14ac:dyDescent="0.25">
      <c r="K112" s="142"/>
      <c r="L112" s="142"/>
      <c r="M112" s="142"/>
    </row>
    <row r="113" spans="11:13" x14ac:dyDescent="0.25">
      <c r="K113" s="142"/>
      <c r="L113" s="142"/>
      <c r="M113" s="142"/>
    </row>
    <row r="114" spans="11:13" x14ac:dyDescent="0.25">
      <c r="K114" s="142"/>
      <c r="L114" s="142"/>
      <c r="M114" s="142"/>
    </row>
    <row r="115" spans="11:13" x14ac:dyDescent="0.25">
      <c r="K115" s="142"/>
      <c r="L115" s="142"/>
      <c r="M115" s="142"/>
    </row>
    <row r="116" spans="11:13" x14ac:dyDescent="0.25">
      <c r="K116" s="142"/>
      <c r="L116" s="142"/>
      <c r="M116" s="142"/>
    </row>
    <row r="117" spans="11:13" x14ac:dyDescent="0.25">
      <c r="K117" s="142"/>
      <c r="L117" s="142"/>
      <c r="M117" s="142"/>
    </row>
    <row r="118" spans="11:13" x14ac:dyDescent="0.25">
      <c r="K118" s="142"/>
      <c r="L118" s="142"/>
      <c r="M118" s="142"/>
    </row>
  </sheetData>
  <conditionalFormatting sqref="K14">
    <cfRule type="cellIs" dxfId="31" priority="7" operator="lessThan">
      <formula>-0.2</formula>
    </cfRule>
    <cfRule type="cellIs" dxfId="30" priority="8" operator="greaterThan">
      <formula>0.2</formula>
    </cfRule>
  </conditionalFormatting>
  <conditionalFormatting sqref="L14">
    <cfRule type="cellIs" dxfId="29" priority="5" operator="lessThan">
      <formula>-0.2</formula>
    </cfRule>
    <cfRule type="cellIs" dxfId="28" priority="6" operator="greaterThan">
      <formula>0.2</formula>
    </cfRule>
  </conditionalFormatting>
  <conditionalFormatting sqref="K2:K13">
    <cfRule type="cellIs" dxfId="27" priority="3" operator="lessThan">
      <formula>-0.2</formula>
    </cfRule>
    <cfRule type="cellIs" dxfId="26" priority="4" operator="greaterThan">
      <formula>0.2</formula>
    </cfRule>
  </conditionalFormatting>
  <conditionalFormatting sqref="L2:L13">
    <cfRule type="cellIs" dxfId="25" priority="1" operator="lessThan">
      <formula>-0.2</formula>
    </cfRule>
    <cfRule type="cellIs" dxfId="24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theme="9" tint="0.59999389629810485"/>
  </sheetPr>
  <dimension ref="A1:M118"/>
  <sheetViews>
    <sheetView showGridLines="0" topLeftCell="G1" zoomScale="80" zoomScaleNormal="80" workbookViewId="0">
      <selection activeCell="K28" sqref="K28:K29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4" width="6.42578125" bestFit="1" customWidth="1"/>
    <col min="5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4</v>
      </c>
      <c r="B2" t="str">
        <f>VLOOKUP(C:C,worksheet!A:T, 3, FALSE)</f>
        <v>SR-94 EB</v>
      </c>
      <c r="C2">
        <f>'[2]SR-94 EB'!A2</f>
        <v>15859</v>
      </c>
      <c r="D2">
        <f>VLOOKUP(C:C,worksheet!A:T, 4, FALSE)</f>
        <v>4</v>
      </c>
      <c r="E2">
        <f>VLOOKUP(C:C,worksheet!A:T, 5, FALSE)</f>
        <v>0.28000000000000003</v>
      </c>
      <c r="F2" t="str">
        <f>VLOOKUP(C:C,worksheet!A:T, 6, FALSE)</f>
        <v>I-5 SB</v>
      </c>
      <c r="G2">
        <f>VLOOKUP(C:C,worksheet!A:T, 8, FALSE)</f>
        <v>65.02</v>
      </c>
      <c r="H2">
        <f>VLOOKUP(C:C,worksheet!A:T, 10, FALSE)</f>
        <v>41.13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4</v>
      </c>
      <c r="B3" t="str">
        <f>VLOOKUP(C:C,worksheet!A:T, 3, FALSE)</f>
        <v>SR-94 EB</v>
      </c>
      <c r="C3">
        <f>'[2]SR-94 EB'!A3</f>
        <v>15855</v>
      </c>
      <c r="D3">
        <f>VLOOKUP(C:C,worksheet!A:T, 4, FALSE)</f>
        <v>6</v>
      </c>
      <c r="E3">
        <f>VLOOKUP(C:C,worksheet!A:T, 5, FALSE)</f>
        <v>0.22</v>
      </c>
      <c r="F3" t="str">
        <f>VLOOKUP(C:C,worksheet!A:T, 6, FALSE)</f>
        <v>28TH</v>
      </c>
      <c r="G3">
        <f>VLOOKUP(C:C,worksheet!A:T, 8, FALSE)</f>
        <v>66.599999999999994</v>
      </c>
      <c r="H3">
        <f>VLOOKUP(C:C,worksheet!A:T, 10, FALSE)</f>
        <v>45.12</v>
      </c>
      <c r="I3">
        <f>VLOOKUP(C:C,worksheet!A:T, 13, FALSE)</f>
        <v>0</v>
      </c>
      <c r="J3">
        <f>VLOOKUP(C:C,worksheet!A:T, 15, FALSE)</f>
        <v>0</v>
      </c>
      <c r="K3" s="143">
        <f t="shared" ref="K3:K25" si="0">(I3/G3)-1</f>
        <v>-1</v>
      </c>
      <c r="L3" s="143">
        <f t="shared" ref="L3:L25" si="1">(J3/H3)-1</f>
        <v>-1</v>
      </c>
      <c r="M3" s="142"/>
    </row>
    <row r="4" spans="1:13" x14ac:dyDescent="0.25">
      <c r="A4">
        <f>VLOOKUP(C:C,worksheet!A:T, 2, FALSE)</f>
        <v>4</v>
      </c>
      <c r="B4" t="str">
        <f>VLOOKUP(C:C,worksheet!A:T, 3, FALSE)</f>
        <v>SR-94 EB</v>
      </c>
      <c r="C4">
        <f>'[2]SR-94 EB'!A4</f>
        <v>31212</v>
      </c>
      <c r="D4">
        <f>VLOOKUP(C:C,worksheet!A:T, 4, FALSE)</f>
        <v>7</v>
      </c>
      <c r="E4">
        <f>VLOOKUP(C:C,worksheet!A:T, 5, FALSE)</f>
        <v>0.11</v>
      </c>
      <c r="F4" t="str">
        <f>VLOOKUP(C:C,worksheet!A:T, 6, FALSE)</f>
        <v>28TH</v>
      </c>
      <c r="G4">
        <f>VLOOKUP(C:C,worksheet!A:T, 8, FALSE)</f>
        <v>66.599999999999994</v>
      </c>
      <c r="H4">
        <f>VLOOKUP(C:C,worksheet!A:T, 10, FALSE)</f>
        <v>45.12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A5">
        <f>VLOOKUP(C:C,worksheet!A:T, 2, FALSE)</f>
        <v>4</v>
      </c>
      <c r="B5" t="str">
        <f>VLOOKUP(C:C,worksheet!A:T, 3, FALSE)</f>
        <v>SR-94 EB</v>
      </c>
      <c r="C5">
        <f>'[2]SR-94 EB'!A5</f>
        <v>15849</v>
      </c>
      <c r="D5">
        <f>VLOOKUP(C:C,worksheet!A:T, 4, FALSE)</f>
        <v>11</v>
      </c>
      <c r="E5">
        <f>VLOOKUP(C:C,worksheet!A:T, 5, FALSE)</f>
        <v>0.08</v>
      </c>
      <c r="F5" t="str">
        <f>VLOOKUP(C:C,worksheet!A:T, 6, FALSE)</f>
        <v>SR-15 SB</v>
      </c>
      <c r="G5">
        <f>VLOOKUP(C:C,worksheet!A:T, 8, FALSE)</f>
        <v>66.989999999999995</v>
      </c>
      <c r="H5">
        <f>VLOOKUP(C:C,worksheet!A:T, 10, FALSE)</f>
        <v>60.48</v>
      </c>
      <c r="I5">
        <f>VLOOKUP(C:C,worksheet!A:T, 13, FALSE)</f>
        <v>0</v>
      </c>
      <c r="J5">
        <f>VLOOKUP(C:C,worksheet!A:T, 15, FALSE)</f>
        <v>0</v>
      </c>
      <c r="K5" s="143">
        <f t="shared" si="0"/>
        <v>-1</v>
      </c>
      <c r="L5" s="143">
        <f t="shared" si="1"/>
        <v>-1</v>
      </c>
      <c r="M5" s="142"/>
    </row>
    <row r="6" spans="1:13" x14ac:dyDescent="0.25">
      <c r="A6">
        <f>VLOOKUP(C:C,worksheet!A:T, 2, FALSE)</f>
        <v>4</v>
      </c>
      <c r="B6" t="str">
        <f>VLOOKUP(C:C,worksheet!A:T, 3, FALSE)</f>
        <v>SR-94 EB</v>
      </c>
      <c r="C6">
        <f>'[2]SR-94 EB'!A6</f>
        <v>29052</v>
      </c>
      <c r="D6">
        <f>VLOOKUP(C:C,worksheet!A:T, 4, FALSE)</f>
        <v>12</v>
      </c>
      <c r="E6">
        <f>VLOOKUP(C:C,worksheet!A:T, 5, FALSE)</f>
        <v>0.37</v>
      </c>
      <c r="F6" t="str">
        <f>VLOOKUP(C:C,worksheet!A:T, 6, FALSE)</f>
        <v>SR-15 NB</v>
      </c>
      <c r="G6">
        <f>VLOOKUP(C:C,worksheet!A:T, 8, FALSE)</f>
        <v>66.989999999999995</v>
      </c>
      <c r="H6">
        <f>VLOOKUP(C:C,worksheet!A:T, 10, FALSE)</f>
        <v>60.48</v>
      </c>
      <c r="I6">
        <f>VLOOKUP(C:C,worksheet!A:T, 13, FALSE)</f>
        <v>0</v>
      </c>
      <c r="J6">
        <f>VLOOKUP(C:C,worksheet!A:T, 15, FALSE)</f>
        <v>0</v>
      </c>
      <c r="K6" s="143">
        <f t="shared" si="0"/>
        <v>-1</v>
      </c>
      <c r="L6" s="143">
        <f t="shared" si="1"/>
        <v>-1</v>
      </c>
      <c r="M6" s="142"/>
    </row>
    <row r="7" spans="1:13" x14ac:dyDescent="0.25">
      <c r="A7">
        <f>VLOOKUP(C:C,worksheet!A:T, 2, FALSE)</f>
        <v>4</v>
      </c>
      <c r="B7" t="str">
        <f>VLOOKUP(C:C,worksheet!A:T, 3, FALSE)</f>
        <v>SR-94 EB</v>
      </c>
      <c r="C7">
        <f>'[2]SR-94 EB'!A7</f>
        <v>29050</v>
      </c>
      <c r="D7">
        <f>VLOOKUP(C:C,worksheet!A:T, 4, FALSE)</f>
        <v>13</v>
      </c>
      <c r="E7">
        <f>VLOOKUP(C:C,worksheet!A:T, 5, FALSE)</f>
        <v>0.33</v>
      </c>
      <c r="F7" t="str">
        <f>VLOOKUP(C:C,worksheet!A:T, 6, FALSE)</f>
        <v>HOME</v>
      </c>
      <c r="G7">
        <f>VLOOKUP(C:C,worksheet!A:T, 8, FALSE)</f>
        <v>65.64</v>
      </c>
      <c r="H7">
        <f>VLOOKUP(C:C,worksheet!A:T, 10, FALSE)</f>
        <v>59.35</v>
      </c>
      <c r="I7">
        <f>VLOOKUP(C:C,worksheet!A:T, 13, FALSE)</f>
        <v>0</v>
      </c>
      <c r="J7">
        <f>VLOOKUP(C:C,worksheet!A:T, 15, FALSE)</f>
        <v>0</v>
      </c>
      <c r="K7" s="143">
        <f t="shared" si="0"/>
        <v>-1</v>
      </c>
      <c r="L7" s="143">
        <f t="shared" si="1"/>
        <v>-1</v>
      </c>
      <c r="M7" s="142"/>
    </row>
    <row r="8" spans="1:13" x14ac:dyDescent="0.25">
      <c r="A8">
        <f>VLOOKUP(C:C,worksheet!A:T, 2, FALSE)</f>
        <v>4</v>
      </c>
      <c r="B8" t="str">
        <f>VLOOKUP(C:C,worksheet!A:T, 3, FALSE)</f>
        <v>SR-94 EB</v>
      </c>
      <c r="C8">
        <f>'[2]SR-94 EB'!A8</f>
        <v>29047</v>
      </c>
      <c r="D8">
        <f>VLOOKUP(C:C,worksheet!A:T, 4, FALSE)</f>
        <v>14</v>
      </c>
      <c r="E8">
        <f>VLOOKUP(C:C,worksheet!A:T, 5, FALSE)</f>
        <v>0.55000000000000004</v>
      </c>
      <c r="F8" t="str">
        <f>VLOOKUP(C:C,worksheet!A:T, 6, FALSE)</f>
        <v>I-805 SB</v>
      </c>
      <c r="G8">
        <f>VLOOKUP(C:C,worksheet!A:T, 8, FALSE)</f>
        <v>65.989999999999995</v>
      </c>
      <c r="H8">
        <f>VLOOKUP(C:C,worksheet!A:T, 10, FALSE)</f>
        <v>62.21</v>
      </c>
      <c r="I8">
        <f>VLOOKUP(C:C,worksheet!A:T, 13, FALSE)</f>
        <v>0</v>
      </c>
      <c r="J8">
        <f>VLOOKUP(C:C,worksheet!A:T, 15, FALSE)</f>
        <v>0</v>
      </c>
      <c r="K8" s="143">
        <f t="shared" si="0"/>
        <v>-1</v>
      </c>
      <c r="L8" s="143">
        <f t="shared" si="1"/>
        <v>-1</v>
      </c>
      <c r="M8" s="142"/>
    </row>
    <row r="9" spans="1:13" x14ac:dyDescent="0.25">
      <c r="A9">
        <f>VLOOKUP(C:C,worksheet!A:T, 2, FALSE)</f>
        <v>4</v>
      </c>
      <c r="B9" t="str">
        <f>VLOOKUP(C:C,worksheet!A:T, 3, FALSE)</f>
        <v>SR-94 EB</v>
      </c>
      <c r="C9">
        <f>'[2]SR-94 EB'!A9</f>
        <v>29045</v>
      </c>
      <c r="D9">
        <f>VLOOKUP(C:C,worksheet!A:T, 4, FALSE)</f>
        <v>15</v>
      </c>
      <c r="E9">
        <f>VLOOKUP(C:C,worksheet!A:T, 5, FALSE)</f>
        <v>0.47</v>
      </c>
      <c r="F9" t="str">
        <f>VLOOKUP(C:C,worksheet!A:T, 6, FALSE)</f>
        <v>I-805 NB</v>
      </c>
      <c r="G9">
        <f>VLOOKUP(C:C,worksheet!A:T, 8, FALSE)</f>
        <v>64.63</v>
      </c>
      <c r="H9">
        <f>VLOOKUP(C:C,worksheet!A:T, 10, FALSE)</f>
        <v>59.39</v>
      </c>
      <c r="I9">
        <f>VLOOKUP(C:C,worksheet!A:T, 13, FALSE)</f>
        <v>0</v>
      </c>
      <c r="J9">
        <f>VLOOKUP(C:C,worksheet!A:T, 15, FALSE)</f>
        <v>0</v>
      </c>
      <c r="K9" s="143">
        <f t="shared" si="0"/>
        <v>-1</v>
      </c>
      <c r="L9" s="143">
        <f t="shared" si="1"/>
        <v>-1</v>
      </c>
      <c r="M9" s="142"/>
    </row>
    <row r="10" spans="1:13" x14ac:dyDescent="0.25">
      <c r="A10">
        <f>VLOOKUP(C:C,worksheet!A:T, 2, FALSE)</f>
        <v>4</v>
      </c>
      <c r="B10" t="str">
        <f>VLOOKUP(C:C,worksheet!A:T, 3, FALSE)</f>
        <v>SR-94 EB</v>
      </c>
      <c r="C10">
        <f>'[2]SR-94 EB'!A10</f>
        <v>29035</v>
      </c>
      <c r="D10">
        <f>VLOOKUP(C:C,worksheet!A:T, 4, FALSE)</f>
        <v>17</v>
      </c>
      <c r="E10">
        <f>VLOOKUP(C:C,worksheet!A:T, 5, FALSE)</f>
        <v>0.4</v>
      </c>
      <c r="F10" t="str">
        <f>VLOOKUP(C:C,worksheet!A:T, 6, FALSE)</f>
        <v>EUCLID</v>
      </c>
      <c r="G10">
        <f>VLOOKUP(C:C,worksheet!A:T, 8, FALSE)</f>
        <v>65.849999999999994</v>
      </c>
      <c r="H10">
        <f>VLOOKUP(C:C,worksheet!A:T, 10, FALSE)</f>
        <v>59.71</v>
      </c>
      <c r="I10">
        <f>VLOOKUP(C:C,worksheet!A:T, 13, FALSE)</f>
        <v>0</v>
      </c>
      <c r="J10">
        <f>VLOOKUP(C:C,worksheet!A:T, 15, FALSE)</f>
        <v>0</v>
      </c>
      <c r="K10" s="143">
        <f t="shared" si="0"/>
        <v>-1</v>
      </c>
      <c r="L10" s="143">
        <f t="shared" si="1"/>
        <v>-1</v>
      </c>
      <c r="M10" s="142"/>
    </row>
    <row r="11" spans="1:13" x14ac:dyDescent="0.25">
      <c r="A11">
        <f>VLOOKUP(C:C,worksheet!A:T, 2, FALSE)</f>
        <v>4</v>
      </c>
      <c r="B11" t="str">
        <f>VLOOKUP(C:C,worksheet!A:T, 3, FALSE)</f>
        <v>SR-94 EB</v>
      </c>
      <c r="C11">
        <f>'[2]SR-94 EB'!A11</f>
        <v>29023</v>
      </c>
      <c r="D11">
        <f>VLOOKUP(C:C,worksheet!A:T, 4, FALSE)</f>
        <v>19</v>
      </c>
      <c r="E11">
        <f>VLOOKUP(C:C,worksheet!A:T, 5, FALSE)</f>
        <v>0.34</v>
      </c>
      <c r="F11" t="str">
        <f>VLOOKUP(C:C,worksheet!A:T, 6, FALSE)</f>
        <v>KELTON</v>
      </c>
      <c r="G11">
        <f>VLOOKUP(C:C,worksheet!A:T, 8, FALSE)</f>
        <v>66.19</v>
      </c>
      <c r="H11">
        <f>VLOOKUP(C:C,worksheet!A:T, 10, FALSE)</f>
        <v>59.12</v>
      </c>
      <c r="I11">
        <f>VLOOKUP(C:C,worksheet!A:T, 13, FALSE)</f>
        <v>0</v>
      </c>
      <c r="J11">
        <f>VLOOKUP(C:C,worksheet!A:T, 15, FALSE)</f>
        <v>0</v>
      </c>
      <c r="K11" s="143">
        <f t="shared" si="0"/>
        <v>-1</v>
      </c>
      <c r="L11" s="143">
        <f t="shared" si="1"/>
        <v>-1</v>
      </c>
      <c r="M11" s="142"/>
    </row>
    <row r="12" spans="1:13" x14ac:dyDescent="0.25">
      <c r="A12">
        <f>VLOOKUP(C:C,worksheet!A:T, 2, FALSE)</f>
        <v>4</v>
      </c>
      <c r="B12" t="str">
        <f>VLOOKUP(C:C,worksheet!A:T, 3, FALSE)</f>
        <v>SR-94 EB</v>
      </c>
      <c r="C12">
        <f>'[2]SR-94 EB'!A12</f>
        <v>29025</v>
      </c>
      <c r="D12">
        <f>VLOOKUP(C:C,worksheet!A:T, 4, FALSE)</f>
        <v>21</v>
      </c>
      <c r="E12">
        <f>VLOOKUP(C:C,worksheet!A:T, 5, FALSE)</f>
        <v>1.69</v>
      </c>
      <c r="F12" t="str">
        <f>VLOOKUP(C:C,worksheet!A:T, 6, FALSE)</f>
        <v>FEDERAL</v>
      </c>
      <c r="G12">
        <f>VLOOKUP(C:C,worksheet!A:T, 8, FALSE)</f>
        <v>65.959999999999994</v>
      </c>
      <c r="H12">
        <f>VLOOKUP(C:C,worksheet!A:T, 10, FALSE)</f>
        <v>61.97</v>
      </c>
      <c r="I12">
        <f>VLOOKUP(C:C,worksheet!A:T, 13, FALSE)</f>
        <v>0</v>
      </c>
      <c r="J12">
        <f>VLOOKUP(C:C,worksheet!A:T, 15, FALSE)</f>
        <v>0</v>
      </c>
      <c r="K12" s="143">
        <f t="shared" si="0"/>
        <v>-1</v>
      </c>
      <c r="L12" s="143">
        <f t="shared" si="1"/>
        <v>-1</v>
      </c>
      <c r="M12" s="142"/>
    </row>
    <row r="13" spans="1:13" x14ac:dyDescent="0.25">
      <c r="A13">
        <f>VLOOKUP(C:C,worksheet!A:T, 2, FALSE)</f>
        <v>4</v>
      </c>
      <c r="B13" t="str">
        <f>VLOOKUP(C:C,worksheet!A:T, 3, FALSE)</f>
        <v>SR-94 EB</v>
      </c>
      <c r="C13">
        <f>'[2]SR-94 EB'!A13</f>
        <v>27989</v>
      </c>
      <c r="D13">
        <f>VLOOKUP(C:C,worksheet!A:T, 4, FALSE)</f>
        <v>22</v>
      </c>
      <c r="E13">
        <f>VLOOKUP(C:C,worksheet!A:T, 5, FALSE)</f>
        <v>0.49</v>
      </c>
      <c r="F13" t="str">
        <f>VLOOKUP(C:C,worksheet!A:T, 6, FALSE)</f>
        <v>COLLEGE</v>
      </c>
      <c r="G13">
        <f>VLOOKUP(C:C,worksheet!A:T, 8, FALSE)</f>
        <v>65.760000000000005</v>
      </c>
      <c r="H13">
        <f>VLOOKUP(C:C,worksheet!A:T, 10, FALSE)</f>
        <v>63.49</v>
      </c>
      <c r="I13">
        <f>VLOOKUP(C:C,worksheet!A:T, 13, FALSE)</f>
        <v>0</v>
      </c>
      <c r="J13">
        <f>VLOOKUP(C:C,worksheet!A:T, 15, FALSE)</f>
        <v>0</v>
      </c>
      <c r="K13" s="143">
        <f t="shared" si="0"/>
        <v>-1</v>
      </c>
      <c r="L13" s="143">
        <f t="shared" si="1"/>
        <v>-1</v>
      </c>
      <c r="M13" s="142"/>
    </row>
    <row r="14" spans="1:13" x14ac:dyDescent="0.25">
      <c r="A14">
        <f>VLOOKUP(C:C,worksheet!A:T, 2, FALSE)</f>
        <v>4</v>
      </c>
      <c r="B14" t="str">
        <f>VLOOKUP(C:C,worksheet!A:T, 3, FALSE)</f>
        <v>SR-94 EB</v>
      </c>
      <c r="C14">
        <f>'[2]SR-94 EB'!A14</f>
        <v>27993</v>
      </c>
      <c r="D14">
        <f>VLOOKUP(C:C,worksheet!A:T, 4, FALSE)</f>
        <v>23</v>
      </c>
      <c r="E14">
        <f>VLOOKUP(C:C,worksheet!A:T, 5, FALSE)</f>
        <v>0.24</v>
      </c>
      <c r="F14" t="str">
        <f>VLOOKUP(C:C,worksheet!A:T, 6, FALSE)</f>
        <v>MASSACHUSETTS</v>
      </c>
      <c r="G14">
        <f>VLOOKUP(C:C,worksheet!A:T, 8, FALSE)</f>
        <v>66.8</v>
      </c>
      <c r="H14">
        <f>VLOOKUP(C:C,worksheet!A:T, 10, FALSE)</f>
        <v>63.59</v>
      </c>
      <c r="I14">
        <f>VLOOKUP(C:C,worksheet!A:T, 13, FALSE)</f>
        <v>0</v>
      </c>
      <c r="J14">
        <f>VLOOKUP(C:C,worksheet!A:T, 15, FALSE)</f>
        <v>0</v>
      </c>
      <c r="K14" s="143">
        <f t="shared" si="0"/>
        <v>-1</v>
      </c>
      <c r="L14" s="143">
        <f t="shared" si="1"/>
        <v>-1</v>
      </c>
      <c r="M14" s="142"/>
    </row>
    <row r="15" spans="1:13" x14ac:dyDescent="0.25">
      <c r="A15">
        <f>VLOOKUP(C:C,worksheet!A:T, 2, FALSE)</f>
        <v>4</v>
      </c>
      <c r="B15" t="str">
        <f>VLOOKUP(C:C,worksheet!A:T, 3, FALSE)</f>
        <v>SR-94 EB</v>
      </c>
      <c r="C15">
        <f>'[2]SR-94 EB'!A15</f>
        <v>28002</v>
      </c>
      <c r="D15">
        <f>VLOOKUP(C:C,worksheet!A:T, 4, FALSE)</f>
        <v>24</v>
      </c>
      <c r="E15">
        <f>VLOOKUP(C:C,worksheet!A:T, 5, FALSE)</f>
        <v>0.28000000000000003</v>
      </c>
      <c r="F15" t="str">
        <f>VLOOKUP(C:C,worksheet!A:T, 6, FALSE)</f>
        <v>WAITE</v>
      </c>
      <c r="G15">
        <f>VLOOKUP(C:C,worksheet!A:T, 8, FALSE)</f>
        <v>66.319999999999993</v>
      </c>
      <c r="H15">
        <f>VLOOKUP(C:C,worksheet!A:T, 10, FALSE)</f>
        <v>61.71</v>
      </c>
      <c r="I15">
        <f>VLOOKUP(C:C,worksheet!A:T, 13, FALSE)</f>
        <v>0</v>
      </c>
      <c r="J15">
        <f>VLOOKUP(C:C,worksheet!A:T, 15, FALSE)</f>
        <v>0</v>
      </c>
      <c r="K15" s="143">
        <f t="shared" si="0"/>
        <v>-1</v>
      </c>
      <c r="L15" s="143">
        <f t="shared" si="1"/>
        <v>-1</v>
      </c>
      <c r="M15" s="142"/>
    </row>
    <row r="16" spans="1:13" x14ac:dyDescent="0.25">
      <c r="A16">
        <f>VLOOKUP(C:C,worksheet!A:T, 2, FALSE)</f>
        <v>4</v>
      </c>
      <c r="B16" t="str">
        <f>VLOOKUP(C:C,worksheet!A:T, 3, FALSE)</f>
        <v>SR-94 EB</v>
      </c>
      <c r="C16">
        <f>'[2]SR-94 EB'!A16</f>
        <v>10252</v>
      </c>
      <c r="D16">
        <f>VLOOKUP(C:C,worksheet!A:T, 4, FALSE)</f>
        <v>25</v>
      </c>
      <c r="E16">
        <f>VLOOKUP(C:C,worksheet!A:T, 5, FALSE)</f>
        <v>0.35</v>
      </c>
      <c r="F16" t="str">
        <f>VLOOKUP(C:C,worksheet!A:T, 6, FALSE)</f>
        <v>LEMON GROVE</v>
      </c>
      <c r="G16">
        <f>VLOOKUP(C:C,worksheet!A:T, 8, FALSE)</f>
        <v>66.33</v>
      </c>
      <c r="H16">
        <f>VLOOKUP(C:C,worksheet!A:T, 10, FALSE)</f>
        <v>60.24</v>
      </c>
      <c r="I16">
        <f>VLOOKUP(C:C,worksheet!A:T, 13, FALSE)</f>
        <v>0</v>
      </c>
      <c r="J16">
        <f>VLOOKUP(C:C,worksheet!A:T, 15, FALSE)</f>
        <v>0</v>
      </c>
      <c r="K16" s="143">
        <f t="shared" si="0"/>
        <v>-1</v>
      </c>
      <c r="L16" s="143">
        <f t="shared" si="1"/>
        <v>-1</v>
      </c>
      <c r="M16" s="142"/>
    </row>
    <row r="17" spans="1:13" x14ac:dyDescent="0.25">
      <c r="A17">
        <f>VLOOKUP(C:C,worksheet!A:T, 2, FALSE)</f>
        <v>4</v>
      </c>
      <c r="B17" t="str">
        <f>VLOOKUP(C:C,worksheet!A:T, 3, FALSE)</f>
        <v>SR-94 EB</v>
      </c>
      <c r="C17">
        <f>'[2]SR-94 EB'!A17</f>
        <v>28012</v>
      </c>
      <c r="D17">
        <f>VLOOKUP(C:C,worksheet!A:T, 4, FALSE)</f>
        <v>26</v>
      </c>
      <c r="E17">
        <f>VLOOKUP(C:C,worksheet!A:T, 5, FALSE)</f>
        <v>0.28999999999999998</v>
      </c>
      <c r="F17" t="str">
        <f>VLOOKUP(C:C,worksheet!A:T, 6, FALSE)</f>
        <v>LEMON GROVE</v>
      </c>
      <c r="G17">
        <f>VLOOKUP(C:C,worksheet!A:T, 8, FALSE)</f>
        <v>64.03</v>
      </c>
      <c r="H17">
        <f>VLOOKUP(C:C,worksheet!A:T, 10, FALSE)</f>
        <v>61.67</v>
      </c>
      <c r="I17">
        <f>VLOOKUP(C:C,worksheet!A:T, 13, FALSE)</f>
        <v>0</v>
      </c>
      <c r="J17">
        <f>VLOOKUP(C:C,worksheet!A:T, 15, FALSE)</f>
        <v>0</v>
      </c>
      <c r="K17" s="143">
        <f t="shared" si="0"/>
        <v>-1</v>
      </c>
      <c r="L17" s="143">
        <f t="shared" si="1"/>
        <v>-1</v>
      </c>
      <c r="M17" s="142"/>
    </row>
    <row r="18" spans="1:13" x14ac:dyDescent="0.25">
      <c r="A18">
        <f>VLOOKUP(C:C,worksheet!A:T, 2, FALSE)</f>
        <v>4</v>
      </c>
      <c r="B18" t="str">
        <f>VLOOKUP(C:C,worksheet!A:T, 3, FALSE)</f>
        <v>SR-94 EB</v>
      </c>
      <c r="C18">
        <f>'[2]SR-94 EB'!A18</f>
        <v>28013</v>
      </c>
      <c r="D18">
        <f>VLOOKUP(C:C,worksheet!A:T, 4, FALSE)</f>
        <v>27</v>
      </c>
      <c r="E18">
        <f>VLOOKUP(C:C,worksheet!A:T, 5, FALSE)</f>
        <v>0.09</v>
      </c>
      <c r="F18" t="str">
        <f>VLOOKUP(C:C,worksheet!A:T, 6, FALSE)</f>
        <v>GROVE</v>
      </c>
      <c r="G18">
        <f>VLOOKUP(C:C,worksheet!A:T, 8, FALSE)</f>
        <v>49.5</v>
      </c>
      <c r="H18">
        <f>VLOOKUP(C:C,worksheet!A:T, 10, FALSE)</f>
        <v>64.63</v>
      </c>
      <c r="I18">
        <f>VLOOKUP(C:C,worksheet!A:T, 13, FALSE)</f>
        <v>0</v>
      </c>
      <c r="J18">
        <f>VLOOKUP(C:C,worksheet!A:T, 15, FALSE)</f>
        <v>0</v>
      </c>
      <c r="K18" s="143">
        <f t="shared" si="0"/>
        <v>-1</v>
      </c>
      <c r="L18" s="143">
        <f t="shared" si="1"/>
        <v>-1</v>
      </c>
      <c r="M18" s="142"/>
    </row>
    <row r="19" spans="1:13" x14ac:dyDescent="0.25">
      <c r="A19">
        <f>VLOOKUP(C:C,worksheet!A:T, 2, FALSE)</f>
        <v>4</v>
      </c>
      <c r="B19" t="str">
        <f>VLOOKUP(C:C,worksheet!A:T, 3, FALSE)</f>
        <v>SR-94 EB</v>
      </c>
      <c r="C19">
        <f>'[2]SR-94 EB'!A19</f>
        <v>5127</v>
      </c>
      <c r="D19">
        <f>VLOOKUP(C:C,worksheet!A:T, 4, FALSE)</f>
        <v>28</v>
      </c>
      <c r="E19">
        <f>VLOOKUP(C:C,worksheet!A:T, 5, FALSE)</f>
        <v>0.09</v>
      </c>
      <c r="F19" t="str">
        <f>VLOOKUP(C:C,worksheet!A:T, 6, FALSE)</f>
        <v>SR-125 NB</v>
      </c>
      <c r="G19">
        <f>VLOOKUP(C:C,worksheet!A:T, 8, FALSE)</f>
        <v>64.03</v>
      </c>
      <c r="H19">
        <f>VLOOKUP(C:C,worksheet!A:T, 10, FALSE)</f>
        <v>61.67</v>
      </c>
      <c r="I19">
        <f>VLOOKUP(C:C,worksheet!A:T, 13, FALSE)</f>
        <v>0</v>
      </c>
      <c r="J19">
        <f>VLOOKUP(C:C,worksheet!A:T, 15, FALSE)</f>
        <v>0</v>
      </c>
      <c r="K19" s="143">
        <f t="shared" si="0"/>
        <v>-1</v>
      </c>
      <c r="L19" s="143">
        <f t="shared" si="1"/>
        <v>-1</v>
      </c>
      <c r="M19" s="142"/>
    </row>
    <row r="20" spans="1:13" x14ac:dyDescent="0.25">
      <c r="A20">
        <f>VLOOKUP(C:C,worksheet!A:T, 2, FALSE)</f>
        <v>4</v>
      </c>
      <c r="B20" t="str">
        <f>VLOOKUP(C:C,worksheet!A:T, 3, FALSE)</f>
        <v>SR-94 EB</v>
      </c>
      <c r="C20">
        <f>'[2]SR-94 EB'!A20</f>
        <v>10159</v>
      </c>
      <c r="D20">
        <f>VLOOKUP(C:C,worksheet!A:T, 4, FALSE)</f>
        <v>29</v>
      </c>
      <c r="E20">
        <f>VLOOKUP(C:C,worksheet!A:T, 5, FALSE)</f>
        <v>0.36</v>
      </c>
      <c r="F20" t="str">
        <f>VLOOKUP(C:C,worksheet!A:T, 6, FALSE)</f>
        <v>SR-125 NB</v>
      </c>
      <c r="G20">
        <f>VLOOKUP(C:C,worksheet!A:T, 8, FALSE)</f>
        <v>49.5</v>
      </c>
      <c r="H20">
        <f>VLOOKUP(C:C,worksheet!A:T, 10, FALSE)</f>
        <v>64.63</v>
      </c>
      <c r="I20">
        <f>VLOOKUP(C:C,worksheet!A:T, 13, FALSE)</f>
        <v>0</v>
      </c>
      <c r="J20">
        <f>VLOOKUP(C:C,worksheet!A:T, 15, FALSE)</f>
        <v>0</v>
      </c>
      <c r="K20" s="143">
        <f t="shared" si="0"/>
        <v>-1</v>
      </c>
      <c r="L20" s="143">
        <f t="shared" si="1"/>
        <v>-1</v>
      </c>
      <c r="M20" s="142"/>
    </row>
    <row r="21" spans="1:13" x14ac:dyDescent="0.25">
      <c r="A21">
        <f>VLOOKUP(C:C,worksheet!A:T, 2, FALSE)</f>
        <v>4</v>
      </c>
      <c r="B21" t="str">
        <f>VLOOKUP(C:C,worksheet!A:T, 3, FALSE)</f>
        <v>SR-94 EB</v>
      </c>
      <c r="C21">
        <f>'[2]SR-94 EB'!A21</f>
        <v>31312</v>
      </c>
      <c r="D21">
        <f>VLOOKUP(C:C,worksheet!A:T, 4, FALSE)</f>
        <v>2</v>
      </c>
      <c r="E21">
        <f>VLOOKUP(C:C,worksheet!A:T, 5, FALSE)</f>
        <v>0.13</v>
      </c>
      <c r="F21" t="str">
        <f>VLOOKUP(C:C,worksheet!A:T, 6, FALSE)</f>
        <v>BANCROFT</v>
      </c>
      <c r="G21">
        <f>VLOOKUP(C:C,worksheet!A:T, 8, FALSE)</f>
        <v>61.59</v>
      </c>
      <c r="H21">
        <f>VLOOKUP(C:C,worksheet!A:T, 10, FALSE)</f>
        <v>60.14</v>
      </c>
      <c r="I21">
        <f>VLOOKUP(C:C,worksheet!A:T, 13, FALSE)</f>
        <v>0</v>
      </c>
      <c r="J21">
        <f>VLOOKUP(C:C,worksheet!A:T, 15, FALSE)</f>
        <v>0</v>
      </c>
      <c r="K21" s="143">
        <f t="shared" si="0"/>
        <v>-1</v>
      </c>
      <c r="L21" s="143">
        <f t="shared" si="1"/>
        <v>-1</v>
      </c>
      <c r="M21" s="142"/>
    </row>
    <row r="22" spans="1:13" x14ac:dyDescent="0.25">
      <c r="A22">
        <f>VLOOKUP(C:C,worksheet!A:T, 2, FALSE)</f>
        <v>4</v>
      </c>
      <c r="B22" t="str">
        <f>VLOOKUP(C:C,worksheet!A:T, 3, FALSE)</f>
        <v>SR-94 EB</v>
      </c>
      <c r="C22">
        <f>'[2]SR-94 EB'!A22</f>
        <v>13116</v>
      </c>
      <c r="D22">
        <f>VLOOKUP(C:C,worksheet!A:T, 4, FALSE)</f>
        <v>3</v>
      </c>
      <c r="E22">
        <f>VLOOKUP(C:C,worksheet!A:T, 5, FALSE)</f>
        <v>0.22</v>
      </c>
      <c r="F22" t="str">
        <f>VLOOKUP(C:C,worksheet!A:T, 6, FALSE)</f>
        <v>BANCROFT</v>
      </c>
      <c r="G22">
        <f>VLOOKUP(C:C,worksheet!A:T, 8, FALSE)</f>
        <v>61.59</v>
      </c>
      <c r="H22">
        <f>VLOOKUP(C:C,worksheet!A:T, 10, FALSE)</f>
        <v>60.14</v>
      </c>
      <c r="I22">
        <f>VLOOKUP(C:C,worksheet!A:T, 13, FALSE)</f>
        <v>0</v>
      </c>
      <c r="J22">
        <f>VLOOKUP(C:C,worksheet!A:T, 15, FALSE)</f>
        <v>0</v>
      </c>
      <c r="K22" s="143">
        <f t="shared" si="0"/>
        <v>-1</v>
      </c>
      <c r="L22" s="143">
        <f t="shared" si="1"/>
        <v>-1</v>
      </c>
      <c r="M22" s="142"/>
    </row>
    <row r="23" spans="1:13" x14ac:dyDescent="0.25">
      <c r="A23">
        <f>VLOOKUP(C:C,worksheet!A:T, 2, FALSE)</f>
        <v>4</v>
      </c>
      <c r="B23" t="str">
        <f>VLOOKUP(C:C,worksheet!A:T, 3, FALSE)</f>
        <v>SR-94 EB</v>
      </c>
      <c r="C23">
        <f>'[2]SR-94 EB'!A23</f>
        <v>28611</v>
      </c>
      <c r="D23">
        <f>VLOOKUP(C:C,worksheet!A:T, 4, FALSE)</f>
        <v>5</v>
      </c>
      <c r="E23">
        <f>VLOOKUP(C:C,worksheet!A:T, 5, FALSE)</f>
        <v>0.51</v>
      </c>
      <c r="F23" t="str">
        <f>VLOOKUP(C:C,worksheet!A:T, 6, FALSE)</f>
        <v>KENWOOD</v>
      </c>
      <c r="G23">
        <f>VLOOKUP(C:C,worksheet!A:T, 8, FALSE)</f>
        <v>63.79</v>
      </c>
      <c r="H23">
        <f>VLOOKUP(C:C,worksheet!A:T, 10, FALSE)</f>
        <v>63.57</v>
      </c>
      <c r="I23">
        <f>VLOOKUP(C:C,worksheet!A:T, 13, FALSE)</f>
        <v>0</v>
      </c>
      <c r="J23">
        <f>VLOOKUP(C:C,worksheet!A:T, 15, FALSE)</f>
        <v>0</v>
      </c>
      <c r="K23" s="143">
        <f t="shared" si="0"/>
        <v>-1</v>
      </c>
      <c r="L23" s="143">
        <f t="shared" si="1"/>
        <v>-1</v>
      </c>
      <c r="M23" s="142"/>
    </row>
    <row r="24" spans="1:13" x14ac:dyDescent="0.25">
      <c r="A24">
        <f>VLOOKUP(C:C,worksheet!A:T, 2, FALSE)</f>
        <v>4</v>
      </c>
      <c r="B24" t="str">
        <f>VLOOKUP(C:C,worksheet!A:T, 3, FALSE)</f>
        <v>SR-94 EB</v>
      </c>
      <c r="C24">
        <f>'[2]SR-94 EB'!A24</f>
        <v>28615</v>
      </c>
      <c r="D24">
        <f>VLOOKUP(C:C,worksheet!A:T, 4, FALSE)</f>
        <v>7</v>
      </c>
      <c r="E24">
        <f>VLOOKUP(C:C,worksheet!A:T, 5, FALSE)</f>
        <v>0.33</v>
      </c>
      <c r="F24" t="str">
        <f>VLOOKUP(C:C,worksheet!A:T, 6, FALSE)</f>
        <v>SWEETWATER SPRINGS</v>
      </c>
      <c r="G24">
        <f>VLOOKUP(C:C,worksheet!A:T, 8, FALSE)</f>
        <v>61.43</v>
      </c>
      <c r="H24">
        <f>VLOOKUP(C:C,worksheet!A:T, 10, FALSE)</f>
        <v>61.74</v>
      </c>
      <c r="I24">
        <f>VLOOKUP(C:C,worksheet!A:T, 13, FALSE)</f>
        <v>0</v>
      </c>
      <c r="J24">
        <f>VLOOKUP(C:C,worksheet!A:T, 15, FALSE)</f>
        <v>0</v>
      </c>
      <c r="K24" s="143">
        <f t="shared" si="0"/>
        <v>-1</v>
      </c>
      <c r="L24" s="143">
        <f t="shared" si="1"/>
        <v>-1</v>
      </c>
      <c r="M24" s="142"/>
    </row>
    <row r="25" spans="1:13" x14ac:dyDescent="0.25">
      <c r="A25">
        <f>VLOOKUP(C:C,worksheet!A:T, 2, FALSE)</f>
        <v>4</v>
      </c>
      <c r="B25" t="str">
        <f>VLOOKUP(C:C,worksheet!A:T, 3, FALSE)</f>
        <v>SR-94 EB</v>
      </c>
      <c r="C25">
        <f>'[2]SR-94 EB'!A25</f>
        <v>28623</v>
      </c>
      <c r="D25">
        <f>VLOOKUP(C:C,worksheet!A:T, 4, FALSE)</f>
        <v>9</v>
      </c>
      <c r="E25">
        <f>VLOOKUP(C:C,worksheet!A:T, 5, FALSE)</f>
        <v>0.44</v>
      </c>
      <c r="F25" t="str">
        <f>VLOOKUP(C:C,worksheet!A:T, 6, FALSE)</f>
        <v>AVOCADO</v>
      </c>
      <c r="G25">
        <f>VLOOKUP(C:C,worksheet!A:T, 8, FALSE)</f>
        <v>57.58</v>
      </c>
      <c r="H25">
        <f>VLOOKUP(C:C,worksheet!A:T, 10, FALSE)</f>
        <v>58.67</v>
      </c>
      <c r="I25">
        <f>VLOOKUP(C:C,worksheet!A:T, 13, FALSE)</f>
        <v>0</v>
      </c>
      <c r="J25">
        <f>VLOOKUP(C:C,worksheet!A:T, 15, FALSE)</f>
        <v>0</v>
      </c>
      <c r="K25" s="143">
        <f t="shared" si="0"/>
        <v>-1</v>
      </c>
      <c r="L25" s="143">
        <f t="shared" si="1"/>
        <v>-1</v>
      </c>
      <c r="M25" s="142"/>
    </row>
    <row r="26" spans="1:13" x14ac:dyDescent="0.25">
      <c r="K26" s="142"/>
      <c r="L26" s="142"/>
      <c r="M26" s="142"/>
    </row>
    <row r="27" spans="1:13" x14ac:dyDescent="0.25">
      <c r="K27" s="142"/>
      <c r="L27" s="142"/>
      <c r="M27" s="142"/>
    </row>
    <row r="28" spans="1:13" x14ac:dyDescent="0.25">
      <c r="K28" s="142"/>
      <c r="L28" s="142"/>
      <c r="M28" s="142"/>
    </row>
    <row r="29" spans="1:13" x14ac:dyDescent="0.25">
      <c r="K29" s="142"/>
      <c r="L29" s="142"/>
      <c r="M29" s="142"/>
    </row>
    <row r="30" spans="1:13" x14ac:dyDescent="0.25">
      <c r="K30" s="142"/>
      <c r="L30" s="142"/>
      <c r="M30" s="142"/>
    </row>
    <row r="31" spans="1:13" x14ac:dyDescent="0.25">
      <c r="K31" s="142"/>
      <c r="L31" s="142"/>
      <c r="M31" s="142"/>
    </row>
    <row r="32" spans="1:13" x14ac:dyDescent="0.25">
      <c r="K32" s="142"/>
      <c r="L32" s="142"/>
      <c r="M32" s="142"/>
    </row>
    <row r="33" spans="11:13" x14ac:dyDescent="0.25">
      <c r="K33" s="142"/>
      <c r="L33" s="142"/>
      <c r="M33" s="142"/>
    </row>
    <row r="34" spans="11:13" x14ac:dyDescent="0.25">
      <c r="K34" s="142"/>
      <c r="L34" s="142"/>
      <c r="M34" s="142"/>
    </row>
    <row r="35" spans="11:13" x14ac:dyDescent="0.25">
      <c r="K35" s="142"/>
      <c r="L35" s="142"/>
      <c r="M35" s="142"/>
    </row>
    <row r="36" spans="11:13" x14ac:dyDescent="0.25">
      <c r="K36" s="142"/>
      <c r="L36" s="142"/>
      <c r="M36" s="142"/>
    </row>
    <row r="37" spans="11:13" x14ac:dyDescent="0.25">
      <c r="K37" s="142"/>
      <c r="L37" s="142"/>
      <c r="M37" s="142"/>
    </row>
    <row r="38" spans="11:13" x14ac:dyDescent="0.25">
      <c r="K38" s="142"/>
      <c r="L38" s="142"/>
      <c r="M38" s="142"/>
    </row>
    <row r="39" spans="11:13" x14ac:dyDescent="0.25">
      <c r="K39" s="142"/>
      <c r="L39" s="142"/>
      <c r="M39" s="142"/>
    </row>
    <row r="40" spans="11:13" x14ac:dyDescent="0.25">
      <c r="K40" s="142"/>
      <c r="L40" s="142"/>
      <c r="M40" s="142"/>
    </row>
    <row r="41" spans="11:13" x14ac:dyDescent="0.25">
      <c r="K41" s="142"/>
      <c r="L41" s="142"/>
      <c r="M41" s="142"/>
    </row>
    <row r="42" spans="11:13" x14ac:dyDescent="0.25">
      <c r="K42" s="142"/>
      <c r="L42" s="142"/>
      <c r="M42" s="142"/>
    </row>
    <row r="43" spans="11:13" x14ac:dyDescent="0.25">
      <c r="K43" s="142"/>
      <c r="L43" s="142"/>
      <c r="M43" s="142"/>
    </row>
    <row r="44" spans="11:13" x14ac:dyDescent="0.25">
      <c r="K44" s="142"/>
      <c r="L44" s="142"/>
      <c r="M44" s="142"/>
    </row>
    <row r="45" spans="11:13" x14ac:dyDescent="0.25">
      <c r="K45" s="142"/>
      <c r="L45" s="142"/>
      <c r="M45" s="142"/>
    </row>
    <row r="46" spans="11:13" x14ac:dyDescent="0.25">
      <c r="K46" s="142"/>
      <c r="L46" s="142"/>
      <c r="M46" s="142"/>
    </row>
    <row r="47" spans="11:13" x14ac:dyDescent="0.25">
      <c r="K47" s="142"/>
      <c r="L47" s="142"/>
      <c r="M47" s="142"/>
    </row>
    <row r="48" spans="11:13" x14ac:dyDescent="0.25">
      <c r="K48" s="142"/>
      <c r="L48" s="142"/>
      <c r="M48" s="142"/>
    </row>
    <row r="49" spans="11:13" x14ac:dyDescent="0.25">
      <c r="K49" s="142"/>
      <c r="L49" s="142"/>
      <c r="M49" s="142"/>
    </row>
    <row r="50" spans="11:13" x14ac:dyDescent="0.25">
      <c r="K50" s="142"/>
      <c r="L50" s="142"/>
      <c r="M50" s="142"/>
    </row>
    <row r="51" spans="11:13" x14ac:dyDescent="0.25">
      <c r="K51" s="142"/>
      <c r="L51" s="142"/>
      <c r="M51" s="142"/>
    </row>
    <row r="52" spans="11:13" x14ac:dyDescent="0.25">
      <c r="K52" s="142"/>
      <c r="L52" s="142"/>
      <c r="M52" s="142"/>
    </row>
    <row r="53" spans="11:13" x14ac:dyDescent="0.25">
      <c r="K53" s="142"/>
      <c r="L53" s="142"/>
      <c r="M53" s="142"/>
    </row>
    <row r="54" spans="11:13" x14ac:dyDescent="0.25">
      <c r="K54" s="142"/>
      <c r="L54" s="142"/>
      <c r="M54" s="142"/>
    </row>
    <row r="55" spans="11:13" x14ac:dyDescent="0.25">
      <c r="K55" s="142"/>
      <c r="L55" s="142"/>
      <c r="M55" s="142"/>
    </row>
    <row r="56" spans="11:13" x14ac:dyDescent="0.25">
      <c r="K56" s="142"/>
      <c r="L56" s="142"/>
      <c r="M56" s="142"/>
    </row>
    <row r="57" spans="11:13" x14ac:dyDescent="0.25">
      <c r="K57" s="142"/>
      <c r="L57" s="142"/>
      <c r="M57" s="142"/>
    </row>
    <row r="58" spans="11:13" x14ac:dyDescent="0.25">
      <c r="K58" s="142"/>
      <c r="L58" s="142"/>
      <c r="M58" s="142"/>
    </row>
    <row r="59" spans="11:13" x14ac:dyDescent="0.25">
      <c r="K59" s="142"/>
      <c r="L59" s="142"/>
      <c r="M59" s="142"/>
    </row>
    <row r="60" spans="11:13" x14ac:dyDescent="0.25">
      <c r="K60" s="142"/>
      <c r="L60" s="142"/>
      <c r="M60" s="142"/>
    </row>
    <row r="61" spans="11:13" x14ac:dyDescent="0.25">
      <c r="K61" s="142"/>
      <c r="L61" s="142"/>
      <c r="M61" s="142"/>
    </row>
    <row r="62" spans="11:13" x14ac:dyDescent="0.25">
      <c r="K62" s="142"/>
      <c r="L62" s="142"/>
      <c r="M62" s="142"/>
    </row>
    <row r="63" spans="11:13" x14ac:dyDescent="0.25">
      <c r="K63" s="142"/>
      <c r="L63" s="142"/>
      <c r="M63" s="142"/>
    </row>
    <row r="64" spans="11:13" x14ac:dyDescent="0.25">
      <c r="K64" s="142"/>
      <c r="L64" s="142"/>
      <c r="M64" s="142"/>
    </row>
    <row r="65" spans="11:13" x14ac:dyDescent="0.25">
      <c r="K65" s="142"/>
      <c r="L65" s="142"/>
      <c r="M65" s="142"/>
    </row>
    <row r="66" spans="11:13" x14ac:dyDescent="0.25">
      <c r="K66" s="142"/>
      <c r="L66" s="142"/>
      <c r="M66" s="142"/>
    </row>
    <row r="67" spans="11:13" x14ac:dyDescent="0.25">
      <c r="K67" s="142"/>
      <c r="L67" s="142"/>
      <c r="M67" s="142"/>
    </row>
    <row r="68" spans="11:13" x14ac:dyDescent="0.25">
      <c r="K68" s="142"/>
      <c r="L68" s="142"/>
      <c r="M68" s="142"/>
    </row>
    <row r="69" spans="11:13" x14ac:dyDescent="0.25">
      <c r="K69" s="142"/>
      <c r="L69" s="142"/>
      <c r="M69" s="142"/>
    </row>
    <row r="70" spans="11:13" x14ac:dyDescent="0.25">
      <c r="K70" s="142"/>
      <c r="L70" s="142"/>
      <c r="M70" s="142"/>
    </row>
    <row r="71" spans="11:13" x14ac:dyDescent="0.25">
      <c r="K71" s="142"/>
      <c r="L71" s="142"/>
      <c r="M71" s="142"/>
    </row>
    <row r="72" spans="11:13" x14ac:dyDescent="0.25">
      <c r="K72" s="142"/>
      <c r="L72" s="142"/>
      <c r="M72" s="142"/>
    </row>
    <row r="73" spans="11:13" x14ac:dyDescent="0.25">
      <c r="K73" s="142"/>
      <c r="L73" s="142"/>
      <c r="M73" s="142"/>
    </row>
    <row r="74" spans="11:13" x14ac:dyDescent="0.25">
      <c r="K74" s="142"/>
      <c r="L74" s="142"/>
      <c r="M74" s="142"/>
    </row>
    <row r="75" spans="11:13" x14ac:dyDescent="0.25">
      <c r="K75" s="142"/>
      <c r="L75" s="142"/>
      <c r="M75" s="142"/>
    </row>
    <row r="76" spans="11:13" x14ac:dyDescent="0.25">
      <c r="K76" s="142"/>
      <c r="L76" s="142"/>
      <c r="M76" s="142"/>
    </row>
    <row r="77" spans="11:13" x14ac:dyDescent="0.25">
      <c r="K77" s="142"/>
      <c r="L77" s="142"/>
      <c r="M77" s="142"/>
    </row>
    <row r="78" spans="11:13" x14ac:dyDescent="0.25">
      <c r="K78" s="142"/>
      <c r="L78" s="142"/>
      <c r="M78" s="142"/>
    </row>
    <row r="79" spans="11:13" x14ac:dyDescent="0.25">
      <c r="K79" s="142"/>
      <c r="L79" s="142"/>
      <c r="M79" s="142"/>
    </row>
    <row r="80" spans="11:13" x14ac:dyDescent="0.25">
      <c r="K80" s="142"/>
      <c r="L80" s="142"/>
      <c r="M80" s="142"/>
    </row>
    <row r="81" spans="11:13" x14ac:dyDescent="0.25">
      <c r="K81" s="142"/>
      <c r="L81" s="142"/>
      <c r="M81" s="142"/>
    </row>
    <row r="82" spans="11:13" x14ac:dyDescent="0.25">
      <c r="K82" s="142"/>
      <c r="L82" s="142"/>
      <c r="M82" s="142"/>
    </row>
    <row r="83" spans="11:13" x14ac:dyDescent="0.25">
      <c r="K83" s="142"/>
      <c r="L83" s="142"/>
      <c r="M83" s="142"/>
    </row>
    <row r="84" spans="11:13" x14ac:dyDescent="0.25">
      <c r="K84" s="142"/>
      <c r="L84" s="142"/>
      <c r="M84" s="142"/>
    </row>
    <row r="85" spans="11:13" x14ac:dyDescent="0.25">
      <c r="K85" s="142"/>
      <c r="L85" s="142"/>
      <c r="M85" s="142"/>
    </row>
    <row r="86" spans="11:13" x14ac:dyDescent="0.25">
      <c r="K86" s="142"/>
      <c r="L86" s="142"/>
      <c r="M86" s="142"/>
    </row>
    <row r="87" spans="11:13" x14ac:dyDescent="0.25">
      <c r="K87" s="142"/>
      <c r="L87" s="142"/>
      <c r="M87" s="142"/>
    </row>
    <row r="88" spans="11:13" x14ac:dyDescent="0.25">
      <c r="K88" s="142"/>
      <c r="L88" s="142"/>
      <c r="M88" s="142"/>
    </row>
    <row r="89" spans="11:13" x14ac:dyDescent="0.25">
      <c r="K89" s="142"/>
      <c r="L89" s="142"/>
      <c r="M89" s="142"/>
    </row>
    <row r="90" spans="11:13" x14ac:dyDescent="0.25">
      <c r="K90" s="142"/>
      <c r="L90" s="142"/>
      <c r="M90" s="142"/>
    </row>
    <row r="91" spans="11:13" x14ac:dyDescent="0.25">
      <c r="K91" s="142"/>
      <c r="L91" s="142"/>
      <c r="M91" s="142"/>
    </row>
    <row r="92" spans="11:13" x14ac:dyDescent="0.25">
      <c r="K92" s="142"/>
      <c r="L92" s="142"/>
      <c r="M92" s="142"/>
    </row>
    <row r="93" spans="11:13" x14ac:dyDescent="0.25">
      <c r="K93" s="142"/>
      <c r="L93" s="142"/>
      <c r="M93" s="142"/>
    </row>
    <row r="94" spans="11:13" x14ac:dyDescent="0.25">
      <c r="K94" s="142"/>
      <c r="L94" s="142"/>
      <c r="M94" s="142"/>
    </row>
    <row r="95" spans="11:13" x14ac:dyDescent="0.25">
      <c r="K95" s="142"/>
      <c r="L95" s="142"/>
      <c r="M95" s="142"/>
    </row>
    <row r="96" spans="11:13" x14ac:dyDescent="0.25">
      <c r="K96" s="142"/>
      <c r="L96" s="142"/>
      <c r="M96" s="142"/>
    </row>
    <row r="97" spans="11:13" x14ac:dyDescent="0.25">
      <c r="K97" s="142"/>
      <c r="L97" s="142"/>
      <c r="M97" s="142"/>
    </row>
    <row r="98" spans="11:13" x14ac:dyDescent="0.25">
      <c r="K98" s="142"/>
      <c r="L98" s="142"/>
      <c r="M98" s="142"/>
    </row>
    <row r="99" spans="11:13" x14ac:dyDescent="0.25">
      <c r="K99" s="142"/>
      <c r="L99" s="142"/>
      <c r="M99" s="142"/>
    </row>
    <row r="100" spans="11:13" x14ac:dyDescent="0.25">
      <c r="K100" s="142"/>
      <c r="L100" s="142"/>
      <c r="M100" s="142"/>
    </row>
    <row r="101" spans="11:13" x14ac:dyDescent="0.25">
      <c r="K101" s="142"/>
      <c r="L101" s="142"/>
      <c r="M101" s="142"/>
    </row>
    <row r="102" spans="11:13" x14ac:dyDescent="0.25">
      <c r="K102" s="142"/>
      <c r="L102" s="142"/>
      <c r="M102" s="142"/>
    </row>
    <row r="103" spans="11:13" x14ac:dyDescent="0.25">
      <c r="K103" s="142"/>
      <c r="L103" s="142"/>
      <c r="M103" s="142"/>
    </row>
    <row r="104" spans="11:13" x14ac:dyDescent="0.25">
      <c r="K104" s="142"/>
      <c r="L104" s="142"/>
      <c r="M104" s="142"/>
    </row>
    <row r="105" spans="11:13" x14ac:dyDescent="0.25">
      <c r="K105" s="142"/>
      <c r="L105" s="142"/>
      <c r="M105" s="142"/>
    </row>
    <row r="106" spans="11:13" x14ac:dyDescent="0.25">
      <c r="K106" s="142"/>
      <c r="L106" s="142"/>
      <c r="M106" s="142"/>
    </row>
    <row r="107" spans="11:13" x14ac:dyDescent="0.25">
      <c r="K107" s="142"/>
      <c r="L107" s="142"/>
      <c r="M107" s="142"/>
    </row>
    <row r="108" spans="11:13" x14ac:dyDescent="0.25">
      <c r="K108" s="142"/>
      <c r="L108" s="142"/>
      <c r="M108" s="142"/>
    </row>
    <row r="109" spans="11:13" x14ac:dyDescent="0.25">
      <c r="K109" s="142"/>
      <c r="L109" s="142"/>
      <c r="M109" s="142"/>
    </row>
    <row r="110" spans="11:13" x14ac:dyDescent="0.25">
      <c r="K110" s="142"/>
      <c r="L110" s="142"/>
      <c r="M110" s="142"/>
    </row>
    <row r="111" spans="11:13" x14ac:dyDescent="0.25">
      <c r="K111" s="142"/>
      <c r="L111" s="142"/>
      <c r="M111" s="142"/>
    </row>
    <row r="112" spans="11:13" x14ac:dyDescent="0.25">
      <c r="K112" s="142"/>
      <c r="L112" s="142"/>
      <c r="M112" s="142"/>
    </row>
    <row r="113" spans="11:13" x14ac:dyDescent="0.25">
      <c r="K113" s="142"/>
      <c r="L113" s="142"/>
      <c r="M113" s="142"/>
    </row>
    <row r="114" spans="11:13" x14ac:dyDescent="0.25">
      <c r="K114" s="142"/>
      <c r="L114" s="142"/>
      <c r="M114" s="142"/>
    </row>
    <row r="115" spans="11:13" x14ac:dyDescent="0.25">
      <c r="K115" s="142"/>
      <c r="L115" s="142"/>
      <c r="M115" s="142"/>
    </row>
    <row r="116" spans="11:13" x14ac:dyDescent="0.25">
      <c r="K116" s="142"/>
      <c r="L116" s="142"/>
      <c r="M116" s="142"/>
    </row>
    <row r="117" spans="11:13" x14ac:dyDescent="0.25">
      <c r="K117" s="142"/>
      <c r="L117" s="142"/>
      <c r="M117" s="142"/>
    </row>
    <row r="118" spans="11:13" x14ac:dyDescent="0.25">
      <c r="K118" s="142"/>
      <c r="L118" s="142"/>
      <c r="M118" s="142"/>
    </row>
  </sheetData>
  <conditionalFormatting sqref="K2:K25">
    <cfRule type="cellIs" dxfId="23" priority="3" operator="lessThan">
      <formula>-0.2</formula>
    </cfRule>
    <cfRule type="cellIs" dxfId="22" priority="4" operator="greaterThan">
      <formula>0.2</formula>
    </cfRule>
  </conditionalFormatting>
  <conditionalFormatting sqref="L2:L25">
    <cfRule type="cellIs" dxfId="21" priority="1" operator="lessThan">
      <formula>-0.2</formula>
    </cfRule>
    <cfRule type="cellIs" dxfId="20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theme="9" tint="0.59999389629810485"/>
  </sheetPr>
  <dimension ref="A1:M118"/>
  <sheetViews>
    <sheetView showGridLines="0" topLeftCell="G1" zoomScale="80" zoomScaleNormal="80" workbookViewId="0">
      <selection activeCell="AJ47" sqref="AJ47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4" width="6.42578125" bestFit="1" customWidth="1"/>
    <col min="5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3</v>
      </c>
      <c r="B2" t="str">
        <f>VLOOKUP(C:C,worksheet!A:T, 3, FALSE)</f>
        <v>SR-94 WB</v>
      </c>
      <c r="C2">
        <f>'[2]SR-94 WB'!A2</f>
        <v>28011</v>
      </c>
      <c r="D2">
        <f>VLOOKUP(C:C,worksheet!A:T, 4, FALSE)</f>
        <v>3</v>
      </c>
      <c r="E2">
        <f>VLOOKUP(C:C,worksheet!A:T, 5, FALSE)</f>
        <v>0.42</v>
      </c>
      <c r="F2" t="str">
        <f>VLOOKUP(C:C,worksheet!A:T, 6, FALSE)</f>
        <v>GROVE</v>
      </c>
      <c r="G2">
        <f>VLOOKUP(C:C,worksheet!A:T, 8, FALSE)</f>
        <v>64.3</v>
      </c>
      <c r="H2">
        <f>VLOOKUP(C:C,worksheet!A:T, 10, FALSE)</f>
        <v>66.930000000000007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3</v>
      </c>
      <c r="B3" t="str">
        <f>VLOOKUP(C:C,worksheet!A:T, 3, FALSE)</f>
        <v>SR-94 WB</v>
      </c>
      <c r="C3">
        <f>'[2]SR-94 WB'!A3</f>
        <v>28007</v>
      </c>
      <c r="D3">
        <f>VLOOKUP(C:C,worksheet!A:T, 4, FALSE)</f>
        <v>4</v>
      </c>
      <c r="E3">
        <f>VLOOKUP(C:C,worksheet!A:T, 5, FALSE)</f>
        <v>0.35</v>
      </c>
      <c r="F3" t="str">
        <f>VLOOKUP(C:C,worksheet!A:T, 6, FALSE)</f>
        <v>LEMON GROVE</v>
      </c>
      <c r="G3">
        <f>VLOOKUP(C:C,worksheet!A:T, 8, FALSE)</f>
        <v>64.3</v>
      </c>
      <c r="H3">
        <f>VLOOKUP(C:C,worksheet!A:T, 10, FALSE)</f>
        <v>66.930000000000007</v>
      </c>
      <c r="I3">
        <f>VLOOKUP(C:C,worksheet!A:T, 13, FALSE)</f>
        <v>0</v>
      </c>
      <c r="J3">
        <f>VLOOKUP(C:C,worksheet!A:T, 15, FALSE)</f>
        <v>0</v>
      </c>
      <c r="K3" s="143">
        <f t="shared" ref="K3:K31" si="0">(I3/G3)-1</f>
        <v>-1</v>
      </c>
      <c r="L3" s="143">
        <f t="shared" ref="L3:L31" si="1">(J3/H3)-1</f>
        <v>-1</v>
      </c>
      <c r="M3" s="142"/>
    </row>
    <row r="4" spans="1:13" x14ac:dyDescent="0.25">
      <c r="A4">
        <f>VLOOKUP(C:C,worksheet!A:T, 2, FALSE)</f>
        <v>3</v>
      </c>
      <c r="B4" t="str">
        <f>VLOOKUP(C:C,worksheet!A:T, 3, FALSE)</f>
        <v>SR-94 WB</v>
      </c>
      <c r="C4">
        <f>'[2]SR-94 WB'!A4</f>
        <v>28000</v>
      </c>
      <c r="D4">
        <f>VLOOKUP(C:C,worksheet!A:T, 4, FALSE)</f>
        <v>5</v>
      </c>
      <c r="E4">
        <f>VLOOKUP(C:C,worksheet!A:T, 5, FALSE)</f>
        <v>0.23</v>
      </c>
      <c r="F4" t="str">
        <f>VLOOKUP(C:C,worksheet!A:T, 6, FALSE)</f>
        <v>LEMON GROVE</v>
      </c>
      <c r="G4">
        <f>VLOOKUP(C:C,worksheet!A:T, 8, FALSE)</f>
        <v>63.5</v>
      </c>
      <c r="H4">
        <f>VLOOKUP(C:C,worksheet!A:T, 10, FALSE)</f>
        <v>67.16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A5">
        <f>VLOOKUP(C:C,worksheet!A:T, 2, FALSE)</f>
        <v>3</v>
      </c>
      <c r="B5" t="str">
        <f>VLOOKUP(C:C,worksheet!A:T, 3, FALSE)</f>
        <v>SR-94 WB</v>
      </c>
      <c r="C5">
        <f>'[2]SR-94 WB'!A5</f>
        <v>27998</v>
      </c>
      <c r="D5">
        <f>VLOOKUP(C:C,worksheet!A:T, 4, FALSE)</f>
        <v>6</v>
      </c>
      <c r="E5">
        <f>VLOOKUP(C:C,worksheet!A:T, 5, FALSE)</f>
        <v>0.1</v>
      </c>
      <c r="F5" t="str">
        <f>VLOOKUP(C:C,worksheet!A:T, 6, FALSE)</f>
        <v>WAITE</v>
      </c>
      <c r="G5">
        <f>VLOOKUP(C:C,worksheet!A:T, 8, FALSE)</f>
        <v>61.52</v>
      </c>
      <c r="H5">
        <f>VLOOKUP(C:C,worksheet!A:T, 10, FALSE)</f>
        <v>66.14</v>
      </c>
      <c r="I5">
        <f>VLOOKUP(C:C,worksheet!A:T, 13, FALSE)</f>
        <v>0</v>
      </c>
      <c r="J5">
        <f>VLOOKUP(C:C,worksheet!A:T, 15, FALSE)</f>
        <v>0</v>
      </c>
      <c r="K5" s="143">
        <f t="shared" si="0"/>
        <v>-1</v>
      </c>
      <c r="L5" s="143">
        <f t="shared" si="1"/>
        <v>-1</v>
      </c>
      <c r="M5" s="142"/>
    </row>
    <row r="6" spans="1:13" x14ac:dyDescent="0.25">
      <c r="A6">
        <f>VLOOKUP(C:C,worksheet!A:T, 2, FALSE)</f>
        <v>3</v>
      </c>
      <c r="B6" t="str">
        <f>VLOOKUP(C:C,worksheet!A:T, 3, FALSE)</f>
        <v>SR-94 WB</v>
      </c>
      <c r="C6">
        <f>'[2]SR-94 WB'!A6</f>
        <v>27988</v>
      </c>
      <c r="D6">
        <f>VLOOKUP(C:C,worksheet!A:T, 4, FALSE)</f>
        <v>7</v>
      </c>
      <c r="E6">
        <f>VLOOKUP(C:C,worksheet!A:T, 5, FALSE)</f>
        <v>0.31</v>
      </c>
      <c r="F6" t="str">
        <f>VLOOKUP(C:C,worksheet!A:T, 6, FALSE)</f>
        <v>MASSACHUSETTS</v>
      </c>
      <c r="G6">
        <f>VLOOKUP(C:C,worksheet!A:T, 8, FALSE)</f>
        <v>61.52</v>
      </c>
      <c r="H6">
        <f>VLOOKUP(C:C,worksheet!A:T, 10, FALSE)</f>
        <v>66.14</v>
      </c>
      <c r="I6">
        <f>VLOOKUP(C:C,worksheet!A:T, 13, FALSE)</f>
        <v>0</v>
      </c>
      <c r="J6">
        <f>VLOOKUP(C:C,worksheet!A:T, 15, FALSE)</f>
        <v>0</v>
      </c>
      <c r="K6" s="143">
        <f t="shared" si="0"/>
        <v>-1</v>
      </c>
      <c r="L6" s="143">
        <f t="shared" si="1"/>
        <v>-1</v>
      </c>
      <c r="M6" s="142"/>
    </row>
    <row r="7" spans="1:13" x14ac:dyDescent="0.25">
      <c r="A7">
        <f>VLOOKUP(C:C,worksheet!A:T, 2, FALSE)</f>
        <v>3</v>
      </c>
      <c r="B7" t="str">
        <f>VLOOKUP(C:C,worksheet!A:T, 3, FALSE)</f>
        <v>SR-94 WB</v>
      </c>
      <c r="C7">
        <f>'[2]SR-94 WB'!A7</f>
        <v>27985</v>
      </c>
      <c r="D7">
        <f>VLOOKUP(C:C,worksheet!A:T, 4, FALSE)</f>
        <v>9</v>
      </c>
      <c r="E7">
        <f>VLOOKUP(C:C,worksheet!A:T, 5, FALSE)</f>
        <v>0.21</v>
      </c>
      <c r="F7" t="str">
        <f>VLOOKUP(C:C,worksheet!A:T, 6, FALSE)</f>
        <v>COLLEGE</v>
      </c>
      <c r="G7">
        <f>VLOOKUP(C:C,worksheet!A:T, 8, FALSE)</f>
        <v>59.03</v>
      </c>
      <c r="H7">
        <f>VLOOKUP(C:C,worksheet!A:T, 10, FALSE)</f>
        <v>66.33</v>
      </c>
      <c r="I7">
        <f>VLOOKUP(C:C,worksheet!A:T, 13, FALSE)</f>
        <v>0</v>
      </c>
      <c r="J7">
        <f>VLOOKUP(C:C,worksheet!A:T, 15, FALSE)</f>
        <v>0</v>
      </c>
      <c r="K7" s="143">
        <f t="shared" si="0"/>
        <v>-1</v>
      </c>
      <c r="L7" s="143">
        <f t="shared" si="1"/>
        <v>-1</v>
      </c>
      <c r="M7" s="142"/>
    </row>
    <row r="8" spans="1:13" x14ac:dyDescent="0.25">
      <c r="A8">
        <f>VLOOKUP(C:C,worksheet!A:T, 2, FALSE)</f>
        <v>3</v>
      </c>
      <c r="B8" t="str">
        <f>VLOOKUP(C:C,worksheet!A:T, 3, FALSE)</f>
        <v>SR-94 WB</v>
      </c>
      <c r="C8">
        <f>'[2]SR-94 WB'!A8</f>
        <v>27589</v>
      </c>
      <c r="D8">
        <f>VLOOKUP(C:C,worksheet!A:T, 4, FALSE)</f>
        <v>10</v>
      </c>
      <c r="E8">
        <f>VLOOKUP(C:C,worksheet!A:T, 5, FALSE)</f>
        <v>0.13</v>
      </c>
      <c r="F8" t="str">
        <f>VLOOKUP(C:C,worksheet!A:T, 6, FALSE)</f>
        <v>BROADWAY</v>
      </c>
      <c r="G8">
        <f>VLOOKUP(C:C,worksheet!A:T, 8, FALSE)</f>
        <v>59.03</v>
      </c>
      <c r="H8">
        <f>VLOOKUP(C:C,worksheet!A:T, 10, FALSE)</f>
        <v>66.33</v>
      </c>
      <c r="I8">
        <f>VLOOKUP(C:C,worksheet!A:T, 13, FALSE)</f>
        <v>0</v>
      </c>
      <c r="J8">
        <f>VLOOKUP(C:C,worksheet!A:T, 15, FALSE)</f>
        <v>0</v>
      </c>
      <c r="K8" s="143">
        <f t="shared" si="0"/>
        <v>-1</v>
      </c>
      <c r="L8" s="143">
        <f t="shared" si="1"/>
        <v>-1</v>
      </c>
      <c r="M8" s="142"/>
    </row>
    <row r="9" spans="1:13" x14ac:dyDescent="0.25">
      <c r="A9">
        <f>VLOOKUP(C:C,worksheet!A:T, 2, FALSE)</f>
        <v>3</v>
      </c>
      <c r="B9" t="str">
        <f>VLOOKUP(C:C,worksheet!A:T, 3, FALSE)</f>
        <v>SR-94 WB</v>
      </c>
      <c r="C9">
        <f>'[2]SR-94 WB'!A9</f>
        <v>27981</v>
      </c>
      <c r="D9">
        <f>VLOOKUP(C:C,worksheet!A:T, 4, FALSE)</f>
        <v>11</v>
      </c>
      <c r="E9">
        <f>VLOOKUP(C:C,worksheet!A:T, 5, FALSE)</f>
        <v>0.23</v>
      </c>
      <c r="F9" t="str">
        <f>VLOOKUP(C:C,worksheet!A:T, 6, FALSE)</f>
        <v>COLLEGE</v>
      </c>
      <c r="G9">
        <f>VLOOKUP(C:C,worksheet!A:T, 8, FALSE)</f>
        <v>57</v>
      </c>
      <c r="H9">
        <f>VLOOKUP(C:C,worksheet!A:T, 10, FALSE)</f>
        <v>67.25</v>
      </c>
      <c r="I9">
        <f>VLOOKUP(C:C,worksheet!A:T, 13, FALSE)</f>
        <v>0</v>
      </c>
      <c r="J9">
        <f>VLOOKUP(C:C,worksheet!A:T, 15, FALSE)</f>
        <v>0</v>
      </c>
      <c r="K9" s="143">
        <f t="shared" si="0"/>
        <v>-1</v>
      </c>
      <c r="L9" s="143">
        <f t="shared" si="1"/>
        <v>-1</v>
      </c>
      <c r="M9" s="142"/>
    </row>
    <row r="10" spans="1:13" x14ac:dyDescent="0.25">
      <c r="A10">
        <f>VLOOKUP(C:C,worksheet!A:T, 2, FALSE)</f>
        <v>3</v>
      </c>
      <c r="B10" t="str">
        <f>VLOOKUP(C:C,worksheet!A:T, 3, FALSE)</f>
        <v>SR-94 WB</v>
      </c>
      <c r="C10">
        <f>'[2]SR-94 WB'!A10</f>
        <v>27980</v>
      </c>
      <c r="D10">
        <f>VLOOKUP(C:C,worksheet!A:T, 4, FALSE)</f>
        <v>12</v>
      </c>
      <c r="E10">
        <f>VLOOKUP(C:C,worksheet!A:T, 5, FALSE)</f>
        <v>0.22</v>
      </c>
      <c r="F10" t="str">
        <f>VLOOKUP(C:C,worksheet!A:T, 6, FALSE)</f>
        <v>COLLEGE GROVE</v>
      </c>
      <c r="G10">
        <f>VLOOKUP(C:C,worksheet!A:T, 8, FALSE)</f>
        <v>57</v>
      </c>
      <c r="H10">
        <f>VLOOKUP(C:C,worksheet!A:T, 10, FALSE)</f>
        <v>67.25</v>
      </c>
      <c r="I10">
        <f>VLOOKUP(C:C,worksheet!A:T, 13, FALSE)</f>
        <v>0</v>
      </c>
      <c r="J10">
        <f>VLOOKUP(C:C,worksheet!A:T, 15, FALSE)</f>
        <v>0</v>
      </c>
      <c r="K10" s="143">
        <f t="shared" si="0"/>
        <v>-1</v>
      </c>
      <c r="L10" s="143">
        <f t="shared" si="1"/>
        <v>-1</v>
      </c>
      <c r="M10" s="142"/>
    </row>
    <row r="11" spans="1:13" x14ac:dyDescent="0.25">
      <c r="A11">
        <f>VLOOKUP(C:C,worksheet!A:T, 2, FALSE)</f>
        <v>3</v>
      </c>
      <c r="B11" t="str">
        <f>VLOOKUP(C:C,worksheet!A:T, 3, FALSE)</f>
        <v>SR-94 WB</v>
      </c>
      <c r="C11">
        <f>'[2]SR-94 WB'!A11</f>
        <v>29016</v>
      </c>
      <c r="D11">
        <f>VLOOKUP(C:C,worksheet!A:T, 4, FALSE)</f>
        <v>13</v>
      </c>
      <c r="E11">
        <f>VLOOKUP(C:C,worksheet!A:T, 5, FALSE)</f>
        <v>1.1499999999999999</v>
      </c>
      <c r="F11" t="str">
        <f>VLOOKUP(C:C,worksheet!A:T, 6, FALSE)</f>
        <v>COLLEGE GROVE</v>
      </c>
      <c r="G11">
        <f>VLOOKUP(C:C,worksheet!A:T, 8, FALSE)</f>
        <v>65.83</v>
      </c>
      <c r="H11">
        <f>VLOOKUP(C:C,worksheet!A:T, 10, FALSE)</f>
        <v>59.36</v>
      </c>
      <c r="I11">
        <f>VLOOKUP(C:C,worksheet!A:T, 13, FALSE)</f>
        <v>0</v>
      </c>
      <c r="J11">
        <f>VLOOKUP(C:C,worksheet!A:T, 15, FALSE)</f>
        <v>0</v>
      </c>
      <c r="K11" s="143">
        <f t="shared" si="0"/>
        <v>-1</v>
      </c>
      <c r="L11" s="143">
        <f t="shared" si="1"/>
        <v>-1</v>
      </c>
      <c r="M11" s="142"/>
    </row>
    <row r="12" spans="1:13" x14ac:dyDescent="0.25">
      <c r="A12">
        <f>VLOOKUP(C:C,worksheet!A:T, 2, FALSE)</f>
        <v>3</v>
      </c>
      <c r="B12" t="str">
        <f>VLOOKUP(C:C,worksheet!A:T, 3, FALSE)</f>
        <v>SR-94 WB</v>
      </c>
      <c r="C12">
        <f>'[2]SR-94 WB'!A12</f>
        <v>29024</v>
      </c>
      <c r="D12">
        <f>VLOOKUP(C:C,worksheet!A:T, 4, FALSE)</f>
        <v>15</v>
      </c>
      <c r="E12">
        <f>VLOOKUP(C:C,worksheet!A:T, 5, FALSE)</f>
        <v>0.35</v>
      </c>
      <c r="F12" t="str">
        <f>VLOOKUP(C:C,worksheet!A:T, 6, FALSE)</f>
        <v>KELTON</v>
      </c>
      <c r="G12">
        <f>VLOOKUP(C:C,worksheet!A:T, 8, FALSE)</f>
        <v>49.92</v>
      </c>
      <c r="H12">
        <f>VLOOKUP(C:C,worksheet!A:T, 10, FALSE)</f>
        <v>68.63</v>
      </c>
      <c r="I12">
        <f>VLOOKUP(C:C,worksheet!A:T, 13, FALSE)</f>
        <v>0</v>
      </c>
      <c r="J12">
        <f>VLOOKUP(C:C,worksheet!A:T, 15, FALSE)</f>
        <v>0</v>
      </c>
      <c r="K12" s="143">
        <f t="shared" si="0"/>
        <v>-1</v>
      </c>
      <c r="L12" s="143">
        <f t="shared" si="1"/>
        <v>-1</v>
      </c>
      <c r="M12" s="142"/>
    </row>
    <row r="13" spans="1:13" x14ac:dyDescent="0.25">
      <c r="A13">
        <f>VLOOKUP(C:C,worksheet!A:T, 2, FALSE)</f>
        <v>3</v>
      </c>
      <c r="B13" t="str">
        <f>VLOOKUP(C:C,worksheet!A:T, 3, FALSE)</f>
        <v>SR-94 WB</v>
      </c>
      <c r="C13">
        <f>'[2]SR-94 WB'!A13</f>
        <v>29028</v>
      </c>
      <c r="D13">
        <f>VLOOKUP(C:C,worksheet!A:T, 4, FALSE)</f>
        <v>16</v>
      </c>
      <c r="E13">
        <f>VLOOKUP(C:C,worksheet!A:T, 5, FALSE)</f>
        <v>0.17</v>
      </c>
      <c r="F13" t="str">
        <f>VLOOKUP(C:C,worksheet!A:T, 6, FALSE)</f>
        <v>KELTON</v>
      </c>
      <c r="G13">
        <f>VLOOKUP(C:C,worksheet!A:T, 8, FALSE)</f>
        <v>49.92</v>
      </c>
      <c r="H13">
        <f>VLOOKUP(C:C,worksheet!A:T, 10, FALSE)</f>
        <v>68.63</v>
      </c>
      <c r="I13">
        <f>VLOOKUP(C:C,worksheet!A:T, 13, FALSE)</f>
        <v>0</v>
      </c>
      <c r="J13">
        <f>VLOOKUP(C:C,worksheet!A:T, 15, FALSE)</f>
        <v>0</v>
      </c>
      <c r="K13" s="143">
        <f t="shared" si="0"/>
        <v>-1</v>
      </c>
      <c r="L13" s="143">
        <f t="shared" si="1"/>
        <v>-1</v>
      </c>
      <c r="M13" s="142"/>
    </row>
    <row r="14" spans="1:13" x14ac:dyDescent="0.25">
      <c r="A14">
        <f>VLOOKUP(C:C,worksheet!A:T, 2, FALSE)</f>
        <v>3</v>
      </c>
      <c r="B14" t="str">
        <f>VLOOKUP(C:C,worksheet!A:T, 3, FALSE)</f>
        <v>SR-94 WB</v>
      </c>
      <c r="C14">
        <f>'[2]SR-94 WB'!A14</f>
        <v>29033</v>
      </c>
      <c r="D14">
        <f>VLOOKUP(C:C,worksheet!A:T, 4, FALSE)</f>
        <v>17</v>
      </c>
      <c r="E14">
        <f>VLOOKUP(C:C,worksheet!A:T, 5, FALSE)</f>
        <v>0.31</v>
      </c>
      <c r="F14" t="str">
        <f>VLOOKUP(C:C,worksheet!A:T, 6, FALSE)</f>
        <v>EUCLID</v>
      </c>
      <c r="G14">
        <f>VLOOKUP(C:C,worksheet!A:T, 8, FALSE)</f>
        <v>46.74</v>
      </c>
      <c r="H14">
        <f>VLOOKUP(C:C,worksheet!A:T, 10, FALSE)</f>
        <v>66.94</v>
      </c>
      <c r="I14">
        <f>VLOOKUP(C:C,worksheet!A:T, 13, FALSE)</f>
        <v>0</v>
      </c>
      <c r="J14">
        <f>VLOOKUP(C:C,worksheet!A:T, 15, FALSE)</f>
        <v>0</v>
      </c>
      <c r="K14" s="143">
        <f t="shared" si="0"/>
        <v>-1</v>
      </c>
      <c r="L14" s="143">
        <f t="shared" si="1"/>
        <v>-1</v>
      </c>
      <c r="M14" s="142"/>
    </row>
    <row r="15" spans="1:13" x14ac:dyDescent="0.25">
      <c r="A15">
        <f>VLOOKUP(C:C,worksheet!A:T, 2, FALSE)</f>
        <v>3</v>
      </c>
      <c r="B15" t="str">
        <f>VLOOKUP(C:C,worksheet!A:T, 3, FALSE)</f>
        <v>SR-94 WB</v>
      </c>
      <c r="C15">
        <f>'[2]SR-94 WB'!A15</f>
        <v>29037</v>
      </c>
      <c r="D15">
        <f>VLOOKUP(C:C,worksheet!A:T, 4, FALSE)</f>
        <v>18</v>
      </c>
      <c r="E15">
        <f>VLOOKUP(C:C,worksheet!A:T, 5, FALSE)</f>
        <v>0.15</v>
      </c>
      <c r="F15" t="str">
        <f>VLOOKUP(C:C,worksheet!A:T, 6, FALSE)</f>
        <v>EUCLID</v>
      </c>
      <c r="G15">
        <f>VLOOKUP(C:C,worksheet!A:T, 8, FALSE)</f>
        <v>46.74</v>
      </c>
      <c r="H15">
        <f>VLOOKUP(C:C,worksheet!A:T, 10, FALSE)</f>
        <v>66.94</v>
      </c>
      <c r="I15">
        <f>VLOOKUP(C:C,worksheet!A:T, 13, FALSE)</f>
        <v>0</v>
      </c>
      <c r="J15">
        <f>VLOOKUP(C:C,worksheet!A:T, 15, FALSE)</f>
        <v>0</v>
      </c>
      <c r="K15" s="143">
        <f t="shared" si="0"/>
        <v>-1</v>
      </c>
      <c r="L15" s="143">
        <f t="shared" si="1"/>
        <v>-1</v>
      </c>
      <c r="M15" s="142"/>
    </row>
    <row r="16" spans="1:13" x14ac:dyDescent="0.25">
      <c r="A16">
        <f>VLOOKUP(C:C,worksheet!A:T, 2, FALSE)</f>
        <v>3</v>
      </c>
      <c r="B16" t="str">
        <f>VLOOKUP(C:C,worksheet!A:T, 3, FALSE)</f>
        <v>SR-94 WB</v>
      </c>
      <c r="C16">
        <f>'[2]SR-94 WB'!A16</f>
        <v>29041</v>
      </c>
      <c r="D16">
        <f>VLOOKUP(C:C,worksheet!A:T, 4, FALSE)</f>
        <v>19</v>
      </c>
      <c r="E16">
        <f>VLOOKUP(C:C,worksheet!A:T, 5, FALSE)</f>
        <v>0.25</v>
      </c>
      <c r="F16" t="str">
        <f>VLOOKUP(C:C,worksheet!A:T, 6, FALSE)</f>
        <v>EUCLID</v>
      </c>
      <c r="G16">
        <f>VLOOKUP(C:C,worksheet!A:T, 8, FALSE)</f>
        <v>44.54</v>
      </c>
      <c r="H16">
        <f>VLOOKUP(C:C,worksheet!A:T, 10, FALSE)</f>
        <v>63.91</v>
      </c>
      <c r="I16">
        <f>VLOOKUP(C:C,worksheet!A:T, 13, FALSE)</f>
        <v>0</v>
      </c>
      <c r="J16">
        <f>VLOOKUP(C:C,worksheet!A:T, 15, FALSE)</f>
        <v>0</v>
      </c>
      <c r="K16" s="143">
        <f t="shared" si="0"/>
        <v>-1</v>
      </c>
      <c r="L16" s="143">
        <f t="shared" si="1"/>
        <v>-1</v>
      </c>
      <c r="M16" s="142"/>
    </row>
    <row r="17" spans="1:13" x14ac:dyDescent="0.25">
      <c r="A17">
        <f>VLOOKUP(C:C,worksheet!A:T, 2, FALSE)</f>
        <v>3</v>
      </c>
      <c r="B17" t="str">
        <f>VLOOKUP(C:C,worksheet!A:T, 3, FALSE)</f>
        <v>SR-94 WB</v>
      </c>
      <c r="C17">
        <f>'[2]SR-94 WB'!A17</f>
        <v>29042</v>
      </c>
      <c r="D17">
        <f>VLOOKUP(C:C,worksheet!A:T, 4, FALSE)</f>
        <v>20</v>
      </c>
      <c r="E17">
        <f>VLOOKUP(C:C,worksheet!A:T, 5, FALSE)</f>
        <v>0.24</v>
      </c>
      <c r="F17" t="str">
        <f>VLOOKUP(C:C,worksheet!A:T, 6, FALSE)</f>
        <v>47TH</v>
      </c>
      <c r="G17">
        <f>VLOOKUP(C:C,worksheet!A:T, 8, FALSE)</f>
        <v>44.54</v>
      </c>
      <c r="H17">
        <f>VLOOKUP(C:C,worksheet!A:T, 10, FALSE)</f>
        <v>63.91</v>
      </c>
      <c r="I17">
        <f>VLOOKUP(C:C,worksheet!A:T, 13, FALSE)</f>
        <v>0</v>
      </c>
      <c r="J17">
        <f>VLOOKUP(C:C,worksheet!A:T, 15, FALSE)</f>
        <v>0</v>
      </c>
      <c r="K17" s="143">
        <f t="shared" si="0"/>
        <v>-1</v>
      </c>
      <c r="L17" s="143">
        <f t="shared" si="1"/>
        <v>-1</v>
      </c>
      <c r="M17" s="142"/>
    </row>
    <row r="18" spans="1:13" x14ac:dyDescent="0.25">
      <c r="A18">
        <f>VLOOKUP(C:C,worksheet!A:T, 2, FALSE)</f>
        <v>3</v>
      </c>
      <c r="B18" t="str">
        <f>VLOOKUP(C:C,worksheet!A:T, 3, FALSE)</f>
        <v>SR-94 WB</v>
      </c>
      <c r="C18">
        <f>'[2]SR-94 WB'!A18</f>
        <v>22761</v>
      </c>
      <c r="D18">
        <f>VLOOKUP(C:C,worksheet!A:T, 4, FALSE)</f>
        <v>21</v>
      </c>
      <c r="E18">
        <f>VLOOKUP(C:C,worksheet!A:T, 5, FALSE)</f>
        <v>0.17</v>
      </c>
      <c r="F18" t="str">
        <f>VLOOKUP(C:C,worksheet!A:T, 6, FALSE)</f>
        <v>I-805 NB</v>
      </c>
      <c r="G18">
        <f>VLOOKUP(C:C,worksheet!A:T, 8, FALSE)</f>
        <v>43.22</v>
      </c>
      <c r="H18">
        <f>VLOOKUP(C:C,worksheet!A:T, 10, FALSE)</f>
        <v>67.819999999999993</v>
      </c>
      <c r="I18">
        <f>VLOOKUP(C:C,worksheet!A:T, 13, FALSE)</f>
        <v>0</v>
      </c>
      <c r="J18">
        <f>VLOOKUP(C:C,worksheet!A:T, 15, FALSE)</f>
        <v>0</v>
      </c>
      <c r="K18" s="143">
        <f t="shared" si="0"/>
        <v>-1</v>
      </c>
      <c r="L18" s="143">
        <f t="shared" si="1"/>
        <v>-1</v>
      </c>
      <c r="M18" s="142"/>
    </row>
    <row r="19" spans="1:13" x14ac:dyDescent="0.25">
      <c r="A19">
        <f>VLOOKUP(C:C,worksheet!A:T, 2, FALSE)</f>
        <v>3</v>
      </c>
      <c r="B19" t="str">
        <f>VLOOKUP(C:C,worksheet!A:T, 3, FALSE)</f>
        <v>SR-94 WB</v>
      </c>
      <c r="C19">
        <f>'[2]SR-94 WB'!A19</f>
        <v>25025</v>
      </c>
      <c r="D19">
        <f>VLOOKUP(C:C,worksheet!A:T, 4, FALSE)</f>
        <v>22</v>
      </c>
      <c r="E19">
        <f>VLOOKUP(C:C,worksheet!A:T, 5, FALSE)</f>
        <v>0.33</v>
      </c>
      <c r="F19" t="str">
        <f>VLOOKUP(C:C,worksheet!A:T, 6, FALSE)</f>
        <v>I-805 NB</v>
      </c>
      <c r="G19">
        <f>VLOOKUP(C:C,worksheet!A:T, 8, FALSE)</f>
        <v>43.22</v>
      </c>
      <c r="H19">
        <f>VLOOKUP(C:C,worksheet!A:T, 10, FALSE)</f>
        <v>67.819999999999993</v>
      </c>
      <c r="I19">
        <f>VLOOKUP(C:C,worksheet!A:T, 13, FALSE)</f>
        <v>0</v>
      </c>
      <c r="J19">
        <f>VLOOKUP(C:C,worksheet!A:T, 15, FALSE)</f>
        <v>0</v>
      </c>
      <c r="K19" s="143">
        <f t="shared" si="0"/>
        <v>-1</v>
      </c>
      <c r="L19" s="143">
        <f t="shared" si="1"/>
        <v>-1</v>
      </c>
      <c r="M19" s="142"/>
    </row>
    <row r="20" spans="1:13" x14ac:dyDescent="0.25">
      <c r="A20">
        <f>VLOOKUP(C:C,worksheet!A:T, 2, FALSE)</f>
        <v>3</v>
      </c>
      <c r="B20" t="str">
        <f>VLOOKUP(C:C,worksheet!A:T, 3, FALSE)</f>
        <v>SR-94 WB</v>
      </c>
      <c r="C20">
        <f>'[2]SR-94 WB'!A20</f>
        <v>29046</v>
      </c>
      <c r="D20">
        <f>VLOOKUP(C:C,worksheet!A:T, 4, FALSE)</f>
        <v>23</v>
      </c>
      <c r="E20">
        <f>VLOOKUP(C:C,worksheet!A:T, 5, FALSE)</f>
        <v>0.17</v>
      </c>
      <c r="F20" t="str">
        <f>VLOOKUP(C:C,worksheet!A:T, 6, FALSE)</f>
        <v>I-805 NB</v>
      </c>
      <c r="G20">
        <f>VLOOKUP(C:C,worksheet!A:T, 8, FALSE)</f>
        <v>43.22</v>
      </c>
      <c r="H20">
        <f>VLOOKUP(C:C,worksheet!A:T, 10, FALSE)</f>
        <v>67.819999999999993</v>
      </c>
      <c r="I20">
        <f>VLOOKUP(C:C,worksheet!A:T, 13, FALSE)</f>
        <v>0</v>
      </c>
      <c r="J20">
        <f>VLOOKUP(C:C,worksheet!A:T, 15, FALSE)</f>
        <v>0</v>
      </c>
      <c r="K20" s="143">
        <f t="shared" si="0"/>
        <v>-1</v>
      </c>
      <c r="L20" s="143">
        <f t="shared" si="1"/>
        <v>-1</v>
      </c>
      <c r="M20" s="142"/>
    </row>
    <row r="21" spans="1:13" x14ac:dyDescent="0.25">
      <c r="A21">
        <f>VLOOKUP(C:C,worksheet!A:T, 2, FALSE)</f>
        <v>3</v>
      </c>
      <c r="B21" t="str">
        <f>VLOOKUP(C:C,worksheet!A:T, 3, FALSE)</f>
        <v>SR-94 WB</v>
      </c>
      <c r="C21">
        <f>'[2]SR-94 WB'!A21</f>
        <v>29049</v>
      </c>
      <c r="D21">
        <f>VLOOKUP(C:C,worksheet!A:T, 4, FALSE)</f>
        <v>24</v>
      </c>
      <c r="E21">
        <f>VLOOKUP(C:C,worksheet!A:T, 5, FALSE)</f>
        <v>0.31</v>
      </c>
      <c r="F21" t="str">
        <f>VLOOKUP(C:C,worksheet!A:T, 6, FALSE)</f>
        <v>I-805 NB</v>
      </c>
      <c r="G21">
        <f>VLOOKUP(C:C,worksheet!A:T, 8, FALSE)</f>
        <v>39.07</v>
      </c>
      <c r="H21">
        <f>VLOOKUP(C:C,worksheet!A:T, 10, FALSE)</f>
        <v>67.08</v>
      </c>
      <c r="I21">
        <f>VLOOKUP(C:C,worksheet!A:T, 13, FALSE)</f>
        <v>0</v>
      </c>
      <c r="J21">
        <f>VLOOKUP(C:C,worksheet!A:T, 15, FALSE)</f>
        <v>0</v>
      </c>
      <c r="K21" s="143">
        <f t="shared" si="0"/>
        <v>-1</v>
      </c>
      <c r="L21" s="143">
        <f t="shared" si="1"/>
        <v>-1</v>
      </c>
      <c r="M21" s="142"/>
    </row>
    <row r="22" spans="1:13" x14ac:dyDescent="0.25">
      <c r="A22">
        <f>VLOOKUP(C:C,worksheet!A:T, 2, FALSE)</f>
        <v>3</v>
      </c>
      <c r="B22" t="str">
        <f>VLOOKUP(C:C,worksheet!A:T, 3, FALSE)</f>
        <v>SR-94 WB</v>
      </c>
      <c r="C22">
        <f>'[2]SR-94 WB'!A22</f>
        <v>27614</v>
      </c>
      <c r="D22">
        <f>VLOOKUP(C:C,worksheet!A:T, 4, FALSE)</f>
        <v>26</v>
      </c>
      <c r="E22">
        <f>VLOOKUP(C:C,worksheet!A:T, 5, FALSE)</f>
        <v>0.19</v>
      </c>
      <c r="F22" t="str">
        <f>VLOOKUP(C:C,worksheet!A:T, 6, FALSE)</f>
        <v>HOME</v>
      </c>
      <c r="G22">
        <f>VLOOKUP(C:C,worksheet!A:T, 8, FALSE)</f>
        <v>40.51</v>
      </c>
      <c r="H22">
        <f>VLOOKUP(C:C,worksheet!A:T, 10, FALSE)</f>
        <v>64.38</v>
      </c>
      <c r="I22">
        <f>VLOOKUP(C:C,worksheet!A:T, 13, FALSE)</f>
        <v>0</v>
      </c>
      <c r="J22">
        <f>VLOOKUP(C:C,worksheet!A:T, 15, FALSE)</f>
        <v>0</v>
      </c>
      <c r="K22" s="143">
        <f t="shared" si="0"/>
        <v>-1</v>
      </c>
      <c r="L22" s="143">
        <f t="shared" si="1"/>
        <v>-1</v>
      </c>
      <c r="M22" s="142"/>
    </row>
    <row r="23" spans="1:13" x14ac:dyDescent="0.25">
      <c r="A23">
        <f>VLOOKUP(C:C,worksheet!A:T, 2, FALSE)</f>
        <v>3</v>
      </c>
      <c r="B23" t="str">
        <f>VLOOKUP(C:C,worksheet!A:T, 3, FALSE)</f>
        <v>SR-94 WB</v>
      </c>
      <c r="C23">
        <f>'[2]SR-94 WB'!A23</f>
        <v>15852</v>
      </c>
      <c r="D23">
        <f>VLOOKUP(C:C,worksheet!A:T, 4, FALSE)</f>
        <v>29</v>
      </c>
      <c r="E23">
        <f>VLOOKUP(C:C,worksheet!A:T, 5, FALSE)</f>
        <v>0.21</v>
      </c>
      <c r="F23" t="str">
        <f>VLOOKUP(C:C,worksheet!A:T, 6, FALSE)</f>
        <v>32ND</v>
      </c>
      <c r="G23">
        <f>VLOOKUP(C:C,worksheet!A:T, 8, FALSE)</f>
        <v>38.130000000000003</v>
      </c>
      <c r="H23">
        <f>VLOOKUP(C:C,worksheet!A:T, 10, FALSE)</f>
        <v>63.53</v>
      </c>
      <c r="I23">
        <f>VLOOKUP(C:C,worksheet!A:T, 13, FALSE)</f>
        <v>0</v>
      </c>
      <c r="J23">
        <f>VLOOKUP(C:C,worksheet!A:T, 15, FALSE)</f>
        <v>0</v>
      </c>
      <c r="K23" s="143">
        <f t="shared" si="0"/>
        <v>-1</v>
      </c>
      <c r="L23" s="143">
        <f t="shared" si="1"/>
        <v>-1</v>
      </c>
      <c r="M23" s="142"/>
    </row>
    <row r="24" spans="1:13" x14ac:dyDescent="0.25">
      <c r="A24">
        <f>VLOOKUP(C:C,worksheet!A:T, 2, FALSE)</f>
        <v>3</v>
      </c>
      <c r="B24" t="str">
        <f>VLOOKUP(C:C,worksheet!A:T, 3, FALSE)</f>
        <v>SR-94 WB</v>
      </c>
      <c r="C24">
        <f>'[2]SR-94 WB'!A24</f>
        <v>15856</v>
      </c>
      <c r="D24">
        <f>VLOOKUP(C:C,worksheet!A:T, 4, FALSE)</f>
        <v>32</v>
      </c>
      <c r="E24">
        <f>VLOOKUP(C:C,worksheet!A:T, 5, FALSE)</f>
        <v>0.21</v>
      </c>
      <c r="F24" t="str">
        <f>VLOOKUP(C:C,worksheet!A:T, 6, FALSE)</f>
        <v>28TH</v>
      </c>
      <c r="G24">
        <f>VLOOKUP(C:C,worksheet!A:T, 8, FALSE)</f>
        <v>35.29</v>
      </c>
      <c r="H24">
        <f>VLOOKUP(C:C,worksheet!A:T, 10, FALSE)</f>
        <v>65.56</v>
      </c>
      <c r="I24">
        <f>VLOOKUP(C:C,worksheet!A:T, 13, FALSE)</f>
        <v>0</v>
      </c>
      <c r="J24">
        <f>VLOOKUP(C:C,worksheet!A:T, 15, FALSE)</f>
        <v>0</v>
      </c>
      <c r="K24" s="143">
        <f t="shared" si="0"/>
        <v>-1</v>
      </c>
      <c r="L24" s="143">
        <f t="shared" si="1"/>
        <v>-1</v>
      </c>
      <c r="M24" s="142"/>
    </row>
    <row r="25" spans="1:13" x14ac:dyDescent="0.25">
      <c r="A25">
        <f>VLOOKUP(C:C,worksheet!A:T, 2, FALSE)</f>
        <v>3</v>
      </c>
      <c r="B25" t="str">
        <f>VLOOKUP(C:C,worksheet!A:T, 3, FALSE)</f>
        <v>SR-94 WB</v>
      </c>
      <c r="C25">
        <f>'[2]SR-94 WB'!A25</f>
        <v>15862</v>
      </c>
      <c r="D25">
        <f>VLOOKUP(C:C,worksheet!A:T, 4, FALSE)</f>
        <v>34</v>
      </c>
      <c r="E25">
        <f>VLOOKUP(C:C,worksheet!A:T, 5, FALSE)</f>
        <v>0.25</v>
      </c>
      <c r="F25" t="str">
        <f>VLOOKUP(C:C,worksheet!A:T, 6, FALSE)</f>
        <v>25TH</v>
      </c>
      <c r="G25">
        <f>VLOOKUP(C:C,worksheet!A:T, 8, FALSE)</f>
        <v>32.229999999999997</v>
      </c>
      <c r="H25">
        <f>VLOOKUP(C:C,worksheet!A:T, 10, FALSE)</f>
        <v>64.540000000000006</v>
      </c>
      <c r="I25">
        <f>VLOOKUP(C:C,worksheet!A:T, 13, FALSE)</f>
        <v>0</v>
      </c>
      <c r="J25">
        <f>VLOOKUP(C:C,worksheet!A:T, 15, FALSE)</f>
        <v>0</v>
      </c>
      <c r="K25" s="143">
        <f t="shared" si="0"/>
        <v>-1</v>
      </c>
      <c r="L25" s="143">
        <f t="shared" si="1"/>
        <v>-1</v>
      </c>
      <c r="M25" s="142"/>
    </row>
    <row r="26" spans="1:13" x14ac:dyDescent="0.25">
      <c r="A26">
        <f>VLOOKUP(C:C,worksheet!A:T, 2, FALSE)</f>
        <v>3</v>
      </c>
      <c r="B26" t="str">
        <f>VLOOKUP(C:C,worksheet!A:T, 3, FALSE)</f>
        <v>SR-94 WB</v>
      </c>
      <c r="C26">
        <f>'[2]SR-94 WB'!A26</f>
        <v>13153</v>
      </c>
      <c r="D26">
        <f>VLOOKUP(C:C,worksheet!A:T, 4, FALSE)</f>
        <v>1</v>
      </c>
      <c r="E26">
        <f>VLOOKUP(C:C,worksheet!A:T, 5, FALSE)</f>
        <v>0.31</v>
      </c>
      <c r="F26" t="str">
        <f>VLOOKUP(C:C,worksheet!A:T, 6, FALSE)</f>
        <v>CAMPO</v>
      </c>
      <c r="G26">
        <f>VLOOKUP(C:C,worksheet!A:T, 8, FALSE)</f>
        <v>56.17</v>
      </c>
      <c r="H26">
        <f>VLOOKUP(C:C,worksheet!A:T, 10, FALSE)</f>
        <v>54.29</v>
      </c>
      <c r="I26">
        <f>VLOOKUP(C:C,worksheet!A:T, 13, FALSE)</f>
        <v>0</v>
      </c>
      <c r="J26">
        <f>VLOOKUP(C:C,worksheet!A:T, 15, FALSE)</f>
        <v>0</v>
      </c>
      <c r="K26" s="143">
        <f t="shared" si="0"/>
        <v>-1</v>
      </c>
      <c r="L26" s="143">
        <f t="shared" si="1"/>
        <v>-1</v>
      </c>
      <c r="M26" s="142"/>
    </row>
    <row r="27" spans="1:13" x14ac:dyDescent="0.25">
      <c r="A27">
        <f>VLOOKUP(C:C,worksheet!A:T, 2, FALSE)</f>
        <v>3</v>
      </c>
      <c r="B27" t="str">
        <f>VLOOKUP(C:C,worksheet!A:T, 3, FALSE)</f>
        <v>SR-94 WB</v>
      </c>
      <c r="C27">
        <f>'[2]SR-94 WB'!A27</f>
        <v>13149</v>
      </c>
      <c r="D27">
        <f>VLOOKUP(C:C,worksheet!A:T, 4, FALSE)</f>
        <v>2</v>
      </c>
      <c r="E27">
        <f>VLOOKUP(C:C,worksheet!A:T, 5, FALSE)</f>
        <v>0.21</v>
      </c>
      <c r="F27" t="str">
        <f>VLOOKUP(C:C,worksheet!A:T, 6, FALSE)</f>
        <v>AVOCADO</v>
      </c>
      <c r="G27">
        <f>VLOOKUP(C:C,worksheet!A:T, 8, FALSE)</f>
        <v>61.96</v>
      </c>
      <c r="H27">
        <f>VLOOKUP(C:C,worksheet!A:T, 10, FALSE)</f>
        <v>63.18</v>
      </c>
      <c r="I27">
        <f>VLOOKUP(C:C,worksheet!A:T, 13, FALSE)</f>
        <v>0</v>
      </c>
      <c r="J27">
        <f>VLOOKUP(C:C,worksheet!A:T, 15, FALSE)</f>
        <v>0</v>
      </c>
      <c r="K27" s="143">
        <f t="shared" si="0"/>
        <v>-1</v>
      </c>
      <c r="L27" s="143">
        <f t="shared" si="1"/>
        <v>-1</v>
      </c>
      <c r="M27" s="142"/>
    </row>
    <row r="28" spans="1:13" x14ac:dyDescent="0.25">
      <c r="A28">
        <f>VLOOKUP(C:C,worksheet!A:T, 2, FALSE)</f>
        <v>3</v>
      </c>
      <c r="B28" t="str">
        <f>VLOOKUP(C:C,worksheet!A:T, 3, FALSE)</f>
        <v>SR-94 WB</v>
      </c>
      <c r="C28">
        <f>'[2]SR-94 WB'!A28</f>
        <v>13141</v>
      </c>
      <c r="D28">
        <f>VLOOKUP(C:C,worksheet!A:T, 4, FALSE)</f>
        <v>3</v>
      </c>
      <c r="E28">
        <f>VLOOKUP(C:C,worksheet!A:T, 5, FALSE)</f>
        <v>0.43</v>
      </c>
      <c r="F28" t="str">
        <f>VLOOKUP(C:C,worksheet!A:T, 6, FALSE)</f>
        <v>SWEETWATER SPRINGS</v>
      </c>
      <c r="G28">
        <f>VLOOKUP(C:C,worksheet!A:T, 8, FALSE)</f>
        <v>61.96</v>
      </c>
      <c r="H28">
        <f>VLOOKUP(C:C,worksheet!A:T, 10, FALSE)</f>
        <v>63.18</v>
      </c>
      <c r="I28">
        <f>VLOOKUP(C:C,worksheet!A:T, 13, FALSE)</f>
        <v>0</v>
      </c>
      <c r="J28">
        <f>VLOOKUP(C:C,worksheet!A:T, 15, FALSE)</f>
        <v>0</v>
      </c>
      <c r="K28" s="143">
        <f t="shared" si="0"/>
        <v>-1</v>
      </c>
      <c r="L28" s="143">
        <f t="shared" si="1"/>
        <v>-1</v>
      </c>
      <c r="M28" s="142"/>
    </row>
    <row r="29" spans="1:13" x14ac:dyDescent="0.25">
      <c r="A29">
        <f>VLOOKUP(C:C,worksheet!A:T, 2, FALSE)</f>
        <v>3</v>
      </c>
      <c r="B29" t="str">
        <f>VLOOKUP(C:C,worksheet!A:T, 3, FALSE)</f>
        <v>SR-94 WB</v>
      </c>
      <c r="C29">
        <f>'[2]SR-94 WB'!A29</f>
        <v>13135</v>
      </c>
      <c r="D29">
        <f>VLOOKUP(C:C,worksheet!A:T, 4, FALSE)</f>
        <v>4</v>
      </c>
      <c r="E29">
        <f>VLOOKUP(C:C,worksheet!A:T, 5, FALSE)</f>
        <v>0.48</v>
      </c>
      <c r="F29" t="str">
        <f>VLOOKUP(C:C,worksheet!A:T, 6, FALSE)</f>
        <v>SWEETWATER SPRINGS</v>
      </c>
      <c r="G29">
        <f>VLOOKUP(C:C,worksheet!A:T, 8, FALSE)</f>
        <v>61.96</v>
      </c>
      <c r="H29">
        <f>VLOOKUP(C:C,worksheet!A:T, 10, FALSE)</f>
        <v>63.18</v>
      </c>
      <c r="I29">
        <f>VLOOKUP(C:C,worksheet!A:T, 13, FALSE)</f>
        <v>0</v>
      </c>
      <c r="J29">
        <f>VLOOKUP(C:C,worksheet!A:T, 15, FALSE)</f>
        <v>0</v>
      </c>
      <c r="K29" s="143">
        <f t="shared" si="0"/>
        <v>-1</v>
      </c>
      <c r="L29" s="143">
        <f t="shared" si="1"/>
        <v>-1</v>
      </c>
      <c r="M29" s="142"/>
    </row>
    <row r="30" spans="1:13" x14ac:dyDescent="0.25">
      <c r="A30">
        <f>VLOOKUP(C:C,worksheet!A:T, 2, FALSE)</f>
        <v>3</v>
      </c>
      <c r="B30" t="str">
        <f>VLOOKUP(C:C,worksheet!A:T, 3, FALSE)</f>
        <v>SR-94 WB</v>
      </c>
      <c r="C30">
        <f>'[2]SR-94 WB'!A30</f>
        <v>13128</v>
      </c>
      <c r="D30">
        <f>VLOOKUP(C:C,worksheet!A:T, 4, FALSE)</f>
        <v>5</v>
      </c>
      <c r="E30">
        <f>VLOOKUP(C:C,worksheet!A:T, 5, FALSE)</f>
        <v>0.4</v>
      </c>
      <c r="F30" t="str">
        <f>VLOOKUP(C:C,worksheet!A:T, 6, FALSE)</f>
        <v>KENWOOD</v>
      </c>
      <c r="G30">
        <f>VLOOKUP(C:C,worksheet!A:T, 8, FALSE)</f>
        <v>59.42</v>
      </c>
      <c r="H30">
        <f>VLOOKUP(C:C,worksheet!A:T, 10, FALSE)</f>
        <v>63.65</v>
      </c>
      <c r="I30">
        <f>VLOOKUP(C:C,worksheet!A:T, 13, FALSE)</f>
        <v>0</v>
      </c>
      <c r="J30">
        <f>VLOOKUP(C:C,worksheet!A:T, 15, FALSE)</f>
        <v>0</v>
      </c>
      <c r="K30" s="143">
        <f t="shared" si="0"/>
        <v>-1</v>
      </c>
      <c r="L30" s="143">
        <f t="shared" si="1"/>
        <v>-1</v>
      </c>
      <c r="M30" s="142"/>
    </row>
    <row r="31" spans="1:13" x14ac:dyDescent="0.25">
      <c r="A31">
        <f>VLOOKUP(C:C,worksheet!A:T, 2, FALSE)</f>
        <v>3</v>
      </c>
      <c r="B31" t="str">
        <f>VLOOKUP(C:C,worksheet!A:T, 3, FALSE)</f>
        <v>SR-94 WB</v>
      </c>
      <c r="C31">
        <f>'[2]SR-94 WB'!A31</f>
        <v>13118</v>
      </c>
      <c r="D31">
        <f>VLOOKUP(C:C,worksheet!A:T, 4, FALSE)</f>
        <v>7</v>
      </c>
      <c r="E31">
        <f>VLOOKUP(C:C,worksheet!A:T, 5, FALSE)</f>
        <v>0.32</v>
      </c>
      <c r="F31" t="str">
        <f>VLOOKUP(C:C,worksheet!A:T, 6, FALSE)</f>
        <v>BANCROFT</v>
      </c>
      <c r="G31">
        <f>VLOOKUP(C:C,worksheet!A:T, 8, FALSE)</f>
        <v>54.73</v>
      </c>
      <c r="H31">
        <f>VLOOKUP(C:C,worksheet!A:T, 10, FALSE)</f>
        <v>61.53</v>
      </c>
      <c r="I31">
        <f>VLOOKUP(C:C,worksheet!A:T, 13, FALSE)</f>
        <v>0</v>
      </c>
      <c r="J31">
        <f>VLOOKUP(C:C,worksheet!A:T, 15, FALSE)</f>
        <v>0</v>
      </c>
      <c r="K31" s="143">
        <f t="shared" si="0"/>
        <v>-1</v>
      </c>
      <c r="L31" s="143">
        <f t="shared" si="1"/>
        <v>-1</v>
      </c>
      <c r="M31" s="142"/>
    </row>
    <row r="32" spans="1:13" x14ac:dyDescent="0.25">
      <c r="K32" s="142"/>
      <c r="L32" s="142"/>
      <c r="M32" s="142"/>
    </row>
    <row r="33" spans="11:13" x14ac:dyDescent="0.25">
      <c r="K33" s="142"/>
      <c r="L33" s="142"/>
      <c r="M33" s="142"/>
    </row>
    <row r="34" spans="11:13" x14ac:dyDescent="0.25">
      <c r="K34" s="142"/>
      <c r="L34" s="142"/>
      <c r="M34" s="142"/>
    </row>
    <row r="35" spans="11:13" x14ac:dyDescent="0.25">
      <c r="K35" s="142"/>
      <c r="L35" s="142"/>
      <c r="M35" s="142"/>
    </row>
    <row r="36" spans="11:13" x14ac:dyDescent="0.25">
      <c r="K36" s="142"/>
      <c r="L36" s="142"/>
      <c r="M36" s="142"/>
    </row>
    <row r="37" spans="11:13" x14ac:dyDescent="0.25">
      <c r="K37" s="142"/>
      <c r="L37" s="142"/>
      <c r="M37" s="142"/>
    </row>
    <row r="38" spans="11:13" x14ac:dyDescent="0.25">
      <c r="K38" s="142"/>
      <c r="L38" s="142"/>
      <c r="M38" s="142"/>
    </row>
    <row r="39" spans="11:13" x14ac:dyDescent="0.25">
      <c r="K39" s="142"/>
      <c r="L39" s="142"/>
      <c r="M39" s="142"/>
    </row>
    <row r="40" spans="11:13" x14ac:dyDescent="0.25">
      <c r="K40" s="142"/>
      <c r="L40" s="142"/>
      <c r="M40" s="142"/>
    </row>
    <row r="41" spans="11:13" x14ac:dyDescent="0.25">
      <c r="K41" s="142"/>
      <c r="L41" s="142"/>
      <c r="M41" s="142"/>
    </row>
    <row r="42" spans="11:13" x14ac:dyDescent="0.25">
      <c r="K42" s="142"/>
      <c r="L42" s="142"/>
      <c r="M42" s="142"/>
    </row>
    <row r="43" spans="11:13" x14ac:dyDescent="0.25">
      <c r="K43" s="142"/>
      <c r="L43" s="142"/>
      <c r="M43" s="142"/>
    </row>
    <row r="44" spans="11:13" x14ac:dyDescent="0.25">
      <c r="K44" s="142"/>
      <c r="L44" s="142"/>
      <c r="M44" s="142"/>
    </row>
    <row r="45" spans="11:13" x14ac:dyDescent="0.25">
      <c r="K45" s="142"/>
      <c r="L45" s="142"/>
      <c r="M45" s="142"/>
    </row>
    <row r="46" spans="11:13" x14ac:dyDescent="0.25">
      <c r="K46" s="142"/>
      <c r="L46" s="142"/>
      <c r="M46" s="142"/>
    </row>
    <row r="47" spans="11:13" x14ac:dyDescent="0.25">
      <c r="K47" s="142"/>
      <c r="L47" s="142"/>
      <c r="M47" s="142"/>
    </row>
    <row r="48" spans="11:13" x14ac:dyDescent="0.25">
      <c r="K48" s="142"/>
      <c r="L48" s="142"/>
      <c r="M48" s="142"/>
    </row>
    <row r="49" spans="11:13" x14ac:dyDescent="0.25">
      <c r="K49" s="142"/>
      <c r="L49" s="142"/>
      <c r="M49" s="142"/>
    </row>
    <row r="50" spans="11:13" x14ac:dyDescent="0.25">
      <c r="K50" s="142"/>
      <c r="L50" s="142"/>
      <c r="M50" s="142"/>
    </row>
    <row r="51" spans="11:13" x14ac:dyDescent="0.25">
      <c r="K51" s="142"/>
      <c r="L51" s="142"/>
      <c r="M51" s="142"/>
    </row>
    <row r="52" spans="11:13" x14ac:dyDescent="0.25">
      <c r="K52" s="142"/>
      <c r="L52" s="142"/>
      <c r="M52" s="142"/>
    </row>
    <row r="53" spans="11:13" x14ac:dyDescent="0.25">
      <c r="K53" s="142"/>
      <c r="L53" s="142"/>
      <c r="M53" s="142"/>
    </row>
    <row r="54" spans="11:13" x14ac:dyDescent="0.25">
      <c r="K54" s="142"/>
      <c r="L54" s="142"/>
      <c r="M54" s="142"/>
    </row>
    <row r="55" spans="11:13" x14ac:dyDescent="0.25">
      <c r="K55" s="142"/>
      <c r="L55" s="142"/>
      <c r="M55" s="142"/>
    </row>
    <row r="56" spans="11:13" x14ac:dyDescent="0.25">
      <c r="K56" s="142"/>
      <c r="L56" s="142"/>
      <c r="M56" s="142"/>
    </row>
    <row r="57" spans="11:13" x14ac:dyDescent="0.25">
      <c r="K57" s="142"/>
      <c r="L57" s="142"/>
      <c r="M57" s="142"/>
    </row>
    <row r="58" spans="11:13" x14ac:dyDescent="0.25">
      <c r="K58" s="142"/>
      <c r="L58" s="142"/>
      <c r="M58" s="142"/>
    </row>
    <row r="59" spans="11:13" x14ac:dyDescent="0.25">
      <c r="K59" s="142"/>
      <c r="L59" s="142"/>
      <c r="M59" s="142"/>
    </row>
    <row r="60" spans="11:13" x14ac:dyDescent="0.25">
      <c r="K60" s="142"/>
      <c r="L60" s="142"/>
      <c r="M60" s="142"/>
    </row>
    <row r="61" spans="11:13" x14ac:dyDescent="0.25">
      <c r="K61" s="142"/>
      <c r="L61" s="142"/>
      <c r="M61" s="142"/>
    </row>
    <row r="62" spans="11:13" x14ac:dyDescent="0.25">
      <c r="K62" s="142"/>
      <c r="L62" s="142"/>
      <c r="M62" s="142"/>
    </row>
    <row r="63" spans="11:13" x14ac:dyDescent="0.25">
      <c r="K63" s="142"/>
      <c r="L63" s="142"/>
      <c r="M63" s="142"/>
    </row>
    <row r="64" spans="11:13" x14ac:dyDescent="0.25">
      <c r="K64" s="142"/>
      <c r="L64" s="142"/>
      <c r="M64" s="142"/>
    </row>
    <row r="65" spans="11:13" x14ac:dyDescent="0.25">
      <c r="K65" s="142"/>
      <c r="L65" s="142"/>
      <c r="M65" s="142"/>
    </row>
    <row r="66" spans="11:13" x14ac:dyDescent="0.25">
      <c r="K66" s="142"/>
      <c r="L66" s="142"/>
      <c r="M66" s="142"/>
    </row>
    <row r="67" spans="11:13" x14ac:dyDescent="0.25">
      <c r="K67" s="142"/>
      <c r="L67" s="142"/>
      <c r="M67" s="142"/>
    </row>
    <row r="68" spans="11:13" x14ac:dyDescent="0.25">
      <c r="K68" s="142"/>
      <c r="L68" s="142"/>
      <c r="M68" s="142"/>
    </row>
    <row r="69" spans="11:13" x14ac:dyDescent="0.25">
      <c r="K69" s="142"/>
      <c r="L69" s="142"/>
      <c r="M69" s="142"/>
    </row>
    <row r="70" spans="11:13" x14ac:dyDescent="0.25">
      <c r="K70" s="142"/>
      <c r="L70" s="142"/>
      <c r="M70" s="142"/>
    </row>
    <row r="71" spans="11:13" x14ac:dyDescent="0.25">
      <c r="K71" s="142"/>
      <c r="L71" s="142"/>
      <c r="M71" s="142"/>
    </row>
    <row r="72" spans="11:13" x14ac:dyDescent="0.25">
      <c r="K72" s="142"/>
      <c r="L72" s="142"/>
      <c r="M72" s="142"/>
    </row>
    <row r="73" spans="11:13" x14ac:dyDescent="0.25">
      <c r="K73" s="142"/>
      <c r="L73" s="142"/>
      <c r="M73" s="142"/>
    </row>
    <row r="74" spans="11:13" x14ac:dyDescent="0.25">
      <c r="K74" s="142"/>
      <c r="L74" s="142"/>
      <c r="M74" s="142"/>
    </row>
    <row r="75" spans="11:13" x14ac:dyDescent="0.25">
      <c r="K75" s="142"/>
      <c r="L75" s="142"/>
      <c r="M75" s="142"/>
    </row>
    <row r="76" spans="11:13" x14ac:dyDescent="0.25">
      <c r="K76" s="142"/>
      <c r="L76" s="142"/>
      <c r="M76" s="142"/>
    </row>
    <row r="77" spans="11:13" x14ac:dyDescent="0.25">
      <c r="K77" s="142"/>
      <c r="L77" s="142"/>
      <c r="M77" s="142"/>
    </row>
    <row r="78" spans="11:13" x14ac:dyDescent="0.25">
      <c r="K78" s="142"/>
      <c r="L78" s="142"/>
      <c r="M78" s="142"/>
    </row>
    <row r="79" spans="11:13" x14ac:dyDescent="0.25">
      <c r="K79" s="142"/>
      <c r="L79" s="142"/>
      <c r="M79" s="142"/>
    </row>
    <row r="80" spans="11:13" x14ac:dyDescent="0.25">
      <c r="K80" s="142"/>
      <c r="L80" s="142"/>
      <c r="M80" s="142"/>
    </row>
    <row r="81" spans="11:13" x14ac:dyDescent="0.25">
      <c r="K81" s="142"/>
      <c r="L81" s="142"/>
      <c r="M81" s="142"/>
    </row>
    <row r="82" spans="11:13" x14ac:dyDescent="0.25">
      <c r="K82" s="142"/>
      <c r="L82" s="142"/>
      <c r="M82" s="142"/>
    </row>
    <row r="83" spans="11:13" x14ac:dyDescent="0.25">
      <c r="K83" s="142"/>
      <c r="L83" s="142"/>
      <c r="M83" s="142"/>
    </row>
    <row r="84" spans="11:13" x14ac:dyDescent="0.25">
      <c r="K84" s="142"/>
      <c r="L84" s="142"/>
      <c r="M84" s="142"/>
    </row>
    <row r="85" spans="11:13" x14ac:dyDescent="0.25">
      <c r="K85" s="142"/>
      <c r="L85" s="142"/>
      <c r="M85" s="142"/>
    </row>
    <row r="86" spans="11:13" x14ac:dyDescent="0.25">
      <c r="K86" s="142"/>
      <c r="L86" s="142"/>
      <c r="M86" s="142"/>
    </row>
    <row r="87" spans="11:13" x14ac:dyDescent="0.25">
      <c r="K87" s="142"/>
      <c r="L87" s="142"/>
      <c r="M87" s="142"/>
    </row>
    <row r="88" spans="11:13" x14ac:dyDescent="0.25">
      <c r="K88" s="142"/>
      <c r="L88" s="142"/>
      <c r="M88" s="142"/>
    </row>
    <row r="89" spans="11:13" x14ac:dyDescent="0.25">
      <c r="K89" s="142"/>
      <c r="L89" s="142"/>
      <c r="M89" s="142"/>
    </row>
    <row r="90" spans="11:13" x14ac:dyDescent="0.25">
      <c r="K90" s="142"/>
      <c r="L90" s="142"/>
      <c r="M90" s="142"/>
    </row>
    <row r="91" spans="11:13" x14ac:dyDescent="0.25">
      <c r="K91" s="142"/>
      <c r="L91" s="142"/>
      <c r="M91" s="142"/>
    </row>
    <row r="92" spans="11:13" x14ac:dyDescent="0.25">
      <c r="K92" s="142"/>
      <c r="L92" s="142"/>
      <c r="M92" s="142"/>
    </row>
    <row r="93" spans="11:13" x14ac:dyDescent="0.25">
      <c r="K93" s="142"/>
      <c r="L93" s="142"/>
      <c r="M93" s="142"/>
    </row>
    <row r="94" spans="11:13" x14ac:dyDescent="0.25">
      <c r="K94" s="142"/>
      <c r="L94" s="142"/>
      <c r="M94" s="142"/>
    </row>
    <row r="95" spans="11:13" x14ac:dyDescent="0.25">
      <c r="K95" s="142"/>
      <c r="L95" s="142"/>
      <c r="M95" s="142"/>
    </row>
    <row r="96" spans="11:13" x14ac:dyDescent="0.25">
      <c r="K96" s="142"/>
      <c r="L96" s="142"/>
      <c r="M96" s="142"/>
    </row>
    <row r="97" spans="11:13" x14ac:dyDescent="0.25">
      <c r="K97" s="142"/>
      <c r="L97" s="142"/>
      <c r="M97" s="142"/>
    </row>
    <row r="98" spans="11:13" x14ac:dyDescent="0.25">
      <c r="K98" s="142"/>
      <c r="L98" s="142"/>
      <c r="M98" s="142"/>
    </row>
    <row r="99" spans="11:13" x14ac:dyDescent="0.25">
      <c r="K99" s="142"/>
      <c r="L99" s="142"/>
      <c r="M99" s="142"/>
    </row>
    <row r="100" spans="11:13" x14ac:dyDescent="0.25">
      <c r="K100" s="142"/>
      <c r="L100" s="142"/>
      <c r="M100" s="142"/>
    </row>
    <row r="101" spans="11:13" x14ac:dyDescent="0.25">
      <c r="K101" s="142"/>
      <c r="L101" s="142"/>
      <c r="M101" s="142"/>
    </row>
    <row r="102" spans="11:13" x14ac:dyDescent="0.25">
      <c r="K102" s="142"/>
      <c r="L102" s="142"/>
      <c r="M102" s="142"/>
    </row>
    <row r="103" spans="11:13" x14ac:dyDescent="0.25">
      <c r="K103" s="142"/>
      <c r="L103" s="142"/>
      <c r="M103" s="142"/>
    </row>
    <row r="104" spans="11:13" x14ac:dyDescent="0.25">
      <c r="K104" s="142"/>
      <c r="L104" s="142"/>
      <c r="M104" s="142"/>
    </row>
    <row r="105" spans="11:13" x14ac:dyDescent="0.25">
      <c r="K105" s="142"/>
      <c r="L105" s="142"/>
      <c r="M105" s="142"/>
    </row>
    <row r="106" spans="11:13" x14ac:dyDescent="0.25">
      <c r="K106" s="142"/>
      <c r="L106" s="142"/>
      <c r="M106" s="142"/>
    </row>
    <row r="107" spans="11:13" x14ac:dyDescent="0.25">
      <c r="K107" s="142"/>
      <c r="L107" s="142"/>
      <c r="M107" s="142"/>
    </row>
    <row r="108" spans="11:13" x14ac:dyDescent="0.25">
      <c r="K108" s="142"/>
      <c r="L108" s="142"/>
      <c r="M108" s="142"/>
    </row>
    <row r="109" spans="11:13" x14ac:dyDescent="0.25">
      <c r="K109" s="142"/>
      <c r="L109" s="142"/>
      <c r="M109" s="142"/>
    </row>
    <row r="110" spans="11:13" x14ac:dyDescent="0.25">
      <c r="K110" s="142"/>
      <c r="L110" s="142"/>
      <c r="M110" s="142"/>
    </row>
    <row r="111" spans="11:13" x14ac:dyDescent="0.25">
      <c r="K111" s="142"/>
      <c r="L111" s="142"/>
      <c r="M111" s="142"/>
    </row>
    <row r="112" spans="11:13" x14ac:dyDescent="0.25">
      <c r="K112" s="142"/>
      <c r="L112" s="142"/>
      <c r="M112" s="142"/>
    </row>
    <row r="113" spans="11:13" x14ac:dyDescent="0.25">
      <c r="K113" s="142"/>
      <c r="L113" s="142"/>
      <c r="M113" s="142"/>
    </row>
    <row r="114" spans="11:13" x14ac:dyDescent="0.25">
      <c r="K114" s="142"/>
      <c r="L114" s="142"/>
      <c r="M114" s="142"/>
    </row>
    <row r="115" spans="11:13" x14ac:dyDescent="0.25">
      <c r="K115" s="142"/>
      <c r="L115" s="142"/>
      <c r="M115" s="142"/>
    </row>
    <row r="116" spans="11:13" x14ac:dyDescent="0.25">
      <c r="K116" s="142"/>
      <c r="L116" s="142"/>
      <c r="M116" s="142"/>
    </row>
    <row r="117" spans="11:13" x14ac:dyDescent="0.25">
      <c r="K117" s="142"/>
      <c r="L117" s="142"/>
      <c r="M117" s="142"/>
    </row>
    <row r="118" spans="11:13" x14ac:dyDescent="0.25">
      <c r="K118" s="142"/>
      <c r="L118" s="142"/>
      <c r="M118" s="142"/>
    </row>
  </sheetData>
  <conditionalFormatting sqref="K2:K31">
    <cfRule type="cellIs" dxfId="19" priority="3" operator="lessThan">
      <formula>-0.2</formula>
    </cfRule>
    <cfRule type="cellIs" dxfId="18" priority="4" operator="greaterThan">
      <formula>0.2</formula>
    </cfRule>
  </conditionalFormatting>
  <conditionalFormatting sqref="L2:L31">
    <cfRule type="cellIs" dxfId="17" priority="1" operator="lessThan">
      <formula>-0.2</formula>
    </cfRule>
    <cfRule type="cellIs" dxfId="16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theme="9" tint="0.59999389629810485"/>
  </sheetPr>
  <dimension ref="A1:M118"/>
  <sheetViews>
    <sheetView showGridLines="0" topLeftCell="G1" zoomScale="80" zoomScaleNormal="80" workbookViewId="0">
      <selection activeCell="AI47" sqref="AI47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4" width="6.42578125" bestFit="1" customWidth="1"/>
    <col min="5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4</v>
      </c>
      <c r="B2" t="str">
        <f>VLOOKUP(C:C,worksheet!A:T, 3, FALSE)</f>
        <v>SR-905 EB</v>
      </c>
      <c r="C2">
        <f>'[2]SR-905 EB'!A2</f>
        <v>27866</v>
      </c>
      <c r="D2">
        <f>VLOOKUP(C:C,worksheet!A:T, 4, FALSE)</f>
        <v>2</v>
      </c>
      <c r="E2">
        <f>VLOOKUP(C:C,worksheet!A:T, 5, FALSE)</f>
        <v>0.26</v>
      </c>
      <c r="F2" t="str">
        <f>VLOOKUP(C:C,worksheet!A:T, 6, FALSE)</f>
        <v>I-5 SB</v>
      </c>
      <c r="G2">
        <f>VLOOKUP(C:C,worksheet!A:T, 8, FALSE)</f>
        <v>52.16</v>
      </c>
      <c r="H2">
        <f>VLOOKUP(C:C,worksheet!A:T, 10, FALSE)</f>
        <v>53.63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4</v>
      </c>
      <c r="B3" t="str">
        <f>VLOOKUP(C:C,worksheet!A:T, 3, FALSE)</f>
        <v>SR-905 EB</v>
      </c>
      <c r="C3">
        <f>'[2]SR-905 EB'!A3</f>
        <v>27858</v>
      </c>
      <c r="D3">
        <f>VLOOKUP(C:C,worksheet!A:T, 4, FALSE)</f>
        <v>3</v>
      </c>
      <c r="E3">
        <f>VLOOKUP(C:C,worksheet!A:T, 5, FALSE)</f>
        <v>0.16</v>
      </c>
      <c r="F3" t="str">
        <f>VLOOKUP(C:C,worksheet!A:T, 6, FALSE)</f>
        <v>I-5 NB</v>
      </c>
      <c r="G3">
        <f>VLOOKUP(C:C,worksheet!A:T, 8, FALSE)</f>
        <v>52.16</v>
      </c>
      <c r="H3">
        <f>VLOOKUP(C:C,worksheet!A:T, 10, FALSE)</f>
        <v>53.63</v>
      </c>
      <c r="I3">
        <f>VLOOKUP(C:C,worksheet!A:T, 13, FALSE)</f>
        <v>0</v>
      </c>
      <c r="J3">
        <f>VLOOKUP(C:C,worksheet!A:T, 15, FALSE)</f>
        <v>0</v>
      </c>
      <c r="K3" s="143">
        <f t="shared" ref="K3:K14" si="0">(I3/G3)-1</f>
        <v>-1</v>
      </c>
      <c r="L3" s="143">
        <f t="shared" ref="L3:L14" si="1">(J3/H3)-1</f>
        <v>-1</v>
      </c>
      <c r="M3" s="142"/>
    </row>
    <row r="4" spans="1:13" x14ac:dyDescent="0.25">
      <c r="A4">
        <f>VLOOKUP(C:C,worksheet!A:T, 2, FALSE)</f>
        <v>4</v>
      </c>
      <c r="B4" t="str">
        <f>VLOOKUP(C:C,worksheet!A:T, 3, FALSE)</f>
        <v>SR-905 EB</v>
      </c>
      <c r="C4">
        <f>'[2]SR-905 EB'!A4</f>
        <v>27853</v>
      </c>
      <c r="D4">
        <f>VLOOKUP(C:C,worksheet!A:T, 4, FALSE)</f>
        <v>6</v>
      </c>
      <c r="E4">
        <f>VLOOKUP(C:C,worksheet!A:T, 5, FALSE)</f>
        <v>0.39</v>
      </c>
      <c r="F4" t="str">
        <f>VLOOKUP(C:C,worksheet!A:T, 6, FALSE)</f>
        <v>BEYER</v>
      </c>
      <c r="G4">
        <f>VLOOKUP(C:C,worksheet!A:T, 8, FALSE)</f>
        <v>60.81</v>
      </c>
      <c r="H4">
        <f>VLOOKUP(C:C,worksheet!A:T, 10, FALSE)</f>
        <v>60.8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A5">
        <f>VLOOKUP(C:C,worksheet!A:T, 2, FALSE)</f>
        <v>4</v>
      </c>
      <c r="B5" t="str">
        <f>VLOOKUP(C:C,worksheet!A:T, 3, FALSE)</f>
        <v>SR-905 EB</v>
      </c>
      <c r="C5">
        <f>'[2]SR-905 EB'!A5</f>
        <v>13975</v>
      </c>
      <c r="D5">
        <f>VLOOKUP(C:C,worksheet!A:T, 4, FALSE)</f>
        <v>7</v>
      </c>
      <c r="E5">
        <f>VLOOKUP(C:C,worksheet!A:T, 5, FALSE)</f>
        <v>0.16</v>
      </c>
      <c r="F5" t="str">
        <f>VLOOKUP(C:C,worksheet!A:T, 6, FALSE)</f>
        <v>BEYER</v>
      </c>
      <c r="G5">
        <f>VLOOKUP(C:C,worksheet!A:T, 8, FALSE)</f>
        <v>59.58</v>
      </c>
      <c r="H5">
        <f>VLOOKUP(C:C,worksheet!A:T, 10, FALSE)</f>
        <v>59.15</v>
      </c>
      <c r="I5">
        <f>VLOOKUP(C:C,worksheet!A:T, 13, FALSE)</f>
        <v>0</v>
      </c>
      <c r="J5">
        <f>VLOOKUP(C:C,worksheet!A:T, 15, FALSE)</f>
        <v>0</v>
      </c>
      <c r="K5" s="143">
        <f t="shared" si="0"/>
        <v>-1</v>
      </c>
      <c r="L5" s="143">
        <f t="shared" si="1"/>
        <v>-1</v>
      </c>
      <c r="M5" s="142"/>
    </row>
    <row r="6" spans="1:13" x14ac:dyDescent="0.25">
      <c r="A6">
        <f>VLOOKUP(C:C,worksheet!A:T, 2, FALSE)</f>
        <v>4</v>
      </c>
      <c r="B6" t="str">
        <f>VLOOKUP(C:C,worksheet!A:T, 3, FALSE)</f>
        <v>SR-905 EB</v>
      </c>
      <c r="C6">
        <f>'[2]SR-905 EB'!A6</f>
        <v>13991</v>
      </c>
      <c r="D6">
        <f>VLOOKUP(C:C,worksheet!A:T, 4, FALSE)</f>
        <v>8</v>
      </c>
      <c r="E6">
        <f>VLOOKUP(C:C,worksheet!A:T, 5, FALSE)</f>
        <v>0.41</v>
      </c>
      <c r="F6" t="str">
        <f>VLOOKUP(C:C,worksheet!A:T, 6, FALSE)</f>
        <v>PICADOR</v>
      </c>
      <c r="G6">
        <f>VLOOKUP(C:C,worksheet!A:T, 8, FALSE)</f>
        <v>59.58</v>
      </c>
      <c r="H6">
        <f>VLOOKUP(C:C,worksheet!A:T, 10, FALSE)</f>
        <v>59.15</v>
      </c>
      <c r="I6">
        <f>VLOOKUP(C:C,worksheet!A:T, 13, FALSE)</f>
        <v>0</v>
      </c>
      <c r="J6">
        <f>VLOOKUP(C:C,worksheet!A:T, 15, FALSE)</f>
        <v>0</v>
      </c>
      <c r="K6" s="143">
        <f t="shared" si="0"/>
        <v>-1</v>
      </c>
      <c r="L6" s="143">
        <f t="shared" si="1"/>
        <v>-1</v>
      </c>
      <c r="M6" s="142"/>
    </row>
    <row r="7" spans="1:13" x14ac:dyDescent="0.25">
      <c r="A7">
        <f>VLOOKUP(C:C,worksheet!A:T, 2, FALSE)</f>
        <v>4</v>
      </c>
      <c r="B7" t="str">
        <f>VLOOKUP(C:C,worksheet!A:T, 3, FALSE)</f>
        <v>SR-905 EB</v>
      </c>
      <c r="C7">
        <f>'[2]SR-905 EB'!A7</f>
        <v>13992</v>
      </c>
      <c r="D7">
        <f>VLOOKUP(C:C,worksheet!A:T, 4, FALSE)</f>
        <v>9</v>
      </c>
      <c r="E7">
        <f>VLOOKUP(C:C,worksheet!A:T, 5, FALSE)</f>
        <v>0.18</v>
      </c>
      <c r="F7" t="str">
        <f>VLOOKUP(C:C,worksheet!A:T, 6, FALSE)</f>
        <v>PICADOR</v>
      </c>
      <c r="G7">
        <f>VLOOKUP(C:C,worksheet!A:T, 8, FALSE)</f>
        <v>59.58</v>
      </c>
      <c r="H7">
        <f>VLOOKUP(C:C,worksheet!A:T, 10, FALSE)</f>
        <v>59.15</v>
      </c>
      <c r="I7">
        <f>VLOOKUP(C:C,worksheet!A:T, 13, FALSE)</f>
        <v>0</v>
      </c>
      <c r="J7">
        <f>VLOOKUP(C:C,worksheet!A:T, 15, FALSE)</f>
        <v>0</v>
      </c>
      <c r="K7" s="143">
        <f t="shared" si="0"/>
        <v>-1</v>
      </c>
      <c r="L7" s="143">
        <f t="shared" si="1"/>
        <v>-1</v>
      </c>
      <c r="M7" s="142"/>
    </row>
    <row r="8" spans="1:13" x14ac:dyDescent="0.25">
      <c r="A8">
        <f>VLOOKUP(C:C,worksheet!A:T, 2, FALSE)</f>
        <v>4</v>
      </c>
      <c r="B8" t="str">
        <f>VLOOKUP(C:C,worksheet!A:T, 3, FALSE)</f>
        <v>SR-905 EB</v>
      </c>
      <c r="C8">
        <f>'[2]SR-905 EB'!A8</f>
        <v>25259</v>
      </c>
      <c r="D8">
        <f>VLOOKUP(C:C,worksheet!A:T, 4, FALSE)</f>
        <v>11</v>
      </c>
      <c r="E8">
        <f>VLOOKUP(C:C,worksheet!A:T, 5, FALSE)</f>
        <v>0.31</v>
      </c>
      <c r="F8" t="str">
        <f>VLOOKUP(C:C,worksheet!A:T, 6, FALSE)</f>
        <v>I-805 SB</v>
      </c>
      <c r="G8">
        <f>VLOOKUP(C:C,worksheet!A:T, 8, FALSE)</f>
        <v>60.1</v>
      </c>
      <c r="H8">
        <f>VLOOKUP(C:C,worksheet!A:T, 10, FALSE)</f>
        <v>60.19</v>
      </c>
      <c r="I8">
        <f>VLOOKUP(C:C,worksheet!A:T, 13, FALSE)</f>
        <v>0</v>
      </c>
      <c r="J8">
        <f>VLOOKUP(C:C,worksheet!A:T, 15, FALSE)</f>
        <v>0</v>
      </c>
      <c r="K8" s="143">
        <f t="shared" si="0"/>
        <v>-1</v>
      </c>
      <c r="L8" s="143">
        <f t="shared" si="1"/>
        <v>-1</v>
      </c>
      <c r="M8" s="142"/>
    </row>
    <row r="9" spans="1:13" x14ac:dyDescent="0.25">
      <c r="A9">
        <f>VLOOKUP(C:C,worksheet!A:T, 2, FALSE)</f>
        <v>4</v>
      </c>
      <c r="B9" t="str">
        <f>VLOOKUP(C:C,worksheet!A:T, 3, FALSE)</f>
        <v>SR-905 EB</v>
      </c>
      <c r="C9">
        <f>'[2]SR-905 EB'!A9</f>
        <v>9914</v>
      </c>
      <c r="D9">
        <f>VLOOKUP(C:C,worksheet!A:T, 4, FALSE)</f>
        <v>12</v>
      </c>
      <c r="E9">
        <f>VLOOKUP(C:C,worksheet!A:T, 5, FALSE)</f>
        <v>0.39</v>
      </c>
      <c r="F9" t="str">
        <f>VLOOKUP(C:C,worksheet!A:T, 6, FALSE)</f>
        <v>I-805 SB</v>
      </c>
      <c r="G9">
        <f>VLOOKUP(C:C,worksheet!A:T, 8, FALSE)</f>
        <v>60.1</v>
      </c>
      <c r="H9">
        <f>VLOOKUP(C:C,worksheet!A:T, 10, FALSE)</f>
        <v>60.19</v>
      </c>
      <c r="I9">
        <f>VLOOKUP(C:C,worksheet!A:T, 13, FALSE)</f>
        <v>0</v>
      </c>
      <c r="J9">
        <f>VLOOKUP(C:C,worksheet!A:T, 15, FALSE)</f>
        <v>0</v>
      </c>
      <c r="K9" s="143">
        <f t="shared" si="0"/>
        <v>-1</v>
      </c>
      <c r="L9" s="143">
        <f t="shared" si="1"/>
        <v>-1</v>
      </c>
      <c r="M9" s="142"/>
    </row>
    <row r="10" spans="1:13" x14ac:dyDescent="0.25">
      <c r="A10">
        <f>VLOOKUP(C:C,worksheet!A:T, 2, FALSE)</f>
        <v>4</v>
      </c>
      <c r="B10" t="str">
        <f>VLOOKUP(C:C,worksheet!A:T, 3, FALSE)</f>
        <v>SR-905 EB</v>
      </c>
      <c r="C10">
        <f>'[2]SR-905 EB'!A10</f>
        <v>27738</v>
      </c>
      <c r="D10">
        <f>VLOOKUP(C:C,worksheet!A:T, 4, FALSE)</f>
        <v>2</v>
      </c>
      <c r="E10">
        <f>VLOOKUP(C:C,worksheet!A:T, 5, FALSE)</f>
        <v>0.51</v>
      </c>
      <c r="F10" t="str">
        <f>VLOOKUP(C:C,worksheet!A:T, 6, FALSE)</f>
        <v>CALIENTE</v>
      </c>
      <c r="G10">
        <f>VLOOKUP(C:C,worksheet!A:T, 8, FALSE)</f>
        <v>61.83</v>
      </c>
      <c r="H10">
        <f>VLOOKUP(C:C,worksheet!A:T, 10, FALSE)</f>
        <v>61.57</v>
      </c>
      <c r="I10">
        <f>VLOOKUP(C:C,worksheet!A:T, 13, FALSE)</f>
        <v>0</v>
      </c>
      <c r="J10">
        <f>VLOOKUP(C:C,worksheet!A:T, 15, FALSE)</f>
        <v>0</v>
      </c>
      <c r="K10" s="143">
        <f t="shared" si="0"/>
        <v>-1</v>
      </c>
      <c r="L10" s="143">
        <f t="shared" si="1"/>
        <v>-1</v>
      </c>
      <c r="M10" s="142"/>
    </row>
    <row r="11" spans="1:13" x14ac:dyDescent="0.25">
      <c r="A11">
        <f>VLOOKUP(C:C,worksheet!A:T, 2, FALSE)</f>
        <v>4</v>
      </c>
      <c r="B11" t="str">
        <f>VLOOKUP(C:C,worksheet!A:T, 3, FALSE)</f>
        <v>SR-905 EB</v>
      </c>
      <c r="C11">
        <f>'[2]SR-905 EB'!A11</f>
        <v>27737</v>
      </c>
      <c r="D11">
        <f>VLOOKUP(C:C,worksheet!A:T, 4, FALSE)</f>
        <v>3</v>
      </c>
      <c r="E11">
        <f>VLOOKUP(C:C,worksheet!A:T, 5, FALSE)</f>
        <v>0.6</v>
      </c>
      <c r="F11" t="str">
        <f>VLOOKUP(C:C,worksheet!A:T, 6, FALSE)</f>
        <v>CALIENTE</v>
      </c>
      <c r="G11">
        <f>VLOOKUP(C:C,worksheet!A:T, 8, FALSE)</f>
        <v>61.83</v>
      </c>
      <c r="H11">
        <f>VLOOKUP(C:C,worksheet!A:T, 10, FALSE)</f>
        <v>61.57</v>
      </c>
      <c r="I11">
        <f>VLOOKUP(C:C,worksheet!A:T, 13, FALSE)</f>
        <v>0</v>
      </c>
      <c r="J11">
        <f>VLOOKUP(C:C,worksheet!A:T, 15, FALSE)</f>
        <v>0</v>
      </c>
      <c r="K11" s="143">
        <f t="shared" si="0"/>
        <v>-1</v>
      </c>
      <c r="L11" s="143">
        <f t="shared" si="1"/>
        <v>-1</v>
      </c>
      <c r="M11" s="142"/>
    </row>
    <row r="12" spans="1:13" x14ac:dyDescent="0.25">
      <c r="A12">
        <f>VLOOKUP(C:C,worksheet!A:T, 2, FALSE)</f>
        <v>4</v>
      </c>
      <c r="B12" t="str">
        <f>VLOOKUP(C:C,worksheet!A:T, 3, FALSE)</f>
        <v>SR-905 EB</v>
      </c>
      <c r="C12">
        <f>'[2]SR-905 EB'!A12</f>
        <v>27718</v>
      </c>
      <c r="D12">
        <f>VLOOKUP(C:C,worksheet!A:T, 4, FALSE)</f>
        <v>6</v>
      </c>
      <c r="E12">
        <f>VLOOKUP(C:C,worksheet!A:T, 5, FALSE)</f>
        <v>0.45</v>
      </c>
      <c r="F12" t="str">
        <f>VLOOKUP(C:C,worksheet!A:T, 6, FALSE)</f>
        <v>HERITAGE</v>
      </c>
      <c r="G12">
        <f>VLOOKUP(C:C,worksheet!A:T, 8, FALSE)</f>
        <v>62.7</v>
      </c>
      <c r="H12">
        <f>VLOOKUP(C:C,worksheet!A:T, 10, FALSE)</f>
        <v>62.23</v>
      </c>
      <c r="I12">
        <f>VLOOKUP(C:C,worksheet!A:T, 13, FALSE)</f>
        <v>0</v>
      </c>
      <c r="J12">
        <f>VLOOKUP(C:C,worksheet!A:T, 15, FALSE)</f>
        <v>0</v>
      </c>
      <c r="K12" s="143">
        <f t="shared" si="0"/>
        <v>-1</v>
      </c>
      <c r="L12" s="143">
        <f t="shared" si="1"/>
        <v>-1</v>
      </c>
      <c r="M12" s="142"/>
    </row>
    <row r="13" spans="1:13" x14ac:dyDescent="0.25">
      <c r="A13">
        <f>VLOOKUP(C:C,worksheet!A:T, 2, FALSE)</f>
        <v>4</v>
      </c>
      <c r="B13" t="str">
        <f>VLOOKUP(C:C,worksheet!A:T, 3, FALSE)</f>
        <v>SR-905 EB</v>
      </c>
      <c r="C13">
        <f>'[2]SR-905 EB'!A13</f>
        <v>27717</v>
      </c>
      <c r="D13">
        <f>VLOOKUP(C:C,worksheet!A:T, 4, FALSE)</f>
        <v>7</v>
      </c>
      <c r="E13">
        <f>VLOOKUP(C:C,worksheet!A:T, 5, FALSE)</f>
        <v>0.59</v>
      </c>
      <c r="F13" t="str">
        <f>VLOOKUP(C:C,worksheet!A:T, 6, FALSE)</f>
        <v>BRITANNIA</v>
      </c>
      <c r="G13">
        <f>VLOOKUP(C:C,worksheet!A:T, 8, FALSE)</f>
        <v>62.7</v>
      </c>
      <c r="H13">
        <f>VLOOKUP(C:C,worksheet!A:T, 10, FALSE)</f>
        <v>62.23</v>
      </c>
      <c r="I13">
        <f>VLOOKUP(C:C,worksheet!A:T, 13, FALSE)</f>
        <v>0</v>
      </c>
      <c r="J13">
        <f>VLOOKUP(C:C,worksheet!A:T, 15, FALSE)</f>
        <v>0</v>
      </c>
      <c r="K13" s="143">
        <f t="shared" si="0"/>
        <v>-1</v>
      </c>
      <c r="L13" s="143">
        <f t="shared" si="1"/>
        <v>-1</v>
      </c>
      <c r="M13" s="142"/>
    </row>
    <row r="14" spans="1:13" x14ac:dyDescent="0.25">
      <c r="A14">
        <f>VLOOKUP(C:C,worksheet!A:T, 2, FALSE)</f>
        <v>4</v>
      </c>
      <c r="B14" t="str">
        <f>VLOOKUP(C:C,worksheet!A:T, 3, FALSE)</f>
        <v>SR-905 EB</v>
      </c>
      <c r="C14">
        <f>'[2]SR-905 EB'!A14</f>
        <v>9953</v>
      </c>
      <c r="D14">
        <f>VLOOKUP(C:C,worksheet!A:T, 4, FALSE)</f>
        <v>10</v>
      </c>
      <c r="E14">
        <f>VLOOKUP(C:C,worksheet!A:T, 5, FALSE)</f>
        <v>0.4</v>
      </c>
      <c r="F14" t="str">
        <f>VLOOKUP(C:C,worksheet!A:T, 6, FALSE)</f>
        <v>LA MEDIA</v>
      </c>
      <c r="G14">
        <f>VLOOKUP(C:C,worksheet!A:T, 8, FALSE)</f>
        <v>62.53</v>
      </c>
      <c r="H14">
        <f>VLOOKUP(C:C,worksheet!A:T, 10, FALSE)</f>
        <v>63.51</v>
      </c>
      <c r="I14">
        <f>VLOOKUP(C:C,worksheet!A:T, 13, FALSE)</f>
        <v>0</v>
      </c>
      <c r="J14">
        <f>VLOOKUP(C:C,worksheet!A:T, 15, FALSE)</f>
        <v>0</v>
      </c>
      <c r="K14" s="143">
        <f t="shared" si="0"/>
        <v>-1</v>
      </c>
      <c r="L14" s="143">
        <f t="shared" si="1"/>
        <v>-1</v>
      </c>
      <c r="M14" s="142"/>
    </row>
    <row r="15" spans="1:13" x14ac:dyDescent="0.25">
      <c r="K15" s="143"/>
      <c r="L15" s="143"/>
      <c r="M15" s="142"/>
    </row>
    <row r="16" spans="1:13" x14ac:dyDescent="0.25">
      <c r="K16" s="143"/>
      <c r="L16" s="143"/>
      <c r="M16" s="142"/>
    </row>
    <row r="17" spans="11:13" x14ac:dyDescent="0.25">
      <c r="K17" s="143"/>
      <c r="L17" s="143"/>
      <c r="M17" s="142"/>
    </row>
    <row r="18" spans="11:13" x14ac:dyDescent="0.25">
      <c r="K18" s="143"/>
      <c r="L18" s="143"/>
      <c r="M18" s="142"/>
    </row>
    <row r="19" spans="11:13" x14ac:dyDescent="0.25">
      <c r="K19" s="142"/>
      <c r="L19" s="142"/>
      <c r="M19" s="142"/>
    </row>
    <row r="20" spans="11:13" x14ac:dyDescent="0.25">
      <c r="K20" s="142"/>
      <c r="L20" s="142"/>
      <c r="M20" s="142"/>
    </row>
    <row r="21" spans="11:13" x14ac:dyDescent="0.25">
      <c r="K21" s="142"/>
      <c r="L21" s="142"/>
      <c r="M21" s="142"/>
    </row>
    <row r="22" spans="11:13" x14ac:dyDescent="0.25">
      <c r="K22" s="142"/>
      <c r="L22" s="142"/>
      <c r="M22" s="142"/>
    </row>
    <row r="23" spans="11:13" x14ac:dyDescent="0.25">
      <c r="K23" s="142"/>
      <c r="L23" s="142"/>
      <c r="M23" s="142"/>
    </row>
    <row r="24" spans="11:13" x14ac:dyDescent="0.25">
      <c r="K24" s="142"/>
      <c r="L24" s="142"/>
      <c r="M24" s="142"/>
    </row>
    <row r="25" spans="11:13" x14ac:dyDescent="0.25">
      <c r="K25" s="142"/>
      <c r="L25" s="142"/>
      <c r="M25" s="142"/>
    </row>
    <row r="26" spans="11:13" x14ac:dyDescent="0.25">
      <c r="K26" s="142"/>
      <c r="L26" s="142"/>
      <c r="M26" s="142"/>
    </row>
    <row r="27" spans="11:13" x14ac:dyDescent="0.25">
      <c r="K27" s="142"/>
      <c r="L27" s="142"/>
      <c r="M27" s="142"/>
    </row>
    <row r="28" spans="11:13" x14ac:dyDescent="0.25">
      <c r="K28" s="142"/>
      <c r="L28" s="142"/>
      <c r="M28" s="142"/>
    </row>
    <row r="29" spans="11:13" x14ac:dyDescent="0.25">
      <c r="K29" s="142"/>
      <c r="L29" s="142"/>
      <c r="M29" s="142"/>
    </row>
    <row r="30" spans="11:13" x14ac:dyDescent="0.25">
      <c r="K30" s="142"/>
      <c r="L30" s="142"/>
      <c r="M30" s="142"/>
    </row>
    <row r="31" spans="11:13" x14ac:dyDescent="0.25">
      <c r="K31" s="142"/>
      <c r="L31" s="142"/>
      <c r="M31" s="142"/>
    </row>
    <row r="32" spans="11:13" x14ac:dyDescent="0.25">
      <c r="K32" s="142"/>
      <c r="L32" s="142"/>
      <c r="M32" s="142"/>
    </row>
    <row r="33" spans="11:13" x14ac:dyDescent="0.25">
      <c r="K33" s="142"/>
      <c r="L33" s="142"/>
      <c r="M33" s="142"/>
    </row>
    <row r="34" spans="11:13" x14ac:dyDescent="0.25">
      <c r="K34" s="142"/>
      <c r="L34" s="142"/>
      <c r="M34" s="142"/>
    </row>
    <row r="35" spans="11:13" x14ac:dyDescent="0.25">
      <c r="K35" s="142"/>
      <c r="L35" s="142"/>
      <c r="M35" s="142"/>
    </row>
    <row r="36" spans="11:13" x14ac:dyDescent="0.25">
      <c r="K36" s="142"/>
      <c r="L36" s="142"/>
      <c r="M36" s="142"/>
    </row>
    <row r="37" spans="11:13" x14ac:dyDescent="0.25">
      <c r="K37" s="142"/>
      <c r="L37" s="142"/>
      <c r="M37" s="142"/>
    </row>
    <row r="38" spans="11:13" x14ac:dyDescent="0.25">
      <c r="K38" s="142"/>
      <c r="L38" s="142"/>
      <c r="M38" s="142"/>
    </row>
    <row r="39" spans="11:13" x14ac:dyDescent="0.25">
      <c r="K39" s="142"/>
      <c r="L39" s="142"/>
      <c r="M39" s="142"/>
    </row>
    <row r="40" spans="11:13" x14ac:dyDescent="0.25">
      <c r="K40" s="142"/>
      <c r="L40" s="142"/>
      <c r="M40" s="142"/>
    </row>
    <row r="41" spans="11:13" x14ac:dyDescent="0.25">
      <c r="K41" s="142"/>
      <c r="L41" s="142"/>
      <c r="M41" s="142"/>
    </row>
    <row r="42" spans="11:13" x14ac:dyDescent="0.25">
      <c r="K42" s="142"/>
      <c r="L42" s="142"/>
      <c r="M42" s="142"/>
    </row>
    <row r="43" spans="11:13" x14ac:dyDescent="0.25">
      <c r="K43" s="142"/>
      <c r="L43" s="142"/>
      <c r="M43" s="142"/>
    </row>
    <row r="44" spans="11:13" x14ac:dyDescent="0.25">
      <c r="K44" s="142"/>
      <c r="L44" s="142"/>
      <c r="M44" s="142"/>
    </row>
    <row r="45" spans="11:13" x14ac:dyDescent="0.25">
      <c r="K45" s="142"/>
      <c r="L45" s="142"/>
      <c r="M45" s="142"/>
    </row>
    <row r="46" spans="11:13" x14ac:dyDescent="0.25">
      <c r="K46" s="142"/>
      <c r="L46" s="142"/>
      <c r="M46" s="142"/>
    </row>
    <row r="47" spans="11:13" x14ac:dyDescent="0.25">
      <c r="K47" s="142"/>
      <c r="L47" s="142"/>
      <c r="M47" s="142"/>
    </row>
    <row r="48" spans="11:13" x14ac:dyDescent="0.25">
      <c r="K48" s="142"/>
      <c r="L48" s="142"/>
      <c r="M48" s="142"/>
    </row>
    <row r="49" spans="11:13" x14ac:dyDescent="0.25">
      <c r="K49" s="142"/>
      <c r="L49" s="142"/>
      <c r="M49" s="142"/>
    </row>
    <row r="50" spans="11:13" x14ac:dyDescent="0.25">
      <c r="K50" s="142"/>
      <c r="L50" s="142"/>
      <c r="M50" s="142"/>
    </row>
    <row r="51" spans="11:13" x14ac:dyDescent="0.25">
      <c r="K51" s="142"/>
      <c r="L51" s="142"/>
      <c r="M51" s="142"/>
    </row>
    <row r="52" spans="11:13" x14ac:dyDescent="0.25">
      <c r="K52" s="142"/>
      <c r="L52" s="142"/>
      <c r="M52" s="142"/>
    </row>
    <row r="53" spans="11:13" x14ac:dyDescent="0.25">
      <c r="K53" s="142"/>
      <c r="L53" s="142"/>
      <c r="M53" s="142"/>
    </row>
    <row r="54" spans="11:13" x14ac:dyDescent="0.25">
      <c r="K54" s="142"/>
      <c r="L54" s="142"/>
      <c r="M54" s="142"/>
    </row>
    <row r="55" spans="11:13" x14ac:dyDescent="0.25">
      <c r="K55" s="142"/>
      <c r="L55" s="142"/>
      <c r="M55" s="142"/>
    </row>
    <row r="56" spans="11:13" x14ac:dyDescent="0.25">
      <c r="K56" s="142"/>
      <c r="L56" s="142"/>
      <c r="M56" s="142"/>
    </row>
    <row r="57" spans="11:13" x14ac:dyDescent="0.25">
      <c r="K57" s="142"/>
      <c r="L57" s="142"/>
      <c r="M57" s="142"/>
    </row>
    <row r="58" spans="11:13" x14ac:dyDescent="0.25">
      <c r="K58" s="142"/>
      <c r="L58" s="142"/>
      <c r="M58" s="142"/>
    </row>
    <row r="59" spans="11:13" x14ac:dyDescent="0.25">
      <c r="K59" s="142"/>
      <c r="L59" s="142"/>
      <c r="M59" s="142"/>
    </row>
    <row r="60" spans="11:13" x14ac:dyDescent="0.25">
      <c r="K60" s="142"/>
      <c r="L60" s="142"/>
      <c r="M60" s="142"/>
    </row>
    <row r="61" spans="11:13" x14ac:dyDescent="0.25">
      <c r="K61" s="142"/>
      <c r="L61" s="142"/>
      <c r="M61" s="142"/>
    </row>
    <row r="62" spans="11:13" x14ac:dyDescent="0.25">
      <c r="K62" s="142"/>
      <c r="L62" s="142"/>
      <c r="M62" s="142"/>
    </row>
    <row r="63" spans="11:13" x14ac:dyDescent="0.25">
      <c r="K63" s="142"/>
      <c r="L63" s="142"/>
      <c r="M63" s="142"/>
    </row>
    <row r="64" spans="11:13" x14ac:dyDescent="0.25">
      <c r="K64" s="142"/>
      <c r="L64" s="142"/>
      <c r="M64" s="142"/>
    </row>
    <row r="65" spans="11:13" x14ac:dyDescent="0.25">
      <c r="K65" s="142"/>
      <c r="L65" s="142"/>
      <c r="M65" s="142"/>
    </row>
    <row r="66" spans="11:13" x14ac:dyDescent="0.25">
      <c r="K66" s="142"/>
      <c r="L66" s="142"/>
      <c r="M66" s="142"/>
    </row>
    <row r="67" spans="11:13" x14ac:dyDescent="0.25">
      <c r="K67" s="142"/>
      <c r="L67" s="142"/>
      <c r="M67" s="142"/>
    </row>
    <row r="68" spans="11:13" x14ac:dyDescent="0.25">
      <c r="K68" s="142"/>
      <c r="L68" s="142"/>
      <c r="M68" s="142"/>
    </row>
    <row r="69" spans="11:13" x14ac:dyDescent="0.25">
      <c r="K69" s="142"/>
      <c r="L69" s="142"/>
      <c r="M69" s="142"/>
    </row>
    <row r="70" spans="11:13" x14ac:dyDescent="0.25">
      <c r="K70" s="142"/>
      <c r="L70" s="142"/>
      <c r="M70" s="142"/>
    </row>
    <row r="71" spans="11:13" x14ac:dyDescent="0.25">
      <c r="K71" s="142"/>
      <c r="L71" s="142"/>
      <c r="M71" s="142"/>
    </row>
    <row r="72" spans="11:13" x14ac:dyDescent="0.25">
      <c r="K72" s="142"/>
      <c r="L72" s="142"/>
      <c r="M72" s="142"/>
    </row>
    <row r="73" spans="11:13" x14ac:dyDescent="0.25">
      <c r="K73" s="142"/>
      <c r="L73" s="142"/>
      <c r="M73" s="142"/>
    </row>
    <row r="74" spans="11:13" x14ac:dyDescent="0.25">
      <c r="K74" s="142"/>
      <c r="L74" s="142"/>
      <c r="M74" s="142"/>
    </row>
    <row r="75" spans="11:13" x14ac:dyDescent="0.25">
      <c r="K75" s="142"/>
      <c r="L75" s="142"/>
      <c r="M75" s="142"/>
    </row>
    <row r="76" spans="11:13" x14ac:dyDescent="0.25">
      <c r="K76" s="142"/>
      <c r="L76" s="142"/>
      <c r="M76" s="142"/>
    </row>
    <row r="77" spans="11:13" x14ac:dyDescent="0.25">
      <c r="K77" s="142"/>
      <c r="L77" s="142"/>
      <c r="M77" s="142"/>
    </row>
    <row r="78" spans="11:13" x14ac:dyDescent="0.25">
      <c r="K78" s="142"/>
      <c r="L78" s="142"/>
      <c r="M78" s="142"/>
    </row>
    <row r="79" spans="11:13" x14ac:dyDescent="0.25">
      <c r="K79" s="142"/>
      <c r="L79" s="142"/>
      <c r="M79" s="142"/>
    </row>
    <row r="80" spans="11:13" x14ac:dyDescent="0.25">
      <c r="K80" s="142"/>
      <c r="L80" s="142"/>
      <c r="M80" s="142"/>
    </row>
    <row r="81" spans="11:13" x14ac:dyDescent="0.25">
      <c r="K81" s="142"/>
      <c r="L81" s="142"/>
      <c r="M81" s="142"/>
    </row>
    <row r="82" spans="11:13" x14ac:dyDescent="0.25">
      <c r="K82" s="142"/>
      <c r="L82" s="142"/>
      <c r="M82" s="142"/>
    </row>
    <row r="83" spans="11:13" x14ac:dyDescent="0.25">
      <c r="K83" s="142"/>
      <c r="L83" s="142"/>
      <c r="M83" s="142"/>
    </row>
    <row r="84" spans="11:13" x14ac:dyDescent="0.25">
      <c r="K84" s="142"/>
      <c r="L84" s="142"/>
      <c r="M84" s="142"/>
    </row>
    <row r="85" spans="11:13" x14ac:dyDescent="0.25">
      <c r="K85" s="142"/>
      <c r="L85" s="142"/>
      <c r="M85" s="142"/>
    </row>
    <row r="86" spans="11:13" x14ac:dyDescent="0.25">
      <c r="K86" s="142"/>
      <c r="L86" s="142"/>
      <c r="M86" s="142"/>
    </row>
    <row r="87" spans="11:13" x14ac:dyDescent="0.25">
      <c r="K87" s="142"/>
      <c r="L87" s="142"/>
      <c r="M87" s="142"/>
    </row>
    <row r="88" spans="11:13" x14ac:dyDescent="0.25">
      <c r="K88" s="142"/>
      <c r="L88" s="142"/>
      <c r="M88" s="142"/>
    </row>
    <row r="89" spans="11:13" x14ac:dyDescent="0.25">
      <c r="K89" s="142"/>
      <c r="L89" s="142"/>
      <c r="M89" s="142"/>
    </row>
    <row r="90" spans="11:13" x14ac:dyDescent="0.25">
      <c r="K90" s="142"/>
      <c r="L90" s="142"/>
      <c r="M90" s="142"/>
    </row>
    <row r="91" spans="11:13" x14ac:dyDescent="0.25">
      <c r="K91" s="142"/>
      <c r="L91" s="142"/>
      <c r="M91" s="142"/>
    </row>
    <row r="92" spans="11:13" x14ac:dyDescent="0.25">
      <c r="K92" s="142"/>
      <c r="L92" s="142"/>
      <c r="M92" s="142"/>
    </row>
    <row r="93" spans="11:13" x14ac:dyDescent="0.25">
      <c r="K93" s="142"/>
      <c r="L93" s="142"/>
      <c r="M93" s="142"/>
    </row>
    <row r="94" spans="11:13" x14ac:dyDescent="0.25">
      <c r="K94" s="142"/>
      <c r="L94" s="142"/>
      <c r="M94" s="142"/>
    </row>
    <row r="95" spans="11:13" x14ac:dyDescent="0.25">
      <c r="K95" s="142"/>
      <c r="L95" s="142"/>
      <c r="M95" s="142"/>
    </row>
    <row r="96" spans="11:13" x14ac:dyDescent="0.25">
      <c r="K96" s="142"/>
      <c r="L96" s="142"/>
      <c r="M96" s="142"/>
    </row>
    <row r="97" spans="11:13" x14ac:dyDescent="0.25">
      <c r="K97" s="142"/>
      <c r="L97" s="142"/>
      <c r="M97" s="142"/>
    </row>
    <row r="98" spans="11:13" x14ac:dyDescent="0.25">
      <c r="K98" s="142"/>
      <c r="L98" s="142"/>
      <c r="M98" s="142"/>
    </row>
    <row r="99" spans="11:13" x14ac:dyDescent="0.25">
      <c r="K99" s="142"/>
      <c r="L99" s="142"/>
      <c r="M99" s="142"/>
    </row>
    <row r="100" spans="11:13" x14ac:dyDescent="0.25">
      <c r="K100" s="142"/>
      <c r="L100" s="142"/>
      <c r="M100" s="142"/>
    </row>
    <row r="101" spans="11:13" x14ac:dyDescent="0.25">
      <c r="K101" s="142"/>
      <c r="L101" s="142"/>
      <c r="M101" s="142"/>
    </row>
    <row r="102" spans="11:13" x14ac:dyDescent="0.25">
      <c r="K102" s="142"/>
      <c r="L102" s="142"/>
      <c r="M102" s="142"/>
    </row>
    <row r="103" spans="11:13" x14ac:dyDescent="0.25">
      <c r="K103" s="142"/>
      <c r="L103" s="142"/>
      <c r="M103" s="142"/>
    </row>
    <row r="104" spans="11:13" x14ac:dyDescent="0.25">
      <c r="K104" s="142"/>
      <c r="L104" s="142"/>
      <c r="M104" s="142"/>
    </row>
    <row r="105" spans="11:13" x14ac:dyDescent="0.25">
      <c r="K105" s="142"/>
      <c r="L105" s="142"/>
      <c r="M105" s="142"/>
    </row>
    <row r="106" spans="11:13" x14ac:dyDescent="0.25">
      <c r="K106" s="142"/>
      <c r="L106" s="142"/>
      <c r="M106" s="142"/>
    </row>
    <row r="107" spans="11:13" x14ac:dyDescent="0.25">
      <c r="K107" s="142"/>
      <c r="L107" s="142"/>
      <c r="M107" s="142"/>
    </row>
    <row r="108" spans="11:13" x14ac:dyDescent="0.25">
      <c r="K108" s="142"/>
      <c r="L108" s="142"/>
      <c r="M108" s="142"/>
    </row>
    <row r="109" spans="11:13" x14ac:dyDescent="0.25">
      <c r="K109" s="142"/>
      <c r="L109" s="142"/>
      <c r="M109" s="142"/>
    </row>
    <row r="110" spans="11:13" x14ac:dyDescent="0.25">
      <c r="K110" s="142"/>
      <c r="L110" s="142"/>
      <c r="M110" s="142"/>
    </row>
    <row r="111" spans="11:13" x14ac:dyDescent="0.25">
      <c r="K111" s="142"/>
      <c r="L111" s="142"/>
      <c r="M111" s="142"/>
    </row>
    <row r="112" spans="11:13" x14ac:dyDescent="0.25">
      <c r="K112" s="142"/>
      <c r="L112" s="142"/>
      <c r="M112" s="142"/>
    </row>
    <row r="113" spans="11:13" x14ac:dyDescent="0.25">
      <c r="K113" s="142"/>
      <c r="L113" s="142"/>
      <c r="M113" s="142"/>
    </row>
    <row r="114" spans="11:13" x14ac:dyDescent="0.25">
      <c r="K114" s="142"/>
      <c r="L114" s="142"/>
      <c r="M114" s="142"/>
    </row>
    <row r="115" spans="11:13" x14ac:dyDescent="0.25">
      <c r="K115" s="142"/>
      <c r="L115" s="142"/>
      <c r="M115" s="142"/>
    </row>
    <row r="116" spans="11:13" x14ac:dyDescent="0.25">
      <c r="K116" s="142"/>
      <c r="L116" s="142"/>
      <c r="M116" s="142"/>
    </row>
    <row r="117" spans="11:13" x14ac:dyDescent="0.25">
      <c r="K117" s="142"/>
      <c r="L117" s="142"/>
      <c r="M117" s="142"/>
    </row>
    <row r="118" spans="11:13" x14ac:dyDescent="0.25">
      <c r="K118" s="142"/>
      <c r="L118" s="142"/>
      <c r="M118" s="142"/>
    </row>
  </sheetData>
  <conditionalFormatting sqref="K15:K18">
    <cfRule type="cellIs" dxfId="15" priority="7" operator="lessThan">
      <formula>-0.2</formula>
    </cfRule>
    <cfRule type="cellIs" dxfId="14" priority="8" operator="greaterThan">
      <formula>0.2</formula>
    </cfRule>
  </conditionalFormatting>
  <conditionalFormatting sqref="L15:L18">
    <cfRule type="cellIs" dxfId="13" priority="5" operator="lessThan">
      <formula>-0.2</formula>
    </cfRule>
    <cfRule type="cellIs" dxfId="12" priority="6" operator="greaterThan">
      <formula>0.2</formula>
    </cfRule>
  </conditionalFormatting>
  <conditionalFormatting sqref="K2:K14">
    <cfRule type="cellIs" dxfId="11" priority="3" operator="lessThan">
      <formula>-0.2</formula>
    </cfRule>
    <cfRule type="cellIs" dxfId="10" priority="4" operator="greaterThan">
      <formula>0.2</formula>
    </cfRule>
  </conditionalFormatting>
  <conditionalFormatting sqref="L2:L14">
    <cfRule type="cellIs" dxfId="9" priority="1" operator="lessThan">
      <formula>-0.2</formula>
    </cfRule>
    <cfRule type="cellIs" dxfId="8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theme="9" tint="0.59999389629810485"/>
  </sheetPr>
  <dimension ref="A1:M118"/>
  <sheetViews>
    <sheetView showGridLines="0" topLeftCell="G1" zoomScale="80" zoomScaleNormal="80" workbookViewId="0">
      <selection activeCell="L26" sqref="L26"/>
    </sheetView>
  </sheetViews>
  <sheetFormatPr defaultRowHeight="15" x14ac:dyDescent="0.25"/>
  <cols>
    <col min="1" max="1" width="4.5703125" bestFit="1" customWidth="1"/>
    <col min="2" max="2" width="7.28515625" bestFit="1" customWidth="1"/>
    <col min="3" max="3" width="13.5703125" bestFit="1" customWidth="1"/>
    <col min="4" max="4" width="6.42578125" bestFit="1" customWidth="1"/>
    <col min="5" max="5" width="8.85546875" bestFit="1" customWidth="1"/>
    <col min="6" max="6" width="16.5703125" customWidth="1"/>
    <col min="7" max="8" width="10.5703125" bestFit="1" customWidth="1"/>
    <col min="9" max="10" width="13.42578125" bestFit="1" customWidth="1"/>
    <col min="11" max="12" width="10.7109375" bestFit="1" customWidth="1"/>
    <col min="13" max="13" width="10.7109375" customWidth="1"/>
  </cols>
  <sheetData>
    <row r="1" spans="1:13" x14ac:dyDescent="0.25">
      <c r="A1" s="141" t="s">
        <v>55</v>
      </c>
      <c r="B1" s="141" t="s">
        <v>4</v>
      </c>
      <c r="C1" s="141" t="s">
        <v>3</v>
      </c>
      <c r="D1" s="141" t="s">
        <v>74</v>
      </c>
      <c r="E1" s="141" t="s">
        <v>0</v>
      </c>
      <c r="F1" s="141" t="s">
        <v>5</v>
      </c>
      <c r="G1" s="141" t="s">
        <v>57</v>
      </c>
      <c r="H1" s="141" t="s">
        <v>59</v>
      </c>
      <c r="I1" s="141" t="s">
        <v>10</v>
      </c>
      <c r="J1" s="141" t="s">
        <v>12</v>
      </c>
      <c r="K1" s="141" t="s">
        <v>48</v>
      </c>
      <c r="L1" s="141" t="s">
        <v>49</v>
      </c>
      <c r="M1" s="141"/>
    </row>
    <row r="2" spans="1:13" x14ac:dyDescent="0.25">
      <c r="A2">
        <f>VLOOKUP(C:C,worksheet!A:T, 2, FALSE)</f>
        <v>3</v>
      </c>
      <c r="B2" t="str">
        <f>VLOOKUP(C:C,worksheet!A:T, 3, FALSE)</f>
        <v>SR-905 WB</v>
      </c>
      <c r="C2">
        <f>'[2]SR-905 WB'!A2</f>
        <v>9904</v>
      </c>
      <c r="D2">
        <f>VLOOKUP(C:C,worksheet!A:T, 4, FALSE)</f>
        <v>2</v>
      </c>
      <c r="E2">
        <f>VLOOKUP(C:C,worksheet!A:T, 5, FALSE)</f>
        <v>0.54</v>
      </c>
      <c r="F2" t="str">
        <f>VLOOKUP(C:C,worksheet!A:T, 6, FALSE)</f>
        <v>CALIENTE</v>
      </c>
      <c r="G2">
        <f>VLOOKUP(C:C,worksheet!A:T, 8, FALSE)</f>
        <v>64.19</v>
      </c>
      <c r="H2">
        <f>VLOOKUP(C:C,worksheet!A:T, 10, FALSE)</f>
        <v>65.959999999999994</v>
      </c>
      <c r="I2">
        <f>VLOOKUP(C:C,worksheet!A:T, 13, FALSE)</f>
        <v>0</v>
      </c>
      <c r="J2">
        <f>VLOOKUP(C:C,worksheet!A:T, 15, FALSE)</f>
        <v>0</v>
      </c>
      <c r="K2" s="143">
        <f>(I2/G2)-1</f>
        <v>-1</v>
      </c>
      <c r="L2" s="143">
        <f>(J2/H2)-1</f>
        <v>-1</v>
      </c>
      <c r="M2" s="142"/>
    </row>
    <row r="3" spans="1:13" x14ac:dyDescent="0.25">
      <c r="A3">
        <f>VLOOKUP(C:C,worksheet!A:T, 2, FALSE)</f>
        <v>3</v>
      </c>
      <c r="B3" t="str">
        <f>VLOOKUP(C:C,worksheet!A:T, 3, FALSE)</f>
        <v>SR-905 WB</v>
      </c>
      <c r="C3">
        <f>'[2]SR-905 WB'!A3</f>
        <v>23435</v>
      </c>
      <c r="D3">
        <f>VLOOKUP(C:C,worksheet!A:T, 4, FALSE)</f>
        <v>3</v>
      </c>
      <c r="E3">
        <f>VLOOKUP(C:C,worksheet!A:T, 5, FALSE)</f>
        <v>0.28999999999999998</v>
      </c>
      <c r="F3" t="str">
        <f>VLOOKUP(C:C,worksheet!A:T, 6, FALSE)</f>
        <v>I-805 NB</v>
      </c>
      <c r="G3">
        <f>VLOOKUP(C:C,worksheet!A:T, 8, FALSE)</f>
        <v>64.19</v>
      </c>
      <c r="H3">
        <f>VLOOKUP(C:C,worksheet!A:T, 10, FALSE)</f>
        <v>65.959999999999994</v>
      </c>
      <c r="I3">
        <f>VLOOKUP(C:C,worksheet!A:T, 13, FALSE)</f>
        <v>0</v>
      </c>
      <c r="J3">
        <f>VLOOKUP(C:C,worksheet!A:T, 15, FALSE)</f>
        <v>0</v>
      </c>
      <c r="K3" s="143">
        <f t="shared" ref="K3:K17" si="0">(I3/G3)-1</f>
        <v>-1</v>
      </c>
      <c r="L3" s="143">
        <f t="shared" ref="L3:L17" si="1">(J3/H3)-1</f>
        <v>-1</v>
      </c>
      <c r="M3" s="142"/>
    </row>
    <row r="4" spans="1:13" x14ac:dyDescent="0.25">
      <c r="A4">
        <f>VLOOKUP(C:C,worksheet!A:T, 2, FALSE)</f>
        <v>3</v>
      </c>
      <c r="B4" t="str">
        <f>VLOOKUP(C:C,worksheet!A:T, 3, FALSE)</f>
        <v>SR-905 WB</v>
      </c>
      <c r="C4">
        <f>'[2]SR-905 WB'!A4</f>
        <v>9915</v>
      </c>
      <c r="D4">
        <f>VLOOKUP(C:C,worksheet!A:T, 4, FALSE)</f>
        <v>4</v>
      </c>
      <c r="E4">
        <f>VLOOKUP(C:C,worksheet!A:T, 5, FALSE)</f>
        <v>0.32</v>
      </c>
      <c r="F4" t="str">
        <f>VLOOKUP(C:C,worksheet!A:T, 6, FALSE)</f>
        <v>I-805 NB</v>
      </c>
      <c r="G4">
        <f>VLOOKUP(C:C,worksheet!A:T, 8, FALSE)</f>
        <v>64.19</v>
      </c>
      <c r="H4">
        <f>VLOOKUP(C:C,worksheet!A:T, 10, FALSE)</f>
        <v>65.959999999999994</v>
      </c>
      <c r="I4">
        <f>VLOOKUP(C:C,worksheet!A:T, 13, FALSE)</f>
        <v>0</v>
      </c>
      <c r="J4">
        <f>VLOOKUP(C:C,worksheet!A:T, 15, FALSE)</f>
        <v>0</v>
      </c>
      <c r="K4" s="143">
        <f t="shared" si="0"/>
        <v>-1</v>
      </c>
      <c r="L4" s="143">
        <f t="shared" si="1"/>
        <v>-1</v>
      </c>
      <c r="M4" s="142"/>
    </row>
    <row r="5" spans="1:13" x14ac:dyDescent="0.25">
      <c r="A5">
        <f>VLOOKUP(C:C,worksheet!A:T, 2, FALSE)</f>
        <v>3</v>
      </c>
      <c r="B5" t="str">
        <f>VLOOKUP(C:C,worksheet!A:T, 3, FALSE)</f>
        <v>SR-905 WB</v>
      </c>
      <c r="C5">
        <f>'[2]SR-905 WB'!A5</f>
        <v>9910</v>
      </c>
      <c r="D5">
        <f>VLOOKUP(C:C,worksheet!A:T, 4, FALSE)</f>
        <v>5</v>
      </c>
      <c r="E5">
        <f>VLOOKUP(C:C,worksheet!A:T, 5, FALSE)</f>
        <v>0.17</v>
      </c>
      <c r="F5" t="str">
        <f>VLOOKUP(C:C,worksheet!A:T, 6, FALSE)</f>
        <v>I-805 SB</v>
      </c>
      <c r="G5">
        <f>VLOOKUP(C:C,worksheet!A:T, 8, FALSE)</f>
        <v>64.19</v>
      </c>
      <c r="H5">
        <f>VLOOKUP(C:C,worksheet!A:T, 10, FALSE)</f>
        <v>65.959999999999994</v>
      </c>
      <c r="I5">
        <f>VLOOKUP(C:C,worksheet!A:T, 13, FALSE)</f>
        <v>0</v>
      </c>
      <c r="J5">
        <f>VLOOKUP(C:C,worksheet!A:T, 15, FALSE)</f>
        <v>0</v>
      </c>
      <c r="K5" s="143">
        <f t="shared" si="0"/>
        <v>-1</v>
      </c>
      <c r="L5" s="143">
        <f t="shared" si="1"/>
        <v>-1</v>
      </c>
      <c r="M5" s="142"/>
    </row>
    <row r="6" spans="1:13" x14ac:dyDescent="0.25">
      <c r="A6">
        <f>VLOOKUP(C:C,worksheet!A:T, 2, FALSE)</f>
        <v>3</v>
      </c>
      <c r="B6" t="str">
        <f>VLOOKUP(C:C,worksheet!A:T, 3, FALSE)</f>
        <v>SR-905 WB</v>
      </c>
      <c r="C6">
        <f>'[2]SR-905 WB'!A6</f>
        <v>13994</v>
      </c>
      <c r="D6">
        <f>VLOOKUP(C:C,worksheet!A:T, 4, FALSE)</f>
        <v>6</v>
      </c>
      <c r="E6">
        <f>VLOOKUP(C:C,worksheet!A:T, 5, FALSE)</f>
        <v>0.21</v>
      </c>
      <c r="F6" t="str">
        <f>VLOOKUP(C:C,worksheet!A:T, 6, FALSE)</f>
        <v>I-805 SB</v>
      </c>
      <c r="G6">
        <f>VLOOKUP(C:C,worksheet!A:T, 8, FALSE)</f>
        <v>64.150000000000006</v>
      </c>
      <c r="H6">
        <f>VLOOKUP(C:C,worksheet!A:T, 10, FALSE)</f>
        <v>64.78</v>
      </c>
      <c r="I6">
        <f>VLOOKUP(C:C,worksheet!A:T, 13, FALSE)</f>
        <v>0</v>
      </c>
      <c r="J6">
        <f>VLOOKUP(C:C,worksheet!A:T, 15, FALSE)</f>
        <v>0</v>
      </c>
      <c r="K6" s="143">
        <f t="shared" si="0"/>
        <v>-1</v>
      </c>
      <c r="L6" s="143">
        <f t="shared" si="1"/>
        <v>-1</v>
      </c>
      <c r="M6" s="142"/>
    </row>
    <row r="7" spans="1:13" x14ac:dyDescent="0.25">
      <c r="A7">
        <f>VLOOKUP(C:C,worksheet!A:T, 2, FALSE)</f>
        <v>3</v>
      </c>
      <c r="B7" t="str">
        <f>VLOOKUP(C:C,worksheet!A:T, 3, FALSE)</f>
        <v>SR-905 WB</v>
      </c>
      <c r="C7">
        <f>'[2]SR-905 WB'!A7</f>
        <v>13993</v>
      </c>
      <c r="D7">
        <f>VLOOKUP(C:C,worksheet!A:T, 4, FALSE)</f>
        <v>7</v>
      </c>
      <c r="E7">
        <f>VLOOKUP(C:C,worksheet!A:T, 5, FALSE)</f>
        <v>0.38</v>
      </c>
      <c r="F7" t="str">
        <f>VLOOKUP(C:C,worksheet!A:T, 6, FALSE)</f>
        <v>PICADOR</v>
      </c>
      <c r="G7">
        <f>VLOOKUP(C:C,worksheet!A:T, 8, FALSE)</f>
        <v>64.150000000000006</v>
      </c>
      <c r="H7">
        <f>VLOOKUP(C:C,worksheet!A:T, 10, FALSE)</f>
        <v>64.78</v>
      </c>
      <c r="I7">
        <f>VLOOKUP(C:C,worksheet!A:T, 13, FALSE)</f>
        <v>0</v>
      </c>
      <c r="J7">
        <f>VLOOKUP(C:C,worksheet!A:T, 15, FALSE)</f>
        <v>0</v>
      </c>
      <c r="K7" s="143">
        <f t="shared" si="0"/>
        <v>-1</v>
      </c>
      <c r="L7" s="143">
        <f t="shared" si="1"/>
        <v>-1</v>
      </c>
      <c r="M7" s="142"/>
    </row>
    <row r="8" spans="1:13" x14ac:dyDescent="0.25">
      <c r="A8">
        <f>VLOOKUP(C:C,worksheet!A:T, 2, FALSE)</f>
        <v>3</v>
      </c>
      <c r="B8" t="str">
        <f>VLOOKUP(C:C,worksheet!A:T, 3, FALSE)</f>
        <v>SR-905 WB</v>
      </c>
      <c r="C8">
        <f>'[2]SR-905 WB'!A8</f>
        <v>27774</v>
      </c>
      <c r="D8">
        <f>VLOOKUP(C:C,worksheet!A:T, 4, FALSE)</f>
        <v>9</v>
      </c>
      <c r="E8">
        <f>VLOOKUP(C:C,worksheet!A:T, 5, FALSE)</f>
        <v>0.26</v>
      </c>
      <c r="F8" t="str">
        <f>VLOOKUP(C:C,worksheet!A:T, 6, FALSE)</f>
        <v>BEYER</v>
      </c>
      <c r="G8">
        <f>VLOOKUP(C:C,worksheet!A:T, 8, FALSE)</f>
        <v>63.6</v>
      </c>
      <c r="H8">
        <f>VLOOKUP(C:C,worksheet!A:T, 10, FALSE)</f>
        <v>64.400000000000006</v>
      </c>
      <c r="I8">
        <f>VLOOKUP(C:C,worksheet!A:T, 13, FALSE)</f>
        <v>0</v>
      </c>
      <c r="J8">
        <f>VLOOKUP(C:C,worksheet!A:T, 15, FALSE)</f>
        <v>0</v>
      </c>
      <c r="K8" s="143">
        <f t="shared" si="0"/>
        <v>-1</v>
      </c>
      <c r="L8" s="143">
        <f t="shared" si="1"/>
        <v>-1</v>
      </c>
      <c r="M8" s="142"/>
    </row>
    <row r="9" spans="1:13" x14ac:dyDescent="0.25">
      <c r="A9">
        <f>VLOOKUP(C:C,worksheet!A:T, 2, FALSE)</f>
        <v>3</v>
      </c>
      <c r="B9" t="str">
        <f>VLOOKUP(C:C,worksheet!A:T, 3, FALSE)</f>
        <v>SR-905 WB</v>
      </c>
      <c r="C9">
        <f>'[2]SR-905 WB'!A9</f>
        <v>27862</v>
      </c>
      <c r="D9">
        <f>VLOOKUP(C:C,worksheet!A:T, 4, FALSE)</f>
        <v>12</v>
      </c>
      <c r="E9">
        <f>VLOOKUP(C:C,worksheet!A:T, 5, FALSE)</f>
        <v>0.08</v>
      </c>
      <c r="F9" t="str">
        <f>VLOOKUP(C:C,worksheet!A:T, 6, FALSE)</f>
        <v>I-5 NB</v>
      </c>
      <c r="G9">
        <f>VLOOKUP(C:C,worksheet!A:T, 8, FALSE)</f>
        <v>53.96</v>
      </c>
      <c r="H9">
        <f>VLOOKUP(C:C,worksheet!A:T, 10, FALSE)</f>
        <v>53.68</v>
      </c>
      <c r="I9">
        <f>VLOOKUP(C:C,worksheet!A:T, 13, FALSE)</f>
        <v>0</v>
      </c>
      <c r="J9">
        <f>VLOOKUP(C:C,worksheet!A:T, 15, FALSE)</f>
        <v>0</v>
      </c>
      <c r="K9" s="143">
        <f t="shared" si="0"/>
        <v>-1</v>
      </c>
      <c r="L9" s="143">
        <f t="shared" si="1"/>
        <v>-1</v>
      </c>
      <c r="M9" s="142"/>
    </row>
    <row r="10" spans="1:13" x14ac:dyDescent="0.25">
      <c r="A10">
        <f>VLOOKUP(C:C,worksheet!A:T, 2, FALSE)</f>
        <v>3</v>
      </c>
      <c r="B10" t="str">
        <f>VLOOKUP(C:C,worksheet!A:T, 3, FALSE)</f>
        <v>SR-905 WB</v>
      </c>
      <c r="C10">
        <f>'[2]SR-905 WB'!A10</f>
        <v>27868</v>
      </c>
      <c r="D10">
        <f>VLOOKUP(C:C,worksheet!A:T, 4, FALSE)</f>
        <v>13</v>
      </c>
      <c r="E10">
        <f>VLOOKUP(C:C,worksheet!A:T, 5, FALSE)</f>
        <v>0.18</v>
      </c>
      <c r="F10" t="str">
        <f>VLOOKUP(C:C,worksheet!A:T, 6, FALSE)</f>
        <v>I-5 SB</v>
      </c>
      <c r="G10">
        <f>VLOOKUP(C:C,worksheet!A:T, 8, FALSE)</f>
        <v>53.96</v>
      </c>
      <c r="H10">
        <f>VLOOKUP(C:C,worksheet!A:T, 10, FALSE)</f>
        <v>53.68</v>
      </c>
      <c r="I10">
        <f>VLOOKUP(C:C,worksheet!A:T, 13, FALSE)</f>
        <v>0</v>
      </c>
      <c r="J10">
        <f>VLOOKUP(C:C,worksheet!A:T, 15, FALSE)</f>
        <v>0</v>
      </c>
      <c r="K10" s="143">
        <f t="shared" si="0"/>
        <v>-1</v>
      </c>
      <c r="L10" s="143">
        <f t="shared" si="1"/>
        <v>-1</v>
      </c>
      <c r="M10" s="142"/>
    </row>
    <row r="11" spans="1:13" x14ac:dyDescent="0.25">
      <c r="A11">
        <f>VLOOKUP(C:C,worksheet!A:T, 2, FALSE)</f>
        <v>3</v>
      </c>
      <c r="B11" t="str">
        <f>VLOOKUP(C:C,worksheet!A:T, 3, FALSE)</f>
        <v>SR-905 WB</v>
      </c>
      <c r="C11">
        <f>'[2]SR-905 WB'!A11</f>
        <v>8185</v>
      </c>
      <c r="D11">
        <f>VLOOKUP(C:C,worksheet!A:T, 4, FALSE)</f>
        <v>2</v>
      </c>
      <c r="E11">
        <f>VLOOKUP(C:C,worksheet!A:T, 5, FALSE)</f>
        <v>0.36</v>
      </c>
      <c r="F11" t="str">
        <f>VLOOKUP(C:C,worksheet!A:T, 6, FALSE)</f>
        <v>LRT-905</v>
      </c>
      <c r="G11">
        <f>VLOOKUP(C:C,worksheet!A:T, 8, FALSE)</f>
        <v>41.4</v>
      </c>
      <c r="H11">
        <f>VLOOKUP(C:C,worksheet!A:T, 10, FALSE)</f>
        <v>40.17</v>
      </c>
      <c r="I11">
        <f>VLOOKUP(C:C,worksheet!A:T, 13, FALSE)</f>
        <v>0</v>
      </c>
      <c r="J11">
        <f>VLOOKUP(C:C,worksheet!A:T, 15, FALSE)</f>
        <v>0</v>
      </c>
      <c r="K11" s="143">
        <f t="shared" si="0"/>
        <v>-1</v>
      </c>
      <c r="L11" s="143">
        <f t="shared" si="1"/>
        <v>-1</v>
      </c>
      <c r="M11" s="142"/>
    </row>
    <row r="12" spans="1:13" x14ac:dyDescent="0.25">
      <c r="A12">
        <f>VLOOKUP(C:C,worksheet!A:T, 2, FALSE)</f>
        <v>3</v>
      </c>
      <c r="B12" t="str">
        <f>VLOOKUP(C:C,worksheet!A:T, 3, FALSE)</f>
        <v>SR-905 WB</v>
      </c>
      <c r="C12">
        <f>'[2]SR-905 WB'!A12</f>
        <v>10002</v>
      </c>
      <c r="D12">
        <f>VLOOKUP(C:C,worksheet!A:T, 4, FALSE)</f>
        <v>3</v>
      </c>
      <c r="E12">
        <f>VLOOKUP(C:C,worksheet!A:T, 5, FALSE)</f>
        <v>0.36</v>
      </c>
      <c r="F12" t="str">
        <f>VLOOKUP(C:C,worksheet!A:T, 6, FALSE)</f>
        <v>LRT-905</v>
      </c>
      <c r="G12">
        <f>VLOOKUP(C:C,worksheet!A:T, 8, FALSE)</f>
        <v>57.43</v>
      </c>
      <c r="H12">
        <f>VLOOKUP(C:C,worksheet!A:T, 10, FALSE)</f>
        <v>58.58</v>
      </c>
      <c r="I12">
        <f>VLOOKUP(C:C,worksheet!A:T, 13, FALSE)</f>
        <v>0</v>
      </c>
      <c r="J12">
        <f>VLOOKUP(C:C,worksheet!A:T, 15, FALSE)</f>
        <v>0</v>
      </c>
      <c r="K12" s="143">
        <f t="shared" si="0"/>
        <v>-1</v>
      </c>
      <c r="L12" s="143">
        <f t="shared" si="1"/>
        <v>-1</v>
      </c>
      <c r="M12" s="142"/>
    </row>
    <row r="13" spans="1:13" x14ac:dyDescent="0.25">
      <c r="A13">
        <f>VLOOKUP(C:C,worksheet!A:T, 2, FALSE)</f>
        <v>3</v>
      </c>
      <c r="B13" t="str">
        <f>VLOOKUP(C:C,worksheet!A:T, 3, FALSE)</f>
        <v>SR-905 WB</v>
      </c>
      <c r="C13">
        <f>'[2]SR-905 WB'!A13</f>
        <v>27724</v>
      </c>
      <c r="D13">
        <f>VLOOKUP(C:C,worksheet!A:T, 4, FALSE)</f>
        <v>8</v>
      </c>
      <c r="E13">
        <f>VLOOKUP(C:C,worksheet!A:T, 5, FALSE)</f>
        <v>0.38</v>
      </c>
      <c r="F13" t="str">
        <f>VLOOKUP(C:C,worksheet!A:T, 6, FALSE)</f>
        <v>SR-125 SB</v>
      </c>
      <c r="G13">
        <f>VLOOKUP(C:C,worksheet!A:T, 8, FALSE)</f>
        <v>61.13</v>
      </c>
      <c r="H13">
        <f>VLOOKUP(C:C,worksheet!A:T, 10, FALSE)</f>
        <v>61.1</v>
      </c>
      <c r="I13">
        <f>VLOOKUP(C:C,worksheet!A:T, 13, FALSE)</f>
        <v>0</v>
      </c>
      <c r="J13">
        <f>VLOOKUP(C:C,worksheet!A:T, 15, FALSE)</f>
        <v>0</v>
      </c>
      <c r="K13" s="143">
        <f t="shared" si="0"/>
        <v>-1</v>
      </c>
      <c r="L13" s="143">
        <f t="shared" si="1"/>
        <v>-1</v>
      </c>
      <c r="M13" s="142"/>
    </row>
    <row r="14" spans="1:13" x14ac:dyDescent="0.25">
      <c r="A14">
        <f>VLOOKUP(C:C,worksheet!A:T, 2, FALSE)</f>
        <v>3</v>
      </c>
      <c r="B14" t="str">
        <f>VLOOKUP(C:C,worksheet!A:T, 3, FALSE)</f>
        <v>SR-905 WB</v>
      </c>
      <c r="C14">
        <f>'[2]SR-905 WB'!A14</f>
        <v>8218</v>
      </c>
      <c r="D14">
        <f>VLOOKUP(C:C,worksheet!A:T, 4, FALSE)</f>
        <v>9</v>
      </c>
      <c r="E14">
        <f>VLOOKUP(C:C,worksheet!A:T, 5, FALSE)</f>
        <v>0.21</v>
      </c>
      <c r="F14" t="str">
        <f>VLOOKUP(C:C,worksheet!A:T, 6, FALSE)</f>
        <v>LA MEDIA</v>
      </c>
      <c r="G14">
        <f>VLOOKUP(C:C,worksheet!A:T, 8, FALSE)</f>
        <v>61.13</v>
      </c>
      <c r="H14">
        <f>VLOOKUP(C:C,worksheet!A:T, 10, FALSE)</f>
        <v>61.1</v>
      </c>
      <c r="I14">
        <f>VLOOKUP(C:C,worksheet!A:T, 13, FALSE)</f>
        <v>0</v>
      </c>
      <c r="J14">
        <f>VLOOKUP(C:C,worksheet!A:T, 15, FALSE)</f>
        <v>0</v>
      </c>
      <c r="K14" s="143">
        <f t="shared" si="0"/>
        <v>-1</v>
      </c>
      <c r="L14" s="143">
        <f t="shared" si="1"/>
        <v>-1</v>
      </c>
      <c r="M14" s="142"/>
    </row>
    <row r="15" spans="1:13" x14ac:dyDescent="0.25">
      <c r="A15">
        <f>VLOOKUP(C:C,worksheet!A:T, 2, FALSE)</f>
        <v>3</v>
      </c>
      <c r="B15" t="str">
        <f>VLOOKUP(C:C,worksheet!A:T, 3, FALSE)</f>
        <v>SR-905 WB</v>
      </c>
      <c r="C15">
        <f>'[2]SR-905 WB'!A15</f>
        <v>27716</v>
      </c>
      <c r="D15">
        <f>VLOOKUP(C:C,worksheet!A:T, 4, FALSE)</f>
        <v>11</v>
      </c>
      <c r="E15">
        <f>VLOOKUP(C:C,worksheet!A:T, 5, FALSE)</f>
        <v>0.64</v>
      </c>
      <c r="F15" t="str">
        <f>VLOOKUP(C:C,worksheet!A:T, 6, FALSE)</f>
        <v>BRITANNIA</v>
      </c>
      <c r="G15">
        <f>VLOOKUP(C:C,worksheet!A:T, 8, FALSE)</f>
        <v>60.22</v>
      </c>
      <c r="H15">
        <f>VLOOKUP(C:C,worksheet!A:T, 10, FALSE)</f>
        <v>60.59</v>
      </c>
      <c r="I15">
        <f>VLOOKUP(C:C,worksheet!A:T, 13, FALSE)</f>
        <v>0</v>
      </c>
      <c r="J15">
        <f>VLOOKUP(C:C,worksheet!A:T, 15, FALSE)</f>
        <v>0</v>
      </c>
      <c r="K15" s="143">
        <f t="shared" si="0"/>
        <v>-1</v>
      </c>
      <c r="L15" s="143">
        <f t="shared" si="1"/>
        <v>-1</v>
      </c>
      <c r="M15" s="142"/>
    </row>
    <row r="16" spans="1:13" x14ac:dyDescent="0.25">
      <c r="A16">
        <f>VLOOKUP(C:C,worksheet!A:T, 2, FALSE)</f>
        <v>3</v>
      </c>
      <c r="B16" t="str">
        <f>VLOOKUP(C:C,worksheet!A:T, 3, FALSE)</f>
        <v>SR-905 WB</v>
      </c>
      <c r="C16">
        <f>'[2]SR-905 WB'!A16</f>
        <v>27741</v>
      </c>
      <c r="D16">
        <f>VLOOKUP(C:C,worksheet!A:T, 4, FALSE)</f>
        <v>14</v>
      </c>
      <c r="E16">
        <f>VLOOKUP(C:C,worksheet!A:T, 5, FALSE)</f>
        <v>0.77</v>
      </c>
      <c r="F16" t="str">
        <f>VLOOKUP(C:C,worksheet!A:T, 6, FALSE)</f>
        <v>HERITAGE</v>
      </c>
      <c r="G16">
        <f>VLOOKUP(C:C,worksheet!A:T, 8, FALSE)</f>
        <v>61.39</v>
      </c>
      <c r="H16">
        <f>VLOOKUP(C:C,worksheet!A:T, 10, FALSE)</f>
        <v>61.46</v>
      </c>
      <c r="I16">
        <f>VLOOKUP(C:C,worksheet!A:T, 13, FALSE)</f>
        <v>0</v>
      </c>
      <c r="J16">
        <f>VLOOKUP(C:C,worksheet!A:T, 15, FALSE)</f>
        <v>0</v>
      </c>
      <c r="K16" s="143">
        <f t="shared" si="0"/>
        <v>-1</v>
      </c>
      <c r="L16" s="143">
        <f t="shared" si="1"/>
        <v>-1</v>
      </c>
      <c r="M16" s="142"/>
    </row>
    <row r="17" spans="1:13" x14ac:dyDescent="0.25">
      <c r="A17">
        <f>VLOOKUP(C:C,worksheet!A:T, 2, FALSE)</f>
        <v>3</v>
      </c>
      <c r="B17" t="str">
        <f>VLOOKUP(C:C,worksheet!A:T, 3, FALSE)</f>
        <v>SR-905 WB</v>
      </c>
      <c r="C17">
        <f>'[2]SR-905 WB'!A17</f>
        <v>27742</v>
      </c>
      <c r="D17">
        <f>VLOOKUP(C:C,worksheet!A:T, 4, FALSE)</f>
        <v>15</v>
      </c>
      <c r="E17">
        <f>VLOOKUP(C:C,worksheet!A:T, 5, FALSE)</f>
        <v>0.47</v>
      </c>
      <c r="F17" t="str">
        <f>VLOOKUP(C:C,worksheet!A:T, 6, FALSE)</f>
        <v>CALIENTE</v>
      </c>
      <c r="G17">
        <f>VLOOKUP(C:C,worksheet!A:T, 8, FALSE)</f>
        <v>61.39</v>
      </c>
      <c r="H17">
        <f>VLOOKUP(C:C,worksheet!A:T, 10, FALSE)</f>
        <v>61.46</v>
      </c>
      <c r="I17">
        <f>VLOOKUP(C:C,worksheet!A:T, 13, FALSE)</f>
        <v>0</v>
      </c>
      <c r="J17">
        <f>VLOOKUP(C:C,worksheet!A:T, 15, FALSE)</f>
        <v>0</v>
      </c>
      <c r="K17" s="143">
        <f t="shared" si="0"/>
        <v>-1</v>
      </c>
      <c r="L17" s="143">
        <f t="shared" si="1"/>
        <v>-1</v>
      </c>
      <c r="M17" s="142"/>
    </row>
    <row r="18" spans="1:13" x14ac:dyDescent="0.25">
      <c r="K18" s="143"/>
      <c r="L18" s="143"/>
      <c r="M18" s="142"/>
    </row>
    <row r="19" spans="1:13" x14ac:dyDescent="0.25">
      <c r="K19" s="142"/>
      <c r="L19" s="142"/>
      <c r="M19" s="142"/>
    </row>
    <row r="20" spans="1:13" x14ac:dyDescent="0.25">
      <c r="K20" s="142"/>
      <c r="L20" s="142"/>
      <c r="M20" s="142"/>
    </row>
    <row r="21" spans="1:13" x14ac:dyDescent="0.25">
      <c r="K21" s="142"/>
      <c r="L21" s="142"/>
      <c r="M21" s="142"/>
    </row>
    <row r="22" spans="1:13" x14ac:dyDescent="0.25">
      <c r="K22" s="142"/>
      <c r="L22" s="142"/>
      <c r="M22" s="142"/>
    </row>
    <row r="23" spans="1:13" x14ac:dyDescent="0.25">
      <c r="K23" s="142"/>
      <c r="L23" s="142"/>
      <c r="M23" s="142"/>
    </row>
    <row r="24" spans="1:13" x14ac:dyDescent="0.25">
      <c r="K24" s="142"/>
      <c r="L24" s="142"/>
      <c r="M24" s="142"/>
    </row>
    <row r="25" spans="1:13" x14ac:dyDescent="0.25">
      <c r="K25" s="142"/>
      <c r="L25" s="142"/>
      <c r="M25" s="142"/>
    </row>
    <row r="26" spans="1:13" x14ac:dyDescent="0.25">
      <c r="K26" s="142"/>
      <c r="L26" s="142"/>
      <c r="M26" s="142"/>
    </row>
    <row r="27" spans="1:13" x14ac:dyDescent="0.25">
      <c r="K27" s="142"/>
      <c r="L27" s="142"/>
      <c r="M27" s="142"/>
    </row>
    <row r="28" spans="1:13" x14ac:dyDescent="0.25">
      <c r="K28" s="142"/>
      <c r="L28" s="142"/>
      <c r="M28" s="142"/>
    </row>
    <row r="29" spans="1:13" x14ac:dyDescent="0.25">
      <c r="K29" s="142"/>
      <c r="L29" s="142"/>
      <c r="M29" s="142"/>
    </row>
    <row r="30" spans="1:13" x14ac:dyDescent="0.25">
      <c r="K30" s="142"/>
      <c r="L30" s="142"/>
      <c r="M30" s="142"/>
    </row>
    <row r="31" spans="1:13" x14ac:dyDescent="0.25">
      <c r="K31" s="142"/>
      <c r="L31" s="142"/>
      <c r="M31" s="142"/>
    </row>
    <row r="32" spans="1:13" x14ac:dyDescent="0.25">
      <c r="K32" s="142"/>
      <c r="L32" s="142"/>
      <c r="M32" s="142"/>
    </row>
    <row r="33" spans="11:13" x14ac:dyDescent="0.25">
      <c r="K33" s="142"/>
      <c r="L33" s="142"/>
      <c r="M33" s="142"/>
    </row>
    <row r="34" spans="11:13" x14ac:dyDescent="0.25">
      <c r="K34" s="142"/>
      <c r="L34" s="142"/>
      <c r="M34" s="142"/>
    </row>
    <row r="35" spans="11:13" x14ac:dyDescent="0.25">
      <c r="K35" s="142"/>
      <c r="L35" s="142"/>
      <c r="M35" s="142"/>
    </row>
    <row r="36" spans="11:13" x14ac:dyDescent="0.25">
      <c r="K36" s="142"/>
      <c r="L36" s="142"/>
      <c r="M36" s="142"/>
    </row>
    <row r="37" spans="11:13" x14ac:dyDescent="0.25">
      <c r="K37" s="142"/>
      <c r="L37" s="142"/>
      <c r="M37" s="142"/>
    </row>
    <row r="38" spans="11:13" x14ac:dyDescent="0.25">
      <c r="K38" s="142"/>
      <c r="L38" s="142"/>
      <c r="M38" s="142"/>
    </row>
    <row r="39" spans="11:13" x14ac:dyDescent="0.25">
      <c r="K39" s="142"/>
      <c r="L39" s="142"/>
      <c r="M39" s="142"/>
    </row>
    <row r="40" spans="11:13" x14ac:dyDescent="0.25">
      <c r="K40" s="142"/>
      <c r="L40" s="142"/>
      <c r="M40" s="142"/>
    </row>
    <row r="41" spans="11:13" x14ac:dyDescent="0.25">
      <c r="K41" s="142"/>
      <c r="L41" s="142"/>
      <c r="M41" s="142"/>
    </row>
    <row r="42" spans="11:13" x14ac:dyDescent="0.25">
      <c r="K42" s="142"/>
      <c r="L42" s="142"/>
      <c r="M42" s="142"/>
    </row>
    <row r="43" spans="11:13" x14ac:dyDescent="0.25">
      <c r="K43" s="142"/>
      <c r="L43" s="142"/>
      <c r="M43" s="142"/>
    </row>
    <row r="44" spans="11:13" x14ac:dyDescent="0.25">
      <c r="K44" s="142"/>
      <c r="L44" s="142"/>
      <c r="M44" s="142"/>
    </row>
    <row r="45" spans="11:13" x14ac:dyDescent="0.25">
      <c r="K45" s="142"/>
      <c r="L45" s="142"/>
      <c r="M45" s="142"/>
    </row>
    <row r="46" spans="11:13" x14ac:dyDescent="0.25">
      <c r="K46" s="142"/>
      <c r="L46" s="142"/>
      <c r="M46" s="142"/>
    </row>
    <row r="47" spans="11:13" x14ac:dyDescent="0.25">
      <c r="K47" s="142"/>
      <c r="L47" s="142"/>
      <c r="M47" s="142"/>
    </row>
    <row r="48" spans="11:13" x14ac:dyDescent="0.25">
      <c r="K48" s="142"/>
      <c r="L48" s="142"/>
      <c r="M48" s="142"/>
    </row>
    <row r="49" spans="11:13" x14ac:dyDescent="0.25">
      <c r="K49" s="142"/>
      <c r="L49" s="142"/>
      <c r="M49" s="142"/>
    </row>
    <row r="50" spans="11:13" x14ac:dyDescent="0.25">
      <c r="K50" s="142"/>
      <c r="L50" s="142"/>
      <c r="M50" s="142"/>
    </row>
    <row r="51" spans="11:13" x14ac:dyDescent="0.25">
      <c r="K51" s="142"/>
      <c r="L51" s="142"/>
      <c r="M51" s="142"/>
    </row>
    <row r="52" spans="11:13" x14ac:dyDescent="0.25">
      <c r="K52" s="142"/>
      <c r="L52" s="142"/>
      <c r="M52" s="142"/>
    </row>
    <row r="53" spans="11:13" x14ac:dyDescent="0.25">
      <c r="K53" s="142"/>
      <c r="L53" s="142"/>
      <c r="M53" s="142"/>
    </row>
    <row r="54" spans="11:13" x14ac:dyDescent="0.25">
      <c r="K54" s="142"/>
      <c r="L54" s="142"/>
      <c r="M54" s="142"/>
    </row>
    <row r="55" spans="11:13" x14ac:dyDescent="0.25">
      <c r="K55" s="142"/>
      <c r="L55" s="142"/>
      <c r="M55" s="142"/>
    </row>
    <row r="56" spans="11:13" x14ac:dyDescent="0.25">
      <c r="K56" s="142"/>
      <c r="L56" s="142"/>
      <c r="M56" s="142"/>
    </row>
    <row r="57" spans="11:13" x14ac:dyDescent="0.25">
      <c r="K57" s="142"/>
      <c r="L57" s="142"/>
      <c r="M57" s="142"/>
    </row>
    <row r="58" spans="11:13" x14ac:dyDescent="0.25">
      <c r="K58" s="142"/>
      <c r="L58" s="142"/>
      <c r="M58" s="142"/>
    </row>
    <row r="59" spans="11:13" x14ac:dyDescent="0.25">
      <c r="K59" s="142"/>
      <c r="L59" s="142"/>
      <c r="M59" s="142"/>
    </row>
    <row r="60" spans="11:13" x14ac:dyDescent="0.25">
      <c r="K60" s="142"/>
      <c r="L60" s="142"/>
      <c r="M60" s="142"/>
    </row>
    <row r="61" spans="11:13" x14ac:dyDescent="0.25">
      <c r="K61" s="142"/>
      <c r="L61" s="142"/>
      <c r="M61" s="142"/>
    </row>
    <row r="62" spans="11:13" x14ac:dyDescent="0.25">
      <c r="K62" s="142"/>
      <c r="L62" s="142"/>
      <c r="M62" s="142"/>
    </row>
    <row r="63" spans="11:13" x14ac:dyDescent="0.25">
      <c r="K63" s="142"/>
      <c r="L63" s="142"/>
      <c r="M63" s="142"/>
    </row>
    <row r="64" spans="11:13" x14ac:dyDescent="0.25">
      <c r="K64" s="142"/>
      <c r="L64" s="142"/>
      <c r="M64" s="142"/>
    </row>
    <row r="65" spans="11:13" x14ac:dyDescent="0.25">
      <c r="K65" s="142"/>
      <c r="L65" s="142"/>
      <c r="M65" s="142"/>
    </row>
    <row r="66" spans="11:13" x14ac:dyDescent="0.25">
      <c r="K66" s="142"/>
      <c r="L66" s="142"/>
      <c r="M66" s="142"/>
    </row>
    <row r="67" spans="11:13" x14ac:dyDescent="0.25">
      <c r="K67" s="142"/>
      <c r="L67" s="142"/>
      <c r="M67" s="142"/>
    </row>
    <row r="68" spans="11:13" x14ac:dyDescent="0.25">
      <c r="K68" s="142"/>
      <c r="L68" s="142"/>
      <c r="M68" s="142"/>
    </row>
    <row r="69" spans="11:13" x14ac:dyDescent="0.25">
      <c r="K69" s="142"/>
      <c r="L69" s="142"/>
      <c r="M69" s="142"/>
    </row>
    <row r="70" spans="11:13" x14ac:dyDescent="0.25">
      <c r="K70" s="142"/>
      <c r="L70" s="142"/>
      <c r="M70" s="142"/>
    </row>
    <row r="71" spans="11:13" x14ac:dyDescent="0.25">
      <c r="K71" s="142"/>
      <c r="L71" s="142"/>
      <c r="M71" s="142"/>
    </row>
    <row r="72" spans="11:13" x14ac:dyDescent="0.25">
      <c r="K72" s="142"/>
      <c r="L72" s="142"/>
      <c r="M72" s="142"/>
    </row>
    <row r="73" spans="11:13" x14ac:dyDescent="0.25">
      <c r="K73" s="142"/>
      <c r="L73" s="142"/>
      <c r="M73" s="142"/>
    </row>
    <row r="74" spans="11:13" x14ac:dyDescent="0.25">
      <c r="K74" s="142"/>
      <c r="L74" s="142"/>
      <c r="M74" s="142"/>
    </row>
    <row r="75" spans="11:13" x14ac:dyDescent="0.25">
      <c r="K75" s="142"/>
      <c r="L75" s="142"/>
      <c r="M75" s="142"/>
    </row>
    <row r="76" spans="11:13" x14ac:dyDescent="0.25">
      <c r="K76" s="142"/>
      <c r="L76" s="142"/>
      <c r="M76" s="142"/>
    </row>
    <row r="77" spans="11:13" x14ac:dyDescent="0.25">
      <c r="K77" s="142"/>
      <c r="L77" s="142"/>
      <c r="M77" s="142"/>
    </row>
    <row r="78" spans="11:13" x14ac:dyDescent="0.25">
      <c r="K78" s="142"/>
      <c r="L78" s="142"/>
      <c r="M78" s="142"/>
    </row>
    <row r="79" spans="11:13" x14ac:dyDescent="0.25">
      <c r="K79" s="142"/>
      <c r="L79" s="142"/>
      <c r="M79" s="142"/>
    </row>
    <row r="80" spans="11:13" x14ac:dyDescent="0.25">
      <c r="K80" s="142"/>
      <c r="L80" s="142"/>
      <c r="M80" s="142"/>
    </row>
    <row r="81" spans="11:13" x14ac:dyDescent="0.25">
      <c r="K81" s="142"/>
      <c r="L81" s="142"/>
      <c r="M81" s="142"/>
    </row>
    <row r="82" spans="11:13" x14ac:dyDescent="0.25">
      <c r="K82" s="142"/>
      <c r="L82" s="142"/>
      <c r="M82" s="142"/>
    </row>
    <row r="83" spans="11:13" x14ac:dyDescent="0.25">
      <c r="K83" s="142"/>
      <c r="L83" s="142"/>
      <c r="M83" s="142"/>
    </row>
    <row r="84" spans="11:13" x14ac:dyDescent="0.25">
      <c r="K84" s="142"/>
      <c r="L84" s="142"/>
      <c r="M84" s="142"/>
    </row>
    <row r="85" spans="11:13" x14ac:dyDescent="0.25">
      <c r="K85" s="142"/>
      <c r="L85" s="142"/>
      <c r="M85" s="142"/>
    </row>
    <row r="86" spans="11:13" x14ac:dyDescent="0.25">
      <c r="K86" s="142"/>
      <c r="L86" s="142"/>
      <c r="M86" s="142"/>
    </row>
    <row r="87" spans="11:13" x14ac:dyDescent="0.25">
      <c r="K87" s="142"/>
      <c r="L87" s="142"/>
      <c r="M87" s="142"/>
    </row>
    <row r="88" spans="11:13" x14ac:dyDescent="0.25">
      <c r="K88" s="142"/>
      <c r="L88" s="142"/>
      <c r="M88" s="142"/>
    </row>
    <row r="89" spans="11:13" x14ac:dyDescent="0.25">
      <c r="K89" s="142"/>
      <c r="L89" s="142"/>
      <c r="M89" s="142"/>
    </row>
    <row r="90" spans="11:13" x14ac:dyDescent="0.25">
      <c r="K90" s="142"/>
      <c r="L90" s="142"/>
      <c r="M90" s="142"/>
    </row>
    <row r="91" spans="11:13" x14ac:dyDescent="0.25">
      <c r="K91" s="142"/>
      <c r="L91" s="142"/>
      <c r="M91" s="142"/>
    </row>
    <row r="92" spans="11:13" x14ac:dyDescent="0.25">
      <c r="K92" s="142"/>
      <c r="L92" s="142"/>
      <c r="M92" s="142"/>
    </row>
    <row r="93" spans="11:13" x14ac:dyDescent="0.25">
      <c r="K93" s="142"/>
      <c r="L93" s="142"/>
      <c r="M93" s="142"/>
    </row>
    <row r="94" spans="11:13" x14ac:dyDescent="0.25">
      <c r="K94" s="142"/>
      <c r="L94" s="142"/>
      <c r="M94" s="142"/>
    </row>
    <row r="95" spans="11:13" x14ac:dyDescent="0.25">
      <c r="K95" s="142"/>
      <c r="L95" s="142"/>
      <c r="M95" s="142"/>
    </row>
    <row r="96" spans="11:13" x14ac:dyDescent="0.25">
      <c r="K96" s="142"/>
      <c r="L96" s="142"/>
      <c r="M96" s="142"/>
    </row>
    <row r="97" spans="11:13" x14ac:dyDescent="0.25">
      <c r="K97" s="142"/>
      <c r="L97" s="142"/>
      <c r="M97" s="142"/>
    </row>
    <row r="98" spans="11:13" x14ac:dyDescent="0.25">
      <c r="K98" s="142"/>
      <c r="L98" s="142"/>
      <c r="M98" s="142"/>
    </row>
    <row r="99" spans="11:13" x14ac:dyDescent="0.25">
      <c r="K99" s="142"/>
      <c r="L99" s="142"/>
      <c r="M99" s="142"/>
    </row>
    <row r="100" spans="11:13" x14ac:dyDescent="0.25">
      <c r="K100" s="142"/>
      <c r="L100" s="142"/>
      <c r="M100" s="142"/>
    </row>
    <row r="101" spans="11:13" x14ac:dyDescent="0.25">
      <c r="K101" s="142"/>
      <c r="L101" s="142"/>
      <c r="M101" s="142"/>
    </row>
    <row r="102" spans="11:13" x14ac:dyDescent="0.25">
      <c r="K102" s="142"/>
      <c r="L102" s="142"/>
      <c r="M102" s="142"/>
    </row>
    <row r="103" spans="11:13" x14ac:dyDescent="0.25">
      <c r="K103" s="142"/>
      <c r="L103" s="142"/>
      <c r="M103" s="142"/>
    </row>
    <row r="104" spans="11:13" x14ac:dyDescent="0.25">
      <c r="K104" s="142"/>
      <c r="L104" s="142"/>
      <c r="M104" s="142"/>
    </row>
    <row r="105" spans="11:13" x14ac:dyDescent="0.25">
      <c r="K105" s="142"/>
      <c r="L105" s="142"/>
      <c r="M105" s="142"/>
    </row>
    <row r="106" spans="11:13" x14ac:dyDescent="0.25">
      <c r="K106" s="142"/>
      <c r="L106" s="142"/>
      <c r="M106" s="142"/>
    </row>
    <row r="107" spans="11:13" x14ac:dyDescent="0.25">
      <c r="K107" s="142"/>
      <c r="L107" s="142"/>
      <c r="M107" s="142"/>
    </row>
    <row r="108" spans="11:13" x14ac:dyDescent="0.25">
      <c r="K108" s="142"/>
      <c r="L108" s="142"/>
      <c r="M108" s="142"/>
    </row>
    <row r="109" spans="11:13" x14ac:dyDescent="0.25">
      <c r="K109" s="142"/>
      <c r="L109" s="142"/>
      <c r="M109" s="142"/>
    </row>
    <row r="110" spans="11:13" x14ac:dyDescent="0.25">
      <c r="K110" s="142"/>
      <c r="L110" s="142"/>
      <c r="M110" s="142"/>
    </row>
    <row r="111" spans="11:13" x14ac:dyDescent="0.25">
      <c r="K111" s="142"/>
      <c r="L111" s="142"/>
      <c r="M111" s="142"/>
    </row>
    <row r="112" spans="11:13" x14ac:dyDescent="0.25">
      <c r="K112" s="142"/>
      <c r="L112" s="142"/>
      <c r="M112" s="142"/>
    </row>
    <row r="113" spans="11:13" x14ac:dyDescent="0.25">
      <c r="K113" s="142"/>
      <c r="L113" s="142"/>
      <c r="M113" s="142"/>
    </row>
    <row r="114" spans="11:13" x14ac:dyDescent="0.25">
      <c r="K114" s="142"/>
      <c r="L114" s="142"/>
      <c r="M114" s="142"/>
    </row>
    <row r="115" spans="11:13" x14ac:dyDescent="0.25">
      <c r="K115" s="142"/>
      <c r="L115" s="142"/>
      <c r="M115" s="142"/>
    </row>
    <row r="116" spans="11:13" x14ac:dyDescent="0.25">
      <c r="K116" s="142"/>
      <c r="L116" s="142"/>
      <c r="M116" s="142"/>
    </row>
    <row r="117" spans="11:13" x14ac:dyDescent="0.25">
      <c r="K117" s="142"/>
      <c r="L117" s="142"/>
      <c r="M117" s="142"/>
    </row>
    <row r="118" spans="11:13" x14ac:dyDescent="0.25">
      <c r="K118" s="142"/>
      <c r="L118" s="142"/>
      <c r="M118" s="142"/>
    </row>
  </sheetData>
  <conditionalFormatting sqref="K18">
    <cfRule type="cellIs" dxfId="7" priority="7" operator="lessThan">
      <formula>-0.2</formula>
    </cfRule>
    <cfRule type="cellIs" dxfId="6" priority="8" operator="greaterThan">
      <formula>0.2</formula>
    </cfRule>
  </conditionalFormatting>
  <conditionalFormatting sqref="L18">
    <cfRule type="cellIs" dxfId="5" priority="5" operator="lessThan">
      <formula>-0.2</formula>
    </cfRule>
    <cfRule type="cellIs" dxfId="4" priority="6" operator="greaterThan">
      <formula>0.2</formula>
    </cfRule>
  </conditionalFormatting>
  <conditionalFormatting sqref="K2:K17">
    <cfRule type="cellIs" dxfId="3" priority="3" operator="lessThan">
      <formula>-0.2</formula>
    </cfRule>
    <cfRule type="cellIs" dxfId="2" priority="4" operator="greaterThan">
      <formula>0.2</formula>
    </cfRule>
  </conditionalFormatting>
  <conditionalFormatting sqref="L2:L17">
    <cfRule type="cellIs" dxfId="1" priority="1" operator="lessThan">
      <formula>-0.2</formula>
    </cfRule>
    <cfRule type="cellIs" dxfId="0" priority="2" operator="greaterThan">
      <formula>0.2</formula>
    </cfRule>
  </conditionalFormatting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3"/>
  <sheetViews>
    <sheetView workbookViewId="0">
      <selection activeCell="P26" sqref="P26"/>
    </sheetView>
  </sheetViews>
  <sheetFormatPr defaultRowHeight="15" x14ac:dyDescent="0.25"/>
  <cols>
    <col min="7" max="7" width="10.28515625" bestFit="1" customWidth="1"/>
  </cols>
  <sheetData>
    <row r="1" spans="1:2" x14ac:dyDescent="0.25">
      <c r="A1" s="3" t="s">
        <v>1</v>
      </c>
    </row>
    <row r="2" spans="1:2" x14ac:dyDescent="0.25">
      <c r="A2" s="4">
        <v>0</v>
      </c>
      <c r="B2" s="4">
        <v>0</v>
      </c>
    </row>
    <row r="3" spans="1:2" x14ac:dyDescent="0.25">
      <c r="A3" s="4">
        <v>80</v>
      </c>
      <c r="B3" s="4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30</vt:i4>
      </vt:variant>
    </vt:vector>
  </HeadingPairs>
  <TitlesOfParts>
    <vt:vector size="68" baseType="lpstr">
      <vt:lpstr>readme</vt:lpstr>
      <vt:lpstr>sum_AM</vt:lpstr>
      <vt:lpstr>sum_PM</vt:lpstr>
      <vt:lpstr>chart_all</vt:lpstr>
      <vt:lpstr>worksheet</vt:lpstr>
      <vt:lpstr>I-5 NB</vt:lpstr>
      <vt:lpstr>I-5 SB</vt:lpstr>
      <vt:lpstr>I-15 NB</vt:lpstr>
      <vt:lpstr>I-15 SB</vt:lpstr>
      <vt:lpstr>I-805 NB</vt:lpstr>
      <vt:lpstr>I-805 SB</vt:lpstr>
      <vt:lpstr>SR-163 NB</vt:lpstr>
      <vt:lpstr>SR-163 SB</vt:lpstr>
      <vt:lpstr>SR-125 NB</vt:lpstr>
      <vt:lpstr>SR-125 SB</vt:lpstr>
      <vt:lpstr>SR-67 NB</vt:lpstr>
      <vt:lpstr>SR-67 SB</vt:lpstr>
      <vt:lpstr>I-15 HOV NB</vt:lpstr>
      <vt:lpstr>I-15 HOV SB</vt:lpstr>
      <vt:lpstr>I-5 HOV NB</vt:lpstr>
      <vt:lpstr>I-5 HOV SB</vt:lpstr>
      <vt:lpstr>I-5 NB AUX LOCAL ACC</vt:lpstr>
      <vt:lpstr>I-5 SB AUX LOCAL ACC</vt:lpstr>
      <vt:lpstr>I-8 EB</vt:lpstr>
      <vt:lpstr>I-8 WB</vt:lpstr>
      <vt:lpstr>SR-78 EB</vt:lpstr>
      <vt:lpstr>SR-78 WB</vt:lpstr>
      <vt:lpstr>SR-52 EB</vt:lpstr>
      <vt:lpstr>SR-52 WB</vt:lpstr>
      <vt:lpstr>SR-54 EB</vt:lpstr>
      <vt:lpstr>SR-54 WB</vt:lpstr>
      <vt:lpstr>SR-56 EB</vt:lpstr>
      <vt:lpstr>SR-56 WB</vt:lpstr>
      <vt:lpstr>SR-94 EB</vt:lpstr>
      <vt:lpstr>SR-94 WB</vt:lpstr>
      <vt:lpstr>SR-905 EB</vt:lpstr>
      <vt:lpstr>SR-905 WB</vt:lpstr>
      <vt:lpstr>ref</vt:lpstr>
      <vt:lpstr>a_am</vt:lpstr>
      <vt:lpstr>a_am_eb</vt:lpstr>
      <vt:lpstr>a_am_nb</vt:lpstr>
      <vt:lpstr>a_am_sb</vt:lpstr>
      <vt:lpstr>a_am_wb</vt:lpstr>
      <vt:lpstr>a_pm</vt:lpstr>
      <vt:lpstr>a_pm_eb</vt:lpstr>
      <vt:lpstr>a_pm_nb</vt:lpstr>
      <vt:lpstr>a_pm_sb</vt:lpstr>
      <vt:lpstr>a_pm_wb</vt:lpstr>
      <vt:lpstr>i_am</vt:lpstr>
      <vt:lpstr>i_am_eb</vt:lpstr>
      <vt:lpstr>i_am_nb</vt:lpstr>
      <vt:lpstr>i_am_sb</vt:lpstr>
      <vt:lpstr>i_am_wb</vt:lpstr>
      <vt:lpstr>i_pm</vt:lpstr>
      <vt:lpstr>i_pm_eb</vt:lpstr>
      <vt:lpstr>i_pm_nb</vt:lpstr>
      <vt:lpstr>i_pm_sb</vt:lpstr>
      <vt:lpstr>i_pm_wb</vt:lpstr>
      <vt:lpstr>x2_am</vt:lpstr>
      <vt:lpstr>x2_am_eb</vt:lpstr>
      <vt:lpstr>x2_am_nb</vt:lpstr>
      <vt:lpstr>x2_am_sb</vt:lpstr>
      <vt:lpstr>x2_am_wb</vt:lpstr>
      <vt:lpstr>x2_pm</vt:lpstr>
      <vt:lpstr>x2_pm_eb</vt:lpstr>
      <vt:lpstr>x2_pm_nb</vt:lpstr>
      <vt:lpstr>x2_pm_sb</vt:lpstr>
      <vt:lpstr>x2_pm_wb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Yen, Jeff</cp:lastModifiedBy>
  <cp:lastPrinted>2016-12-08T16:12:16Z</cp:lastPrinted>
  <dcterms:created xsi:type="dcterms:W3CDTF">2016-08-04T20:42:26Z</dcterms:created>
  <dcterms:modified xsi:type="dcterms:W3CDTF">2020-12-29T22:29:57Z</dcterms:modified>
</cp:coreProperties>
</file>